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hidePivotFieldList="1"/>
  <mc:AlternateContent xmlns:mc="http://schemas.openxmlformats.org/markup-compatibility/2006">
    <mc:Choice Requires="x15">
      <x15ac:absPath xmlns:x15ac="http://schemas.microsoft.com/office/spreadsheetml/2010/11/ac" url="C:\IIGGs\ESTADISTICAS\2025\05_RESULTADOS\01_AGRO\"/>
    </mc:Choice>
  </mc:AlternateContent>
  <xr:revisionPtr revIDLastSave="0" documentId="13_ncr:1_{2B239716-785B-4224-BA7B-411D77E4CD5F}" xr6:coauthVersionLast="47" xr6:coauthVersionMax="47" xr10:uidLastSave="{00000000-0000-0000-0000-000000000000}"/>
  <bookViews>
    <workbookView xWindow="-108" yWindow="-108" windowWidth="23256" windowHeight="12456" tabRatio="864" xr2:uid="{00000000-000D-0000-FFFF-FFFF00000000}"/>
  </bookViews>
  <sheets>
    <sheet name="Valor económico. RESUMEN" sheetId="42" r:id="rId1"/>
    <sheet name="RESUMEN" sheetId="41" state="hidden" r:id="rId2"/>
    <sheet name="COMEXxPAISES" sheetId="40" r:id="rId3"/>
    <sheet name="agro_comex" sheetId="39" state="hidden" r:id="rId4"/>
    <sheet name="COMEX_UE_€" sheetId="44" r:id="rId5"/>
    <sheet name="COMEX_TER_€_KG_LT" sheetId="45" r:id="rId6"/>
    <sheet name="CARNES_FRESCAS" sheetId="4" r:id="rId7"/>
    <sheet name="EMBUTIDOS" sheetId="5" r:id="rId8"/>
    <sheet name="JAMONES_IBERICOS_REG_PROD" sheetId="1" r:id="rId9"/>
    <sheet name="JAMONES_IBERICOS_COMER_VALOR" sheetId="2" r:id="rId10"/>
    <sheet name="JAMONES_NO_IBERICOS" sheetId="27" r:id="rId11"/>
    <sheet name="ETG_JAMON_SERRANO" sheetId="6" r:id="rId12"/>
    <sheet name="OTROS_CARNICOS" sheetId="8" r:id="rId13"/>
    <sheet name="QUESOS" sheetId="13" r:id="rId14"/>
    <sheet name="MIELES" sheetId="14" r:id="rId15"/>
    <sheet name="ACEITES" sheetId="21" r:id="rId16"/>
    <sheet name="MANTEQUILLAS" sheetId="3" r:id="rId17"/>
    <sheet name="FRUTAS_FRUTOS SECOS_ACEITUNAS" sheetId="22" r:id="rId18"/>
    <sheet name="ARROZ" sheetId="9" r:id="rId19"/>
    <sheet name="CEREALES" sheetId="10" r:id="rId20"/>
    <sheet name="HORTALIZAS" sheetId="28" r:id="rId21"/>
    <sheet name="LEGUMBRES" sheetId="31" r:id="rId22"/>
    <sheet name="PESCADOS_MOLUSCOS" sheetId="11" r:id="rId23"/>
    <sheet name="CONDIMENTOS" sheetId="15" r:id="rId24"/>
    <sheet name="SIDRA" sheetId="20" r:id="rId25"/>
    <sheet name="VINAGRES" sheetId="12" r:id="rId26"/>
    <sheet name="COCHINILLA" sheetId="19" r:id="rId27"/>
    <sheet name="PAN_PASTELES_TURRONES" sheetId="16" r:id="rId28"/>
    <sheet name="AROMATIZADOS" sheetId="46" r:id="rId29"/>
  </sheets>
  <definedNames>
    <definedName name="_xlnm._FilterDatabase" localSheetId="3" hidden="1">agro_comex!$A$1:$O$1463</definedName>
    <definedName name="_xlnm._FilterDatabase" localSheetId="1" hidden="1">RESUMEN!$A$1:$S$913</definedName>
    <definedName name="_Toc144396685" localSheetId="13">QUESOS!$B$1</definedName>
    <definedName name="_Toc144396686" localSheetId="16">MANTEQUILLAS!$B$1</definedName>
    <definedName name="_Toc144396688" localSheetId="6">CARNES_FRESCAS!$D$1</definedName>
    <definedName name="_Toc144396689" localSheetId="7">EMBUTIDOS!$B$1</definedName>
    <definedName name="_Toc144396690" localSheetId="8">JAMONES_IBERICOS_REG_PROD!$F$1</definedName>
    <definedName name="_Toc144396691" localSheetId="12">OTROS_CARNICOS!$B$1</definedName>
    <definedName name="_xlnm.Print_Area" localSheetId="0">'Valor económico. RESUMEN'!$B$1:$J$39</definedName>
  </definedNames>
  <calcPr calcId="191029"/>
  <pivotCaches>
    <pivotCache cacheId="0" r:id="rId30"/>
    <pivotCache cacheId="1" r:id="rId3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6" l="1"/>
  <c r="L37" i="16"/>
  <c r="L36" i="16"/>
  <c r="L35" i="16"/>
  <c r="L34" i="16"/>
  <c r="I45" i="16"/>
  <c r="I44" i="16"/>
  <c r="I43" i="16"/>
  <c r="I42" i="16"/>
  <c r="I41" i="16"/>
  <c r="I40" i="16"/>
  <c r="I39" i="16"/>
  <c r="I38" i="16"/>
  <c r="I37" i="16"/>
  <c r="I36" i="16"/>
  <c r="I35" i="16"/>
  <c r="I34" i="16"/>
  <c r="I33" i="16"/>
  <c r="I32" i="16"/>
  <c r="I31" i="16"/>
  <c r="E66" i="16"/>
  <c r="D66" i="16"/>
  <c r="C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K46" i="16"/>
  <c r="L45" i="16" s="1"/>
  <c r="J46" i="16"/>
  <c r="H46" i="16"/>
  <c r="G46" i="16"/>
  <c r="F46" i="16"/>
  <c r="E46" i="16"/>
  <c r="D46" i="16"/>
  <c r="C46" i="16"/>
  <c r="E33" i="12"/>
  <c r="D33" i="12"/>
  <c r="C33" i="12"/>
  <c r="L8" i="20"/>
  <c r="E31" i="15"/>
  <c r="D31" i="15"/>
  <c r="C31" i="15"/>
  <c r="I46" i="16" l="1"/>
  <c r="L39" i="16"/>
  <c r="L40" i="16"/>
  <c r="L41" i="16"/>
  <c r="L42" i="16"/>
  <c r="F66" i="16"/>
  <c r="L31" i="16"/>
  <c r="L43" i="16"/>
  <c r="L32" i="16"/>
  <c r="L44" i="16"/>
  <c r="L33" i="16"/>
  <c r="L46" i="16"/>
  <c r="E35" i="11"/>
  <c r="D35" i="11"/>
  <c r="C35" i="11"/>
  <c r="F35" i="11"/>
  <c r="N24" i="11"/>
  <c r="C14" i="11"/>
  <c r="N19" i="31"/>
  <c r="N18" i="31"/>
  <c r="N17" i="31"/>
  <c r="N16" i="31"/>
  <c r="N15" i="31"/>
  <c r="N14" i="31"/>
  <c r="N13" i="31"/>
  <c r="N12" i="31"/>
  <c r="N11" i="31"/>
  <c r="N10" i="31"/>
  <c r="N9" i="31"/>
  <c r="L19" i="31"/>
  <c r="L18" i="31"/>
  <c r="L17" i="31"/>
  <c r="L16" i="31"/>
  <c r="L15" i="31"/>
  <c r="L14" i="31"/>
  <c r="L13" i="31"/>
  <c r="L12" i="31"/>
  <c r="L11" i="31"/>
  <c r="L10" i="31"/>
  <c r="L9" i="31"/>
  <c r="N37" i="28"/>
  <c r="N36" i="28"/>
  <c r="N35" i="28"/>
  <c r="N34" i="28"/>
  <c r="N33" i="28"/>
  <c r="N32" i="28"/>
  <c r="N31" i="28"/>
  <c r="N30" i="28"/>
  <c r="N29" i="28"/>
  <c r="N28" i="28"/>
  <c r="N27" i="28"/>
  <c r="N26" i="28"/>
  <c r="N25" i="28"/>
  <c r="N24" i="28"/>
  <c r="N23" i="28"/>
  <c r="N22" i="28"/>
  <c r="N21" i="28"/>
  <c r="N20" i="28"/>
  <c r="N19" i="28"/>
  <c r="N18" i="28"/>
  <c r="N17" i="28"/>
  <c r="N16" i="28"/>
  <c r="N15" i="28"/>
  <c r="N14" i="28"/>
  <c r="N13" i="28"/>
  <c r="N12" i="28"/>
  <c r="N11" i="28"/>
  <c r="L31" i="22" l="1"/>
  <c r="L30" i="22"/>
  <c r="L29" i="22"/>
  <c r="L28" i="22"/>
  <c r="L27" i="22"/>
  <c r="L26" i="22"/>
  <c r="L25" i="22"/>
  <c r="L24" i="22"/>
  <c r="L23" i="22"/>
  <c r="L22" i="22"/>
  <c r="L21" i="22"/>
  <c r="L20" i="22"/>
  <c r="L19" i="22"/>
  <c r="L18" i="22"/>
  <c r="L17" i="22"/>
  <c r="L16" i="22"/>
  <c r="L15" i="22"/>
  <c r="L14" i="22"/>
  <c r="L13" i="22"/>
  <c r="L12" i="22"/>
  <c r="L11" i="22"/>
  <c r="H121" i="21"/>
  <c r="H120" i="21"/>
  <c r="H119" i="21"/>
  <c r="H118" i="21"/>
  <c r="H117" i="21"/>
  <c r="H116" i="21"/>
  <c r="H115" i="21"/>
  <c r="H114" i="21"/>
  <c r="H113" i="21"/>
  <c r="H112" i="21"/>
  <c r="H111" i="21"/>
  <c r="H110" i="21"/>
  <c r="H109" i="21"/>
  <c r="H108" i="21"/>
  <c r="H107" i="21"/>
  <c r="H106" i="21"/>
  <c r="H105" i="21"/>
  <c r="H104" i="21"/>
  <c r="H103" i="21"/>
  <c r="H102" i="21"/>
  <c r="H101" i="21"/>
  <c r="H100" i="21"/>
  <c r="H99" i="21"/>
  <c r="H98" i="21"/>
  <c r="H122" i="21" s="1"/>
  <c r="H97" i="21"/>
  <c r="H96" i="21"/>
  <c r="H95" i="21"/>
  <c r="H94" i="21"/>
  <c r="H93" i="21"/>
  <c r="H92" i="21"/>
  <c r="H91" i="21"/>
  <c r="H90" i="21"/>
  <c r="H89" i="21"/>
  <c r="G122" i="21"/>
  <c r="F121" i="21"/>
  <c r="F120" i="21"/>
  <c r="F119" i="21"/>
  <c r="F118" i="21"/>
  <c r="F117" i="21"/>
  <c r="F116" i="21"/>
  <c r="F115" i="21"/>
  <c r="F114" i="21"/>
  <c r="F113" i="21"/>
  <c r="F112" i="21"/>
  <c r="F111" i="21"/>
  <c r="F110" i="21"/>
  <c r="F109" i="21"/>
  <c r="F108" i="21"/>
  <c r="F107" i="21"/>
  <c r="F106" i="21"/>
  <c r="F105" i="21"/>
  <c r="F104" i="21"/>
  <c r="F103" i="21"/>
  <c r="F102" i="21"/>
  <c r="F101" i="21"/>
  <c r="F100" i="21"/>
  <c r="F99" i="21"/>
  <c r="F98" i="21"/>
  <c r="F97" i="21"/>
  <c r="F96" i="21"/>
  <c r="F95" i="21"/>
  <c r="F94" i="21"/>
  <c r="F93" i="21"/>
  <c r="F92" i="21"/>
  <c r="F91" i="21"/>
  <c r="F90" i="21"/>
  <c r="E122" i="21"/>
  <c r="D122" i="21"/>
  <c r="C122" i="21"/>
  <c r="M81" i="21"/>
  <c r="L81" i="21"/>
  <c r="K81" i="21"/>
  <c r="M80" i="21"/>
  <c r="L80" i="21"/>
  <c r="K80" i="21"/>
  <c r="N80" i="21" s="1"/>
  <c r="M79" i="21"/>
  <c r="L79" i="21"/>
  <c r="K79" i="21"/>
  <c r="N79" i="21" s="1"/>
  <c r="M78" i="21"/>
  <c r="L78" i="21"/>
  <c r="K78" i="21"/>
  <c r="N78" i="21" s="1"/>
  <c r="M77" i="21"/>
  <c r="L77" i="21"/>
  <c r="K77" i="21"/>
  <c r="N77" i="21" s="1"/>
  <c r="M76" i="21"/>
  <c r="L76" i="21"/>
  <c r="K76" i="21"/>
  <c r="N76" i="21" s="1"/>
  <c r="M75" i="21"/>
  <c r="L75" i="21"/>
  <c r="K75" i="21"/>
  <c r="M74" i="21"/>
  <c r="N74" i="21" s="1"/>
  <c r="L74" i="21"/>
  <c r="K74" i="21"/>
  <c r="M73" i="21"/>
  <c r="L73" i="21"/>
  <c r="K73" i="21"/>
  <c r="N73" i="21" s="1"/>
  <c r="M72" i="21"/>
  <c r="L72" i="21"/>
  <c r="K72" i="21"/>
  <c r="N72" i="21" s="1"/>
  <c r="M71" i="21"/>
  <c r="L71" i="21"/>
  <c r="K71" i="21"/>
  <c r="N71" i="21" s="1"/>
  <c r="M70" i="21"/>
  <c r="L70" i="21"/>
  <c r="K70" i="21"/>
  <c r="M69" i="21"/>
  <c r="L69" i="21"/>
  <c r="K69" i="21"/>
  <c r="N69" i="21" s="1"/>
  <c r="M68" i="21"/>
  <c r="L68" i="21"/>
  <c r="K68" i="21"/>
  <c r="N68" i="21" s="1"/>
  <c r="M67" i="21"/>
  <c r="L67" i="21"/>
  <c r="K67" i="21"/>
  <c r="M66" i="21"/>
  <c r="L66" i="21"/>
  <c r="K66" i="21"/>
  <c r="M65" i="21"/>
  <c r="L65" i="21"/>
  <c r="K65" i="21"/>
  <c r="N65" i="21" s="1"/>
  <c r="M64" i="21"/>
  <c r="L64" i="21"/>
  <c r="K64" i="21"/>
  <c r="N64" i="21" s="1"/>
  <c r="M63" i="21"/>
  <c r="L63" i="21"/>
  <c r="K63" i="21"/>
  <c r="M62" i="21"/>
  <c r="L62" i="21"/>
  <c r="K62" i="21"/>
  <c r="N62" i="21" s="1"/>
  <c r="M61" i="21"/>
  <c r="L61" i="21"/>
  <c r="K61" i="21"/>
  <c r="N61" i="21" s="1"/>
  <c r="M60" i="21"/>
  <c r="L60" i="21"/>
  <c r="K60" i="21"/>
  <c r="N60" i="21" s="1"/>
  <c r="M59" i="21"/>
  <c r="L59" i="21"/>
  <c r="K59" i="21"/>
  <c r="N59" i="21" s="1"/>
  <c r="M58" i="21"/>
  <c r="L58" i="21"/>
  <c r="K58" i="21"/>
  <c r="N58" i="21" s="1"/>
  <c r="M57" i="21"/>
  <c r="L57" i="21"/>
  <c r="K57" i="21"/>
  <c r="M56" i="21"/>
  <c r="N56" i="21" s="1"/>
  <c r="L56" i="21"/>
  <c r="K56" i="21"/>
  <c r="M55" i="21"/>
  <c r="L55" i="21"/>
  <c r="K55" i="21"/>
  <c r="N55" i="21" s="1"/>
  <c r="M54" i="21"/>
  <c r="L54" i="21"/>
  <c r="K54" i="21"/>
  <c r="N54" i="21" s="1"/>
  <c r="M53" i="21"/>
  <c r="L53" i="21"/>
  <c r="K53" i="21"/>
  <c r="N53" i="21" s="1"/>
  <c r="M52" i="21"/>
  <c r="L52" i="21"/>
  <c r="K52" i="21"/>
  <c r="M51" i="21"/>
  <c r="L51" i="21"/>
  <c r="K51" i="21"/>
  <c r="N51" i="21" s="1"/>
  <c r="M50" i="21"/>
  <c r="L50" i="21"/>
  <c r="K50" i="21"/>
  <c r="N50" i="21" s="1"/>
  <c r="J81" i="21"/>
  <c r="J80" i="21"/>
  <c r="J79" i="21"/>
  <c r="J78" i="21"/>
  <c r="J77" i="21"/>
  <c r="J76" i="21"/>
  <c r="J75" i="21"/>
  <c r="J74" i="21"/>
  <c r="J73" i="21"/>
  <c r="J72" i="21"/>
  <c r="J71" i="21"/>
  <c r="J70" i="21"/>
  <c r="J69" i="21"/>
  <c r="J68" i="21"/>
  <c r="J67" i="21"/>
  <c r="J66" i="21"/>
  <c r="J65" i="21"/>
  <c r="J64" i="21"/>
  <c r="J63" i="21"/>
  <c r="J62" i="21"/>
  <c r="J61" i="21"/>
  <c r="J60" i="21"/>
  <c r="J59" i="21"/>
  <c r="J58" i="21"/>
  <c r="J57" i="21"/>
  <c r="J56" i="21"/>
  <c r="J55" i="21"/>
  <c r="J54" i="21"/>
  <c r="J53" i="21"/>
  <c r="J52" i="21"/>
  <c r="J51" i="21"/>
  <c r="J50" i="21"/>
  <c r="F81" i="21"/>
  <c r="F80" i="21"/>
  <c r="F79" i="21"/>
  <c r="F78" i="21"/>
  <c r="F77" i="21"/>
  <c r="F76" i="21"/>
  <c r="F75" i="21"/>
  <c r="F74" i="21"/>
  <c r="F73" i="21"/>
  <c r="F72" i="21"/>
  <c r="F71" i="21"/>
  <c r="F70" i="21"/>
  <c r="F69" i="21"/>
  <c r="F68" i="21"/>
  <c r="F67" i="21"/>
  <c r="F66" i="21"/>
  <c r="F65" i="21"/>
  <c r="F64" i="21"/>
  <c r="F63" i="21"/>
  <c r="F62" i="21"/>
  <c r="F61" i="21"/>
  <c r="F60" i="21"/>
  <c r="F59" i="21"/>
  <c r="F58" i="21"/>
  <c r="F57" i="21"/>
  <c r="F56" i="21"/>
  <c r="F55" i="21"/>
  <c r="F54" i="21"/>
  <c r="F53" i="21"/>
  <c r="F52" i="21"/>
  <c r="F51" i="21"/>
  <c r="F50" i="21"/>
  <c r="I82" i="21"/>
  <c r="H82" i="21"/>
  <c r="G82" i="21"/>
  <c r="E82" i="21"/>
  <c r="D82" i="21"/>
  <c r="C82" i="21"/>
  <c r="M40" i="21"/>
  <c r="C40" i="21"/>
  <c r="D40" i="21"/>
  <c r="E40" i="21"/>
  <c r="F40" i="21"/>
  <c r="G40" i="21"/>
  <c r="H40" i="21"/>
  <c r="I40" i="21"/>
  <c r="J40" i="21"/>
  <c r="K40" i="21"/>
  <c r="N40" i="21"/>
  <c r="O40" i="21"/>
  <c r="P39" i="21" s="1"/>
  <c r="L39" i="21"/>
  <c r="N57" i="21" l="1"/>
  <c r="N75" i="21"/>
  <c r="N66" i="21"/>
  <c r="N52" i="21"/>
  <c r="N70" i="21"/>
  <c r="N81" i="21"/>
  <c r="N63" i="21"/>
  <c r="N67" i="21"/>
  <c r="F47" i="14" l="1"/>
  <c r="F45" i="14"/>
  <c r="F117" i="13" l="1"/>
  <c r="F116" i="13"/>
  <c r="F115" i="13"/>
  <c r="F114" i="13"/>
  <c r="F113" i="13"/>
  <c r="F112" i="13"/>
  <c r="F111" i="13"/>
  <c r="F110" i="13"/>
  <c r="F109" i="13"/>
  <c r="F108" i="13"/>
  <c r="F107" i="13"/>
  <c r="F106" i="13"/>
  <c r="F105" i="13"/>
  <c r="F104" i="13"/>
  <c r="F103" i="13"/>
  <c r="F102" i="13"/>
  <c r="F101" i="13"/>
  <c r="F100" i="13"/>
  <c r="F99" i="13"/>
  <c r="F98" i="13"/>
  <c r="F97" i="13"/>
  <c r="F96" i="13"/>
  <c r="F95" i="13"/>
  <c r="F94" i="13"/>
  <c r="F93" i="13"/>
  <c r="F92" i="13"/>
  <c r="F91" i="13"/>
  <c r="F90" i="13"/>
  <c r="F89" i="13"/>
  <c r="F88" i="13"/>
  <c r="F87" i="13"/>
  <c r="F86" i="13"/>
  <c r="C40" i="13"/>
  <c r="M66" i="6" l="1"/>
  <c r="F63" i="6" s="1"/>
  <c r="K54" i="6"/>
  <c r="F62" i="6" s="1"/>
  <c r="I58" i="6"/>
  <c r="G56" i="6"/>
  <c r="F61" i="6" s="1"/>
  <c r="C71" i="6"/>
  <c r="F66" i="6" s="1"/>
  <c r="F38" i="6"/>
  <c r="J7" i="6"/>
  <c r="E30" i="6"/>
  <c r="E32" i="6" s="1"/>
  <c r="C7" i="6" s="1"/>
  <c r="C9" i="27" l="1"/>
  <c r="D9" i="27"/>
  <c r="E9" i="27"/>
  <c r="F9" i="27"/>
  <c r="G9" i="27"/>
  <c r="H9" i="27"/>
  <c r="I9" i="27"/>
  <c r="J9" i="27"/>
  <c r="J7" i="2"/>
  <c r="K7" i="2"/>
  <c r="J8" i="2"/>
  <c r="K8" i="2"/>
  <c r="J9" i="2"/>
  <c r="K9" i="2"/>
  <c r="J10" i="2"/>
  <c r="K10" i="2"/>
  <c r="G11" i="1"/>
  <c r="C11" i="1"/>
  <c r="F19" i="5"/>
  <c r="Q56" i="4"/>
  <c r="R55" i="4" s="1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C22" i="4" l="1"/>
  <c r="D22" i="4"/>
  <c r="E22" i="4"/>
  <c r="F22" i="4"/>
  <c r="G22" i="4"/>
  <c r="H22" i="4"/>
  <c r="I22" i="4"/>
  <c r="J22" i="4"/>
  <c r="K22" i="4"/>
  <c r="L22" i="4"/>
  <c r="M22" i="4"/>
  <c r="N22" i="4"/>
  <c r="O22" i="4"/>
  <c r="S98" i="45"/>
  <c r="R98" i="45"/>
  <c r="Q98" i="45"/>
  <c r="P98" i="45"/>
  <c r="O98" i="45"/>
  <c r="N98" i="45"/>
  <c r="M98" i="45"/>
  <c r="L98" i="45"/>
  <c r="K98" i="45"/>
  <c r="J98" i="45"/>
  <c r="I98" i="45"/>
  <c r="H98" i="45"/>
  <c r="G98" i="45"/>
  <c r="F98" i="45"/>
  <c r="E98" i="45"/>
  <c r="D98" i="45"/>
  <c r="X93" i="44"/>
  <c r="T93" i="44"/>
  <c r="L93" i="44"/>
  <c r="AE92" i="44"/>
  <c r="AE93" i="44" s="1"/>
  <c r="AD92" i="44"/>
  <c r="AD93" i="44" s="1"/>
  <c r="AC92" i="44"/>
  <c r="AC93" i="44" s="1"/>
  <c r="AB92" i="44"/>
  <c r="AB93" i="44" s="1"/>
  <c r="AA92" i="44"/>
  <c r="Z92" i="44"/>
  <c r="Y92" i="44"/>
  <c r="Y93" i="44" s="1"/>
  <c r="X92" i="44"/>
  <c r="W92" i="44"/>
  <c r="V92" i="44"/>
  <c r="U92" i="44"/>
  <c r="T92" i="44"/>
  <c r="S92" i="44"/>
  <c r="S93" i="44" s="1"/>
  <c r="R92" i="44"/>
  <c r="R93" i="44" s="1"/>
  <c r="Q92" i="44"/>
  <c r="Q93" i="44" s="1"/>
  <c r="P92" i="44"/>
  <c r="P93" i="44" s="1"/>
  <c r="O92" i="44"/>
  <c r="N92" i="44"/>
  <c r="M92" i="44"/>
  <c r="M93" i="44" s="1"/>
  <c r="L92" i="44"/>
  <c r="K92" i="44"/>
  <c r="J92" i="44"/>
  <c r="J93" i="44" s="1"/>
  <c r="I92" i="44"/>
  <c r="H92" i="44"/>
  <c r="G92" i="44"/>
  <c r="G93" i="44" s="1"/>
  <c r="F92" i="44"/>
  <c r="F93" i="44" s="1"/>
  <c r="E92" i="44"/>
  <c r="E93" i="44" s="1"/>
  <c r="D92" i="44"/>
  <c r="D93" i="44" s="1"/>
  <c r="AF89" i="44"/>
  <c r="AF82" i="44"/>
  <c r="AF81" i="44"/>
  <c r="AF80" i="44"/>
  <c r="AF77" i="44"/>
  <c r="AF70" i="44"/>
  <c r="AF69" i="44"/>
  <c r="AF68" i="44"/>
  <c r="AF65" i="44"/>
  <c r="AF58" i="44"/>
  <c r="AF57" i="44"/>
  <c r="AF56" i="44"/>
  <c r="AF53" i="44"/>
  <c r="AF46" i="44"/>
  <c r="AF45" i="44"/>
  <c r="AF44" i="44"/>
  <c r="AF41" i="44"/>
  <c r="AF34" i="44"/>
  <c r="AF33" i="44"/>
  <c r="AF32" i="44"/>
  <c r="AF29" i="44"/>
  <c r="AF23" i="44"/>
  <c r="AF22" i="44"/>
  <c r="AF21" i="44"/>
  <c r="AF20" i="44"/>
  <c r="AF17" i="44"/>
  <c r="AF10" i="44"/>
  <c r="AF9" i="44"/>
  <c r="AF8" i="44"/>
  <c r="AF5" i="44"/>
  <c r="L109" i="28"/>
  <c r="K109" i="28"/>
  <c r="J109" i="28"/>
  <c r="I109" i="28"/>
  <c r="H109" i="28"/>
  <c r="G109" i="28"/>
  <c r="E109" i="28"/>
  <c r="D109" i="28"/>
  <c r="C109" i="28"/>
  <c r="M108" i="28"/>
  <c r="M109" i="28" s="1"/>
  <c r="L108" i="28"/>
  <c r="K108" i="28"/>
  <c r="N108" i="28" s="1"/>
  <c r="N109" i="28" s="1"/>
  <c r="J108" i="28"/>
  <c r="F108" i="28"/>
  <c r="F109" i="28" s="1"/>
  <c r="H93" i="44" l="1"/>
  <c r="AF6" i="44"/>
  <c r="AF18" i="44"/>
  <c r="AF30" i="44"/>
  <c r="AF42" i="44"/>
  <c r="AF54" i="44"/>
  <c r="AF66" i="44"/>
  <c r="AF78" i="44"/>
  <c r="AF90" i="44"/>
  <c r="I93" i="44"/>
  <c r="U93" i="44"/>
  <c r="AF7" i="44"/>
  <c r="AF19" i="44"/>
  <c r="AF31" i="44"/>
  <c r="AF43" i="44"/>
  <c r="AF55" i="44"/>
  <c r="AF67" i="44"/>
  <c r="AF79" i="44"/>
  <c r="AF91" i="44"/>
  <c r="V93" i="44"/>
  <c r="K93" i="44"/>
  <c r="W93" i="44"/>
  <c r="Z93" i="44"/>
  <c r="AF12" i="44"/>
  <c r="AF48" i="44"/>
  <c r="AF60" i="44"/>
  <c r="AF84" i="44"/>
  <c r="AA93" i="44"/>
  <c r="AF13" i="44"/>
  <c r="AF25" i="44"/>
  <c r="AF37" i="44"/>
  <c r="AF49" i="44"/>
  <c r="AF61" i="44"/>
  <c r="AF73" i="44"/>
  <c r="AF85" i="44"/>
  <c r="AF11" i="44"/>
  <c r="AF47" i="44"/>
  <c r="AF59" i="44"/>
  <c r="AF71" i="44"/>
  <c r="AF83" i="44"/>
  <c r="N93" i="44"/>
  <c r="AF36" i="44"/>
  <c r="AF72" i="44"/>
  <c r="O93" i="44"/>
  <c r="AF14" i="44"/>
  <c r="AF26" i="44"/>
  <c r="AF38" i="44"/>
  <c r="AF50" i="44"/>
  <c r="AF62" i="44"/>
  <c r="AF74" i="44"/>
  <c r="AF86" i="44"/>
  <c r="AF35" i="44"/>
  <c r="AF92" i="44"/>
  <c r="AF3" i="44"/>
  <c r="AF15" i="44"/>
  <c r="AF27" i="44"/>
  <c r="AF39" i="44"/>
  <c r="AF51" i="44"/>
  <c r="AF63" i="44"/>
  <c r="AF75" i="44"/>
  <c r="AF87" i="44"/>
  <c r="AF24" i="44"/>
  <c r="AF4" i="44"/>
  <c r="AF16" i="44"/>
  <c r="AF28" i="44"/>
  <c r="AF40" i="44"/>
  <c r="AF52" i="44"/>
  <c r="AF64" i="44"/>
  <c r="AF76" i="44"/>
  <c r="AF88" i="44"/>
  <c r="F104" i="4"/>
  <c r="F105" i="4" s="1"/>
  <c r="E105" i="4"/>
  <c r="D105" i="4"/>
  <c r="C105" i="4"/>
  <c r="L24" i="11" l="1"/>
  <c r="E38" i="31"/>
  <c r="D38" i="31"/>
  <c r="C38" i="31"/>
  <c r="F37" i="31"/>
  <c r="F36" i="31"/>
  <c r="F35" i="31"/>
  <c r="F34" i="31"/>
  <c r="F33" i="31"/>
  <c r="F32" i="31"/>
  <c r="F31" i="31"/>
  <c r="F30" i="31"/>
  <c r="F29" i="31"/>
  <c r="F28" i="31"/>
  <c r="F27" i="31"/>
  <c r="N20" i="31"/>
  <c r="O19" i="31" s="1"/>
  <c r="L20" i="31"/>
  <c r="K20" i="31"/>
  <c r="J20" i="31"/>
  <c r="I20" i="31"/>
  <c r="H20" i="31"/>
  <c r="G20" i="31"/>
  <c r="F20" i="31"/>
  <c r="E20" i="31"/>
  <c r="D20" i="31"/>
  <c r="C20" i="31"/>
  <c r="M97" i="28"/>
  <c r="L97" i="28"/>
  <c r="K97" i="28"/>
  <c r="M96" i="28"/>
  <c r="L96" i="28"/>
  <c r="K96" i="28"/>
  <c r="N96" i="28" s="1"/>
  <c r="M95" i="28"/>
  <c r="L95" i="28"/>
  <c r="K95" i="28"/>
  <c r="M94" i="28"/>
  <c r="L94" i="28"/>
  <c r="K94" i="28"/>
  <c r="M93" i="28"/>
  <c r="L93" i="28"/>
  <c r="K93" i="28"/>
  <c r="M92" i="28"/>
  <c r="L92" i="28"/>
  <c r="K92" i="28"/>
  <c r="N92" i="28" s="1"/>
  <c r="M91" i="28"/>
  <c r="L91" i="28"/>
  <c r="K91" i="28"/>
  <c r="M90" i="28"/>
  <c r="L90" i="28"/>
  <c r="K90" i="28"/>
  <c r="N90" i="28" s="1"/>
  <c r="M89" i="28"/>
  <c r="L89" i="28"/>
  <c r="K89" i="28"/>
  <c r="M88" i="28"/>
  <c r="L88" i="28"/>
  <c r="K88" i="28"/>
  <c r="M87" i="28"/>
  <c r="L87" i="28"/>
  <c r="K87" i="28"/>
  <c r="M86" i="28"/>
  <c r="L86" i="28"/>
  <c r="K86" i="28"/>
  <c r="N86" i="28" s="1"/>
  <c r="M85" i="28"/>
  <c r="L85" i="28"/>
  <c r="K85" i="28"/>
  <c r="M84" i="28"/>
  <c r="L84" i="28"/>
  <c r="K84" i="28"/>
  <c r="N84" i="28" s="1"/>
  <c r="M83" i="28"/>
  <c r="L83" i="28"/>
  <c r="K83" i="28"/>
  <c r="M82" i="28"/>
  <c r="L82" i="28"/>
  <c r="K82" i="28"/>
  <c r="N82" i="28" s="1"/>
  <c r="M81" i="28"/>
  <c r="L81" i="28"/>
  <c r="K81" i="28"/>
  <c r="M80" i="28"/>
  <c r="L80" i="28"/>
  <c r="K80" i="28"/>
  <c r="N80" i="28" s="1"/>
  <c r="M79" i="28"/>
  <c r="L79" i="28"/>
  <c r="K79" i="28"/>
  <c r="M78" i="28"/>
  <c r="L78" i="28"/>
  <c r="K78" i="28"/>
  <c r="N78" i="28" s="1"/>
  <c r="M77" i="28"/>
  <c r="L77" i="28"/>
  <c r="K77" i="28"/>
  <c r="M76" i="28"/>
  <c r="L76" i="28"/>
  <c r="K76" i="28"/>
  <c r="N76" i="28" s="1"/>
  <c r="M75" i="28"/>
  <c r="L75" i="28"/>
  <c r="K75" i="28"/>
  <c r="M74" i="28"/>
  <c r="L74" i="28"/>
  <c r="K74" i="28"/>
  <c r="M73" i="28"/>
  <c r="L73" i="28"/>
  <c r="K73" i="28"/>
  <c r="E99" i="28"/>
  <c r="D99" i="28"/>
  <c r="C99" i="28"/>
  <c r="J97" i="28"/>
  <c r="J96" i="28"/>
  <c r="J95" i="28"/>
  <c r="J94" i="28"/>
  <c r="J93" i="28"/>
  <c r="J92" i="28"/>
  <c r="J91" i="28"/>
  <c r="J90" i="28"/>
  <c r="J89" i="28"/>
  <c r="J88" i="28"/>
  <c r="J87" i="28"/>
  <c r="J86" i="28"/>
  <c r="J85" i="28"/>
  <c r="J84" i="28"/>
  <c r="J83" i="28"/>
  <c r="J82" i="28"/>
  <c r="J81" i="28"/>
  <c r="J80" i="28"/>
  <c r="J79" i="28"/>
  <c r="J78" i="28"/>
  <c r="J77" i="28"/>
  <c r="J76" i="28"/>
  <c r="J75" i="28"/>
  <c r="J74" i="28"/>
  <c r="J73" i="28"/>
  <c r="F98" i="28"/>
  <c r="F97" i="28"/>
  <c r="F96" i="28"/>
  <c r="F95" i="28"/>
  <c r="F94" i="28"/>
  <c r="F93" i="28"/>
  <c r="F92" i="28"/>
  <c r="F91" i="28"/>
  <c r="F90" i="28"/>
  <c r="F89" i="28"/>
  <c r="F88" i="28"/>
  <c r="F87" i="28"/>
  <c r="F86" i="28"/>
  <c r="F85" i="28"/>
  <c r="F84" i="28"/>
  <c r="F83" i="28"/>
  <c r="F82" i="28"/>
  <c r="F81" i="28"/>
  <c r="F80" i="28"/>
  <c r="F79" i="28"/>
  <c r="F78" i="28"/>
  <c r="F77" i="28"/>
  <c r="F76" i="28"/>
  <c r="F75" i="28"/>
  <c r="F74" i="28"/>
  <c r="F73" i="28"/>
  <c r="N62" i="28"/>
  <c r="M61" i="28"/>
  <c r="M60" i="28"/>
  <c r="M59" i="28"/>
  <c r="M58" i="28"/>
  <c r="M57" i="28"/>
  <c r="M56" i="28"/>
  <c r="M55" i="28"/>
  <c r="O62" i="28"/>
  <c r="P61" i="28" s="1"/>
  <c r="L62" i="28"/>
  <c r="K62" i="28"/>
  <c r="J62" i="28"/>
  <c r="I62" i="28"/>
  <c r="H62" i="28"/>
  <c r="G62" i="28"/>
  <c r="F62" i="28"/>
  <c r="E62" i="28"/>
  <c r="D62" i="28"/>
  <c r="C62" i="28"/>
  <c r="N88" i="28" l="1"/>
  <c r="N75" i="28"/>
  <c r="N91" i="28"/>
  <c r="N95" i="28"/>
  <c r="O13" i="31"/>
  <c r="O14" i="31"/>
  <c r="O12" i="31"/>
  <c r="O15" i="31"/>
  <c r="O17" i="31"/>
  <c r="O16" i="31"/>
  <c r="F38" i="31"/>
  <c r="O9" i="31"/>
  <c r="O10" i="31"/>
  <c r="O11" i="31"/>
  <c r="O18" i="31"/>
  <c r="N74" i="28"/>
  <c r="N94" i="28"/>
  <c r="F99" i="28"/>
  <c r="N79" i="28"/>
  <c r="N83" i="28"/>
  <c r="P55" i="28"/>
  <c r="P58" i="28"/>
  <c r="N87" i="28"/>
  <c r="N77" i="28"/>
  <c r="N81" i="28"/>
  <c r="N85" i="28"/>
  <c r="N89" i="28"/>
  <c r="N93" i="28"/>
  <c r="N97" i="28"/>
  <c r="G99" i="28"/>
  <c r="K98" i="28"/>
  <c r="K99" i="28" s="1"/>
  <c r="N73" i="28"/>
  <c r="L98" i="28"/>
  <c r="M98" i="28"/>
  <c r="P56" i="28"/>
  <c r="P57" i="28"/>
  <c r="P59" i="28"/>
  <c r="P60" i="28"/>
  <c r="M62" i="28"/>
  <c r="L36" i="28"/>
  <c r="M38" i="28"/>
  <c r="L37" i="28"/>
  <c r="L35" i="28"/>
  <c r="L34" i="28"/>
  <c r="L33" i="28"/>
  <c r="L32" i="28"/>
  <c r="L31" i="28"/>
  <c r="L30" i="28"/>
  <c r="L29" i="28"/>
  <c r="L28" i="28"/>
  <c r="L27" i="28"/>
  <c r="L26" i="28"/>
  <c r="L25" i="28"/>
  <c r="L24" i="28"/>
  <c r="L23" i="28"/>
  <c r="L22" i="28"/>
  <c r="L21" i="28"/>
  <c r="L20" i="28"/>
  <c r="L19" i="28"/>
  <c r="L18" i="28"/>
  <c r="L17" i="28"/>
  <c r="L16" i="28"/>
  <c r="L15" i="28"/>
  <c r="L14" i="28"/>
  <c r="L13" i="28"/>
  <c r="L12" i="28"/>
  <c r="L11" i="28"/>
  <c r="N38" i="28"/>
  <c r="K38" i="28"/>
  <c r="J38" i="28"/>
  <c r="I38" i="28"/>
  <c r="H38" i="28"/>
  <c r="G38" i="28"/>
  <c r="F38" i="28"/>
  <c r="E38" i="28"/>
  <c r="D38" i="28"/>
  <c r="C38" i="28"/>
  <c r="F94" i="22"/>
  <c r="F93" i="22"/>
  <c r="F95" i="22" s="1"/>
  <c r="F85" i="22"/>
  <c r="F84" i="22"/>
  <c r="F83" i="22"/>
  <c r="F82" i="22"/>
  <c r="F81" i="22"/>
  <c r="F80" i="22"/>
  <c r="F79" i="22"/>
  <c r="F78" i="22"/>
  <c r="F77" i="22"/>
  <c r="F76" i="22"/>
  <c r="F75" i="22"/>
  <c r="F74" i="22"/>
  <c r="F73" i="22"/>
  <c r="F72" i="22"/>
  <c r="F71" i="22"/>
  <c r="F70" i="22"/>
  <c r="F69" i="22"/>
  <c r="F68" i="22"/>
  <c r="F67" i="22"/>
  <c r="F66" i="22"/>
  <c r="F65" i="22"/>
  <c r="E86" i="22"/>
  <c r="D86" i="22"/>
  <c r="C86" i="22"/>
  <c r="C96" i="22" s="1"/>
  <c r="F91" i="22"/>
  <c r="F90" i="22"/>
  <c r="F89" i="22"/>
  <c r="F88" i="22"/>
  <c r="F87" i="22"/>
  <c r="E92" i="22"/>
  <c r="D92" i="22"/>
  <c r="C92" i="22"/>
  <c r="E95" i="22"/>
  <c r="D95" i="22"/>
  <c r="D96" i="22" s="1"/>
  <c r="C95" i="22"/>
  <c r="N57" i="22"/>
  <c r="O55" i="22" s="1"/>
  <c r="M57" i="22"/>
  <c r="K57" i="22"/>
  <c r="J57" i="22"/>
  <c r="I57" i="22"/>
  <c r="H57" i="22"/>
  <c r="G57" i="22"/>
  <c r="F57" i="22"/>
  <c r="E57" i="22"/>
  <c r="D57" i="22"/>
  <c r="C57" i="22"/>
  <c r="I46" i="22"/>
  <c r="J46" i="22"/>
  <c r="K46" i="22"/>
  <c r="N46" i="22"/>
  <c r="O45" i="22" s="1"/>
  <c r="M46" i="22"/>
  <c r="H46" i="22"/>
  <c r="G46" i="22"/>
  <c r="F46" i="22"/>
  <c r="E46" i="22"/>
  <c r="D46" i="22"/>
  <c r="C46" i="22"/>
  <c r="M32" i="22"/>
  <c r="N32" i="22"/>
  <c r="O22" i="22" s="1"/>
  <c r="K32" i="22"/>
  <c r="J32" i="22"/>
  <c r="I32" i="22"/>
  <c r="H32" i="22"/>
  <c r="G32" i="22"/>
  <c r="F32" i="22"/>
  <c r="E32" i="22"/>
  <c r="D32" i="22"/>
  <c r="C32" i="22"/>
  <c r="E25" i="8"/>
  <c r="D25" i="8"/>
  <c r="C25" i="8"/>
  <c r="F24" i="8"/>
  <c r="F23" i="8"/>
  <c r="E40" i="27"/>
  <c r="D40" i="27"/>
  <c r="C40" i="27"/>
  <c r="G29" i="27"/>
  <c r="F32" i="27"/>
  <c r="E32" i="27"/>
  <c r="C32" i="27"/>
  <c r="G31" i="27"/>
  <c r="J17" i="27"/>
  <c r="J20" i="27" s="1"/>
  <c r="I17" i="27"/>
  <c r="H20" i="27"/>
  <c r="G20" i="27"/>
  <c r="F20" i="27"/>
  <c r="E20" i="27"/>
  <c r="D20" i="27"/>
  <c r="C20" i="27"/>
  <c r="I19" i="27"/>
  <c r="E96" i="22" l="1"/>
  <c r="F92" i="22"/>
  <c r="F25" i="8"/>
  <c r="G32" i="27"/>
  <c r="H31" i="27" s="1"/>
  <c r="O20" i="31"/>
  <c r="P62" i="28"/>
  <c r="L99" i="28"/>
  <c r="N98" i="28"/>
  <c r="H99" i="28"/>
  <c r="J98" i="28"/>
  <c r="O38" i="28"/>
  <c r="O26" i="28"/>
  <c r="O14" i="28"/>
  <c r="O37" i="28"/>
  <c r="O25" i="28"/>
  <c r="O13" i="28"/>
  <c r="O16" i="28"/>
  <c r="O36" i="28"/>
  <c r="O24" i="28"/>
  <c r="O12" i="28"/>
  <c r="O17" i="28"/>
  <c r="O35" i="28"/>
  <c r="O23" i="28"/>
  <c r="O11" i="28"/>
  <c r="O18" i="28"/>
  <c r="O15" i="28"/>
  <c r="O34" i="28"/>
  <c r="O22" i="28"/>
  <c r="O30" i="28"/>
  <c r="O33" i="28"/>
  <c r="O21" i="28"/>
  <c r="O31" i="28"/>
  <c r="O28" i="28"/>
  <c r="O32" i="28"/>
  <c r="O20" i="28"/>
  <c r="O19" i="28"/>
  <c r="O29" i="28"/>
  <c r="O27" i="28"/>
  <c r="L38" i="28"/>
  <c r="F86" i="22"/>
  <c r="F96" i="22" s="1"/>
  <c r="O11" i="22"/>
  <c r="L57" i="22"/>
  <c r="O56" i="22"/>
  <c r="O57" i="22" s="1"/>
  <c r="O42" i="22"/>
  <c r="O43" i="22"/>
  <c r="O41" i="22"/>
  <c r="O44" i="22"/>
  <c r="L46" i="22"/>
  <c r="O23" i="22"/>
  <c r="O24" i="22"/>
  <c r="O25" i="22"/>
  <c r="O27" i="22"/>
  <c r="O28" i="22"/>
  <c r="O29" i="22"/>
  <c r="O30" i="22"/>
  <c r="O19" i="22"/>
  <c r="O20" i="22"/>
  <c r="O13" i="22"/>
  <c r="O26" i="22"/>
  <c r="O15" i="22"/>
  <c r="O16" i="22"/>
  <c r="O17" i="22"/>
  <c r="O18" i="22"/>
  <c r="O31" i="22"/>
  <c r="O21" i="22"/>
  <c r="O12" i="22"/>
  <c r="O14" i="22"/>
  <c r="L32" i="22"/>
  <c r="O7" i="8"/>
  <c r="F40" i="27"/>
  <c r="I20" i="27"/>
  <c r="H29" i="27"/>
  <c r="I99" i="28" l="1"/>
  <c r="J99" i="28"/>
  <c r="O46" i="22"/>
  <c r="O32" i="22"/>
  <c r="E34" i="2"/>
  <c r="D34" i="2"/>
  <c r="N99" i="28" l="1"/>
  <c r="M99" i="28"/>
  <c r="E89" i="4"/>
  <c r="D89" i="4"/>
  <c r="C89" i="4"/>
  <c r="P37" i="4"/>
  <c r="I37" i="4"/>
  <c r="N37" i="4"/>
  <c r="M37" i="4"/>
  <c r="L37" i="4"/>
  <c r="K37" i="4"/>
  <c r="J37" i="4"/>
  <c r="H37" i="4"/>
  <c r="G37" i="4"/>
  <c r="F37" i="4"/>
  <c r="E37" i="4"/>
  <c r="D37" i="4"/>
  <c r="C37" i="4"/>
  <c r="F89" i="4" l="1"/>
  <c r="O37" i="4"/>
  <c r="Q37" i="4"/>
  <c r="R30" i="4" s="1"/>
  <c r="F89" i="21"/>
  <c r="F122" i="21" l="1"/>
  <c r="R35" i="4"/>
  <c r="R36" i="4"/>
  <c r="R33" i="4"/>
  <c r="R32" i="4"/>
  <c r="R34" i="4"/>
  <c r="R31" i="4"/>
  <c r="M49" i="21"/>
  <c r="L49" i="21"/>
  <c r="K49" i="21"/>
  <c r="J49" i="21"/>
  <c r="F49" i="21"/>
  <c r="P31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19" i="21"/>
  <c r="L18" i="21"/>
  <c r="L17" i="21"/>
  <c r="L16" i="21"/>
  <c r="L15" i="21"/>
  <c r="L14" i="21"/>
  <c r="L13" i="21"/>
  <c r="L12" i="21"/>
  <c r="L11" i="21"/>
  <c r="L10" i="21"/>
  <c r="L9" i="21"/>
  <c r="L8" i="21"/>
  <c r="L7" i="21"/>
  <c r="J14" i="20"/>
  <c r="F13" i="19"/>
  <c r="F14" i="19" s="1"/>
  <c r="E14" i="19"/>
  <c r="D14" i="19"/>
  <c r="C14" i="19"/>
  <c r="J82" i="21" l="1"/>
  <c r="L82" i="21"/>
  <c r="M82" i="21"/>
  <c r="F82" i="21"/>
  <c r="K82" i="21"/>
  <c r="L40" i="21"/>
  <c r="P21" i="21"/>
  <c r="P24" i="21"/>
  <c r="P23" i="21"/>
  <c r="P27" i="21"/>
  <c r="P22" i="21"/>
  <c r="N49" i="21"/>
  <c r="P8" i="21"/>
  <c r="P33" i="21"/>
  <c r="P9" i="21"/>
  <c r="P34" i="21"/>
  <c r="P32" i="21"/>
  <c r="P10" i="21"/>
  <c r="P35" i="21"/>
  <c r="P11" i="21"/>
  <c r="P36" i="21"/>
  <c r="P12" i="21"/>
  <c r="P37" i="21"/>
  <c r="P20" i="21"/>
  <c r="P38" i="21"/>
  <c r="P25" i="21"/>
  <c r="P15" i="21"/>
  <c r="P16" i="21"/>
  <c r="P28" i="21"/>
  <c r="P13" i="21"/>
  <c r="P26" i="21"/>
  <c r="P17" i="21"/>
  <c r="P29" i="21"/>
  <c r="P18" i="21"/>
  <c r="P30" i="21"/>
  <c r="P14" i="21"/>
  <c r="P7" i="21"/>
  <c r="P19" i="21"/>
  <c r="N82" i="21" l="1"/>
  <c r="P40" i="21"/>
  <c r="L14" i="5" l="1"/>
  <c r="F14" i="5"/>
  <c r="E20" i="16" l="1"/>
  <c r="D20" i="16"/>
  <c r="C20" i="16"/>
  <c r="F18" i="16"/>
  <c r="F19" i="16"/>
  <c r="F17" i="16"/>
  <c r="I11" i="16"/>
  <c r="I12" i="16"/>
  <c r="I10" i="16"/>
  <c r="J13" i="16"/>
  <c r="K13" i="16"/>
  <c r="L13" i="16" s="1"/>
  <c r="H13" i="16"/>
  <c r="G13" i="16"/>
  <c r="F13" i="16"/>
  <c r="E13" i="16"/>
  <c r="D13" i="16"/>
  <c r="C13" i="16"/>
  <c r="F20" i="16" l="1"/>
  <c r="I13" i="16"/>
  <c r="L11" i="16"/>
  <c r="L10" i="16"/>
  <c r="L12" i="16"/>
  <c r="F28" i="15"/>
  <c r="O19" i="15" s="1"/>
  <c r="F29" i="15"/>
  <c r="O20" i="15" s="1"/>
  <c r="F30" i="15"/>
  <c r="O21" i="15" s="1"/>
  <c r="F27" i="15"/>
  <c r="O22" i="15"/>
  <c r="P22" i="15" s="1"/>
  <c r="N22" i="15"/>
  <c r="L22" i="15"/>
  <c r="K22" i="15"/>
  <c r="J22" i="15"/>
  <c r="M21" i="15"/>
  <c r="M20" i="15"/>
  <c r="M19" i="15"/>
  <c r="I22" i="15"/>
  <c r="H22" i="15"/>
  <c r="G22" i="15"/>
  <c r="F22" i="15"/>
  <c r="E22" i="15"/>
  <c r="D22" i="15"/>
  <c r="C22" i="15"/>
  <c r="M10" i="15"/>
  <c r="O10" i="15" l="1"/>
  <c r="F31" i="15"/>
  <c r="M22" i="15"/>
  <c r="P19" i="15"/>
  <c r="P20" i="15"/>
  <c r="P21" i="15"/>
  <c r="F49" i="14" l="1"/>
  <c r="F48" i="14"/>
  <c r="F46" i="14"/>
  <c r="F44" i="14"/>
  <c r="F43" i="14"/>
  <c r="F42" i="14"/>
  <c r="F41" i="14"/>
  <c r="E50" i="14"/>
  <c r="D50" i="14"/>
  <c r="C50" i="14"/>
  <c r="J36" i="14"/>
  <c r="K36" i="14"/>
  <c r="H36" i="14"/>
  <c r="G36" i="14"/>
  <c r="E36" i="14"/>
  <c r="D36" i="14"/>
  <c r="C36" i="14"/>
  <c r="H18" i="14"/>
  <c r="G18" i="14"/>
  <c r="F18" i="14"/>
  <c r="E18" i="14"/>
  <c r="D18" i="14"/>
  <c r="C18" i="14"/>
  <c r="L35" i="14" l="1"/>
  <c r="L33" i="14"/>
  <c r="L31" i="14"/>
  <c r="L32" i="14"/>
  <c r="L27" i="14"/>
  <c r="L28" i="14"/>
  <c r="L29" i="14"/>
  <c r="L30" i="14"/>
  <c r="F50" i="14"/>
  <c r="L34" i="14"/>
  <c r="I36" i="14"/>
  <c r="F36" i="14"/>
  <c r="L36" i="14" l="1"/>
  <c r="E118" i="13"/>
  <c r="D118" i="13"/>
  <c r="C118" i="13"/>
  <c r="G80" i="13"/>
  <c r="N40" i="13"/>
  <c r="M40" i="13"/>
  <c r="L40" i="13"/>
  <c r="H40" i="13"/>
  <c r="G40" i="13"/>
  <c r="F40" i="13"/>
  <c r="H80" i="13"/>
  <c r="I68" i="13" s="1"/>
  <c r="K40" i="13"/>
  <c r="J40" i="13"/>
  <c r="I40" i="13"/>
  <c r="E40" i="13"/>
  <c r="D40" i="13"/>
  <c r="F31" i="12"/>
  <c r="H23" i="12" s="1"/>
  <c r="F30" i="12"/>
  <c r="F32" i="12"/>
  <c r="H24" i="12" s="1"/>
  <c r="F23" i="12"/>
  <c r="F22" i="12"/>
  <c r="F24" i="12"/>
  <c r="E25" i="12"/>
  <c r="D25" i="12"/>
  <c r="C25" i="12"/>
  <c r="H12" i="12"/>
  <c r="G12" i="12"/>
  <c r="F12" i="12"/>
  <c r="E12" i="12"/>
  <c r="D12" i="12"/>
  <c r="C12" i="12"/>
  <c r="F33" i="11"/>
  <c r="F32" i="11"/>
  <c r="F31" i="11"/>
  <c r="F34" i="11"/>
  <c r="F30" i="11"/>
  <c r="S28" i="11"/>
  <c r="F33" i="12" l="1"/>
  <c r="H22" i="12"/>
  <c r="F25" i="12"/>
  <c r="I49" i="13"/>
  <c r="I50" i="13"/>
  <c r="I58" i="13"/>
  <c r="I59" i="13"/>
  <c r="I57" i="13"/>
  <c r="I73" i="13"/>
  <c r="I60" i="13"/>
  <c r="I61" i="13"/>
  <c r="I62" i="13"/>
  <c r="I69" i="13"/>
  <c r="I70" i="13"/>
  <c r="I71" i="13"/>
  <c r="F118" i="13"/>
  <c r="I48" i="13"/>
  <c r="I72" i="13"/>
  <c r="I74" i="13"/>
  <c r="I75" i="13"/>
  <c r="I52" i="13"/>
  <c r="I64" i="13"/>
  <c r="I76" i="13"/>
  <c r="I51" i="13"/>
  <c r="I78" i="13"/>
  <c r="I79" i="13"/>
  <c r="I63" i="13"/>
  <c r="I53" i="13"/>
  <c r="I65" i="13"/>
  <c r="I66" i="13"/>
  <c r="I55" i="13"/>
  <c r="I67" i="13"/>
  <c r="I54" i="13"/>
  <c r="I56" i="13"/>
  <c r="F80" i="13"/>
  <c r="H25" i="12"/>
  <c r="I23" i="12" s="1"/>
  <c r="J14" i="11"/>
  <c r="I13" i="11"/>
  <c r="I12" i="11"/>
  <c r="I11" i="11"/>
  <c r="I10" i="11"/>
  <c r="K14" i="11"/>
  <c r="L10" i="11" s="1"/>
  <c r="H14" i="11"/>
  <c r="G14" i="11"/>
  <c r="F14" i="11"/>
  <c r="E14" i="11"/>
  <c r="D14" i="11"/>
  <c r="I22" i="12" l="1"/>
  <c r="I24" i="12"/>
  <c r="I80" i="13"/>
  <c r="I25" i="12"/>
  <c r="L12" i="11"/>
  <c r="L11" i="11"/>
  <c r="L14" i="11"/>
  <c r="L13" i="11"/>
  <c r="I14" i="11"/>
  <c r="F14" i="10"/>
  <c r="E33" i="9"/>
  <c r="D33" i="9"/>
  <c r="C33" i="9"/>
  <c r="F32" i="9"/>
  <c r="H24" i="9" s="1"/>
  <c r="F31" i="9"/>
  <c r="H23" i="9" s="1"/>
  <c r="F30" i="9"/>
  <c r="G25" i="9"/>
  <c r="F24" i="9"/>
  <c r="F23" i="9"/>
  <c r="F22" i="9"/>
  <c r="E25" i="9"/>
  <c r="D25" i="9"/>
  <c r="C25" i="9"/>
  <c r="H22" i="9" l="1"/>
  <c r="H25" i="9" s="1"/>
  <c r="F33" i="9"/>
  <c r="F25" i="9"/>
  <c r="I11" i="9"/>
  <c r="H11" i="9"/>
  <c r="G11" i="9"/>
  <c r="F11" i="9"/>
  <c r="E11" i="9"/>
  <c r="D11" i="9"/>
  <c r="C11" i="9"/>
  <c r="F17" i="8"/>
  <c r="M7" i="8"/>
  <c r="L7" i="8"/>
  <c r="I22" i="9" l="1"/>
  <c r="I24" i="9"/>
  <c r="I25" i="9"/>
  <c r="I23" i="9"/>
  <c r="E57" i="6"/>
  <c r="F64" i="6" s="1"/>
  <c r="O48" i="6"/>
  <c r="F65" i="6" s="1"/>
  <c r="G7" i="6"/>
  <c r="F68" i="6" l="1"/>
  <c r="F25" i="5"/>
  <c r="F24" i="5"/>
  <c r="F23" i="5"/>
  <c r="F22" i="5"/>
  <c r="F21" i="5"/>
  <c r="F20" i="5"/>
  <c r="F18" i="5"/>
  <c r="E26" i="5"/>
  <c r="D26" i="5"/>
  <c r="C26" i="5"/>
  <c r="K14" i="5"/>
  <c r="J14" i="5"/>
  <c r="I14" i="5"/>
  <c r="H14" i="5"/>
  <c r="G14" i="5"/>
  <c r="E14" i="5"/>
  <c r="D14" i="5"/>
  <c r="C14" i="5"/>
  <c r="F98" i="4"/>
  <c r="E98" i="4"/>
  <c r="D98" i="4"/>
  <c r="C98" i="4"/>
  <c r="M47" i="4"/>
  <c r="F47" i="4"/>
  <c r="N47" i="4"/>
  <c r="K47" i="4"/>
  <c r="J47" i="4"/>
  <c r="I47" i="4"/>
  <c r="H47" i="4"/>
  <c r="G47" i="4"/>
  <c r="E47" i="4"/>
  <c r="D47" i="4"/>
  <c r="C47" i="4"/>
  <c r="E77" i="4"/>
  <c r="D77" i="4"/>
  <c r="C77" i="4"/>
  <c r="P22" i="4"/>
  <c r="Q22" i="4"/>
  <c r="R10" i="4" s="1"/>
  <c r="E17" i="3"/>
  <c r="D17" i="3"/>
  <c r="C17" i="3"/>
  <c r="F16" i="3"/>
  <c r="F15" i="3"/>
  <c r="M9" i="3"/>
  <c r="M8" i="3"/>
  <c r="N10" i="3"/>
  <c r="L10" i="3"/>
  <c r="K10" i="3"/>
  <c r="J10" i="3"/>
  <c r="I10" i="3"/>
  <c r="H10" i="3"/>
  <c r="G10" i="3"/>
  <c r="F10" i="3"/>
  <c r="E10" i="3"/>
  <c r="D10" i="3"/>
  <c r="C10" i="3"/>
  <c r="G43" i="2"/>
  <c r="G42" i="2"/>
  <c r="G41" i="2"/>
  <c r="G40" i="2"/>
  <c r="F44" i="2"/>
  <c r="E44" i="2"/>
  <c r="D44" i="2"/>
  <c r="G44" i="2" l="1"/>
  <c r="O44" i="4"/>
  <c r="F17" i="3"/>
  <c r="O10" i="3"/>
  <c r="P9" i="3" s="1"/>
  <c r="F26" i="5"/>
  <c r="L47" i="4"/>
  <c r="O45" i="4"/>
  <c r="O46" i="4"/>
  <c r="F77" i="4"/>
  <c r="R13" i="4"/>
  <c r="R15" i="4"/>
  <c r="R11" i="4"/>
  <c r="R16" i="4"/>
  <c r="R12" i="4"/>
  <c r="R14" i="4"/>
  <c r="R17" i="4"/>
  <c r="R18" i="4"/>
  <c r="R19" i="4"/>
  <c r="R20" i="4"/>
  <c r="R9" i="4"/>
  <c r="R21" i="4"/>
  <c r="M10" i="3"/>
  <c r="P8" i="3"/>
  <c r="P10" i="3" s="1"/>
  <c r="H34" i="2"/>
  <c r="G34" i="2"/>
  <c r="F34" i="2"/>
  <c r="M20" i="2"/>
  <c r="L20" i="2"/>
  <c r="M19" i="2"/>
  <c r="L19" i="2"/>
  <c r="M18" i="2"/>
  <c r="L18" i="2"/>
  <c r="M17" i="2"/>
  <c r="L17" i="2"/>
  <c r="K21" i="2"/>
  <c r="J21" i="2"/>
  <c r="I21" i="2"/>
  <c r="H21" i="2"/>
  <c r="G21" i="2"/>
  <c r="F21" i="2"/>
  <c r="E21" i="2"/>
  <c r="D21" i="2"/>
  <c r="I11" i="2"/>
  <c r="H11" i="2"/>
  <c r="G11" i="2"/>
  <c r="F11" i="2"/>
  <c r="E11" i="2"/>
  <c r="D11" i="2"/>
  <c r="J22" i="1"/>
  <c r="I22" i="1"/>
  <c r="H22" i="1"/>
  <c r="G22" i="1"/>
  <c r="F22" i="1"/>
  <c r="E22" i="1"/>
  <c r="D22" i="1"/>
  <c r="L21" i="1"/>
  <c r="L20" i="1"/>
  <c r="L19" i="1"/>
  <c r="K21" i="1"/>
  <c r="K20" i="1"/>
  <c r="K19" i="1"/>
  <c r="L18" i="1"/>
  <c r="L22" i="1" s="1"/>
  <c r="K18" i="1"/>
  <c r="C22" i="1"/>
  <c r="N11" i="1"/>
  <c r="M11" i="1"/>
  <c r="L11" i="1"/>
  <c r="K11" i="1"/>
  <c r="J11" i="1"/>
  <c r="I11" i="1"/>
  <c r="H11" i="1"/>
  <c r="F11" i="1"/>
  <c r="E11" i="1"/>
  <c r="D11" i="1"/>
  <c r="I30" i="2" l="1"/>
  <c r="M14" i="5"/>
  <c r="O47" i="4"/>
  <c r="R22" i="4"/>
  <c r="I31" i="2"/>
  <c r="I32" i="2"/>
  <c r="I33" i="2"/>
  <c r="L21" i="2"/>
  <c r="M21" i="2"/>
  <c r="K11" i="2"/>
  <c r="J11" i="2"/>
  <c r="K22" i="1"/>
  <c r="N13" i="5" l="1"/>
  <c r="N9" i="5"/>
  <c r="N6" i="5"/>
  <c r="N8" i="5"/>
  <c r="N12" i="5"/>
  <c r="N11" i="5"/>
  <c r="N7" i="5"/>
  <c r="N10" i="5"/>
  <c r="I34" i="2"/>
  <c r="R56" i="4"/>
  <c r="N14" i="5" l="1"/>
</calcChain>
</file>

<file path=xl/sharedStrings.xml><?xml version="1.0" encoding="utf-8"?>
<sst xmlns="http://schemas.openxmlformats.org/spreadsheetml/2006/main" count="29792" uniqueCount="1329">
  <si>
    <t>D.O.P. / I.G.P.</t>
  </si>
  <si>
    <t>DATOS DE REGISTRO</t>
  </si>
  <si>
    <t>DATOS DE PRODUCCIÓN</t>
  </si>
  <si>
    <t>NÚMERO DE EXPLOTACIONES INSCRITAS (*)</t>
  </si>
  <si>
    <t>NÚMERO   DE  REPRODUCTORAS  INSCRITAS</t>
  </si>
  <si>
    <t>NÚMERO DE SECADEROS Y/O BODEGAS INSCRITAS</t>
  </si>
  <si>
    <t>Nº de cerdos sacrificados con destino a la denominación</t>
  </si>
  <si>
    <t>Número de jamones marcados</t>
  </si>
  <si>
    <t>Número de paletas marcadas</t>
  </si>
  <si>
    <t>Número de jamones comercializados</t>
  </si>
  <si>
    <t>Número de paletas comercializadas</t>
  </si>
  <si>
    <t>Peso medio de jamones (kg)</t>
  </si>
  <si>
    <t>Peso medio de paletas (kg)</t>
  </si>
  <si>
    <t>Dehesa de Extremadura</t>
  </si>
  <si>
    <t>Guijuelo</t>
  </si>
  <si>
    <t>Jabugo</t>
  </si>
  <si>
    <t>Los Pedroches</t>
  </si>
  <si>
    <t>TOTAL</t>
  </si>
  <si>
    <t>Datos de Registro y Producción</t>
  </si>
  <si>
    <t>JAMONES</t>
  </si>
  <si>
    <t>JAMONES IBÉRICOS</t>
  </si>
  <si>
    <t>-</t>
  </si>
  <si>
    <t>(*) Explotaciones de cerdos de cebo.</t>
  </si>
  <si>
    <t>DATOS DE PRODUCCIÓN POR CATEGORIAS DE RAZA Y ALIMENTACIÓN</t>
  </si>
  <si>
    <t>DE BELLOTA 100% IBÉRICO</t>
  </si>
  <si>
    <t>DE BELLOTA 75% IBÉRICO</t>
  </si>
  <si>
    <t>DE CEBO DE CAMPO 100% IBÉRICO</t>
  </si>
  <si>
    <t>DE CEBO DE CAMPO 75% IBÉRICO</t>
  </si>
  <si>
    <t>Jamones</t>
  </si>
  <si>
    <t>Paletas</t>
  </si>
  <si>
    <t>COMERCIALIZACIÓN (piezas)</t>
  </si>
  <si>
    <t>MERCADO NACIONAL</t>
  </si>
  <si>
    <t>U.E.</t>
  </si>
  <si>
    <t>PAISES TERCEROS</t>
  </si>
  <si>
    <t xml:space="preserve">TOTAL </t>
  </si>
  <si>
    <t>Datos de Comercialización</t>
  </si>
  <si>
    <t>Datos de Valor Económico</t>
  </si>
  <si>
    <r>
      <t>PRECIO MEDIO (</t>
    </r>
    <r>
      <rPr>
        <sz val="8"/>
        <color rgb="FF000000"/>
        <rFont val="Trebuchet MS"/>
        <family val="2"/>
      </rPr>
      <t>€</t>
    </r>
    <r>
      <rPr>
        <b/>
        <sz val="8"/>
        <color rgb="FF000000"/>
        <rFont val="Trebuchet MS"/>
        <family val="2"/>
      </rPr>
      <t>/kg)</t>
    </r>
  </si>
  <si>
    <t>VALOR  ECONÓMICO  DE  LA  DENOMINACIÓN</t>
  </si>
  <si>
    <t>Por tipos de piezas</t>
  </si>
  <si>
    <r>
      <t xml:space="preserve">(millones de </t>
    </r>
    <r>
      <rPr>
        <sz val="8"/>
        <color rgb="FF000000"/>
        <rFont val="Trebuchet MS"/>
        <family val="2"/>
      </rPr>
      <t>€</t>
    </r>
    <r>
      <rPr>
        <b/>
        <sz val="8"/>
        <color rgb="FF000000"/>
        <rFont val="Trebuchet MS"/>
        <family val="2"/>
      </rPr>
      <t>)</t>
    </r>
  </si>
  <si>
    <t>Valor económico total</t>
  </si>
  <si>
    <r>
      <t>Millones de</t>
    </r>
    <r>
      <rPr>
        <sz val="8"/>
        <color rgb="FF000000"/>
        <rFont val="Trebuchet MS"/>
        <family val="2"/>
      </rPr>
      <t xml:space="preserve">  €</t>
    </r>
  </si>
  <si>
    <t>% sobre el total</t>
  </si>
  <si>
    <t>D.O.P./I.G.P.</t>
  </si>
  <si>
    <t>Valor Económico MERCADO NACIONAL</t>
  </si>
  <si>
    <t>Valor Económico        UE</t>
  </si>
  <si>
    <t>Valor Económico        PAISES TERCEROS</t>
  </si>
  <si>
    <t>Valor Económico TOTAL</t>
  </si>
  <si>
    <t>MANTEQUILLA</t>
  </si>
  <si>
    <t>Datos de Registro, Producción, Comercialización y Valor Económico</t>
  </si>
  <si>
    <t>D.O.P.</t>
  </si>
  <si>
    <t>REGISTRO</t>
  </si>
  <si>
    <t>PRODUCCIÓN</t>
  </si>
  <si>
    <t>COMERCIALIZACIÓN</t>
  </si>
  <si>
    <t>Precio</t>
  </si>
  <si>
    <t xml:space="preserve">VALOR  ECONÓMICO  DE  LA DENOMINACIÓN                </t>
  </si>
  <si>
    <t>Cabezas productoras</t>
  </si>
  <si>
    <t>Explotaciones ganaderas inscritas</t>
  </si>
  <si>
    <t>Nº de plantas elaboradoras de mantequilla inscritas</t>
  </si>
  <si>
    <t>Leche  procedente  de ganaderías inscritas (litros)</t>
  </si>
  <si>
    <t>Mantequilla  producida apta para ser amparada (kg)</t>
  </si>
  <si>
    <t>Leche  destinada  a  la elaboración de mantequilla protegida (litros)</t>
  </si>
  <si>
    <t>Mantequilla  protegida</t>
  </si>
  <si>
    <t>(kg)</t>
  </si>
  <si>
    <t>MERCADO (kg)</t>
  </si>
  <si>
    <t>Nacional</t>
  </si>
  <si>
    <t>Países            Terceros</t>
  </si>
  <si>
    <r>
      <t xml:space="preserve">Millones  de  </t>
    </r>
    <r>
      <rPr>
        <sz val="7"/>
        <color rgb="FF000000"/>
        <rFont val="Trebuchet MS"/>
        <family val="2"/>
      </rPr>
      <t>€</t>
    </r>
  </si>
  <si>
    <t>%  sobre  el total del valor económico</t>
  </si>
  <si>
    <t>Mantequilla de Soria</t>
  </si>
  <si>
    <t>Valor Económico según mercado de destino (millones de €).</t>
  </si>
  <si>
    <t>CARNES FRESCAS</t>
  </si>
  <si>
    <t xml:space="preserve"> Datos de Registro, Producción, Comercialización y Valor Económico</t>
  </si>
  <si>
    <t>I.- Carne de Vacuno</t>
  </si>
  <si>
    <t>I.G.P.</t>
  </si>
  <si>
    <t>EXPLOTACIONES</t>
  </si>
  <si>
    <t>INDUSTRIAS</t>
  </si>
  <si>
    <t>Precio medio canal pagado al productor                  (€/kg)</t>
  </si>
  <si>
    <t>VALOR  ECONÓMICO</t>
  </si>
  <si>
    <t>CEBO</t>
  </si>
  <si>
    <t>Animales  sacrificados  con  destino  a  la  I.G.P.</t>
  </si>
  <si>
    <t>Peso medio canales (kg)</t>
  </si>
  <si>
    <t>Carne apta para ser protegida (t)</t>
  </si>
  <si>
    <t>Carne protegida (t)</t>
  </si>
  <si>
    <t xml:space="preserve">Millones de               € </t>
  </si>
  <si>
    <t>%  sobre  el  total  del  valor  económico</t>
  </si>
  <si>
    <t>Número  de explotaciones</t>
  </si>
  <si>
    <t>Número de explotaciones</t>
  </si>
  <si>
    <t>Número de animales</t>
  </si>
  <si>
    <t>Mataderos inscritos</t>
  </si>
  <si>
    <t>Salas de despiece</t>
  </si>
  <si>
    <t>Países Terceros</t>
  </si>
  <si>
    <t>Total</t>
  </si>
  <si>
    <t>IGP Capón de Vilalba</t>
  </si>
  <si>
    <t>III.- Carne de Aves</t>
  </si>
  <si>
    <t>Gall del Penedés</t>
  </si>
  <si>
    <t>Pollo y Capón del Prat</t>
  </si>
  <si>
    <t>EMBUTIDOS</t>
  </si>
  <si>
    <t>NÚMERO  DE  INDUSTRIAS  ELABORADORAS  INSCRITAS</t>
  </si>
  <si>
    <t>COMERCIALIZACIÓN  (kg)</t>
  </si>
  <si>
    <r>
      <t>Precio medio</t>
    </r>
    <r>
      <rPr>
        <sz val="8"/>
        <color rgb="FF000000"/>
        <rFont val="Trebuchet MS"/>
        <family val="2"/>
      </rPr>
      <t xml:space="preserve"> </t>
    </r>
    <r>
      <rPr>
        <b/>
        <sz val="8"/>
        <color rgb="FF000000"/>
        <rFont val="Trebuchet MS"/>
        <family val="2"/>
      </rPr>
      <t>de venta del comercializador</t>
    </r>
  </si>
  <si>
    <r>
      <t>(</t>
    </r>
    <r>
      <rPr>
        <sz val="8"/>
        <color rgb="FF000000"/>
        <rFont val="Trebuchet MS"/>
        <family val="2"/>
      </rPr>
      <t>€</t>
    </r>
    <r>
      <rPr>
        <b/>
        <sz val="8"/>
        <color rgb="FF000000"/>
        <rFont val="Trebuchet MS"/>
        <family val="2"/>
      </rPr>
      <t>/kg)</t>
    </r>
  </si>
  <si>
    <t xml:space="preserve">VALOR  ECONÓMICO  DE  LA DENOMINACIÓN                                  </t>
  </si>
  <si>
    <t>Número de piezas aptas para ser amparadas</t>
  </si>
  <si>
    <t>Número de piezas protegidas</t>
  </si>
  <si>
    <t>Peso medio (kg)</t>
  </si>
  <si>
    <t>Producción Total (kg)</t>
  </si>
  <si>
    <t>Mercado Nacional</t>
  </si>
  <si>
    <t>UE</t>
  </si>
  <si>
    <r>
      <t xml:space="preserve">Millones  de  </t>
    </r>
    <r>
      <rPr>
        <sz val="8"/>
        <color rgb="FF000000"/>
        <rFont val="Trebuchet MS"/>
        <family val="2"/>
      </rPr>
      <t>€</t>
    </r>
  </si>
  <si>
    <t>Botillo del Bierzo</t>
  </si>
  <si>
    <t>Chorizo de Cantimpalos</t>
  </si>
  <si>
    <t>Chorizo Riojano</t>
  </si>
  <si>
    <t>Chosco de Tineo</t>
  </si>
  <si>
    <t>Morcilla de Burgos</t>
  </si>
  <si>
    <t>Salchichón de Vic</t>
  </si>
  <si>
    <t>Sobrasada de Mallorca</t>
  </si>
  <si>
    <t>E.T.G.</t>
  </si>
  <si>
    <t>Datos de Registro, Comercialización y Valor Económico</t>
  </si>
  <si>
    <t>NÚMERO DE OPERADORES CERTIFICADOS</t>
  </si>
  <si>
    <t>Millones de  €</t>
  </si>
  <si>
    <t>Jamón Serrano</t>
  </si>
  <si>
    <t>CC.AA.</t>
  </si>
  <si>
    <t>Europa no UE</t>
  </si>
  <si>
    <t>Andorra</t>
  </si>
  <si>
    <t>Bosnia-Herzegovina</t>
  </si>
  <si>
    <t>Gibraltar</t>
  </si>
  <si>
    <t>Islandia</t>
  </si>
  <si>
    <t>Moldavia</t>
  </si>
  <si>
    <t>Montenegro</t>
  </si>
  <si>
    <t>Noruega</t>
  </si>
  <si>
    <t>Reino Unido</t>
  </si>
  <si>
    <t>Serbia</t>
  </si>
  <si>
    <t>Suiza</t>
  </si>
  <si>
    <t>Ucrania</t>
  </si>
  <si>
    <t>Unión Europea</t>
  </si>
  <si>
    <t>Alemania</t>
  </si>
  <si>
    <t>Austria</t>
  </si>
  <si>
    <t>Bélgica</t>
  </si>
  <si>
    <t>Bulgaria</t>
  </si>
  <si>
    <t>Checa, República</t>
  </si>
  <si>
    <t>Chipre</t>
  </si>
  <si>
    <t>Croacia</t>
  </si>
  <si>
    <t>Dinamarca</t>
  </si>
  <si>
    <t>Eslovaquia, Republica</t>
  </si>
  <si>
    <t>Eslovenia</t>
  </si>
  <si>
    <t>Estonia</t>
  </si>
  <si>
    <t>Finlandia</t>
  </si>
  <si>
    <t>Francia</t>
  </si>
  <si>
    <t>Grecia</t>
  </si>
  <si>
    <t>Hungria</t>
  </si>
  <si>
    <t>Irlanda</t>
  </si>
  <si>
    <t>Italia</t>
  </si>
  <si>
    <t>Letonia</t>
  </si>
  <si>
    <t>Lituania</t>
  </si>
  <si>
    <t>Luxemburgo</t>
  </si>
  <si>
    <t>Malta</t>
  </si>
  <si>
    <t>Paises Bajos</t>
  </si>
  <si>
    <t>Polonia</t>
  </si>
  <si>
    <t>Portugal</t>
  </si>
  <si>
    <t>Rumania</t>
  </si>
  <si>
    <t>Suecia</t>
  </si>
  <si>
    <t>Africa</t>
  </si>
  <si>
    <t>Angola</t>
  </si>
  <si>
    <t>Costa de Marfil</t>
  </si>
  <si>
    <t>Gabon</t>
  </si>
  <si>
    <t>Guinea Ecuatorial</t>
  </si>
  <si>
    <t>Kenya</t>
  </si>
  <si>
    <t>Marruecos</t>
  </si>
  <si>
    <t>Mauricio</t>
  </si>
  <si>
    <t>Mayotte</t>
  </si>
  <si>
    <t>Seychelles</t>
  </si>
  <si>
    <t>Sudafrica</t>
  </si>
  <si>
    <t>Asia</t>
  </si>
  <si>
    <t>Camboya</t>
  </si>
  <si>
    <t>China</t>
  </si>
  <si>
    <t>Corea, Republica de</t>
  </si>
  <si>
    <t>Emiratos Arabes Unidos</t>
  </si>
  <si>
    <t>Filipinas</t>
  </si>
  <si>
    <t>Georgia</t>
  </si>
  <si>
    <t>Hong Kong</t>
  </si>
  <si>
    <t>India</t>
  </si>
  <si>
    <t>Indonesia</t>
  </si>
  <si>
    <t>Israel</t>
  </si>
  <si>
    <t>Japón</t>
  </si>
  <si>
    <t>Jordania</t>
  </si>
  <si>
    <t>Libano</t>
  </si>
  <si>
    <t>Macao</t>
  </si>
  <si>
    <t>Malasia</t>
  </si>
  <si>
    <t>Singapur</t>
  </si>
  <si>
    <t>Sri Lanka</t>
  </si>
  <si>
    <t>Tailandia</t>
  </si>
  <si>
    <t>Taiwan</t>
  </si>
  <si>
    <t>Viet Nam</t>
  </si>
  <si>
    <t>Oceanía</t>
  </si>
  <si>
    <t>Australia</t>
  </si>
  <si>
    <t>Nueva Caledonia</t>
  </si>
  <si>
    <t>Nueva Zelanda</t>
  </si>
  <si>
    <t>Polinesia francesa</t>
  </si>
  <si>
    <t>América</t>
  </si>
  <si>
    <t>América N</t>
  </si>
  <si>
    <t>Canada</t>
  </si>
  <si>
    <t>Costa Rica</t>
  </si>
  <si>
    <t>Cuba</t>
  </si>
  <si>
    <t>El Salvador</t>
  </si>
  <si>
    <t>Estados Unidos America</t>
  </si>
  <si>
    <t>Guatemala</t>
  </si>
  <si>
    <t>Honduras</t>
  </si>
  <si>
    <t>Islas Caiman</t>
  </si>
  <si>
    <t>Islas Vírgenes (u.k.)</t>
  </si>
  <si>
    <t>Mexico</t>
  </si>
  <si>
    <t>Nicaragua</t>
  </si>
  <si>
    <t>Panama</t>
  </si>
  <si>
    <t>Puerto Rico</t>
  </si>
  <si>
    <t>Republica Dominicana</t>
  </si>
  <si>
    <t>América S</t>
  </si>
  <si>
    <t>Argentina</t>
  </si>
  <si>
    <t>Brasil</t>
  </si>
  <si>
    <t>Chile</t>
  </si>
  <si>
    <t>Colombia</t>
  </si>
  <si>
    <t>Curaçao</t>
  </si>
  <si>
    <t>Ecuador</t>
  </si>
  <si>
    <t>Paraguay</t>
  </si>
  <si>
    <t>Peru</t>
  </si>
  <si>
    <t>Uruguay</t>
  </si>
  <si>
    <t>Venezuela</t>
  </si>
  <si>
    <t>Datos del Valor Económico exterior según mercado de destino (€)</t>
  </si>
  <si>
    <t>Valor Económico
UE</t>
  </si>
  <si>
    <t>Valor Económico
PAISES TERCEROS</t>
  </si>
  <si>
    <t>OTROS PRODUCTOS CÁRNICOS</t>
  </si>
  <si>
    <t>I.- Cecina</t>
  </si>
  <si>
    <t>Número de piezas producidas aptas para ser amparadas</t>
  </si>
  <si>
    <t>Número de piezas protegidas producidas</t>
  </si>
  <si>
    <t>INDUSTRIAS ELABORADORAS</t>
  </si>
  <si>
    <t>MERCADO  NACIONAL</t>
  </si>
  <si>
    <t>PAÍSES TERCEROS</t>
  </si>
  <si>
    <t>COMERCIALIZACIÓN TOTAL</t>
  </si>
  <si>
    <t>Precio medio en origen (€/kg)</t>
  </si>
  <si>
    <t>Millones de €</t>
  </si>
  <si>
    <t>Nº de piezas</t>
  </si>
  <si>
    <t>kg</t>
  </si>
  <si>
    <t>Nº de Piezas</t>
  </si>
  <si>
    <t xml:space="preserve"> II.- Lacón</t>
  </si>
  <si>
    <t>Número de explotaciones de reproducción</t>
  </si>
  <si>
    <t>Número de explotaciones de cebo</t>
  </si>
  <si>
    <t>Número de explotaciones de ciclo cerrado</t>
  </si>
  <si>
    <t>Número de mataderos</t>
  </si>
  <si>
    <t>Número de salas de despiece</t>
  </si>
  <si>
    <t>Industrias  elaboradoras</t>
  </si>
  <si>
    <t>Nº de lechones controlados aptos para ser cebados</t>
  </si>
  <si>
    <t>Nº de cerdos sacrificados</t>
  </si>
  <si>
    <t>Nº de extremidades controladas, destinadas a la obtención de lacón</t>
  </si>
  <si>
    <t>COMERCIALIZACIÓN (nº de piezas)</t>
  </si>
  <si>
    <t>VALOR ECONÓMICO</t>
  </si>
  <si>
    <t>Total comercializado (kg)</t>
  </si>
  <si>
    <t>Precio medio de venta en origen (€/kg)</t>
  </si>
  <si>
    <t>PRODUCCIÓN (t)</t>
  </si>
  <si>
    <t>Superficie inscrita</t>
  </si>
  <si>
    <t>(ha)</t>
  </si>
  <si>
    <t>Número de agricultores</t>
  </si>
  <si>
    <t>(operadores primarios)</t>
  </si>
  <si>
    <t>Nº  de  industrias  inscritas</t>
  </si>
  <si>
    <t>Arroz apto para amparar</t>
  </si>
  <si>
    <t>Arroz
Cáscara</t>
  </si>
  <si>
    <t>Arroz
Descascarillado</t>
  </si>
  <si>
    <t>(1) Certificado como DOP.</t>
  </si>
  <si>
    <t>Arroz
Protegido
(1)</t>
  </si>
  <si>
    <t>ARROCES</t>
  </si>
  <si>
    <t>Comercialización y Valor Económico</t>
  </si>
  <si>
    <t>COMERCIALIZACIÓN (t)</t>
  </si>
  <si>
    <t>Precio medio ponderado según las distintas variedades (€/kg)</t>
  </si>
  <si>
    <t>Países       Terceros</t>
  </si>
  <si>
    <t>Millones  de   €</t>
  </si>
  <si>
    <t>CEREALES FRESCOS O TRASFORMADOS</t>
  </si>
  <si>
    <t>PRODUCCIÓN  (t)</t>
  </si>
  <si>
    <t>MERCADO</t>
  </si>
  <si>
    <t>Nº de industrias inscritas</t>
  </si>
  <si>
    <t>Que cumple con el Pliego de Condiciones</t>
  </si>
  <si>
    <t>Protegida</t>
  </si>
  <si>
    <t>PRECIOS  MEDIOS DE  VENTA EN  INDUSTRIA (€/kg)</t>
  </si>
  <si>
    <t>Millones  de  €</t>
  </si>
  <si>
    <t>Gofio Canario</t>
  </si>
  <si>
    <t>I.P.G.</t>
  </si>
  <si>
    <t>Países
Terceros</t>
  </si>
  <si>
    <t>PESCADOS Y MOLUSCOS</t>
  </si>
  <si>
    <t>I.- Pescados</t>
  </si>
  <si>
    <t>Industrias inscritas</t>
  </si>
  <si>
    <t>Apta para ser amparada</t>
  </si>
  <si>
    <t>Caballa de Andalucía</t>
  </si>
  <si>
    <t>Melva de Andalucía</t>
  </si>
  <si>
    <t>Mojama de Barbate</t>
  </si>
  <si>
    <t>Mojama de Isla Cristina</t>
  </si>
  <si>
    <t xml:space="preserve"> II.- Mejillón</t>
  </si>
  <si>
    <t>Número de bateas inscritas</t>
  </si>
  <si>
    <t>Centros de depuración y/o expedición</t>
  </si>
  <si>
    <t>Empresas comercializadoras inscritas</t>
  </si>
  <si>
    <t>Mejillón de Galicia</t>
  </si>
  <si>
    <t>VINAGRES</t>
  </si>
  <si>
    <r>
      <t>Datos de Registro y Producción</t>
    </r>
    <r>
      <rPr>
        <sz val="12"/>
        <color theme="1"/>
        <rFont val="Trebuchet MS"/>
        <family val="2"/>
      </rPr>
      <t xml:space="preserve"> </t>
    </r>
  </si>
  <si>
    <t xml:space="preserve">Número de bodegas dedicadas a la elaboración de vinagres </t>
  </si>
  <si>
    <t>Número de plantas dedicadas a la crianza y/o expedición y/o envasado de vinagre</t>
  </si>
  <si>
    <t xml:space="preserve">Producción de vinagre (hl)    </t>
  </si>
  <si>
    <t xml:space="preserve">Producción de vinagre apto para ser amparado (hl)    </t>
  </si>
  <si>
    <t xml:space="preserve">Producción de vinagre protegido (hl)    </t>
  </si>
  <si>
    <t>Vinagre del Condado de Huelva</t>
  </si>
  <si>
    <t>Vinagre de Jerez</t>
  </si>
  <si>
    <t>Vinagre de Montilla-Moriles</t>
  </si>
  <si>
    <t>Datos de Comercialización y Valor Económico</t>
  </si>
  <si>
    <t>COMERCIALIZACIÓN  (hl)</t>
  </si>
  <si>
    <t xml:space="preserve">Precio medio de venta de vinagre protegido envasado (€/hl) </t>
  </si>
  <si>
    <t>Mercado    Nacional</t>
  </si>
  <si>
    <t>Países     Terceros</t>
  </si>
  <si>
    <t>% sobre el total del valor económico</t>
  </si>
  <si>
    <t>DOP Afuega'l Pitu</t>
  </si>
  <si>
    <t>DOP Arzúa-Ulloa</t>
  </si>
  <si>
    <t>DOP Cabrales</t>
  </si>
  <si>
    <t>DOP Cebreiro</t>
  </si>
  <si>
    <t>DOP Gamoneu / Gamonedo</t>
  </si>
  <si>
    <t>DOP Idiazabal</t>
  </si>
  <si>
    <t>DOP Mahón-Menorca</t>
  </si>
  <si>
    <t>DOP Picón Bejes-Tresviso</t>
  </si>
  <si>
    <t>DOP Queso Camerano</t>
  </si>
  <si>
    <t>DOP Queso Casín</t>
  </si>
  <si>
    <t>DOP Queso de Acehúche</t>
  </si>
  <si>
    <t>DOP Queso de Flor de Guía / Queso de Media Flor de Guía / Queso de Guía</t>
  </si>
  <si>
    <t>DOP Queso de La Serena</t>
  </si>
  <si>
    <t>DOP Queso de l'Alt Urgell y la Cerdanya</t>
  </si>
  <si>
    <t>DOP Queso Ibores</t>
  </si>
  <si>
    <t>DOP Queso Majorero</t>
  </si>
  <si>
    <t>DOP Queso Manchego</t>
  </si>
  <si>
    <t>DOP Queso Nata de Cantabria</t>
  </si>
  <si>
    <t>DOP Queso Palmero / Queso de la Palma</t>
  </si>
  <si>
    <t>DOP Queso Tetilla / Queixo Tetilla</t>
  </si>
  <si>
    <t>DOP Queso Zamorano</t>
  </si>
  <si>
    <t>DOP Quesucos de Liébana</t>
  </si>
  <si>
    <t>DOP Roncal</t>
  </si>
  <si>
    <t>DOP San Simón da Costa</t>
  </si>
  <si>
    <t>DOP Torta del Casar</t>
  </si>
  <si>
    <t>IGP Queso Castellano</t>
  </si>
  <si>
    <t>IGP Queso de Valdeón</t>
  </si>
  <si>
    <t>IGP Queso Los Beyos</t>
  </si>
  <si>
    <t>QUESOS</t>
  </si>
  <si>
    <r>
      <t xml:space="preserve">Queso elaborado de conformidad con el pliego de condiciones (kg) </t>
    </r>
    <r>
      <rPr>
        <b/>
        <sz val="5"/>
        <color rgb="FF000000"/>
        <rFont val="Trebuchet MS"/>
        <family val="2"/>
      </rPr>
      <t>(2)</t>
    </r>
  </si>
  <si>
    <t xml:space="preserve">VALOR ECONÓMICO DE LA DENOMINACIÓN                                  </t>
  </si>
  <si>
    <t>Queserías</t>
  </si>
  <si>
    <r>
      <t xml:space="preserve">Millones de </t>
    </r>
    <r>
      <rPr>
        <sz val="7"/>
        <color rgb="FF000000"/>
        <rFont val="Trebuchet MS"/>
        <family val="2"/>
      </rPr>
      <t>€</t>
    </r>
  </si>
  <si>
    <t>Países           Terceros</t>
  </si>
  <si>
    <t>Número de
vacas</t>
  </si>
  <si>
    <t>Número de
ovejas</t>
  </si>
  <si>
    <t>Número de
cabras</t>
  </si>
  <si>
    <t>Queso protegido (kg)</t>
  </si>
  <si>
    <t>Leche destinada a la elaboración de queso protegido (litros)</t>
  </si>
  <si>
    <t>Leche de vaca
(litros)</t>
  </si>
  <si>
    <t>Leche de oveja
(litros)</t>
  </si>
  <si>
    <t>Leche de cabra
(litros)</t>
  </si>
  <si>
    <t>Total Cabezas productoras</t>
  </si>
  <si>
    <t>IGP Formatge Garrotxa / Queso Garrotxa (1)</t>
  </si>
  <si>
    <t>DOP Queso de Murcia (2)</t>
  </si>
  <si>
    <t>DOP Queso de Murcia al vino (2)</t>
  </si>
  <si>
    <t>MIELES</t>
  </si>
  <si>
    <t>Datos de Registro, Producción</t>
  </si>
  <si>
    <t>Nº  de  colmenas  inscritas</t>
  </si>
  <si>
    <t>Nº  de  productores  inscritos</t>
  </si>
  <si>
    <t>Nº  de  envasadores  inscritos  (*)</t>
  </si>
  <si>
    <t>Miel                   cosechada</t>
  </si>
  <si>
    <t>Miel cosechada apta para ser amparada</t>
  </si>
  <si>
    <t>Miel cosechada protegida</t>
  </si>
  <si>
    <t>Monofloral</t>
  </si>
  <si>
    <t>Multifloral</t>
  </si>
  <si>
    <t>DOP Miel de Granada</t>
  </si>
  <si>
    <t>DOP Miel de Ibiza / Mel d’Eivissa</t>
  </si>
  <si>
    <t>DOP Miel de La Alcarria</t>
  </si>
  <si>
    <t>DOP Miel de Liébana</t>
  </si>
  <si>
    <t>DOP Miel de Tenerife</t>
  </si>
  <si>
    <t>DOP Miel Villuercas-Ibores</t>
  </si>
  <si>
    <t>IGP Miel de Galicia / Mel de Galicia</t>
  </si>
  <si>
    <t>COMERCIALIZADA</t>
  </si>
  <si>
    <t>1. Unión Europea</t>
  </si>
  <si>
    <t>2. Terceros países</t>
  </si>
  <si>
    <t>DOP Arroz del Delta del Ebro / Arròs del Delta de l'Ebre</t>
  </si>
  <si>
    <t>DOP Calasparra</t>
  </si>
  <si>
    <t>DOP Arroz de Valencia / Arròs de València</t>
  </si>
  <si>
    <t>UE (sin especificar)</t>
  </si>
  <si>
    <t>CONDIMENTOS Y ESPECIAS</t>
  </si>
  <si>
    <t>I.- Azafrán</t>
  </si>
  <si>
    <t>PRODUCCIÓN  (kg)</t>
  </si>
  <si>
    <t xml:space="preserve">En  superficie  inscrita                             </t>
  </si>
  <si>
    <t>Conforme al Pliego de Condiciones</t>
  </si>
  <si>
    <t>Instalaciones de desbriznado y tostado</t>
  </si>
  <si>
    <t>Industrias  envasadoras</t>
  </si>
  <si>
    <t>Azafrán de la Mancha</t>
  </si>
  <si>
    <t>Superficie inscrita
(ha)</t>
  </si>
  <si>
    <t>Número de agricultores
(operadores primarios)</t>
  </si>
  <si>
    <t>Protegida
(Certificado como DOP)</t>
  </si>
  <si>
    <t>Precio medio del producto en origen
 (€/kg)</t>
  </si>
  <si>
    <t>DOP Azafrán de la Mancha</t>
  </si>
  <si>
    <t>DOP Pebre bord de Mallorca / Pimentón de Mallorca</t>
  </si>
  <si>
    <t>DOP Pimentón de la Vera</t>
  </si>
  <si>
    <t>DOP Pimentón de Murcia</t>
  </si>
  <si>
    <t xml:space="preserve"> II.- Pimentón</t>
  </si>
  <si>
    <t xml:space="preserve">Secaderos /molinos </t>
  </si>
  <si>
    <t>Valor Económico según mercado de destino (€)</t>
  </si>
  <si>
    <t>Valor Económico
MERCADO NACIONAL</t>
  </si>
  <si>
    <t>Valor Económico
TOTAL</t>
  </si>
  <si>
    <t>Total general</t>
  </si>
  <si>
    <t>PANADERÍA, PASTELERÍA Y REPOSTERÍA</t>
  </si>
  <si>
    <t>PRECIOS  MEDIOS  DE  VENTA  EN  INDUSTRIA                               (€/kg)</t>
  </si>
  <si>
    <t>Producto apto para ser amparado</t>
  </si>
  <si>
    <t>Producto protegido</t>
  </si>
  <si>
    <t>Países          Terceros</t>
  </si>
  <si>
    <t>I.- TURRONES</t>
  </si>
  <si>
    <t>IGP Jijona</t>
  </si>
  <si>
    <t>IGP Turrón de Agramunt / Torró d'Agramunt</t>
  </si>
  <si>
    <t>IGP Turrón de Alicante</t>
  </si>
  <si>
    <t>IGP Pa de Pagès Català</t>
  </si>
  <si>
    <t>IGP Pan de Alfacar</t>
  </si>
  <si>
    <t>IGP Pan de Cea</t>
  </si>
  <si>
    <t>IGP Pan de Cruz de Ciudad Real</t>
  </si>
  <si>
    <t>IGP Pan Galego / Pan Gallego</t>
  </si>
  <si>
    <t>ETG Tortas de Aceite de Castilleja de la Cuesta</t>
  </si>
  <si>
    <t>IGP Ensaimada de Mallorca / Ensaimada mallorquina</t>
  </si>
  <si>
    <t>IGP Mantecadas de Astorga</t>
  </si>
  <si>
    <t>IGP Mantecados de Estepa</t>
  </si>
  <si>
    <t>IGP Mazapán de Toledo</t>
  </si>
  <si>
    <t>IGP Polvorones de Estepa</t>
  </si>
  <si>
    <t>IGP Sobao Pasiego</t>
  </si>
  <si>
    <t>IGP Tarta de Santiago</t>
  </si>
  <si>
    <t>Rusia</t>
  </si>
  <si>
    <t>COMERCIALIZACIÓN  (kgr)</t>
  </si>
  <si>
    <t xml:space="preserve">II.- PANADERÍA, PASTELERÍA </t>
  </si>
  <si>
    <t>IGP Mollete de Antequera (1)</t>
  </si>
  <si>
    <t>DOP Vinagre de Jerez</t>
  </si>
  <si>
    <t>DOP Vinagre de Montilla-Moriles</t>
  </si>
  <si>
    <t>DOP Vinagre del Condado de Huelva</t>
  </si>
  <si>
    <t>Arabia Saudita</t>
  </si>
  <si>
    <t>IGP Botillo del Bierzo</t>
  </si>
  <si>
    <t>IGP Chorizo Riojano</t>
  </si>
  <si>
    <t>IGP Morcilla de Burgos</t>
  </si>
  <si>
    <t>IGP Salchichón de Vic / Llonganissa de Vic</t>
  </si>
  <si>
    <t>IGP Sobrasada de Mallorca</t>
  </si>
  <si>
    <t>IGP Gofio Canario</t>
  </si>
  <si>
    <t>Mauritania</t>
  </si>
  <si>
    <t>Senegal</t>
  </si>
  <si>
    <t>FRUTAS, FRUTOS SECOS Y ACEITUNAS</t>
  </si>
  <si>
    <t>HORTALIZAS</t>
  </si>
  <si>
    <t>LEGUMBRES</t>
  </si>
  <si>
    <t>COCHINILLA DE CANARIAS</t>
  </si>
  <si>
    <t>Superficie  inscrita  (ha)</t>
  </si>
  <si>
    <t>Número de productores, envasadores o envasadores-productores inscritos</t>
  </si>
  <si>
    <t>En superficie inscrita (kg)</t>
  </si>
  <si>
    <t>Apta para ser amparada (kg)</t>
  </si>
  <si>
    <t>Protegida (kg)</t>
  </si>
  <si>
    <t>PRECIOS  MEDIOS  DE  VENTA  EN  INDUSTRIA €/kg)</t>
  </si>
  <si>
    <t>Milles  de  €</t>
  </si>
  <si>
    <t>Cochinilla de Canarias</t>
  </si>
  <si>
    <t>Valor Económico según mercado de destino. (€)</t>
  </si>
  <si>
    <t>SIDRA</t>
  </si>
  <si>
    <t>Superficie  inscrita                          (ha)</t>
  </si>
  <si>
    <t>Número de agricultores (operadores primarios)</t>
  </si>
  <si>
    <t>Número de lagares inscritos</t>
  </si>
  <si>
    <t>Manzana producida en superficie inscrita                (t)</t>
  </si>
  <si>
    <t>Sidra apta para amparar                                          (hl)</t>
  </si>
  <si>
    <t>Sidra protegida (hl)</t>
  </si>
  <si>
    <t>Precio medio en Lagar</t>
  </si>
  <si>
    <t>SIDRA (€/hl)</t>
  </si>
  <si>
    <t xml:space="preserve"> Millones de €</t>
  </si>
  <si>
    <t>Sidra de Asturias / Sidra d' Asturies</t>
  </si>
  <si>
    <t>ACEITES DE OLIVA VIRGEN</t>
  </si>
  <si>
    <t>COMERCIALIZACIÓN DE ACEITE PROTEGIDO</t>
  </si>
  <si>
    <t>VALOR ECONÓMICO DE LA D.O.P.</t>
  </si>
  <si>
    <t>Superficie inscrita (ha)</t>
  </si>
  <si>
    <t>Almazaras</t>
  </si>
  <si>
    <t>Número de Agricultores
(operadores primarios)</t>
  </si>
  <si>
    <t>Envasadoras / Comercia- lizadoras</t>
  </si>
  <si>
    <t>Total de aceite de oliva virgen y virgen extra elaborado de conformidad con el pliego de condiciones (1)</t>
  </si>
  <si>
    <t>Total de aceite de oliva virgen y virgen extra protegido (2)</t>
  </si>
  <si>
    <t>I.- FRUTAS</t>
  </si>
  <si>
    <t>VALOR  ECONÓMICO  DE  LA  DENOMINACIÓN (*)</t>
  </si>
  <si>
    <t>Instalaciones de acondicionamiento, envasado y almacenes inscritos</t>
  </si>
  <si>
    <t>En  la  superficie  inscrita</t>
  </si>
  <si>
    <t>Millones de                                                                  €</t>
  </si>
  <si>
    <t>Precio medio del producto protegido acondicionado en origen (€/kg)</t>
  </si>
  <si>
    <t>DOP Aceite Campo de Calatrava</t>
  </si>
  <si>
    <t>DOP Aceite Campo de Montiel</t>
  </si>
  <si>
    <t>DOP Aceite de La Alcarria</t>
  </si>
  <si>
    <t>DOP Aceite de la Rioja</t>
  </si>
  <si>
    <t>DOP Aceite de Lucena</t>
  </si>
  <si>
    <t>DOP Aceite de Madrid</t>
  </si>
  <si>
    <t>DOP Aceite de Mallorca / Aceite mallorquín / Oli de Mallorca / Oli mallorquí</t>
  </si>
  <si>
    <t>DOP Aceite de Navarra</t>
  </si>
  <si>
    <t>DOP Aceite de Terra Alta / Oli de Terra Alta</t>
  </si>
  <si>
    <t>DOP Aceite del Baix Ebre-Montsià / Oli del Baix Ebre-Montsià</t>
  </si>
  <si>
    <t>DOP Aceite del Bajo Aragón</t>
  </si>
  <si>
    <t>DOP Aceite Monterrubio</t>
  </si>
  <si>
    <t>DOP Aceite Sierra del Moncayo</t>
  </si>
  <si>
    <t>DOP Aceite Villuercas Ibores Jara</t>
  </si>
  <si>
    <t>DOP Antequera</t>
  </si>
  <si>
    <t>DOP Baena</t>
  </si>
  <si>
    <t>DOP Estepa</t>
  </si>
  <si>
    <t>DOP Gata-Hurdes</t>
  </si>
  <si>
    <t>DOP Les Garrigues</t>
  </si>
  <si>
    <t>DOP Montes de Granada</t>
  </si>
  <si>
    <t>DOP Montes de Toledo</t>
  </si>
  <si>
    <t>DOP Oli de l'Empordà / Aceite de L'Empordà</t>
  </si>
  <si>
    <t>DOP Poniente de Granada</t>
  </si>
  <si>
    <t>DOP Priego de Córdoba</t>
  </si>
  <si>
    <t>DOP Sierra de Cádiz</t>
  </si>
  <si>
    <t>DOP Sierra de Cazorla</t>
  </si>
  <si>
    <t>DOP Sierra de Segura</t>
  </si>
  <si>
    <t>DOP Sierra Mágina</t>
  </si>
  <si>
    <t>DOP Siurana</t>
  </si>
  <si>
    <t>IGP Aceite de Ibiza / Oli d'Eivissa</t>
  </si>
  <si>
    <t>IGP Aceite de Jaén</t>
  </si>
  <si>
    <t xml:space="preserve">Precio medio granel
 (€/kg)                     </t>
  </si>
  <si>
    <t xml:space="preserve">Precio medio envasado
(€/kg)                     </t>
  </si>
  <si>
    <t>Datos de Comercialización por tipo de envase</t>
  </si>
  <si>
    <t>COMERCIALIZACIÓN DE ACEITE PROTEGIDO A GRANEL</t>
  </si>
  <si>
    <t>MERCADO  (Kgrs)</t>
  </si>
  <si>
    <t>Nacional
(Kgrs)</t>
  </si>
  <si>
    <t>U.E.
(Kgrs)</t>
  </si>
  <si>
    <t>Países
Terceros
(Kgrs)</t>
  </si>
  <si>
    <t>TOTAL
(Kgrs)</t>
  </si>
  <si>
    <t>COMERCIALIZACIÓN DE ACEITE PROTEGIDO ENVASADO</t>
  </si>
  <si>
    <t>TOTAL COMERCIALIZADO</t>
  </si>
  <si>
    <t>Valor Económico según mercado de destino (€).</t>
  </si>
  <si>
    <t>Mercado en U.E.</t>
  </si>
  <si>
    <t>Mercado en Países Terceros</t>
  </si>
  <si>
    <t>VALOR ECONÓMICO (€)</t>
  </si>
  <si>
    <t>SUBCLASE</t>
  </si>
  <si>
    <t>TOTAL UE</t>
  </si>
  <si>
    <t>IGP Cordero de Extremadura</t>
  </si>
  <si>
    <t>IGP Ternera Asturiana</t>
  </si>
  <si>
    <t>IGP Ternera Gallega</t>
  </si>
  <si>
    <t>DOP Dehesa de Extremadura</t>
  </si>
  <si>
    <t>DOP Guijuelo</t>
  </si>
  <si>
    <t>DOP Jabugo</t>
  </si>
  <si>
    <t>DOP Los Pedroches</t>
  </si>
  <si>
    <t>IGP Jamón de Trevélez</t>
  </si>
  <si>
    <t>ETG Jamón Serrano</t>
  </si>
  <si>
    <t>IGP Cecina de León</t>
  </si>
  <si>
    <t>DOP Queso de Murcia</t>
  </si>
  <si>
    <t>DOP Queso de Murcia al vino</t>
  </si>
  <si>
    <t>DOP Aceituna Aloreña de Málaga</t>
  </si>
  <si>
    <t>DOP Aceituna de Mallorca / Aceituna Mallorquina / Oliva de Mallorca / Oliva Mallorquina</t>
  </si>
  <si>
    <t>DOP Cereza del Jerte</t>
  </si>
  <si>
    <t>IGP Cerezas de la Montaña de Alicante</t>
  </si>
  <si>
    <t>DOP Chirimoya de la Costa tropical de Granada-Málaga</t>
  </si>
  <si>
    <t>IGP Cítricos Valencianos / Cítrics Valencians</t>
  </si>
  <si>
    <t>DOP Granada Mollar de Elche / Granada de Elche</t>
  </si>
  <si>
    <t>DOP Kaki Ribera del Xúquer</t>
  </si>
  <si>
    <t>IGP Manzana de Girona / Poma de Girona</t>
  </si>
  <si>
    <t>DOP Melocotón de Calanda</t>
  </si>
  <si>
    <t>IGP Melón de La Mancha</t>
  </si>
  <si>
    <t>DOP Nísperos Callosa d'En Sarriá</t>
  </si>
  <si>
    <t>DOP Peras de Rincón de Soto</t>
  </si>
  <si>
    <t>IGP Plátano de Canarias</t>
  </si>
  <si>
    <t>DOP Uva de mesa embolsada del Vinalopó</t>
  </si>
  <si>
    <t>IGP Ajo Morado de Las Pedroñeras</t>
  </si>
  <si>
    <t>DOP Alcachofa de Benicarló / Carxofa de Benicarló</t>
  </si>
  <si>
    <t>IGP Cebolla de la Mancha</t>
  </si>
  <si>
    <t>IGP Espárrago de Navarra</t>
  </si>
  <si>
    <t>IGP Pimiento Asado del Bierzo</t>
  </si>
  <si>
    <t>DOP Pimientos del Piquillo de Lodosa</t>
  </si>
  <si>
    <t>IGP Almendra de Mallorca / Almendra Mallorquina / Ametlla de Mallorca / Ametlla Mallorquina</t>
  </si>
  <si>
    <t>IGP Caballa de Andalucia</t>
  </si>
  <si>
    <t>IGP Mojama de Barbate</t>
  </si>
  <si>
    <t>DOP Sidra de Asturias / Sidra d'Asturies</t>
  </si>
  <si>
    <t>DOP Cochinilla de Canarias</t>
  </si>
  <si>
    <t>DOP / IGP / ETG</t>
  </si>
  <si>
    <t>Ovino</t>
  </si>
  <si>
    <t>Embutidos</t>
  </si>
  <si>
    <t>Jamones Ibéricos</t>
  </si>
  <si>
    <t>Quesos</t>
  </si>
  <si>
    <t>Miel</t>
  </si>
  <si>
    <t>Aceitunas</t>
  </si>
  <si>
    <t>Frutas</t>
  </si>
  <si>
    <t>Hortalizas</t>
  </si>
  <si>
    <t>Pescados</t>
  </si>
  <si>
    <t>Especias</t>
  </si>
  <si>
    <t>Sidra</t>
  </si>
  <si>
    <t>Vinagres</t>
  </si>
  <si>
    <t>Cochinilla</t>
  </si>
  <si>
    <t>Turrones</t>
  </si>
  <si>
    <r>
      <rPr>
        <b/>
        <sz val="9"/>
        <color theme="1"/>
        <rFont val="Calibri"/>
        <family val="2"/>
        <scheme val="minor"/>
      </rPr>
      <t xml:space="preserve">Fuente: </t>
    </r>
    <r>
      <rPr>
        <sz val="9"/>
        <color theme="1"/>
        <rFont val="Calibri"/>
        <family val="2"/>
        <scheme val="minor"/>
      </rPr>
      <t>Subdirección General de Control de la Calidad Alimentaria (</t>
    </r>
    <r>
      <rPr>
        <b/>
        <sz val="9"/>
        <color theme="1"/>
        <rFont val="Calibri"/>
        <family val="2"/>
        <scheme val="minor"/>
      </rPr>
      <t>SGCCALA</t>
    </r>
    <r>
      <rPr>
        <sz val="9"/>
        <color theme="1"/>
        <rFont val="Calibri"/>
        <family val="2"/>
        <scheme val="minor"/>
      </rPr>
      <t>) del Ministerio de Agricultura, Pesca y Alimentación (MAPA), de los datos recopilados de Consejos Reguladores u otros órganos de gestión de dichas figuras de calidad diferenciada, recabados por las autoridades competentes de las Comunidades Autónomas y, en caso de figuras supraautonómicas, de la propia SGCCALA.</t>
    </r>
  </si>
  <si>
    <t xml:space="preserve"> Los valores de volumen se presentan en kilogramos, salvo para las subclases de Sidra y Vinagres que son litros.</t>
  </si>
  <si>
    <t>SUBCLASES</t>
  </si>
  <si>
    <t xml:space="preserve">DOPs / AREAS </t>
  </si>
  <si>
    <t>Total del valor 
en €</t>
  </si>
  <si>
    <t>Total del valor en volumen</t>
  </si>
  <si>
    <t>Europa</t>
  </si>
  <si>
    <t>No asignado</t>
  </si>
  <si>
    <t>Euros</t>
  </si>
  <si>
    <t>Volumen</t>
  </si>
  <si>
    <t>Vacuno</t>
  </si>
  <si>
    <t>DOP Mantequilla de l'Alt Urgell y la Cerdanya / Mantega de l'Alt Urgell i la Cerdanya</t>
  </si>
  <si>
    <t>Precio estimado 
(€/kg)</t>
  </si>
  <si>
    <t>IGP Carne de Ávila</t>
  </si>
  <si>
    <t>IGP Carne de Cantabria</t>
  </si>
  <si>
    <t>IGP Carne de la Sierra de Guadarrama</t>
  </si>
  <si>
    <t>IGP Carne de Salamanca</t>
  </si>
  <si>
    <t>IGP Carne de Vacuno del País Vasco / Euskal Okela</t>
  </si>
  <si>
    <t>IGP Ternera de Aliste</t>
  </si>
  <si>
    <t>IGP Ternera de Extremadura</t>
  </si>
  <si>
    <t>IGP Ternera de los Pirineos Catalanes / Vedella dels Pirineus Catalans / Vedell des Pyrénées Catalanes</t>
  </si>
  <si>
    <t>IGP Ternera de Navarra / Nafarroako Aratxea</t>
  </si>
  <si>
    <t>IGP Vaca de Extremadura</t>
  </si>
  <si>
    <t>IGP Vaca Gallega-Buey Gallego</t>
  </si>
  <si>
    <t>II.- Carne de Cordero</t>
  </si>
  <si>
    <t xml:space="preserve">             </t>
  </si>
  <si>
    <t>ID_IIGG</t>
  </si>
  <si>
    <t>IG</t>
  </si>
  <si>
    <t>IGP Cabrito de Extremadura</t>
  </si>
  <si>
    <t>IGP Cordero de Navarra / Nafarroako Arkumea</t>
  </si>
  <si>
    <t>IGP Cordero Manchego</t>
  </si>
  <si>
    <t>IGP Cordero Segureño</t>
  </si>
  <si>
    <t>IGP Lechazo de Castilla y León</t>
  </si>
  <si>
    <t>IGP Ternasco de Aragón</t>
  </si>
  <si>
    <t>Total_€_COMEX</t>
  </si>
  <si>
    <t>7_KL</t>
  </si>
  <si>
    <t>8_KL</t>
  </si>
  <si>
    <t>9_KL</t>
  </si>
  <si>
    <t>113_KL</t>
  </si>
  <si>
    <t>II.- Carne de cordero</t>
  </si>
  <si>
    <t xml:space="preserve">Valor Económico UE </t>
  </si>
  <si>
    <t>Valor Económico PAISES TERCEROS</t>
  </si>
  <si>
    <t>Según mercado de destino (€)</t>
  </si>
  <si>
    <r>
      <t>Datos de Valor Económico</t>
    </r>
    <r>
      <rPr>
        <sz val="12"/>
        <color theme="1"/>
        <rFont val="Trebuchet MS"/>
        <family val="2"/>
      </rPr>
      <t xml:space="preserve"> </t>
    </r>
    <r>
      <rPr>
        <b/>
        <i/>
        <sz val="12"/>
        <color rgb="FF990033"/>
        <rFont val="Trebuchet MS"/>
        <family val="2"/>
      </rPr>
      <t>según mercado de destino (€)</t>
    </r>
  </si>
  <si>
    <t>NO PROCEDE</t>
  </si>
  <si>
    <t>DOP Jamón de Teruel / Paleta de Teruel</t>
  </si>
  <si>
    <r>
      <t>IGP Jamón de Serón</t>
    </r>
    <r>
      <rPr>
        <b/>
        <vertAlign val="superscript"/>
        <sz val="8"/>
        <color rgb="FF000000"/>
        <rFont val="Trebuchet MS"/>
        <family val="2"/>
      </rPr>
      <t xml:space="preserve"> (1)</t>
    </r>
  </si>
  <si>
    <t>JAMONES NO IBERICOS</t>
  </si>
  <si>
    <t>IGP Lacón Gallego</t>
  </si>
  <si>
    <t xml:space="preserve"> Valor Económico según mercado de destino (€).</t>
  </si>
  <si>
    <t>1.6 Cereales frescos o transformados</t>
  </si>
  <si>
    <t>DOP Manzana Reineta del Bierzo</t>
  </si>
  <si>
    <t>DOP Pasas de Málaga</t>
  </si>
  <si>
    <t>DOP Pera de Jumilla</t>
  </si>
  <si>
    <t>DOP Pera de Lleida</t>
  </si>
  <si>
    <t>IGP Aguacate de Canarias</t>
  </si>
  <si>
    <t>IGP Clementinas de las Tierras del Ebro / Clementines de les Terres de l'Ebre</t>
  </si>
  <si>
    <t>IGP Melocotón de Cieza</t>
  </si>
  <si>
    <t>IGP Melón de Torre Pacheco-Murcia</t>
  </si>
  <si>
    <t>DOP Avellana de Reus</t>
  </si>
  <si>
    <t>DOP Nueces de Nerpio</t>
  </si>
  <si>
    <t>DOP Nuez de Pedroso</t>
  </si>
  <si>
    <t>IGP Castaña de Galicia</t>
  </si>
  <si>
    <t>II.- FRUTOS SECOS</t>
  </si>
  <si>
    <t>III.- ACEITUNAS</t>
  </si>
  <si>
    <t>TOTAL FRUTAS</t>
  </si>
  <si>
    <t>TOTAL FRUTOS SECOS</t>
  </si>
  <si>
    <t>TOTAL ACEITUNAS</t>
  </si>
  <si>
    <t>DOP Cebolla Fuentes de Ebro</t>
  </si>
  <si>
    <t>DOP Papas Antiguas de Canarias</t>
  </si>
  <si>
    <t>DOP Pemento de Herbón</t>
  </si>
  <si>
    <t>IGP Berenjena de Almagro</t>
  </si>
  <si>
    <t>IGP Calçot de Valls</t>
  </si>
  <si>
    <t>IGP Coliflor de Calahorra</t>
  </si>
  <si>
    <t>IGP Espárrago de Huétor-Tájar</t>
  </si>
  <si>
    <t>IGP Espárrago Verde de Guadalajara</t>
  </si>
  <si>
    <t>IGP Patata de Galicia / Pataca de Galicia</t>
  </si>
  <si>
    <t>IGP Patatas de Prades / Patates de Prades</t>
  </si>
  <si>
    <t>IGP Pemento da Arnoia</t>
  </si>
  <si>
    <t>IGP Pemento de Mougán</t>
  </si>
  <si>
    <t>IGP Pemento de Oímbra</t>
  </si>
  <si>
    <t>IGP Pemento do Couto</t>
  </si>
  <si>
    <t>IGP Pimiento de Fresno-Benavente</t>
  </si>
  <si>
    <t>IGP Pimiento de Gernika or Gernikako Piperra</t>
  </si>
  <si>
    <t>I.- En Fresco</t>
  </si>
  <si>
    <t>Precio medio de venta en origen producto en FRESCO                       (€/kg)</t>
  </si>
  <si>
    <t>Industrias  inscritas                                   (*)</t>
  </si>
  <si>
    <t>En  superficie  inscrita</t>
  </si>
  <si>
    <t>De producto apto para amparar</t>
  </si>
  <si>
    <t>Millones                                          de                                                €</t>
  </si>
  <si>
    <t>%  sobre el total del valor económico</t>
  </si>
  <si>
    <r>
      <t>(1)</t>
    </r>
    <r>
      <rPr>
        <sz val="7"/>
        <color theme="1"/>
        <rFont val="Times New Roman"/>
        <family val="1"/>
      </rPr>
      <t xml:space="preserve">    </t>
    </r>
    <r>
      <rPr>
        <sz val="7"/>
        <color theme="1"/>
        <rFont val="Trebuchet MS"/>
        <family val="2"/>
      </rPr>
      <t>Los datos de REGISTRO y PRODUCCIÓN en la superficie inscrita son comunes tanto para el producto en fresco como en conserva.</t>
    </r>
  </si>
  <si>
    <r>
      <t>(3)</t>
    </r>
    <r>
      <rPr>
        <sz val="7"/>
        <color theme="1"/>
        <rFont val="Times New Roman"/>
        <family val="1"/>
      </rPr>
      <t xml:space="preserve">    </t>
    </r>
    <r>
      <rPr>
        <sz val="7"/>
        <color theme="1"/>
        <rFont val="Trebuchet MS"/>
        <family val="2"/>
      </rPr>
      <t>Certificado como DOP o IGP.</t>
    </r>
  </si>
  <si>
    <t>(*)   Que han acondicionado o elaborado producto protegido en la campaña.</t>
  </si>
  <si>
    <t>De producto protegido 
(3)</t>
  </si>
  <si>
    <r>
      <t xml:space="preserve">IGP Tomate La Cañada </t>
    </r>
    <r>
      <rPr>
        <b/>
        <vertAlign val="superscript"/>
        <sz val="8"/>
        <color rgb="FF000000"/>
        <rFont val="Trebuchet MS"/>
        <family val="2"/>
      </rPr>
      <t>(2)</t>
    </r>
  </si>
  <si>
    <r>
      <t xml:space="preserve">IGP Pimiento Riojano </t>
    </r>
    <r>
      <rPr>
        <b/>
        <vertAlign val="superscript"/>
        <sz val="8"/>
        <color rgb="FF000000"/>
        <rFont val="Trebuchet MS"/>
        <family val="2"/>
      </rPr>
      <t>(1)</t>
    </r>
  </si>
  <si>
    <r>
      <t xml:space="preserve">IGP Grelos de Galicia </t>
    </r>
    <r>
      <rPr>
        <b/>
        <vertAlign val="superscript"/>
        <sz val="8"/>
        <color rgb="FF000000"/>
        <rFont val="Trebuchet MS"/>
        <family val="2"/>
      </rPr>
      <t>(1)</t>
    </r>
  </si>
  <si>
    <r>
      <t xml:space="preserve">IGP Espárrago de Navarra </t>
    </r>
    <r>
      <rPr>
        <b/>
        <vertAlign val="superscript"/>
        <sz val="8"/>
        <color rgb="FF000000"/>
        <rFont val="Trebuchet MS"/>
        <family val="2"/>
      </rPr>
      <t>(1)</t>
    </r>
  </si>
  <si>
    <r>
      <t xml:space="preserve">IGP Alcachofa de Tudela </t>
    </r>
    <r>
      <rPr>
        <b/>
        <vertAlign val="superscript"/>
        <sz val="8"/>
        <color rgb="FF000000"/>
        <rFont val="Trebuchet MS"/>
        <family val="2"/>
      </rPr>
      <t>(1)</t>
    </r>
  </si>
  <si>
    <t>DOP Chufa de Valencia / Xufa de València</t>
  </si>
  <si>
    <t>II.- En Conserva</t>
  </si>
  <si>
    <t>Precio medio de venta en origen producto en CONSERVA                       (€/kg)</t>
  </si>
  <si>
    <t>Producto fresco destinado a conserveras inscritas</t>
  </si>
  <si>
    <t>(1) Los datos de REGISTRO y PRODUCCIÓN en la superficie inscrita son comunes tanto para el producto en fresco como en conserva.</t>
  </si>
  <si>
    <t>(2) Certificado como DOP o IGP.</t>
  </si>
  <si>
    <t>(*) Que han acondicionado o elaborado producto protegido en la campaña.</t>
  </si>
  <si>
    <t>De producto protegido 
(2)</t>
  </si>
  <si>
    <t>D.O.P./I.P.G.</t>
  </si>
  <si>
    <t>EN FRESCO</t>
  </si>
  <si>
    <t>MERCADO EN TERCEROS PAISES</t>
  </si>
  <si>
    <t>TOTAL EN FRESCO</t>
  </si>
  <si>
    <t>EN CONSERVA</t>
  </si>
  <si>
    <t>VALOR TOTAL</t>
  </si>
  <si>
    <t>TOTAL EN CONSERVA</t>
  </si>
  <si>
    <t>MERCADO 
EN UE</t>
  </si>
  <si>
    <t>VALOR  ECONÓMICO  (*)</t>
  </si>
  <si>
    <t>Superficie  inscrita              (ha)</t>
  </si>
  <si>
    <t>En superficie inscrita</t>
  </si>
  <si>
    <t>De producto apto para ser amparado</t>
  </si>
  <si>
    <t>Millones  de                                  €</t>
  </si>
  <si>
    <t>DOP Alubia de Anguiano</t>
  </si>
  <si>
    <t>DOP Fesols de Santa Pau</t>
  </si>
  <si>
    <t>DOP Mongeta del Ganxet</t>
  </si>
  <si>
    <t>IGP Alubia de La Bañeza-León</t>
  </si>
  <si>
    <t>IGP Faba Asturiana</t>
  </si>
  <si>
    <t>IGP Faba de Lourenzá</t>
  </si>
  <si>
    <t>IGP Garbanzo de Escacena</t>
  </si>
  <si>
    <t>IGP Garbanzo de Fuentesaúco</t>
  </si>
  <si>
    <t>IGP Judías de El Barco de Ávila</t>
  </si>
  <si>
    <t>IGP Lenteja de La Armuña</t>
  </si>
  <si>
    <t>IGP Lenteja de Tierra de Campos</t>
  </si>
  <si>
    <r>
      <t>(1)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Trebuchet MS"/>
        <family val="2"/>
      </rPr>
      <t>Certifica como IGP.</t>
    </r>
  </si>
  <si>
    <r>
      <t>(2)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Trebuchet MS"/>
        <family val="2"/>
      </rPr>
      <t>Calculado en función del precio medio en origen del producto protegido.</t>
    </r>
  </si>
  <si>
    <t>Precio medio en origen (€/kg)
(2)</t>
  </si>
  <si>
    <t>De producto protegido 
(1)</t>
  </si>
  <si>
    <r>
      <t>(</t>
    </r>
    <r>
      <rPr>
        <b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) Sin actividad </t>
    </r>
  </si>
  <si>
    <r>
      <t>(</t>
    </r>
    <r>
      <rPr>
        <b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) Las DOP Queso de Murcia y Queso de Murcia al Vino comparten los datos de Cabezas productoras y Explotaciones ganaderas inscritas.</t>
    </r>
  </si>
  <si>
    <t>CATEGORIA</t>
  </si>
  <si>
    <t>CLASE</t>
  </si>
  <si>
    <t>CLASE_CORTO</t>
  </si>
  <si>
    <t>SUBCL_CORTO</t>
  </si>
  <si>
    <t>Alimentarios</t>
  </si>
  <si>
    <t>CLASE 1.1. CARNES FRESCAS</t>
  </si>
  <si>
    <t>Carnes frescas</t>
  </si>
  <si>
    <t>1.1 Aves de corral</t>
  </si>
  <si>
    <t>Aves</t>
  </si>
  <si>
    <t>1.1 Ovino</t>
  </si>
  <si>
    <t>1.1 Vacuno</t>
  </si>
  <si>
    <t>IGP Cerdo de Teruel</t>
  </si>
  <si>
    <t>1.1. Porcino</t>
  </si>
  <si>
    <t>Porcino</t>
  </si>
  <si>
    <t>CLASE 1.2. PRODUCTOS CÁRNICOS</t>
  </si>
  <si>
    <t>Productos cárnicos</t>
  </si>
  <si>
    <t>1.2 Embutidos</t>
  </si>
  <si>
    <t>1.2 Jamones Ibéricos</t>
  </si>
  <si>
    <t>1.2 Jamones no ibéricos</t>
  </si>
  <si>
    <t>1.2 Jamones y paletas no ibéricas</t>
  </si>
  <si>
    <t>1.2 Otros productos cárnicos</t>
  </si>
  <si>
    <t>Otros cárnicos</t>
  </si>
  <si>
    <t>CLASE 1.3. QUESOS</t>
  </si>
  <si>
    <t>1.3 Quesos</t>
  </si>
  <si>
    <t>CLASE 1.4. OTROS PRODUCTOS DE ORIGEN ANIMAL</t>
  </si>
  <si>
    <t>Otros de origen animal</t>
  </si>
  <si>
    <t>1.4 Miel</t>
  </si>
  <si>
    <t>CLASE 1.5. ACEITES Y GRASAS</t>
  </si>
  <si>
    <t>Aceites</t>
  </si>
  <si>
    <t>Aceites Oli. Vírgen Extra</t>
  </si>
  <si>
    <t>1.5 Mantequillas</t>
  </si>
  <si>
    <t>Mantequilla</t>
  </si>
  <si>
    <t>CLASE 1.6. FRUTAS, HORTALIZAS Y CEREALES FRESCOS O TRANSFORMADOS</t>
  </si>
  <si>
    <t>Frutas y hortalizas</t>
  </si>
  <si>
    <t>1.6 Aceitunas</t>
  </si>
  <si>
    <t>1.6 Arroces</t>
  </si>
  <si>
    <t>Arroz</t>
  </si>
  <si>
    <t>Cereales</t>
  </si>
  <si>
    <t>1.6 Frutas</t>
  </si>
  <si>
    <t>1.6 Hortalizas</t>
  </si>
  <si>
    <t>1.6 Legumbres</t>
  </si>
  <si>
    <t>Legumbres</t>
  </si>
  <si>
    <t>1.6 Otros vegetales (frutos secos)</t>
  </si>
  <si>
    <t>Frutos secos</t>
  </si>
  <si>
    <t>CLASE 1.7. PESCADOS, MOLUSCOS, Y CRUSTÁCEOS FRESCOS Y PRODUCTOS DERIVADOS DE ELLOS</t>
  </si>
  <si>
    <t>1.7 Pescados</t>
  </si>
  <si>
    <t>CLASE 1.8. OTROS PRODUCTOS DEL ANEXO I DEL TRATADO</t>
  </si>
  <si>
    <t>Otros productos</t>
  </si>
  <si>
    <t>1.8 Especias</t>
  </si>
  <si>
    <t>1.8 Frutos diversos (tubérculos, raíces, etc)</t>
  </si>
  <si>
    <t>Frutos diversos</t>
  </si>
  <si>
    <t>1.8 Sidra</t>
  </si>
  <si>
    <t>1.8 Vinagres</t>
  </si>
  <si>
    <t>CLASE 2.12. COCHINILLA</t>
  </si>
  <si>
    <t>2.12 Cochinilla</t>
  </si>
  <si>
    <t>CLASE 2.3. PRODUCTOS DE PANADERÍA, PASTELERÍA, REPOSTERÍA Y GALLETERÍA</t>
  </si>
  <si>
    <t>Productos de panadería…</t>
  </si>
  <si>
    <t>2.3 Panes</t>
  </si>
  <si>
    <t>Panes</t>
  </si>
  <si>
    <t>2.3 Productos de pastelería y repostería</t>
  </si>
  <si>
    <t>Pastelería</t>
  </si>
  <si>
    <t>CCAA</t>
  </si>
  <si>
    <t>Galicia</t>
  </si>
  <si>
    <t>Cataluña</t>
  </si>
  <si>
    <t>Extremadura</t>
  </si>
  <si>
    <t>Navarra</t>
  </si>
  <si>
    <t>Castilla-La Mancha</t>
  </si>
  <si>
    <t>Supraautonómico</t>
  </si>
  <si>
    <t>Castilla y León</t>
  </si>
  <si>
    <t>Aragón</t>
  </si>
  <si>
    <t>Cantabria</t>
  </si>
  <si>
    <t>Madrid</t>
  </si>
  <si>
    <t>País Vasco</t>
  </si>
  <si>
    <t>Principado de Asturias</t>
  </si>
  <si>
    <t>La Rioja</t>
  </si>
  <si>
    <t>Baleares</t>
  </si>
  <si>
    <t>Andalucía</t>
  </si>
  <si>
    <t>Canarias</t>
  </si>
  <si>
    <t>Murcia</t>
  </si>
  <si>
    <t>Valencia</t>
  </si>
  <si>
    <t>(Todas)</t>
  </si>
  <si>
    <t>MERCADO  (Kg)</t>
  </si>
  <si>
    <t>IV.- Porcino</t>
  </si>
  <si>
    <t>Carne protegida (Kg)</t>
  </si>
  <si>
    <t>1.8 Frutos diversos (tubérculos, raíces, etc). CHUFA</t>
  </si>
  <si>
    <t>UE_TER_TEXTO</t>
  </si>
  <si>
    <t>AREA</t>
  </si>
  <si>
    <t>CONTINENTE</t>
  </si>
  <si>
    <t>PAIS</t>
  </si>
  <si>
    <t>ZONA_REPORT_unica</t>
  </si>
  <si>
    <t>ZONA_PAIS</t>
  </si>
  <si>
    <t>SUBPRODUCTO</t>
  </si>
  <si>
    <t>AÑO</t>
  </si>
  <si>
    <t>Total_KG_LT_COMEX</t>
  </si>
  <si>
    <t>MEDIDA</t>
  </si>
  <si>
    <t>Unión Europea Austria</t>
  </si>
  <si>
    <t>No reportado</t>
  </si>
  <si>
    <t>Kgr.</t>
  </si>
  <si>
    <t>SELECCION_COMEX_TOT_AÑOS</t>
  </si>
  <si>
    <t>Ltr.</t>
  </si>
  <si>
    <t>Unión Europea Bélgica</t>
  </si>
  <si>
    <t>Unión Europea Bulgaria</t>
  </si>
  <si>
    <t>Unión Europea Croacia</t>
  </si>
  <si>
    <t>Unión Europea Chipre</t>
  </si>
  <si>
    <t>Unión Europea Checa, República</t>
  </si>
  <si>
    <t>Unión Europea Dinamarca</t>
  </si>
  <si>
    <t>Unión Europea Estonia</t>
  </si>
  <si>
    <t>Unión Europea Finlandia</t>
  </si>
  <si>
    <t>Unión Europea Francia</t>
  </si>
  <si>
    <t>Unión Europea Alemania</t>
  </si>
  <si>
    <t>Unión Europea Grecia</t>
  </si>
  <si>
    <t>Unión Europea Hungria</t>
  </si>
  <si>
    <t>Unión Europea Irlanda</t>
  </si>
  <si>
    <t>Unión Europea Italia</t>
  </si>
  <si>
    <t>Unión Europea Letonia</t>
  </si>
  <si>
    <t>Unión Europea Lituania</t>
  </si>
  <si>
    <t>Unión Europea Luxemburgo</t>
  </si>
  <si>
    <t>Unión Europea Malta</t>
  </si>
  <si>
    <t>Unión Europea Paises Bajos</t>
  </si>
  <si>
    <t>Unión Europea Polonia</t>
  </si>
  <si>
    <t>Unión Europea Portugal</t>
  </si>
  <si>
    <t>Unión Europea Rumania</t>
  </si>
  <si>
    <t>Unión Europea Eslovaquia, Republica</t>
  </si>
  <si>
    <t>Unión Europea Eslovenia</t>
  </si>
  <si>
    <t>Unión Europea Suecia</t>
  </si>
  <si>
    <t>- UE (sin especificar)</t>
  </si>
  <si>
    <t>Unión Europea - UE (sin especificar)</t>
  </si>
  <si>
    <t>Albania</t>
  </si>
  <si>
    <t>Europa no UE Albania</t>
  </si>
  <si>
    <t>Europa no UE Andorra</t>
  </si>
  <si>
    <t>Europa no UE Bosnia-Herzegovina</t>
  </si>
  <si>
    <t>Europa no UE Gibraltar</t>
  </si>
  <si>
    <t>Europa no UE Islandia</t>
  </si>
  <si>
    <t>Europa no UE Moldavia</t>
  </si>
  <si>
    <t>Europa no UE Montenegro</t>
  </si>
  <si>
    <t>Europa no UE Noruega</t>
  </si>
  <si>
    <t>Europa no UE Rusia</t>
  </si>
  <si>
    <t>Europa no UE Serbia</t>
  </si>
  <si>
    <t>Europa no UE Suiza</t>
  </si>
  <si>
    <t>Europa no UE Ucrania</t>
  </si>
  <si>
    <t>Macedonia</t>
  </si>
  <si>
    <t>Europa no UE Macedonia</t>
  </si>
  <si>
    <t>Europa no UE Reino Unido</t>
  </si>
  <si>
    <t>- Resto de Europa no U.E.</t>
  </si>
  <si>
    <t>Europa no UE - Resto de Europa no U.E.</t>
  </si>
  <si>
    <t>África</t>
  </si>
  <si>
    <t>África Angola</t>
  </si>
  <si>
    <t>Cabo Verde</t>
  </si>
  <si>
    <t>África Cabo Verde</t>
  </si>
  <si>
    <t>África Mayotte</t>
  </si>
  <si>
    <t>África Guinea Ecuatorial</t>
  </si>
  <si>
    <t>África Gabon</t>
  </si>
  <si>
    <t>África Costa de Marfil</t>
  </si>
  <si>
    <t>África Kenya</t>
  </si>
  <si>
    <t>África Mauritania</t>
  </si>
  <si>
    <t>África Mauricio</t>
  </si>
  <si>
    <t>África Marruecos</t>
  </si>
  <si>
    <t>Guinea-Bissau</t>
  </si>
  <si>
    <t>África Guinea-Bissau</t>
  </si>
  <si>
    <t>África Senegal</t>
  </si>
  <si>
    <t>África Seychelles</t>
  </si>
  <si>
    <t>Sierra leona</t>
  </si>
  <si>
    <t>África Sierra leona</t>
  </si>
  <si>
    <t>África Sudafrica</t>
  </si>
  <si>
    <t>Egipto</t>
  </si>
  <si>
    <t>África Egipto</t>
  </si>
  <si>
    <t>- Resto África</t>
  </si>
  <si>
    <t>África - Resto África</t>
  </si>
  <si>
    <t>Bahrein</t>
  </si>
  <si>
    <t>Asia Bahrein</t>
  </si>
  <si>
    <t>Armenia</t>
  </si>
  <si>
    <t>Asia Armenia</t>
  </si>
  <si>
    <t>Asia Camboya</t>
  </si>
  <si>
    <t>Asia Sri Lanka</t>
  </si>
  <si>
    <t>Asia China</t>
  </si>
  <si>
    <t>Asia Taiwan</t>
  </si>
  <si>
    <t>Asia Georgia</t>
  </si>
  <si>
    <t>Asia Hong Kong</t>
  </si>
  <si>
    <t>Asia India</t>
  </si>
  <si>
    <t>Asia Indonesia</t>
  </si>
  <si>
    <t>Asia Israel</t>
  </si>
  <si>
    <t>Asia Japón</t>
  </si>
  <si>
    <t>Kazajistan</t>
  </si>
  <si>
    <t>Asia Kazajistan</t>
  </si>
  <si>
    <t>Asia Jordania</t>
  </si>
  <si>
    <t>Asia Corea, Republica de</t>
  </si>
  <si>
    <t>Kuwait</t>
  </si>
  <si>
    <t>Asia Kuwait</t>
  </si>
  <si>
    <t>Laos, Rep.Pop.Dem.de</t>
  </si>
  <si>
    <t>Asia Laos, Rep.Pop.Dem.de</t>
  </si>
  <si>
    <t>Asia Libano</t>
  </si>
  <si>
    <t>Asia Macao</t>
  </si>
  <si>
    <t>Asia Malasia</t>
  </si>
  <si>
    <t>Asia Filipinas</t>
  </si>
  <si>
    <t>Qatar</t>
  </si>
  <si>
    <t>Asia Qatar</t>
  </si>
  <si>
    <t>Asia Arabia Saudita</t>
  </si>
  <si>
    <t>Asia Singapur</t>
  </si>
  <si>
    <t>Asia Viet Nam</t>
  </si>
  <si>
    <t>Asia Tailandia</t>
  </si>
  <si>
    <t>Asia Emiratos Arabes Unidos</t>
  </si>
  <si>
    <t>Turquia</t>
  </si>
  <si>
    <t>Asia Turquia</t>
  </si>
  <si>
    <t>- Resto Asia</t>
  </si>
  <si>
    <t>Asia - Resto Asia</t>
  </si>
  <si>
    <t>Oceanía Australia</t>
  </si>
  <si>
    <t>Oceanía Polinesia francesa</t>
  </si>
  <si>
    <t>Oceanía Nueva Caledonia</t>
  </si>
  <si>
    <t>Oceanía Nueva Zelanda</t>
  </si>
  <si>
    <t>- Resto Oceanía</t>
  </si>
  <si>
    <t>Oceanía - Resto Oceanía</t>
  </si>
  <si>
    <t>América Norte</t>
  </si>
  <si>
    <t>América Norte Islas Vírgenes (u.k.)</t>
  </si>
  <si>
    <t>América Norte Canada</t>
  </si>
  <si>
    <t>América Norte Islas Caiman</t>
  </si>
  <si>
    <t>América Norte Costa Rica</t>
  </si>
  <si>
    <t>América Norte Cuba</t>
  </si>
  <si>
    <t>América Norte Republica Dominicana</t>
  </si>
  <si>
    <t>América Norte El Salvador</t>
  </si>
  <si>
    <t>América Norte Guatemala</t>
  </si>
  <si>
    <t>América Norte Honduras</t>
  </si>
  <si>
    <t>Jamaica</t>
  </si>
  <si>
    <t>América Norte Jamaica</t>
  </si>
  <si>
    <t>América Norte Mexico</t>
  </si>
  <si>
    <t>América Norte Nicaragua</t>
  </si>
  <si>
    <t>América Norte Panama</t>
  </si>
  <si>
    <t>América Norte Puerto Rico</t>
  </si>
  <si>
    <t>América Norte Estados Unidos America</t>
  </si>
  <si>
    <t>- Resto América</t>
  </si>
  <si>
    <t>América Norte - Resto América</t>
  </si>
  <si>
    <t>América Sur</t>
  </si>
  <si>
    <t>América Sur Argentina</t>
  </si>
  <si>
    <t>América Sur Brasil</t>
  </si>
  <si>
    <t>América Sur Chile</t>
  </si>
  <si>
    <t>América Sur Colombia</t>
  </si>
  <si>
    <t>América Sur Ecuador</t>
  </si>
  <si>
    <t>América Sur Curaçao</t>
  </si>
  <si>
    <t>América Sur Paraguay</t>
  </si>
  <si>
    <t>América Sur Peru</t>
  </si>
  <si>
    <t>América Sur Uruguay</t>
  </si>
  <si>
    <t>América Sur Venezuela</t>
  </si>
  <si>
    <t>€</t>
  </si>
  <si>
    <t>Mercado en España</t>
  </si>
  <si>
    <t>Mercado en la UE</t>
  </si>
  <si>
    <t>Mercado en Terceros países</t>
  </si>
  <si>
    <t>€ Total</t>
  </si>
  <si>
    <t>COMERCIO EXTERIOR DE PRODUCTOS AGROALIMENTARIOS CON DOP/IGP/ETG EN TERCEROS PAÍSES. POR CONTINENTES</t>
  </si>
  <si>
    <t>ID_CCAA</t>
  </si>
  <si>
    <t>TIPO_VALOR</t>
  </si>
  <si>
    <t>SIMBOLO</t>
  </si>
  <si>
    <t>ID_INDICADOR</t>
  </si>
  <si>
    <t>INDICADOR</t>
  </si>
  <si>
    <t>INDI_CORTO</t>
  </si>
  <si>
    <t>AÑO_1</t>
  </si>
  <si>
    <t>Calasparra</t>
  </si>
  <si>
    <t>1.Mercado Nacional</t>
  </si>
  <si>
    <t>2.Mercado en U.E.</t>
  </si>
  <si>
    <t>3.Mercado Terceros.</t>
  </si>
  <si>
    <t>Total valor económico (114+115+116)</t>
  </si>
  <si>
    <t>4.Total valor económico</t>
  </si>
  <si>
    <t>Cordero Segureño</t>
  </si>
  <si>
    <t>Carne de Ávila</t>
  </si>
  <si>
    <t>Espárrago de Navarra</t>
  </si>
  <si>
    <t>Queso Los Beyos</t>
  </si>
  <si>
    <t>Idiazabal</t>
  </si>
  <si>
    <t>Antequera</t>
  </si>
  <si>
    <t>Baena</t>
  </si>
  <si>
    <t>Estepa</t>
  </si>
  <si>
    <t>Aceite de Lucena</t>
  </si>
  <si>
    <t>Montes de Granada</t>
  </si>
  <si>
    <t>Montoro-Adamuz</t>
  </si>
  <si>
    <t>Poniente de Granada</t>
  </si>
  <si>
    <t>Priego de Córdoba</t>
  </si>
  <si>
    <t>Sierra de Cádiz</t>
  </si>
  <si>
    <t>Sierra de Cazorla</t>
  </si>
  <si>
    <t>Sierra de Segura</t>
  </si>
  <si>
    <t>Sierra Mágina</t>
  </si>
  <si>
    <t>Tomate La Cañada</t>
  </si>
  <si>
    <t>Espárrago de Huétor-Tájar</t>
  </si>
  <si>
    <t>Chirimoya de la Costa tropical de Granada-Málaga</t>
  </si>
  <si>
    <t>Aceituna Aloreña de Málaga</t>
  </si>
  <si>
    <t>Pasas de Málaga</t>
  </si>
  <si>
    <t>Jamón de Trevélez</t>
  </si>
  <si>
    <t>Jamón de Serón</t>
  </si>
  <si>
    <t>Garbanzo de Escacena</t>
  </si>
  <si>
    <t>Caballa de Andalucia</t>
  </si>
  <si>
    <t>Melva de Andalucia</t>
  </si>
  <si>
    <t>Miel de Granada</t>
  </si>
  <si>
    <t>Alfajor de Medina Sidonia</t>
  </si>
  <si>
    <t>Mantecados de Estepa</t>
  </si>
  <si>
    <t>Pan de Alfacar</t>
  </si>
  <si>
    <t>Polvorones de Estepa</t>
  </si>
  <si>
    <t>Aceite del Bajo Aragón</t>
  </si>
  <si>
    <t>Aceite Sierra del Moncayo</t>
  </si>
  <si>
    <t>Ternasco de Aragón</t>
  </si>
  <si>
    <t>Melocotón de Calanda</t>
  </si>
  <si>
    <t>Cebolla Fuentes de Ebro</t>
  </si>
  <si>
    <t>Jamón de Teruel / Paleta de Teruel</t>
  </si>
  <si>
    <t>Ternera Asturiana</t>
  </si>
  <si>
    <t>Faba Asturiana</t>
  </si>
  <si>
    <t>Afuega'l Pitu</t>
  </si>
  <si>
    <t>Cabrales</t>
  </si>
  <si>
    <t>Gamoneu / Gamonedo</t>
  </si>
  <si>
    <t>Queso Casín</t>
  </si>
  <si>
    <t>Sidra de Asturias / Sidra d'Asturies</t>
  </si>
  <si>
    <t>Aceite de Mallorca / Aceite mallorquín / Oli de Mallorca / Oli mallorquí</t>
  </si>
  <si>
    <t>Aceituna de Mallorca / Aceituna Mallorquina / Oliva de Mallorca / Oliva Mallorquina</t>
  </si>
  <si>
    <t>Almendra de Mallorca / Almendra Mallorquina / Ametlla de Mallorca / Ametlla Mallorquina</t>
  </si>
  <si>
    <t>Ensaimada de Mallorca / Ensaimada mallorquina</t>
  </si>
  <si>
    <t>Mahón-Menorca</t>
  </si>
  <si>
    <t>Carne de Salamanca</t>
  </si>
  <si>
    <t>Lechazo de Castilla y León</t>
  </si>
  <si>
    <t>Ternera de Aliste</t>
  </si>
  <si>
    <t>Manzana Reineta del Bierzo</t>
  </si>
  <si>
    <t>Pimiento Asado del Bierzo</t>
  </si>
  <si>
    <t>Pimiento de Fresno-Benavente</t>
  </si>
  <si>
    <t>Alubia de La Bañeza-León</t>
  </si>
  <si>
    <t>Garbanzo de Fuentesaúco</t>
  </si>
  <si>
    <t>Judías de El Barco de Ávila</t>
  </si>
  <si>
    <t>Lenteja de La Armuña</t>
  </si>
  <si>
    <t>Lenteja de Tierra de Campos</t>
  </si>
  <si>
    <t>Cecina de León</t>
  </si>
  <si>
    <t>Mantecadas de Astorga</t>
  </si>
  <si>
    <t>Queso Zamorano</t>
  </si>
  <si>
    <t>Queso de Valdeón</t>
  </si>
  <si>
    <t>Papas Antiguas de Canarias</t>
  </si>
  <si>
    <t>Plátano de Canarias</t>
  </si>
  <si>
    <t>Miel de Tenerife</t>
  </si>
  <si>
    <t>Queso de Flor de Guía / Queso de Media Flor de Guía / Queso de Guía</t>
  </si>
  <si>
    <t>Queso Majorero</t>
  </si>
  <si>
    <t>Queso Palmero / Queso de la Palma</t>
  </si>
  <si>
    <t>Carne de Cantabria</t>
  </si>
  <si>
    <t>Miel de Liébana</t>
  </si>
  <si>
    <t>Sobao Pasiego</t>
  </si>
  <si>
    <t>Picón Bejes-Tresviso</t>
  </si>
  <si>
    <t>Queso Nata de Cantabria</t>
  </si>
  <si>
    <t>Quesucos de Liébana</t>
  </si>
  <si>
    <t>Aceite de Terra Alta / Oli de Terra Alta</t>
  </si>
  <si>
    <t>Aceite del Baix Ebre-Montsià / Oli del Baix Ebre-Montsià</t>
  </si>
  <si>
    <t>Oli de l'Empordà / Aceite de L'Empordà</t>
  </si>
  <si>
    <t>Les Garrigues</t>
  </si>
  <si>
    <t>Siurana</t>
  </si>
  <si>
    <t>Arroz del Delta del Ebro / Arròs del Delta de l'Ebre</t>
  </si>
  <si>
    <t>Gall del Penedès</t>
  </si>
  <si>
    <t>Ternera de los Pirineos Catalanes / Vedella dels Pirineus Catalans / Vedell des Pyrénées Catalanes</t>
  </si>
  <si>
    <t>Salchichón de Vic / Llonganissa de Vic</t>
  </si>
  <si>
    <t>Calçot de Valls</t>
  </si>
  <si>
    <t>Patatas de Prades / Patates de Prades</t>
  </si>
  <si>
    <t>Avellana de Reus</t>
  </si>
  <si>
    <t>Pera de Lleida</t>
  </si>
  <si>
    <t>Clementinas de las Tierras del Ebro / Clementines de les Terres de l'Ebre</t>
  </si>
  <si>
    <t>Manzana de Girona / Poma de Girona</t>
  </si>
  <si>
    <t>Fesols de Santa Pau</t>
  </si>
  <si>
    <t>Mongeta del Ganxet</t>
  </si>
  <si>
    <t>Mantequilla de l'Alt Urgell y la Cerdanya / Mantega de l'Alt Urgell i la Cerdanya</t>
  </si>
  <si>
    <t>Pa de Pagès Català</t>
  </si>
  <si>
    <t>Turrón de Agramunt / Torró d'Agramunt</t>
  </si>
  <si>
    <t>Queso de l'Alt Urgell y la Cerdanya</t>
  </si>
  <si>
    <t>Aceite Monterrubio</t>
  </si>
  <si>
    <t>Gata-Hurdes</t>
  </si>
  <si>
    <t>Cordero de Extremadura</t>
  </si>
  <si>
    <t>Ternera de Extremadura</t>
  </si>
  <si>
    <t>Pimentón de la Vera</t>
  </si>
  <si>
    <t>Cereza del Jerte</t>
  </si>
  <si>
    <t>Miel Villuercas-Ibores</t>
  </si>
  <si>
    <t>Queso de La Serena</t>
  </si>
  <si>
    <t>Queso Ibores</t>
  </si>
  <si>
    <t>Torta del Casar</t>
  </si>
  <si>
    <t>Capón de Vilalba</t>
  </si>
  <si>
    <t>Ternera Gallega</t>
  </si>
  <si>
    <t>Grelos de Galicia</t>
  </si>
  <si>
    <t>Patata de Galicia / Pataca de Galicia</t>
  </si>
  <si>
    <t>Pemento do Couto</t>
  </si>
  <si>
    <t>Pemento de Oímbra</t>
  </si>
  <si>
    <t>Pemento de Herbón</t>
  </si>
  <si>
    <t>Pemento da Arnoia</t>
  </si>
  <si>
    <t>Pemento de Mougán</t>
  </si>
  <si>
    <t>Castaña de Galicia</t>
  </si>
  <si>
    <t>Faba de Lourenzá</t>
  </si>
  <si>
    <t>Mejillón de Galicia / Mexillón de Galicia</t>
  </si>
  <si>
    <t>Miel de Galicia / Mel de Galicia</t>
  </si>
  <si>
    <t>Lacón Gallego</t>
  </si>
  <si>
    <t>Pan de Cea</t>
  </si>
  <si>
    <t>Tarta de Santiago</t>
  </si>
  <si>
    <t>Arzúa-Ulloa</t>
  </si>
  <si>
    <t>Cebreiro</t>
  </si>
  <si>
    <t>Queso Tetilla / Queixo Tetilla</t>
  </si>
  <si>
    <t>San Simón da Costa</t>
  </si>
  <si>
    <t>Aceite de la Rioja</t>
  </si>
  <si>
    <t>Coliflor de Calahorra</t>
  </si>
  <si>
    <t>Pimiento Riojano</t>
  </si>
  <si>
    <t>Peras de Rincón de Soto</t>
  </si>
  <si>
    <t>Queso Camerano</t>
  </si>
  <si>
    <t>Carne de la Sierra de Guadarrama</t>
  </si>
  <si>
    <t>Aceite Campo de Montiel</t>
  </si>
  <si>
    <t>Aceite Campo de Calatrava</t>
  </si>
  <si>
    <t>Aceite de La Alcarria</t>
  </si>
  <si>
    <t>Montes de Toledo</t>
  </si>
  <si>
    <t>Cordero Manchego</t>
  </si>
  <si>
    <t>Berenjena de Almagro</t>
  </si>
  <si>
    <t>Ajo Morado de Las Pedroñeras</t>
  </si>
  <si>
    <t>Melón de La Mancha</t>
  </si>
  <si>
    <t>Miel de La Alcarria</t>
  </si>
  <si>
    <t>Mazapán de Toledo</t>
  </si>
  <si>
    <t>Pan de Cruz de Ciudad Real</t>
  </si>
  <si>
    <t>Queso Manchego</t>
  </si>
  <si>
    <t>Pimentón de Murcia</t>
  </si>
  <si>
    <t>Pera de Jumilla</t>
  </si>
  <si>
    <t>Melón de Torre Pacheco-Murcia</t>
  </si>
  <si>
    <t>Queso de Murcia</t>
  </si>
  <si>
    <t>Queso de Murcia al vino</t>
  </si>
  <si>
    <t>Aceite de Navarra</t>
  </si>
  <si>
    <t>Cordero de Navarra / Nafarroako Arkumea</t>
  </si>
  <si>
    <t>Ternera de Navarra / Nafarroako Aratxea</t>
  </si>
  <si>
    <t>Pimientos del Piquillo de Lodosa</t>
  </si>
  <si>
    <t>Alcachofa de Tudela</t>
  </si>
  <si>
    <t>Roncal</t>
  </si>
  <si>
    <t>Carne de Vacuno del País Vasco / Euskal Okela</t>
  </si>
  <si>
    <t>Pimiento de Gernika or Gernikako Piperra</t>
  </si>
  <si>
    <t>Arroz de Valencia / Arròs de València</t>
  </si>
  <si>
    <t>Chufa de Valencia / Xufa de València</t>
  </si>
  <si>
    <t>Alcachofa de Benicarló / Carxofa de Benicarló</t>
  </si>
  <si>
    <t>Kaki Ribera del Xúquer</t>
  </si>
  <si>
    <t>Nísperos Callosa d'En Sarriá</t>
  </si>
  <si>
    <t>Uva de mesa embolsada del Vinalopó</t>
  </si>
  <si>
    <t>Granada Mollar de Elche / Granada de Elche</t>
  </si>
  <si>
    <t>Cerezas de la Montaña de Alicante</t>
  </si>
  <si>
    <t>Cítricos Valencianos / Cítrics Valencians</t>
  </si>
  <si>
    <t>Jijona</t>
  </si>
  <si>
    <t>Turrón de Alicante</t>
  </si>
  <si>
    <t>Tortas de Aceite de Castilleja de la Cuesta</t>
  </si>
  <si>
    <t>Vaca Gallega-Buey Gallego</t>
  </si>
  <si>
    <t>Aceite de Ibiza / Oli d'Eivissa</t>
  </si>
  <si>
    <t>Aceite de Jaén</t>
  </si>
  <si>
    <t>Mollete de Antequera</t>
  </si>
  <si>
    <t>Pan Galego / Pan Gallego</t>
  </si>
  <si>
    <t>Pebre bord de Mallorca / Pimentón de Mallorca</t>
  </si>
  <si>
    <t>Queso Castellano</t>
  </si>
  <si>
    <t>Cebolla de la Mancha</t>
  </si>
  <si>
    <t>Vaca de Extremadura</t>
  </si>
  <si>
    <t>Cerdo de Teruel</t>
  </si>
  <si>
    <t>Nueces de Nerpio</t>
  </si>
  <si>
    <t>Queso de Acehúche</t>
  </si>
  <si>
    <t>Nuez de Pedroso</t>
  </si>
  <si>
    <t>Alubia de Anguiano</t>
  </si>
  <si>
    <t>Melocotón de Cieza</t>
  </si>
  <si>
    <t>Cabrito de Extremadura</t>
  </si>
  <si>
    <t>Aceite de Madrid</t>
  </si>
  <si>
    <t>Aceite Villuercas Ibores Jara</t>
  </si>
  <si>
    <t>Formatge Garrotxa / Queso Garrotxa</t>
  </si>
  <si>
    <t>Miel de Ibiza / Mel d’Eivissa</t>
  </si>
  <si>
    <t>Chistorra de Navarra / Nafarroako Txistorra / Txistorra de Navarra</t>
  </si>
  <si>
    <t>Cochinillo de Segovia</t>
  </si>
  <si>
    <t>Espárrago Verde de Guadalajara</t>
  </si>
  <si>
    <t>Torrezno de Soria</t>
  </si>
  <si>
    <t>Rosée des Pyrénées Catalanes</t>
  </si>
  <si>
    <t>Variación</t>
  </si>
  <si>
    <t xml:space="preserve">COMERCIALIZACION DE PRODUCTOS AGROALIMENTARIOS CON DOP/IGP/ETG </t>
  </si>
  <si>
    <t>MERCADOS</t>
  </si>
  <si>
    <t>SUBCLASES e IGs</t>
  </si>
  <si>
    <t>AGRO_RESUMEN_01</t>
  </si>
  <si>
    <t>AGRO_RESUMEN_02</t>
  </si>
  <si>
    <t>AGRO_RESUMEN_03</t>
  </si>
  <si>
    <t>1.5 Aceites de Oliva Virgen</t>
  </si>
  <si>
    <t>2.3 Turrones</t>
  </si>
  <si>
    <t>1.7 Moluscos bivalvos</t>
  </si>
  <si>
    <t>Moluscos bivalvos</t>
  </si>
  <si>
    <t>Miel de Asturias</t>
  </si>
  <si>
    <t>Miel de Málaga</t>
  </si>
  <si>
    <t>Patata de Valderredible</t>
  </si>
  <si>
    <t>Aguacate de Canarias</t>
  </si>
  <si>
    <t>Queso de Burgos</t>
  </si>
  <si>
    <t>Oli de Menorca / Aceite de Menorca</t>
  </si>
  <si>
    <t>Trufa negra de Teruel</t>
  </si>
  <si>
    <t>Judión de La Granja</t>
  </si>
  <si>
    <t>Pera del Bierzo</t>
  </si>
  <si>
    <t>AÑO 2025 Y VARIACIÓN RESPECTO A 2024</t>
  </si>
  <si>
    <t>IGP Alcachofa de Tudela</t>
  </si>
  <si>
    <t>Monaco</t>
  </si>
  <si>
    <t>Europa no UE Monaco</t>
  </si>
  <si>
    <t>San Marino</t>
  </si>
  <si>
    <t>Europa no UE San Marino</t>
  </si>
  <si>
    <t>Congo, Rep democratica del</t>
  </si>
  <si>
    <t>África Congo, Rep democratica del</t>
  </si>
  <si>
    <t>Guinea</t>
  </si>
  <si>
    <t>África Guinea</t>
  </si>
  <si>
    <t>Mozambique</t>
  </si>
  <si>
    <t>África Mozambique</t>
  </si>
  <si>
    <t>Zambia</t>
  </si>
  <si>
    <t>África Zambia</t>
  </si>
  <si>
    <t>Bangladesh</t>
  </si>
  <si>
    <t>Asia Bangladesh</t>
  </si>
  <si>
    <t>Corea, Rep.Pop.Dem.de</t>
  </si>
  <si>
    <t>Asia Corea, Rep.Pop.Dem.de</t>
  </si>
  <si>
    <t>Oman</t>
  </si>
  <si>
    <t>Asia Oman</t>
  </si>
  <si>
    <t>Bahamas</t>
  </si>
  <si>
    <t>América Norte Bahamas</t>
  </si>
  <si>
    <t>San Bartolomé</t>
  </si>
  <si>
    <t>América Norte San Bartolomé</t>
  </si>
  <si>
    <t>Almacenes y provisiones</t>
  </si>
  <si>
    <t>No asignado Almacenes y provisiones</t>
  </si>
  <si>
    <t>Almacenes y provisiones. Intra-UE</t>
  </si>
  <si>
    <t>No asignado Almacenes y provisiones. Intra-UE</t>
  </si>
  <si>
    <t>COMERCIO EXTERIOR DE PRODUCTOS AGROALIMENTARIOS CON DOP/IGP/ETG EN TERCEROS PAÍSES. 
POR PAISES. 2025</t>
  </si>
  <si>
    <t>COMERCIALIZACIÓN EXTERIOR POR PAÍSES DE LA UE (€). 2025</t>
  </si>
  <si>
    <t>%</t>
  </si>
  <si>
    <t>1.5 Aceites  de Oliva Virgen</t>
  </si>
  <si>
    <t>2.3  Turrones</t>
  </si>
  <si>
    <t>PORCENTAJE SOBRE EL VALOR TOTAL</t>
  </si>
  <si>
    <t>AÑO 2025</t>
  </si>
  <si>
    <t>Otras zonas</t>
  </si>
  <si>
    <t>TOTALES</t>
  </si>
  <si>
    <t>IGP Gall del Penedés</t>
  </si>
  <si>
    <t>IGP Pollo y Capón del Prat</t>
  </si>
  <si>
    <t xml:space="preserve">Millones de  € </t>
  </si>
  <si>
    <t xml:space="preserve">Número de explotaciones de cebo inscritas </t>
  </si>
  <si>
    <t xml:space="preserve">Número de animales en las explotaciones de cebo inscritas </t>
  </si>
  <si>
    <t>Canales aptas para ser protegidas (núm. canales)</t>
  </si>
  <si>
    <t>IGP Chistorra de Navarra</t>
  </si>
  <si>
    <t>NÚMERO DE PRODUCTORES</t>
  </si>
  <si>
    <t>Nº de cerdos marcados</t>
  </si>
  <si>
    <t>DATOS DE COMERCIALIZACIÓN POR CATEGORIAS DE RAZA Y ALIMENTACIÓN  (piezas)</t>
  </si>
  <si>
    <r>
      <rPr>
        <i/>
        <vertAlign val="superscript"/>
        <sz val="8"/>
        <color theme="1"/>
        <rFont val="Calibri"/>
        <family val="2"/>
        <scheme val="minor"/>
      </rPr>
      <t xml:space="preserve">(1) </t>
    </r>
    <r>
      <rPr>
        <i/>
        <sz val="8"/>
        <color theme="1"/>
        <rFont val="Calibri"/>
        <family val="2"/>
        <scheme val="minor"/>
      </rPr>
      <t>Sin datos en 2025.</t>
    </r>
  </si>
  <si>
    <r>
      <t xml:space="preserve">( </t>
    </r>
    <r>
      <rPr>
        <sz val="8"/>
        <color rgb="FF000000"/>
        <rFont val="Trebuchet MS"/>
        <family val="2"/>
      </rPr>
      <t>€</t>
    </r>
    <r>
      <rPr>
        <b/>
        <sz val="8"/>
        <color rgb="FF000000"/>
        <rFont val="Trebuchet MS"/>
        <family val="2"/>
      </rPr>
      <t>)</t>
    </r>
  </si>
  <si>
    <t xml:space="preserve">  €</t>
  </si>
  <si>
    <t>• Andalucía</t>
  </si>
  <si>
    <t>• Aragón</t>
  </si>
  <si>
    <t>• Asturias</t>
  </si>
  <si>
    <t>• Baleares</t>
  </si>
  <si>
    <t>• C. Valenciana</t>
  </si>
  <si>
    <t>• Canarias</t>
  </si>
  <si>
    <t>• Cantabria</t>
  </si>
  <si>
    <t>• Castilla-La Mancha</t>
  </si>
  <si>
    <t>• Castilla y León</t>
  </si>
  <si>
    <t>• Cataluña</t>
  </si>
  <si>
    <t>• Extremadura</t>
  </si>
  <si>
    <t>• Galicia</t>
  </si>
  <si>
    <t>• Madrid</t>
  </si>
  <si>
    <t>• Murcia</t>
  </si>
  <si>
    <t>• Navarra</t>
  </si>
  <si>
    <t>• País Vasco</t>
  </si>
  <si>
    <t>• Rioja</t>
  </si>
  <si>
    <t>TOTAL CC.AA.</t>
  </si>
  <si>
    <r>
      <rPr>
        <b/>
        <sz val="11"/>
        <color theme="1"/>
        <rFont val="Calibri"/>
        <family val="2"/>
        <scheme val="minor"/>
      </rPr>
      <t xml:space="preserve"> NOTA: </t>
    </r>
    <r>
      <rPr>
        <sz val="11"/>
        <color theme="1"/>
        <rFont val="Calibri"/>
        <family val="2"/>
        <scheme val="minor"/>
      </rPr>
      <t>El número total de operadores certificados es la suma de los operadores de las CC.AA. (</t>
    </r>
    <r>
      <rPr>
        <b/>
        <sz val="11"/>
        <color theme="1"/>
        <rFont val="Calibri"/>
        <family val="2"/>
        <scheme val="minor"/>
      </rPr>
      <t>306</t>
    </r>
    <r>
      <rPr>
        <sz val="11"/>
        <color theme="1"/>
        <rFont val="Calibri"/>
        <family val="2"/>
        <scheme val="minor"/>
      </rPr>
      <t>) y los operadores situados en el extranjero (</t>
    </r>
    <r>
      <rPr>
        <b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)</t>
    </r>
  </si>
  <si>
    <t>TOTAL TERCEROS PAISES</t>
  </si>
  <si>
    <t>Sudáfrica</t>
  </si>
  <si>
    <t>Zonas francas</t>
  </si>
  <si>
    <t>IGP Queso de Burgos (1)</t>
  </si>
  <si>
    <t>IGP Miel de Asturias</t>
  </si>
  <si>
    <r>
      <t xml:space="preserve">DOP Miel de Málaga </t>
    </r>
    <r>
      <rPr>
        <b/>
        <vertAlign val="superscript"/>
        <sz val="8"/>
        <color rgb="FF000000"/>
        <rFont val="Trebuchet MS"/>
        <family val="2"/>
      </rPr>
      <t>(1)</t>
    </r>
  </si>
  <si>
    <r>
      <rPr>
        <b/>
        <i/>
        <sz val="8"/>
        <color theme="1"/>
        <rFont val="Calibri"/>
        <family val="2"/>
        <scheme val="minor"/>
      </rPr>
      <t>(1)</t>
    </r>
    <r>
      <rPr>
        <i/>
        <sz val="8"/>
        <color theme="1"/>
        <rFont val="Calibri"/>
        <family val="2"/>
        <scheme val="minor"/>
      </rPr>
      <t xml:space="preserve"> La DOP Miel de Málaga se registró en la UE el 30/01/2026, por lo que los datos de 2025 corresponden a su etapa de PNT</t>
    </r>
  </si>
  <si>
    <r>
      <rPr>
        <b/>
        <sz val="9"/>
        <color theme="1"/>
        <rFont val="Calibri"/>
        <family val="2"/>
        <scheme val="minor"/>
      </rPr>
      <t xml:space="preserve">(1) </t>
    </r>
    <r>
      <rPr>
        <sz val="9"/>
        <color theme="1"/>
        <rFont val="Calibri"/>
        <family val="2"/>
        <scheme val="minor"/>
      </rPr>
      <t xml:space="preserve">Finalmente podrá salir como certificado o no. </t>
    </r>
    <r>
      <rPr>
        <b/>
        <sz val="9"/>
        <color theme="1"/>
        <rFont val="Calibri"/>
        <family val="2"/>
        <scheme val="minor"/>
      </rPr>
      <t>(2)</t>
    </r>
    <r>
      <rPr>
        <sz val="9"/>
        <color theme="1"/>
        <rFont val="Calibri"/>
        <family val="2"/>
        <scheme val="minor"/>
      </rPr>
      <t xml:space="preserve"> Certificado como DOP.</t>
    </r>
  </si>
  <si>
    <t>IGP Oli de Menorca / Aceite de Menorca</t>
  </si>
  <si>
    <t>DOP Montoro-Adamuz</t>
  </si>
  <si>
    <t xml:space="preserve">DOP Montoro-Adamuz </t>
  </si>
  <si>
    <t>GRANEL</t>
  </si>
  <si>
    <t>ENVASADO</t>
  </si>
  <si>
    <t>DOP Mantequilla de Soria</t>
  </si>
  <si>
    <t xml:space="preserve">Precio medio
(€/kg)        </t>
  </si>
  <si>
    <t>Valor Económico según mercado de destino</t>
  </si>
  <si>
    <r>
      <t>(2)</t>
    </r>
    <r>
      <rPr>
        <sz val="7"/>
        <color theme="1"/>
        <rFont val="Times New Roman"/>
        <family val="1"/>
      </rPr>
      <t xml:space="preserve">    </t>
    </r>
    <r>
      <rPr>
        <sz val="7"/>
        <color theme="1"/>
        <rFont val="Trebuchet MS"/>
        <family val="2"/>
      </rPr>
      <t>Sin actividad desde hace 9 años.</t>
    </r>
  </si>
  <si>
    <r>
      <t>IGP Pimiento Asado del Bierzo</t>
    </r>
    <r>
      <rPr>
        <b/>
        <vertAlign val="superscript"/>
        <sz val="8"/>
        <color rgb="FF000000"/>
        <rFont val="Trebuchet MS"/>
        <family val="2"/>
      </rPr>
      <t xml:space="preserve">  (1)</t>
    </r>
  </si>
  <si>
    <r>
      <t>DOP Pimientos del Piquillo de Lodosa</t>
    </r>
    <r>
      <rPr>
        <b/>
        <vertAlign val="superscript"/>
        <sz val="8"/>
        <color rgb="FF000000"/>
        <rFont val="Trebuchet MS"/>
        <family val="2"/>
      </rPr>
      <t xml:space="preserve"> (1)</t>
    </r>
  </si>
  <si>
    <r>
      <t xml:space="preserve">IGP Pimiento Asado del Bierzo </t>
    </r>
    <r>
      <rPr>
        <b/>
        <vertAlign val="superscript"/>
        <sz val="8"/>
        <color rgb="FF000000"/>
        <rFont val="Trebuchet MS"/>
        <family val="2"/>
      </rPr>
      <t>(1)</t>
    </r>
  </si>
  <si>
    <t>PRODUCCIÓN (Tm)</t>
  </si>
  <si>
    <t>COMERCIALIZACIÓN  (Kg)</t>
  </si>
  <si>
    <t>Industrias  e  instalaciones 
inscritas</t>
  </si>
  <si>
    <t>Industrias  e  instalaciones   
inscritas</t>
  </si>
  <si>
    <t>DOP Azafrán de La Mancha</t>
  </si>
  <si>
    <r>
      <t xml:space="preserve">(1) </t>
    </r>
    <r>
      <rPr>
        <i/>
        <sz val="11"/>
        <color theme="1"/>
        <rFont val="Calibri"/>
        <family val="2"/>
        <scheme val="minor"/>
      </rPr>
      <t>Sin datos en 2025</t>
    </r>
  </si>
  <si>
    <t>IGP Alfajor de Medina Sidonia (1)</t>
  </si>
  <si>
    <t>NOMBRE</t>
  </si>
  <si>
    <t>VALOR_€</t>
  </si>
  <si>
    <t>VALOR_€_1</t>
  </si>
  <si>
    <t>VAR</t>
  </si>
  <si>
    <t>Vino Naranja del Condado de Huelva</t>
  </si>
  <si>
    <t>Vinos aromatizados</t>
  </si>
  <si>
    <t>VINOS AROMATIZADOS</t>
  </si>
  <si>
    <t>Aromatizados</t>
  </si>
  <si>
    <t>Datos de Producción, Comercialización y Valor Económico</t>
  </si>
  <si>
    <t>Periodo 2022 al 2025</t>
  </si>
  <si>
    <t>Producción</t>
  </si>
  <si>
    <t>Comercialización</t>
  </si>
  <si>
    <t>Año</t>
  </si>
  <si>
    <t>Indicaciones geográficas</t>
  </si>
  <si>
    <t>Bodegas que embotellan</t>
  </si>
  <si>
    <t>Bodegas que no embotellan</t>
  </si>
  <si>
    <t>Bodegas total</t>
  </si>
  <si>
    <t>Producto (hl) apto proteger</t>
  </si>
  <si>
    <t>Mercado Nacional (hl)</t>
  </si>
  <si>
    <t>Mercado en U.E.  (hl)</t>
  </si>
  <si>
    <t>Mercado Terceros (hl)</t>
  </si>
  <si>
    <t>Mercado Nacional  (lt)</t>
  </si>
  <si>
    <t>Mercado en U.E. (lt)</t>
  </si>
  <si>
    <t>Mercado en Terceros países (lt)</t>
  </si>
  <si>
    <t>Total comercializado (lt)</t>
  </si>
  <si>
    <t>IG Vino Naranja del Condado de Huelva</t>
  </si>
  <si>
    <t>Valor económico</t>
  </si>
  <si>
    <t>Precio medio COMINT €/ltr.</t>
  </si>
  <si>
    <t>Precio medio COMEX €/ltr.</t>
  </si>
  <si>
    <t>Mercado en España (€)</t>
  </si>
  <si>
    <t>Mercado en la UE  (€)</t>
  </si>
  <si>
    <t>Mercado en Ter. Países  (€)</t>
  </si>
  <si>
    <t>Total valor económico  (€)</t>
  </si>
  <si>
    <t>COMERCIALIZACIÓN  (Kgrs.)</t>
  </si>
  <si>
    <t xml:space="preserve">Vino destinado a elaborar vinagre protegido (hl)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</si>
</sst>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000"/>
    <numFmt numFmtId="165" formatCode="0.000"/>
    <numFmt numFmtId="166" formatCode="#,##0.0000"/>
    <numFmt numFmtId="167" formatCode="#,##0.000"/>
    <numFmt numFmtId="168" formatCode="#,##0.00\ &quot;€&quot;"/>
    <numFmt numFmtId="169" formatCode="0.00000"/>
    <numFmt numFmtId="170" formatCode="#,##0.0000\ &quot;€&quot;;[Red]#,##0.0000\ &quot;€&quot;"/>
    <numFmt numFmtId="171" formatCode="#,##0.0\ &quot;€&quot;;[Red]#,##0.0\ &quot;€&quot;"/>
    <numFmt numFmtId="172" formatCode="#,##0.0\ &quot;€&quot;"/>
    <numFmt numFmtId="173" formatCode="#,##0.0"/>
    <numFmt numFmtId="174" formatCode="#,##0.000000\ &quot;€&quot;"/>
    <numFmt numFmtId="175" formatCode="#,##0.0000\ &quot;€&quot;"/>
    <numFmt numFmtId="176" formatCode="#,##0.000\ &quot;€&quot;"/>
    <numFmt numFmtId="177" formatCode="0.0"/>
    <numFmt numFmtId="178" formatCode="#,##0.00\ _€"/>
    <numFmt numFmtId="179" formatCode="#,##0.00000\ &quot;€&quot;"/>
    <numFmt numFmtId="180" formatCode="#,##0\ &quot;€&quot;"/>
  </numFmts>
  <fonts count="6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0000"/>
      <name val="Trebuchet MS"/>
      <family val="2"/>
    </font>
    <font>
      <sz val="8"/>
      <color rgb="FF000000"/>
      <name val="Trebuchet MS"/>
      <family val="2"/>
    </font>
    <font>
      <b/>
      <sz val="8"/>
      <color rgb="FFFFFFFF"/>
      <name val="Trebuchet MS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b/>
      <i/>
      <sz val="12"/>
      <color rgb="FF990033"/>
      <name val="Trebuchet MS"/>
      <family val="2"/>
    </font>
    <font>
      <b/>
      <i/>
      <sz val="14"/>
      <color rgb="FF990033"/>
      <name val="Trebuchet MS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i/>
      <sz val="12"/>
      <color rgb="FF990033"/>
      <name val="Times New Roman"/>
      <family val="1"/>
    </font>
    <font>
      <b/>
      <i/>
      <sz val="10"/>
      <color rgb="FF990033"/>
      <name val="Trebuchet MS"/>
      <family val="2"/>
    </font>
    <font>
      <b/>
      <sz val="7"/>
      <color rgb="FF000000"/>
      <name val="Trebuchet MS"/>
      <family val="2"/>
    </font>
    <font>
      <sz val="7"/>
      <color rgb="FF000000"/>
      <name val="Trebuchet MS"/>
      <family val="2"/>
    </font>
    <font>
      <b/>
      <u/>
      <sz val="12"/>
      <color theme="1"/>
      <name val="Trebuchet MS"/>
      <family val="2"/>
    </font>
    <font>
      <b/>
      <u/>
      <sz val="10"/>
      <color theme="1"/>
      <name val="Trebuchet MS"/>
      <family val="2"/>
    </font>
    <font>
      <b/>
      <sz val="7"/>
      <color rgb="FFFFFFFF"/>
      <name val="Trebuchet MS"/>
      <family val="2"/>
    </font>
    <font>
      <b/>
      <sz val="9"/>
      <color rgb="FF000000"/>
      <name val="Trebuchet MS"/>
      <family val="2"/>
    </font>
    <font>
      <sz val="9"/>
      <color rgb="FF000000"/>
      <name val="Trebuchet MS"/>
      <family val="2"/>
    </font>
    <font>
      <b/>
      <sz val="11"/>
      <color indexed="8"/>
      <name val="Calibri"/>
      <family val="2"/>
    </font>
    <font>
      <b/>
      <i/>
      <sz val="12"/>
      <color rgb="FF901D0A"/>
      <name val="Trebuchet MS"/>
      <family val="2"/>
    </font>
    <font>
      <sz val="8"/>
      <color theme="1"/>
      <name val="Trebuchet MS"/>
      <family val="2"/>
    </font>
    <font>
      <b/>
      <i/>
      <sz val="8"/>
      <color rgb="FF000000"/>
      <name val="Trebuchet MS"/>
      <family val="2"/>
    </font>
    <font>
      <b/>
      <sz val="5"/>
      <color rgb="FF000000"/>
      <name val="Trebuchet MS"/>
      <family val="2"/>
    </font>
    <font>
      <i/>
      <sz val="8"/>
      <color rgb="FF000000"/>
      <name val="Trebuchet MS"/>
      <family val="2"/>
    </font>
    <font>
      <sz val="8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6"/>
      <color rgb="FF000000"/>
      <name val="Trebuchet MS"/>
      <family val="2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vertAlign val="superscript"/>
      <sz val="8"/>
      <color rgb="FF000000"/>
      <name val="Trebuchet MS"/>
      <family val="2"/>
    </font>
    <font>
      <i/>
      <vertAlign val="superscript"/>
      <sz val="8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FFFFFF"/>
      <name val="Trebuchet MS"/>
      <family val="2"/>
    </font>
    <font>
      <b/>
      <i/>
      <sz val="11"/>
      <color rgb="FF990033"/>
      <name val="Trebuchet MS"/>
      <family val="2"/>
    </font>
    <font>
      <sz val="7"/>
      <color theme="1"/>
      <name val="Trebuchet MS"/>
      <family val="2"/>
    </font>
    <font>
      <sz val="7"/>
      <color theme="1"/>
      <name val="Times New Roman"/>
      <family val="1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4"/>
      <color rgb="FF990033"/>
      <name val="Calibri"/>
      <family val="2"/>
      <scheme val="minor"/>
    </font>
    <font>
      <sz val="11"/>
      <color rgb="FFC00000"/>
      <name val="Calibri"/>
      <family val="2"/>
    </font>
    <font>
      <sz val="8"/>
      <color indexed="8"/>
      <name val="Calibri"/>
      <family val="2"/>
    </font>
    <font>
      <b/>
      <i/>
      <sz val="8"/>
      <color theme="1"/>
      <name val="Calibri"/>
      <family val="2"/>
      <scheme val="minor"/>
    </font>
    <font>
      <b/>
      <sz val="7"/>
      <color theme="0"/>
      <name val="Trebuchet MS"/>
      <family val="2"/>
    </font>
    <font>
      <b/>
      <sz val="14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D99795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53735"/>
        <bgColor indexed="64"/>
      </patternFill>
    </fill>
    <fill>
      <patternFill patternType="lightGray">
        <fgColor rgb="FF000000"/>
        <bgColor rgb="FF81302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D99795"/>
        <bgColor indexed="0"/>
      </patternFill>
    </fill>
    <fill>
      <patternFill patternType="solid">
        <fgColor indexed="22"/>
        <bgColor indexed="0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indexed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188">
    <border>
      <left/>
      <right/>
      <top/>
      <bottom/>
      <diagonal/>
    </border>
    <border>
      <left style="medium">
        <color rgb="FF943634"/>
      </left>
      <right style="medium">
        <color rgb="FF943634"/>
      </right>
      <top style="medium">
        <color rgb="FF943634"/>
      </top>
      <bottom style="medium">
        <color rgb="FF943634"/>
      </bottom>
      <diagonal/>
    </border>
    <border>
      <left style="medium">
        <color rgb="FF943634"/>
      </left>
      <right style="medium">
        <color rgb="FF943634"/>
      </right>
      <top style="medium">
        <color rgb="FF943634"/>
      </top>
      <bottom/>
      <diagonal/>
    </border>
    <border>
      <left style="medium">
        <color rgb="FF943634"/>
      </left>
      <right style="medium">
        <color rgb="FF943634"/>
      </right>
      <top/>
      <bottom style="medium">
        <color rgb="FF943634"/>
      </bottom>
      <diagonal/>
    </border>
    <border>
      <left/>
      <right style="medium">
        <color rgb="FF943634"/>
      </right>
      <top style="medium">
        <color rgb="FF943634"/>
      </top>
      <bottom style="medium">
        <color rgb="FF943634"/>
      </bottom>
      <diagonal/>
    </border>
    <border>
      <left/>
      <right/>
      <top style="medium">
        <color rgb="FF943634"/>
      </top>
      <bottom style="medium">
        <color rgb="FF943634"/>
      </bottom>
      <diagonal/>
    </border>
    <border>
      <left/>
      <right style="medium">
        <color rgb="FF943634"/>
      </right>
      <top/>
      <bottom style="medium">
        <color rgb="FF943634"/>
      </bottom>
      <diagonal/>
    </border>
    <border>
      <left style="medium">
        <color rgb="FF943634"/>
      </left>
      <right/>
      <top style="medium">
        <color rgb="FF943634"/>
      </top>
      <bottom style="medium">
        <color rgb="FF94363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rgb="FF943634"/>
      </left>
      <right style="medium">
        <color rgb="FF943634"/>
      </right>
      <top/>
      <bottom/>
      <diagonal/>
    </border>
    <border>
      <left/>
      <right style="medium">
        <color rgb="FF943634"/>
      </right>
      <top/>
      <bottom/>
      <diagonal/>
    </border>
    <border>
      <left/>
      <right style="medium">
        <color rgb="FF943634"/>
      </right>
      <top style="medium">
        <color rgb="FF943634"/>
      </top>
      <bottom/>
      <diagonal/>
    </border>
    <border>
      <left style="medium">
        <color rgb="FF943634"/>
      </left>
      <right/>
      <top style="medium">
        <color rgb="FF943634"/>
      </top>
      <bottom/>
      <diagonal/>
    </border>
    <border>
      <left style="medium">
        <color rgb="FF943634"/>
      </left>
      <right/>
      <top/>
      <bottom/>
      <diagonal/>
    </border>
    <border>
      <left style="medium">
        <color rgb="FF943634"/>
      </left>
      <right/>
      <top/>
      <bottom style="medium">
        <color rgb="FF943634"/>
      </bottom>
      <diagonal/>
    </border>
    <border>
      <left style="medium">
        <color rgb="FF632523"/>
      </left>
      <right style="medium">
        <color rgb="FF800000"/>
      </right>
      <top style="medium">
        <color rgb="FF632523"/>
      </top>
      <bottom/>
      <diagonal/>
    </border>
    <border>
      <left style="medium">
        <color rgb="FF632523"/>
      </left>
      <right style="medium">
        <color rgb="FF800000"/>
      </right>
      <top/>
      <bottom/>
      <diagonal/>
    </border>
    <border>
      <left style="medium">
        <color rgb="FF632523"/>
      </left>
      <right style="medium">
        <color rgb="FF800000"/>
      </right>
      <top/>
      <bottom style="medium">
        <color rgb="FF800000"/>
      </bottom>
      <diagonal/>
    </border>
    <border>
      <left/>
      <right style="medium">
        <color rgb="FF800000"/>
      </right>
      <top style="medium">
        <color rgb="FF800000"/>
      </top>
      <bottom style="medium">
        <color rgb="FF800000"/>
      </bottom>
      <diagonal/>
    </border>
    <border>
      <left/>
      <right/>
      <top style="medium">
        <color rgb="FF800000"/>
      </top>
      <bottom style="medium">
        <color rgb="FF800000"/>
      </bottom>
      <diagonal/>
    </border>
    <border>
      <left/>
      <right style="medium">
        <color rgb="FF800000"/>
      </right>
      <top style="medium">
        <color rgb="FF800000"/>
      </top>
      <bottom/>
      <diagonal/>
    </border>
    <border>
      <left/>
      <right style="medium">
        <color rgb="FF800000"/>
      </right>
      <top/>
      <bottom/>
      <diagonal/>
    </border>
    <border>
      <left/>
      <right style="medium">
        <color rgb="FF800000"/>
      </right>
      <top/>
      <bottom style="medium">
        <color rgb="FF800000"/>
      </bottom>
      <diagonal/>
    </border>
    <border>
      <left/>
      <right/>
      <top/>
      <bottom style="medium">
        <color rgb="FF800000"/>
      </bottom>
      <diagonal/>
    </border>
    <border>
      <left style="medium">
        <color rgb="FF800000"/>
      </left>
      <right style="medium">
        <color rgb="FF800000"/>
      </right>
      <top/>
      <bottom style="medium">
        <color rgb="FF800000"/>
      </bottom>
      <diagonal/>
    </border>
    <border>
      <left style="medium">
        <color rgb="FF800000"/>
      </left>
      <right/>
      <top style="medium">
        <color rgb="FF800000"/>
      </top>
      <bottom style="medium">
        <color rgb="FF800000"/>
      </bottom>
      <diagonal/>
    </border>
    <border>
      <left style="medium">
        <color rgb="FF800000"/>
      </left>
      <right/>
      <top style="medium">
        <color rgb="FF800000"/>
      </top>
      <bottom/>
      <diagonal/>
    </border>
    <border>
      <left style="medium">
        <color rgb="FF800000"/>
      </left>
      <right/>
      <top/>
      <bottom style="medium">
        <color rgb="FF800000"/>
      </bottom>
      <diagonal/>
    </border>
    <border>
      <left style="medium">
        <color rgb="FF800000"/>
      </left>
      <right style="medium">
        <color rgb="FF800000"/>
      </right>
      <top style="medium">
        <color rgb="FF800000"/>
      </top>
      <bottom/>
      <diagonal/>
    </border>
    <border>
      <left style="medium">
        <color rgb="FF800000"/>
      </left>
      <right style="medium">
        <color rgb="FF800000"/>
      </right>
      <top/>
      <bottom/>
      <diagonal/>
    </border>
    <border>
      <left style="medium">
        <color rgb="FF953735"/>
      </left>
      <right style="medium">
        <color rgb="FF943634"/>
      </right>
      <top style="medium">
        <color rgb="FF953735"/>
      </top>
      <bottom style="medium">
        <color rgb="FF953735"/>
      </bottom>
      <diagonal/>
    </border>
    <border>
      <left/>
      <right style="medium">
        <color rgb="FF943634"/>
      </right>
      <top style="medium">
        <color rgb="FF953735"/>
      </top>
      <bottom style="medium">
        <color rgb="FF953735"/>
      </bottom>
      <diagonal/>
    </border>
    <border>
      <left/>
      <right style="medium">
        <color rgb="FF953735"/>
      </right>
      <top style="medium">
        <color rgb="FF953735"/>
      </top>
      <bottom style="medium">
        <color rgb="FF953735"/>
      </bottom>
      <diagonal/>
    </border>
    <border>
      <left/>
      <right style="medium">
        <color rgb="FF993300"/>
      </right>
      <top/>
      <bottom style="medium">
        <color rgb="FF993300"/>
      </bottom>
      <diagonal/>
    </border>
    <border>
      <left/>
      <right style="medium">
        <color rgb="FF943634"/>
      </right>
      <top/>
      <bottom style="medium">
        <color rgb="FF993300"/>
      </bottom>
      <diagonal/>
    </border>
    <border>
      <left style="medium">
        <color rgb="FF993300"/>
      </left>
      <right style="medium">
        <color rgb="FF800000"/>
      </right>
      <top/>
      <bottom style="medium">
        <color rgb="FF800000"/>
      </bottom>
      <diagonal/>
    </border>
    <border>
      <left/>
      <right style="medium">
        <color rgb="FF993300"/>
      </right>
      <top/>
      <bottom style="medium">
        <color rgb="FF800000"/>
      </bottom>
      <diagonal/>
    </border>
    <border>
      <left/>
      <right style="medium">
        <color rgb="FF943634"/>
      </right>
      <top/>
      <bottom style="medium">
        <color rgb="FF800000"/>
      </bottom>
      <diagonal/>
    </border>
    <border>
      <left style="medium">
        <color rgb="FF800000"/>
      </left>
      <right style="medium">
        <color rgb="FF800000"/>
      </right>
      <top/>
      <bottom style="medium">
        <color rgb="FF943634"/>
      </bottom>
      <diagonal/>
    </border>
    <border>
      <left style="medium">
        <color rgb="FF800000"/>
      </left>
      <right style="medium">
        <color rgb="FF800000"/>
      </right>
      <top/>
      <bottom style="medium">
        <color rgb="FF833C0B"/>
      </bottom>
      <diagonal/>
    </border>
    <border>
      <left style="medium">
        <color rgb="FF963634"/>
      </left>
      <right style="medium">
        <color rgb="FF963634"/>
      </right>
      <top style="medium">
        <color rgb="FF963634"/>
      </top>
      <bottom style="medium">
        <color rgb="FF963634"/>
      </bottom>
      <diagonal/>
    </border>
    <border>
      <left style="medium">
        <color rgb="FF963634"/>
      </left>
      <right style="medium">
        <color rgb="FF963634"/>
      </right>
      <top style="medium">
        <color rgb="FF963634"/>
      </top>
      <bottom/>
      <diagonal/>
    </border>
    <border>
      <left style="medium">
        <color rgb="FF963634"/>
      </left>
      <right style="medium">
        <color rgb="FF963634"/>
      </right>
      <top/>
      <bottom/>
      <diagonal/>
    </border>
    <border>
      <left style="medium">
        <color rgb="FF963634"/>
      </left>
      <right style="medium">
        <color rgb="FF963634"/>
      </right>
      <top/>
      <bottom style="medium">
        <color rgb="FF963634"/>
      </bottom>
      <diagonal/>
    </border>
    <border>
      <left/>
      <right style="medium">
        <color rgb="FF963634"/>
      </right>
      <top style="medium">
        <color rgb="FF963634"/>
      </top>
      <bottom style="medium">
        <color rgb="FF963634"/>
      </bottom>
      <diagonal/>
    </border>
    <border>
      <left/>
      <right style="medium">
        <color rgb="FF963634"/>
      </right>
      <top/>
      <bottom style="medium">
        <color rgb="FF963634"/>
      </bottom>
      <diagonal/>
    </border>
    <border>
      <left/>
      <right/>
      <top style="medium">
        <color rgb="FF963634"/>
      </top>
      <bottom style="medium">
        <color rgb="FF963634"/>
      </bottom>
      <diagonal/>
    </border>
    <border>
      <left style="medium">
        <color rgb="FF963634"/>
      </left>
      <right/>
      <top style="medium">
        <color rgb="FF963634"/>
      </top>
      <bottom style="medium">
        <color rgb="FF963634"/>
      </bottom>
      <diagonal/>
    </border>
    <border>
      <left style="medium">
        <color rgb="FF953735"/>
      </left>
      <right/>
      <top style="medium">
        <color rgb="FF953735"/>
      </top>
      <bottom style="medium">
        <color rgb="FF953735"/>
      </bottom>
      <diagonal/>
    </border>
    <border>
      <left style="medium">
        <color rgb="FF953735"/>
      </left>
      <right style="medium">
        <color rgb="FF953735"/>
      </right>
      <top style="medium">
        <color rgb="FF953735"/>
      </top>
      <bottom style="medium">
        <color rgb="FF953735"/>
      </bottom>
      <diagonal/>
    </border>
    <border>
      <left style="medium">
        <color rgb="FF632523"/>
      </left>
      <right style="medium">
        <color rgb="FF632523"/>
      </right>
      <top style="medium">
        <color rgb="FF632523"/>
      </top>
      <bottom/>
      <diagonal/>
    </border>
    <border>
      <left style="medium">
        <color rgb="FF632523"/>
      </left>
      <right style="medium">
        <color rgb="FF632523"/>
      </right>
      <top style="medium">
        <color rgb="FF632523"/>
      </top>
      <bottom style="medium">
        <color rgb="FF632523"/>
      </bottom>
      <diagonal/>
    </border>
    <border>
      <left/>
      <right style="medium">
        <color rgb="FF632523"/>
      </right>
      <top style="medium">
        <color rgb="FF632523"/>
      </top>
      <bottom style="medium">
        <color rgb="FF632523"/>
      </bottom>
      <diagonal/>
    </border>
    <border>
      <left style="medium">
        <color rgb="FF632523"/>
      </left>
      <right style="medium">
        <color rgb="FF632523"/>
      </right>
      <top/>
      <bottom style="medium">
        <color rgb="FF632523"/>
      </bottom>
      <diagonal/>
    </border>
    <border>
      <left/>
      <right style="medium">
        <color rgb="FF632523"/>
      </right>
      <top/>
      <bottom style="medium">
        <color rgb="FF6325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33C0B"/>
      </left>
      <right style="medium">
        <color rgb="FF943634"/>
      </right>
      <top style="medium">
        <color rgb="FF833C0B"/>
      </top>
      <bottom style="medium">
        <color rgb="FF943634"/>
      </bottom>
      <diagonal/>
    </border>
    <border>
      <left/>
      <right style="medium">
        <color rgb="FF943634"/>
      </right>
      <top style="medium">
        <color rgb="FF833C0B"/>
      </top>
      <bottom style="medium">
        <color rgb="FF943634"/>
      </bottom>
      <diagonal/>
    </border>
    <border>
      <left/>
      <right style="medium">
        <color rgb="FF833C0B"/>
      </right>
      <top style="medium">
        <color rgb="FF833C0B"/>
      </top>
      <bottom style="medium">
        <color rgb="FF943634"/>
      </bottom>
      <diagonal/>
    </border>
    <border>
      <left style="medium">
        <color rgb="FF833C0B"/>
      </left>
      <right style="medium">
        <color rgb="FF943634"/>
      </right>
      <top/>
      <bottom style="medium">
        <color rgb="FF833C0B"/>
      </bottom>
      <diagonal/>
    </border>
    <border>
      <left/>
      <right style="medium">
        <color rgb="FF943634"/>
      </right>
      <top/>
      <bottom style="medium">
        <color rgb="FF833C0B"/>
      </bottom>
      <diagonal/>
    </border>
    <border>
      <left/>
      <right style="medium">
        <color rgb="FF833C0B"/>
      </right>
      <top/>
      <bottom style="medium">
        <color rgb="FF833C0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800000"/>
      </left>
      <right style="medium">
        <color rgb="FF943634"/>
      </right>
      <top/>
      <bottom style="medium">
        <color rgb="FF943634"/>
      </bottom>
      <diagonal/>
    </border>
    <border>
      <left style="medium">
        <color rgb="FF800000"/>
      </left>
      <right style="medium">
        <color rgb="FF943634"/>
      </right>
      <top/>
      <bottom style="medium">
        <color rgb="FF800000"/>
      </bottom>
      <diagonal/>
    </border>
    <border>
      <left/>
      <right/>
      <top style="medium">
        <color rgb="FF943634"/>
      </top>
      <bottom/>
      <diagonal/>
    </border>
    <border>
      <left/>
      <right/>
      <top/>
      <bottom style="medium">
        <color rgb="FF943634"/>
      </bottom>
      <diagonal/>
    </border>
    <border>
      <left/>
      <right style="medium">
        <color rgb="FF963634"/>
      </right>
      <top style="medium">
        <color rgb="FF963634"/>
      </top>
      <bottom/>
      <diagonal/>
    </border>
    <border>
      <left style="medium">
        <color rgb="FF963634"/>
      </left>
      <right/>
      <top/>
      <bottom style="medium">
        <color rgb="FF963634"/>
      </bottom>
      <diagonal/>
    </border>
    <border>
      <left style="medium">
        <color rgb="FF963634"/>
      </left>
      <right/>
      <top/>
      <bottom/>
      <diagonal/>
    </border>
    <border>
      <left/>
      <right style="medium">
        <color rgb="FF993300"/>
      </right>
      <top/>
      <bottom style="medium">
        <color rgb="FF963634"/>
      </bottom>
      <diagonal/>
    </border>
    <border>
      <left style="medium">
        <color rgb="FF963634"/>
      </left>
      <right/>
      <top style="medium">
        <color rgb="FF963634"/>
      </top>
      <bottom/>
      <diagonal/>
    </border>
    <border>
      <left style="medium">
        <color rgb="FF943634"/>
      </left>
      <right/>
      <top style="medium">
        <color rgb="FF833C0B"/>
      </top>
      <bottom style="medium">
        <color rgb="FF943634"/>
      </bottom>
      <diagonal/>
    </border>
    <border>
      <left style="thin">
        <color indexed="64"/>
      </left>
      <right style="medium">
        <color rgb="FF943634"/>
      </right>
      <top style="medium">
        <color rgb="FF833C0B"/>
      </top>
      <bottom style="medium">
        <color rgb="FF943634"/>
      </bottom>
      <diagonal/>
    </border>
    <border>
      <left style="medium">
        <color rgb="FF800000"/>
      </left>
      <right style="medium">
        <color rgb="FF800000"/>
      </right>
      <top/>
      <bottom style="medium">
        <color rgb="FF963634"/>
      </bottom>
      <diagonal/>
    </border>
    <border>
      <left/>
      <right style="medium">
        <color rgb="FF800000"/>
      </right>
      <top/>
      <bottom style="medium">
        <color rgb="FF963634"/>
      </bottom>
      <diagonal/>
    </border>
    <border>
      <left/>
      <right style="medium">
        <color rgb="FF800000"/>
      </right>
      <top/>
      <bottom style="medium">
        <color rgb="FF000000"/>
      </bottom>
      <diagonal/>
    </border>
    <border>
      <left style="medium">
        <color rgb="FF800000"/>
      </left>
      <right style="medium">
        <color rgb="FF800000"/>
      </right>
      <top style="medium">
        <color rgb="FF963634"/>
      </top>
      <bottom/>
      <diagonal/>
    </border>
    <border>
      <left/>
      <right/>
      <top style="medium">
        <color rgb="FF800000"/>
      </top>
      <bottom/>
      <diagonal/>
    </border>
    <border>
      <left style="medium">
        <color rgb="FF800000"/>
      </left>
      <right style="medium">
        <color rgb="FF800000"/>
      </right>
      <top style="medium">
        <color rgb="FF901D0A"/>
      </top>
      <bottom/>
      <diagonal/>
    </border>
    <border>
      <left style="medium">
        <color rgb="FF901D0A"/>
      </left>
      <right/>
      <top style="medium">
        <color rgb="FF901D0A"/>
      </top>
      <bottom style="medium">
        <color rgb="FF901D0A"/>
      </bottom>
      <diagonal/>
    </border>
    <border>
      <left/>
      <right/>
      <top style="medium">
        <color rgb="FF901D0A"/>
      </top>
      <bottom style="medium">
        <color rgb="FF901D0A"/>
      </bottom>
      <diagonal/>
    </border>
    <border>
      <left/>
      <right style="medium">
        <color rgb="FF901D0A"/>
      </right>
      <top style="medium">
        <color rgb="FF901D0A"/>
      </top>
      <bottom style="medium">
        <color rgb="FF901D0A"/>
      </bottom>
      <diagonal/>
    </border>
    <border>
      <left style="medium">
        <color rgb="FF901D0A"/>
      </left>
      <right/>
      <top style="medium">
        <color rgb="FF800000"/>
      </top>
      <bottom style="medium">
        <color rgb="FF901D0A"/>
      </bottom>
      <diagonal/>
    </border>
    <border>
      <left/>
      <right style="medium">
        <color rgb="FF800000"/>
      </right>
      <top style="medium">
        <color rgb="FF800000"/>
      </top>
      <bottom style="medium">
        <color rgb="FF901D0A"/>
      </bottom>
      <diagonal/>
    </border>
    <border>
      <left style="medium">
        <color rgb="FF800000"/>
      </left>
      <right/>
      <top style="medium">
        <color rgb="FF901D0A"/>
      </top>
      <bottom style="medium">
        <color rgb="FF901D0A"/>
      </bottom>
      <diagonal/>
    </border>
    <border>
      <left/>
      <right style="medium">
        <color rgb="FF800000"/>
      </right>
      <top style="medium">
        <color rgb="FF901D0A"/>
      </top>
      <bottom style="medium">
        <color rgb="FF901D0A"/>
      </bottom>
      <diagonal/>
    </border>
    <border>
      <left/>
      <right/>
      <top style="medium">
        <color rgb="FF963634"/>
      </top>
      <bottom/>
      <diagonal/>
    </border>
    <border>
      <left/>
      <right/>
      <top/>
      <bottom style="medium">
        <color rgb="FF963634"/>
      </bottom>
      <diagonal/>
    </border>
    <border>
      <left style="medium">
        <color rgb="FF800000"/>
      </left>
      <right/>
      <top style="medium">
        <color rgb="FF963634"/>
      </top>
      <bottom/>
      <diagonal/>
    </border>
    <border>
      <left style="medium">
        <color rgb="FF800000"/>
      </left>
      <right/>
      <top/>
      <bottom style="medium">
        <color rgb="FF963634"/>
      </bottom>
      <diagonal/>
    </border>
    <border>
      <left style="medium">
        <color rgb="FF993300"/>
      </left>
      <right style="medium">
        <color rgb="FF943634"/>
      </right>
      <top/>
      <bottom style="medium">
        <color rgb="FF800000"/>
      </bottom>
      <diagonal/>
    </border>
    <border>
      <left/>
      <right style="medium">
        <color rgb="FF901D0A"/>
      </right>
      <top/>
      <bottom/>
      <diagonal/>
    </border>
    <border>
      <left style="medium">
        <color rgb="FF953735"/>
      </left>
      <right style="medium">
        <color rgb="FF953735"/>
      </right>
      <top/>
      <bottom style="medium">
        <color rgb="FF943634"/>
      </bottom>
      <diagonal/>
    </border>
    <border>
      <left style="medium">
        <color rgb="FF943634"/>
      </left>
      <right style="medium">
        <color rgb="FF953735"/>
      </right>
      <top style="medium">
        <color rgb="FF943634"/>
      </top>
      <bottom/>
      <diagonal/>
    </border>
    <border>
      <left style="medium">
        <color rgb="FF943634"/>
      </left>
      <right style="medium">
        <color rgb="FF953735"/>
      </right>
      <top/>
      <bottom style="medium">
        <color rgb="FF943634"/>
      </bottom>
      <diagonal/>
    </border>
    <border>
      <left style="medium">
        <color rgb="FF953735"/>
      </left>
      <right style="medium">
        <color rgb="FF953735"/>
      </right>
      <top style="medium">
        <color rgb="FF943634"/>
      </top>
      <bottom/>
      <diagonal/>
    </border>
    <border>
      <left style="medium">
        <color rgb="FF943634"/>
      </left>
      <right style="medium">
        <color rgb="FF901D0A"/>
      </right>
      <top style="medium">
        <color rgb="FF943634"/>
      </top>
      <bottom style="medium">
        <color rgb="FF943634"/>
      </bottom>
      <diagonal/>
    </border>
    <border>
      <left style="medium">
        <color rgb="FF943634"/>
      </left>
      <right style="medium">
        <color rgb="FF901D0A"/>
      </right>
      <top style="medium">
        <color rgb="FF943634"/>
      </top>
      <bottom/>
      <diagonal/>
    </border>
    <border>
      <left style="medium">
        <color rgb="FF943634"/>
      </left>
      <right style="medium">
        <color rgb="FF901D0A"/>
      </right>
      <top/>
      <bottom/>
      <diagonal/>
    </border>
    <border>
      <left style="medium">
        <color rgb="FF943634"/>
      </left>
      <right style="medium">
        <color rgb="FF901D0A"/>
      </right>
      <top/>
      <bottom style="medium">
        <color rgb="FF943634"/>
      </bottom>
      <diagonal/>
    </border>
    <border>
      <left/>
      <right style="medium">
        <color rgb="FF901D0A"/>
      </right>
      <top style="medium">
        <color rgb="FF943634"/>
      </top>
      <bottom style="medium">
        <color rgb="FF94363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33C0B"/>
      </left>
      <right style="medium">
        <color rgb="FF963634"/>
      </right>
      <top style="medium">
        <color rgb="FF833C0B"/>
      </top>
      <bottom/>
      <diagonal/>
    </border>
    <border>
      <left style="medium">
        <color rgb="FF833C0B"/>
      </left>
      <right style="medium">
        <color rgb="FF963634"/>
      </right>
      <top/>
      <bottom/>
      <diagonal/>
    </border>
    <border>
      <left style="medium">
        <color rgb="FF833C0B"/>
      </left>
      <right style="medium">
        <color rgb="FF963634"/>
      </right>
      <top/>
      <bottom style="medium">
        <color rgb="FF963634"/>
      </bottom>
      <diagonal/>
    </border>
    <border>
      <left/>
      <right style="medium">
        <color rgb="FF963634"/>
      </right>
      <top style="medium">
        <color rgb="FF833C0B"/>
      </top>
      <bottom style="medium">
        <color rgb="FF963634"/>
      </bottom>
      <diagonal/>
    </border>
    <border>
      <left/>
      <right/>
      <top style="medium">
        <color rgb="FF833C0B"/>
      </top>
      <bottom style="medium">
        <color rgb="FF963634"/>
      </bottom>
      <diagonal/>
    </border>
    <border>
      <left/>
      <right style="medium">
        <color rgb="FF833C0B"/>
      </right>
      <top style="medium">
        <color rgb="FF833C0B"/>
      </top>
      <bottom style="medium">
        <color rgb="FF963634"/>
      </bottom>
      <diagonal/>
    </border>
    <border>
      <left style="medium">
        <color rgb="FF963634"/>
      </left>
      <right style="medium">
        <color rgb="FF833C0B"/>
      </right>
      <top/>
      <bottom style="medium">
        <color rgb="FF963634"/>
      </bottom>
      <diagonal/>
    </border>
    <border>
      <left style="medium">
        <color rgb="FF963634"/>
      </left>
      <right style="medium">
        <color rgb="FF833C0B"/>
      </right>
      <top/>
      <bottom/>
      <diagonal/>
    </border>
    <border>
      <left/>
      <right style="medium">
        <color rgb="FF993300"/>
      </right>
      <top/>
      <bottom style="medium">
        <color rgb="FF833C0B"/>
      </bottom>
      <diagonal/>
    </border>
    <border>
      <left/>
      <right style="medium">
        <color rgb="FF963634"/>
      </right>
      <top/>
      <bottom style="medium">
        <color rgb="FF833C0B"/>
      </bottom>
      <diagonal/>
    </border>
    <border>
      <left/>
      <right/>
      <top/>
      <bottom style="medium">
        <color rgb="FF833C0B"/>
      </bottom>
      <diagonal/>
    </border>
    <border>
      <left style="medium">
        <color rgb="FF963634"/>
      </left>
      <right style="medium">
        <color rgb="FF943634"/>
      </right>
      <top/>
      <bottom style="medium">
        <color rgb="FF833C0B"/>
      </bottom>
      <diagonal/>
    </border>
    <border>
      <left style="medium">
        <color rgb="FF963634"/>
      </left>
      <right/>
      <top style="medium">
        <color rgb="FF833C0B"/>
      </top>
      <bottom style="medium">
        <color rgb="FF963634"/>
      </bottom>
      <diagonal/>
    </border>
    <border>
      <left/>
      <right style="medium">
        <color rgb="FF943634"/>
      </right>
      <top style="medium">
        <color rgb="FF963634"/>
      </top>
      <bottom style="medium">
        <color rgb="FF963634"/>
      </bottom>
      <diagonal/>
    </border>
    <border>
      <left style="medium">
        <color rgb="FF943634"/>
      </left>
      <right style="medium">
        <color rgb="FF963634"/>
      </right>
      <top style="medium">
        <color rgb="FF963634"/>
      </top>
      <bottom/>
      <diagonal/>
    </border>
    <border>
      <left style="medium">
        <color rgb="FF943634"/>
      </left>
      <right style="medium">
        <color rgb="FF963634"/>
      </right>
      <top/>
      <bottom/>
      <diagonal/>
    </border>
    <border>
      <left style="medium">
        <color rgb="FF943634"/>
      </left>
      <right style="medium">
        <color rgb="FF963634"/>
      </right>
      <top/>
      <bottom style="medium">
        <color rgb="FF963634"/>
      </bottom>
      <diagonal/>
    </border>
    <border>
      <left style="medium">
        <color rgb="FF963634"/>
      </left>
      <right style="medium">
        <color rgb="FF833C0B"/>
      </right>
      <top style="medium">
        <color rgb="FF963634"/>
      </top>
      <bottom/>
      <diagonal/>
    </border>
    <border>
      <left style="medium">
        <color rgb="FF963634"/>
      </left>
      <right style="medium">
        <color rgb="FF943634"/>
      </right>
      <top style="medium">
        <color rgb="FF963634"/>
      </top>
      <bottom/>
      <diagonal/>
    </border>
    <border>
      <left style="medium">
        <color rgb="FF963634"/>
      </left>
      <right style="medium">
        <color rgb="FF943634"/>
      </right>
      <top/>
      <bottom/>
      <diagonal/>
    </border>
    <border>
      <left style="medium">
        <color rgb="FF963634"/>
      </left>
      <right style="medium">
        <color rgb="FF943634"/>
      </right>
      <top/>
      <bottom style="medium">
        <color rgb="FF963634"/>
      </bottom>
      <diagonal/>
    </border>
    <border>
      <left style="medium">
        <color rgb="FF833C0B"/>
      </left>
      <right/>
      <top style="medium">
        <color rgb="FF833C0B"/>
      </top>
      <bottom style="medium">
        <color rgb="FF953735"/>
      </bottom>
      <diagonal/>
    </border>
    <border>
      <left style="medium">
        <color rgb="FF953735"/>
      </left>
      <right/>
      <top style="medium">
        <color rgb="FF833C0B"/>
      </top>
      <bottom style="medium">
        <color rgb="FF953735"/>
      </bottom>
      <diagonal/>
    </border>
    <border>
      <left style="medium">
        <color rgb="FF953735"/>
      </left>
      <right style="medium">
        <color rgb="FF833C0B"/>
      </right>
      <top style="medium">
        <color rgb="FF833C0B"/>
      </top>
      <bottom style="medium">
        <color rgb="FF953735"/>
      </bottom>
      <diagonal/>
    </border>
    <border>
      <left style="medium">
        <color rgb="FF833C0B"/>
      </left>
      <right style="medium">
        <color rgb="FF943634"/>
      </right>
      <top/>
      <bottom style="medium">
        <color rgb="FF953735"/>
      </bottom>
      <diagonal/>
    </border>
    <border>
      <left/>
      <right style="medium">
        <color rgb="FF993300"/>
      </right>
      <top/>
      <bottom style="medium">
        <color rgb="FF953735"/>
      </bottom>
      <diagonal/>
    </border>
    <border>
      <left/>
      <right style="medium">
        <color rgb="FF833C0B"/>
      </right>
      <top/>
      <bottom style="medium">
        <color rgb="FF953735"/>
      </bottom>
      <diagonal/>
    </border>
    <border>
      <left style="medium">
        <color rgb="FF943634"/>
      </left>
      <right style="medium">
        <color rgb="FF943634"/>
      </right>
      <top style="medium">
        <color rgb="FF943634"/>
      </top>
      <bottom style="medium">
        <color rgb="FF901D0A"/>
      </bottom>
      <diagonal/>
    </border>
    <border>
      <left/>
      <right style="medium">
        <color rgb="FF943634"/>
      </right>
      <top style="medium">
        <color rgb="FF943634"/>
      </top>
      <bottom style="medium">
        <color rgb="FF901D0A"/>
      </bottom>
      <diagonal/>
    </border>
    <border>
      <left style="medium">
        <color rgb="FF943634"/>
      </left>
      <right style="medium">
        <color rgb="FF943634"/>
      </right>
      <top/>
      <bottom style="medium">
        <color rgb="FF901D0A"/>
      </bottom>
      <diagonal/>
    </border>
    <border>
      <left/>
      <right style="medium">
        <color rgb="FF901D0A"/>
      </right>
      <top style="medium">
        <color rgb="FF943634"/>
      </top>
      <bottom/>
      <diagonal/>
    </border>
    <border>
      <left/>
      <right style="medium">
        <color rgb="FF901D0A"/>
      </right>
      <top/>
      <bottom style="medium">
        <color rgb="FF94363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901D0A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rgb="FF963634"/>
      </right>
      <top/>
      <bottom style="medium">
        <color rgb="FF993300"/>
      </bottom>
      <diagonal/>
    </border>
    <border>
      <left/>
      <right style="medium">
        <color rgb="FF800000"/>
      </right>
      <top/>
      <bottom style="medium">
        <color rgb="FF993300"/>
      </bottom>
      <diagonal/>
    </border>
    <border>
      <left style="medium">
        <color rgb="FFB4240C"/>
      </left>
      <right style="medium">
        <color rgb="FFB4240C"/>
      </right>
      <top style="medium">
        <color rgb="FFB4240C"/>
      </top>
      <bottom style="medium">
        <color rgb="FF800000"/>
      </bottom>
      <diagonal/>
    </border>
    <border>
      <left style="medium">
        <color rgb="FFB4240C"/>
      </left>
      <right style="medium">
        <color rgb="FFB4240C"/>
      </right>
      <top/>
      <bottom style="medium">
        <color rgb="FF800000"/>
      </bottom>
      <diagonal/>
    </border>
    <border>
      <left style="medium">
        <color rgb="FFB4240C"/>
      </left>
      <right style="medium">
        <color rgb="FFB4240C"/>
      </right>
      <top/>
      <bottom style="medium">
        <color rgb="FFB4240C"/>
      </bottom>
      <diagonal/>
    </border>
    <border>
      <left style="medium">
        <color rgb="FFB4240C"/>
      </left>
      <right style="medium">
        <color rgb="FFB4240C"/>
      </right>
      <top style="medium">
        <color rgb="FFB4240C"/>
      </top>
      <bottom/>
      <diagonal/>
    </border>
    <border>
      <left style="medium">
        <color rgb="FFB4240C"/>
      </left>
      <right style="medium">
        <color rgb="FFB4240C"/>
      </right>
      <top/>
      <bottom/>
      <diagonal/>
    </border>
    <border>
      <left style="medium">
        <color rgb="FFB4240C"/>
      </left>
      <right style="medium">
        <color rgb="FF963634"/>
      </right>
      <top style="medium">
        <color rgb="FF963634"/>
      </top>
      <bottom/>
      <diagonal/>
    </border>
    <border>
      <left style="medium">
        <color rgb="FFB4240C"/>
      </left>
      <right style="medium">
        <color rgb="FF963634"/>
      </right>
      <top/>
      <bottom/>
      <diagonal/>
    </border>
    <border>
      <left style="medium">
        <color rgb="FFB4240C"/>
      </left>
      <right style="medium">
        <color rgb="FF963634"/>
      </right>
      <top/>
      <bottom style="medium">
        <color rgb="FF963634"/>
      </bottom>
      <diagonal/>
    </border>
    <border>
      <left style="medium">
        <color rgb="FF963634"/>
      </left>
      <right/>
      <top style="medium">
        <color rgb="FFB4240C"/>
      </top>
      <bottom style="medium">
        <color rgb="FF963634"/>
      </bottom>
      <diagonal/>
    </border>
    <border>
      <left/>
      <right/>
      <top style="medium">
        <color rgb="FFB4240C"/>
      </top>
      <bottom style="medium">
        <color rgb="FF963634"/>
      </bottom>
      <diagonal/>
    </border>
    <border>
      <left/>
      <right style="medium">
        <color rgb="FF963634"/>
      </right>
      <top style="medium">
        <color rgb="FFB4240C"/>
      </top>
      <bottom style="medium">
        <color rgb="FF963634"/>
      </bottom>
      <diagonal/>
    </border>
    <border>
      <left style="medium">
        <color rgb="FF901D0A"/>
      </left>
      <right/>
      <top style="medium">
        <color rgb="FF943634"/>
      </top>
      <bottom style="medium">
        <color rgb="FF943634"/>
      </bottom>
      <diagonal/>
    </border>
    <border>
      <left style="medium">
        <color rgb="FF901D0A"/>
      </left>
      <right style="medium">
        <color rgb="FF901D0A"/>
      </right>
      <top style="medium">
        <color rgb="FF901D0A"/>
      </top>
      <bottom style="medium">
        <color rgb="FF943634"/>
      </bottom>
      <diagonal/>
    </border>
    <border>
      <left style="medium">
        <color rgb="FF901D0A"/>
      </left>
      <right style="medium">
        <color rgb="FF901D0A"/>
      </right>
      <top/>
      <bottom style="medium">
        <color rgb="FF943634"/>
      </bottom>
      <diagonal/>
    </border>
    <border>
      <left style="medium">
        <color rgb="FF901D0A"/>
      </left>
      <right style="medium">
        <color rgb="FF901D0A"/>
      </right>
      <top/>
      <bottom style="medium">
        <color rgb="FF901D0A"/>
      </bottom>
      <diagonal/>
    </border>
    <border>
      <left style="medium">
        <color rgb="FF901D0A"/>
      </left>
      <right style="medium">
        <color rgb="FF901D0A"/>
      </right>
      <top style="medium">
        <color rgb="FF901D0A"/>
      </top>
      <bottom/>
      <diagonal/>
    </border>
    <border>
      <left style="medium">
        <color rgb="FF901D0A"/>
      </left>
      <right style="medium">
        <color rgb="FF901D0A"/>
      </right>
      <top/>
      <bottom/>
      <diagonal/>
    </border>
    <border>
      <left style="medium">
        <color rgb="FF943634"/>
      </left>
      <right style="medium">
        <color rgb="FF943634"/>
      </right>
      <top style="medium">
        <color rgb="FF943634"/>
      </top>
      <bottom style="thin">
        <color indexed="64"/>
      </bottom>
      <diagonal/>
    </border>
    <border>
      <left/>
      <right style="medium">
        <color rgb="FF943634"/>
      </right>
      <top style="medium">
        <color rgb="FF943634"/>
      </top>
      <bottom style="thin">
        <color indexed="64"/>
      </bottom>
      <diagonal/>
    </border>
    <border>
      <left/>
      <right/>
      <top/>
      <bottom style="thin">
        <color rgb="FFC00000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/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B4240C"/>
      </bottom>
      <diagonal/>
    </border>
    <border>
      <left style="medium">
        <color rgb="FF943634"/>
      </left>
      <right/>
      <top style="medium">
        <color rgb="FFB4240C"/>
      </top>
      <bottom style="medium">
        <color rgb="FF943634"/>
      </bottom>
      <diagonal/>
    </border>
    <border>
      <left/>
      <right/>
      <top style="medium">
        <color rgb="FFB4240C"/>
      </top>
      <bottom style="medium">
        <color rgb="FF943634"/>
      </bottom>
      <diagonal/>
    </border>
    <border>
      <left/>
      <right style="medium">
        <color rgb="FFB4240C"/>
      </right>
      <top style="medium">
        <color rgb="FFB4240C"/>
      </top>
      <bottom style="medium">
        <color rgb="FF943634"/>
      </bottom>
      <diagonal/>
    </border>
    <border>
      <left style="medium">
        <color rgb="FF943634"/>
      </left>
      <right style="medium">
        <color rgb="FF943634"/>
      </right>
      <top style="medium">
        <color rgb="FF943634"/>
      </top>
      <bottom style="medium">
        <color rgb="FFB4240C"/>
      </bottom>
      <diagonal/>
    </border>
    <border>
      <left style="medium">
        <color rgb="FFB4240C"/>
      </left>
      <right style="medium">
        <color rgb="FFB4240C"/>
      </right>
      <top style="medium">
        <color rgb="FFB4240C"/>
      </top>
      <bottom style="medium">
        <color rgb="FFB4240C"/>
      </bottom>
      <diagonal/>
    </border>
    <border>
      <left style="thin">
        <color rgb="FFC00000"/>
      </left>
      <right style="medium">
        <color rgb="FFC00000"/>
      </right>
      <top style="thin">
        <color rgb="FFC00000"/>
      </top>
      <bottom style="medium">
        <color rgb="FFC00000"/>
      </bottom>
      <diagonal/>
    </border>
    <border>
      <left style="thin">
        <color indexed="64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 style="medium">
        <color rgb="FFC00000"/>
      </right>
      <top/>
      <bottom/>
      <diagonal/>
    </border>
    <border>
      <left style="thin">
        <color indexed="64"/>
      </left>
      <right style="medium">
        <color rgb="FFC00000"/>
      </right>
      <top style="medium">
        <color rgb="FFC00000"/>
      </top>
      <bottom style="thin">
        <color indexed="64"/>
      </bottom>
      <diagonal/>
    </border>
  </borders>
  <cellStyleXfs count="25">
    <xf numFmtId="0" fontId="0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46" fillId="0" borderId="0"/>
    <xf numFmtId="43" fontId="47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6" fillId="0" borderId="0"/>
    <xf numFmtId="0" fontId="46" fillId="0" borderId="0"/>
    <xf numFmtId="0" fontId="46" fillId="0" borderId="0"/>
    <xf numFmtId="0" fontId="12" fillId="0" borderId="0"/>
    <xf numFmtId="0" fontId="12" fillId="0" borderId="0"/>
    <xf numFmtId="0" fontId="12" fillId="0" borderId="0"/>
    <xf numFmtId="0" fontId="46" fillId="0" borderId="0"/>
    <xf numFmtId="0" fontId="12" fillId="0" borderId="0"/>
    <xf numFmtId="0" fontId="12" fillId="0" borderId="0"/>
  </cellStyleXfs>
  <cellXfs count="768">
    <xf numFmtId="0" fontId="0" fillId="0" borderId="0" xfId="0"/>
    <xf numFmtId="0" fontId="4" fillId="3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/>
    </xf>
    <xf numFmtId="3" fontId="5" fillId="5" borderId="6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5" borderId="6" xfId="0" quotePrefix="1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5" fillId="0" borderId="0" xfId="0" applyFont="1"/>
    <xf numFmtId="10" fontId="5" fillId="5" borderId="6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9" fontId="6" fillId="6" borderId="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vertical="center" wrapText="1"/>
    </xf>
    <xf numFmtId="0" fontId="4" fillId="4" borderId="24" xfId="0" applyFont="1" applyFill="1" applyBorder="1" applyAlignment="1">
      <alignment vertical="center"/>
    </xf>
    <xf numFmtId="0" fontId="5" fillId="5" borderId="22" xfId="0" applyFont="1" applyFill="1" applyBorder="1" applyAlignment="1">
      <alignment horizontal="center" vertical="center"/>
    </xf>
    <xf numFmtId="3" fontId="5" fillId="5" borderId="22" xfId="0" applyNumberFormat="1" applyFont="1" applyFill="1" applyBorder="1" applyAlignment="1">
      <alignment horizontal="center" vertical="center"/>
    </xf>
    <xf numFmtId="4" fontId="5" fillId="5" borderId="22" xfId="0" applyNumberFormat="1" applyFont="1" applyFill="1" applyBorder="1" applyAlignment="1">
      <alignment horizontal="center" vertical="center"/>
    </xf>
    <xf numFmtId="10" fontId="5" fillId="5" borderId="22" xfId="0" applyNumberFormat="1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3" fontId="6" fillId="6" borderId="22" xfId="0" applyNumberFormat="1" applyFont="1" applyFill="1" applyBorder="1" applyAlignment="1">
      <alignment horizontal="center" vertical="center"/>
    </xf>
    <xf numFmtId="4" fontId="6" fillId="6" borderId="22" xfId="0" applyNumberFormat="1" applyFont="1" applyFill="1" applyBorder="1" applyAlignment="1">
      <alignment horizontal="center" vertical="center"/>
    </xf>
    <xf numFmtId="9" fontId="6" fillId="6" borderId="22" xfId="0" applyNumberFormat="1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vertical="center" wrapText="1"/>
    </xf>
    <xf numFmtId="0" fontId="5" fillId="5" borderId="33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" fontId="5" fillId="5" borderId="6" xfId="0" applyNumberFormat="1" applyFont="1" applyFill="1" applyBorder="1" applyAlignment="1">
      <alignment horizontal="center" vertical="center"/>
    </xf>
    <xf numFmtId="4" fontId="6" fillId="6" borderId="6" xfId="0" applyNumberFormat="1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vertical="center" wrapText="1"/>
    </xf>
    <xf numFmtId="0" fontId="4" fillId="4" borderId="39" xfId="0" applyFont="1" applyFill="1" applyBorder="1" applyAlignment="1">
      <alignment vertical="center" wrapText="1"/>
    </xf>
    <xf numFmtId="0" fontId="17" fillId="4" borderId="43" xfId="0" applyFont="1" applyFill="1" applyBorder="1" applyAlignment="1">
      <alignment vertical="center"/>
    </xf>
    <xf numFmtId="0" fontId="18" fillId="5" borderId="45" xfId="0" applyFont="1" applyFill="1" applyBorder="1" applyAlignment="1">
      <alignment horizontal="center" vertical="center"/>
    </xf>
    <xf numFmtId="3" fontId="18" fillId="5" borderId="45" xfId="0" applyNumberFormat="1" applyFont="1" applyFill="1" applyBorder="1" applyAlignment="1">
      <alignment horizontal="center" vertical="center"/>
    </xf>
    <xf numFmtId="10" fontId="18" fillId="5" borderId="45" xfId="0" applyNumberFormat="1" applyFont="1" applyFill="1" applyBorder="1" applyAlignment="1">
      <alignment horizontal="center" vertical="center"/>
    </xf>
    <xf numFmtId="0" fontId="21" fillId="6" borderId="35" xfId="0" applyFont="1" applyFill="1" applyBorder="1" applyAlignment="1">
      <alignment horizontal="center" vertical="center"/>
    </xf>
    <xf numFmtId="0" fontId="21" fillId="6" borderId="23" xfId="0" applyFont="1" applyFill="1" applyBorder="1" applyAlignment="1">
      <alignment horizontal="center" vertical="center"/>
    </xf>
    <xf numFmtId="2" fontId="21" fillId="6" borderId="23" xfId="0" applyNumberFormat="1" applyFont="1" applyFill="1" applyBorder="1" applyAlignment="1">
      <alignment horizontal="center" vertical="center"/>
    </xf>
    <xf numFmtId="9" fontId="21" fillId="6" borderId="23" xfId="0" applyNumberFormat="1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left" vertical="center"/>
    </xf>
    <xf numFmtId="0" fontId="0" fillId="8" borderId="0" xfId="0" applyFill="1"/>
    <xf numFmtId="0" fontId="9" fillId="8" borderId="0" xfId="0" applyFont="1" applyFill="1" applyAlignment="1">
      <alignment horizontal="left" vertical="center"/>
    </xf>
    <xf numFmtId="4" fontId="5" fillId="0" borderId="6" xfId="0" applyNumberFormat="1" applyFont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23" fillId="5" borderId="52" xfId="0" applyFont="1" applyFill="1" applyBorder="1" applyAlignment="1">
      <alignment horizontal="center" vertical="center"/>
    </xf>
    <xf numFmtId="0" fontId="22" fillId="4" borderId="53" xfId="0" applyFont="1" applyFill="1" applyBorder="1" applyAlignment="1">
      <alignment vertical="center"/>
    </xf>
    <xf numFmtId="0" fontId="23" fillId="5" borderId="54" xfId="0" applyFont="1" applyFill="1" applyBorder="1" applyAlignment="1">
      <alignment horizontal="center" vertical="center"/>
    </xf>
    <xf numFmtId="0" fontId="0" fillId="8" borderId="0" xfId="0" applyFill="1" applyAlignment="1">
      <alignment vertical="top"/>
    </xf>
    <xf numFmtId="0" fontId="22" fillId="5" borderId="54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vertical="center" wrapText="1"/>
    </xf>
    <xf numFmtId="0" fontId="5" fillId="5" borderId="60" xfId="0" applyFont="1" applyFill="1" applyBorder="1" applyAlignment="1">
      <alignment horizontal="center" vertical="center"/>
    </xf>
    <xf numFmtId="4" fontId="0" fillId="8" borderId="0" xfId="0" applyNumberFormat="1" applyFill="1"/>
    <xf numFmtId="4" fontId="11" fillId="8" borderId="55" xfId="4" applyNumberFormat="1" applyFont="1" applyFill="1" applyBorder="1" applyAlignment="1">
      <alignment horizontal="right"/>
    </xf>
    <xf numFmtId="4" fontId="1" fillId="8" borderId="55" xfId="0" applyNumberFormat="1" applyFont="1" applyFill="1" applyBorder="1"/>
    <xf numFmtId="4" fontId="11" fillId="8" borderId="62" xfId="4" applyNumberFormat="1" applyFont="1" applyFill="1" applyBorder="1" applyAlignment="1">
      <alignment horizontal="right"/>
    </xf>
    <xf numFmtId="4" fontId="1" fillId="8" borderId="62" xfId="0" applyNumberFormat="1" applyFont="1" applyFill="1" applyBorder="1"/>
    <xf numFmtId="4" fontId="0" fillId="8" borderId="64" xfId="0" applyNumberFormat="1" applyFill="1" applyBorder="1"/>
    <xf numFmtId="4" fontId="0" fillId="8" borderId="66" xfId="0" applyNumberFormat="1" applyFill="1" applyBorder="1"/>
    <xf numFmtId="4" fontId="1" fillId="8" borderId="68" xfId="0" applyNumberFormat="1" applyFont="1" applyFill="1" applyBorder="1"/>
    <xf numFmtId="0" fontId="2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64" fontId="5" fillId="0" borderId="6" xfId="0" applyNumberFormat="1" applyFont="1" applyBorder="1" applyAlignment="1">
      <alignment horizontal="center" vertical="center"/>
    </xf>
    <xf numFmtId="0" fontId="26" fillId="0" borderId="0" xfId="0" applyFont="1" applyAlignment="1">
      <alignment horizontal="left" vertical="center" indent="1"/>
    </xf>
    <xf numFmtId="0" fontId="5" fillId="5" borderId="76" xfId="0" applyFont="1" applyFill="1" applyBorder="1" applyAlignment="1">
      <alignment horizontal="center" vertical="center" wrapText="1"/>
    </xf>
    <xf numFmtId="4" fontId="5" fillId="5" borderId="76" xfId="0" applyNumberFormat="1" applyFont="1" applyFill="1" applyBorder="1" applyAlignment="1">
      <alignment horizontal="center" vertical="center" wrapText="1"/>
    </xf>
    <xf numFmtId="0" fontId="4" fillId="2" borderId="78" xfId="0" applyFont="1" applyFill="1" applyBorder="1" applyAlignment="1">
      <alignment horizontal="center" vertical="center" wrapText="1"/>
    </xf>
    <xf numFmtId="0" fontId="4" fillId="2" borderId="79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left" vertical="center" indent="4"/>
    </xf>
    <xf numFmtId="0" fontId="3" fillId="8" borderId="0" xfId="0" applyFont="1" applyFill="1" applyAlignment="1">
      <alignment vertical="center" wrapText="1"/>
    </xf>
    <xf numFmtId="0" fontId="2" fillId="8" borderId="0" xfId="0" applyFont="1" applyFill="1" applyAlignment="1">
      <alignment vertical="center" wrapText="1"/>
    </xf>
    <xf numFmtId="0" fontId="2" fillId="8" borderId="0" xfId="0" applyFont="1" applyFill="1"/>
    <xf numFmtId="0" fontId="19" fillId="8" borderId="0" xfId="0" applyFont="1" applyFill="1" applyAlignment="1">
      <alignment horizontal="left" vertical="center"/>
    </xf>
    <xf numFmtId="0" fontId="11" fillId="9" borderId="0" xfId="6" applyFont="1" applyFill="1" applyAlignment="1">
      <alignment horizontal="center" vertical="top" wrapText="1"/>
    </xf>
    <xf numFmtId="0" fontId="0" fillId="8" borderId="0" xfId="0" applyFill="1" applyAlignment="1">
      <alignment vertical="top" wrapText="1"/>
    </xf>
    <xf numFmtId="165" fontId="0" fillId="8" borderId="0" xfId="0" applyNumberFormat="1" applyFill="1"/>
    <xf numFmtId="10" fontId="6" fillId="6" borderId="6" xfId="0" applyNumberFormat="1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>
      <alignment horizontal="center" vertical="center"/>
    </xf>
    <xf numFmtId="164" fontId="6" fillId="6" borderId="6" xfId="0" applyNumberFormat="1" applyFont="1" applyFill="1" applyBorder="1" applyAlignment="1">
      <alignment horizontal="center" vertical="center"/>
    </xf>
    <xf numFmtId="0" fontId="17" fillId="4" borderId="24" xfId="0" applyFont="1" applyFill="1" applyBorder="1" applyAlignment="1">
      <alignment vertical="center"/>
    </xf>
    <xf numFmtId="0" fontId="18" fillId="5" borderId="82" xfId="0" applyFont="1" applyFill="1" applyBorder="1" applyAlignment="1">
      <alignment horizontal="center" vertical="center"/>
    </xf>
    <xf numFmtId="4" fontId="18" fillId="5" borderId="82" xfId="0" applyNumberFormat="1" applyFont="1" applyFill="1" applyBorder="1" applyAlignment="1">
      <alignment horizontal="center" vertical="center"/>
    </xf>
    <xf numFmtId="0" fontId="17" fillId="4" borderId="24" xfId="0" applyFont="1" applyFill="1" applyBorder="1" applyAlignment="1">
      <alignment vertical="center" wrapText="1"/>
    </xf>
    <xf numFmtId="0" fontId="21" fillId="6" borderId="24" xfId="0" applyFont="1" applyFill="1" applyBorder="1" applyAlignment="1">
      <alignment horizontal="center" vertical="center"/>
    </xf>
    <xf numFmtId="3" fontId="21" fillId="6" borderId="22" xfId="0" applyNumberFormat="1" applyFont="1" applyFill="1" applyBorder="1" applyAlignment="1">
      <alignment horizontal="center" vertical="center"/>
    </xf>
    <xf numFmtId="0" fontId="21" fillId="6" borderId="22" xfId="0" applyFont="1" applyFill="1" applyBorder="1" applyAlignment="1">
      <alignment horizontal="center" vertical="center"/>
    </xf>
    <xf numFmtId="0" fontId="17" fillId="2" borderId="81" xfId="0" applyFont="1" applyFill="1" applyBorder="1" applyAlignment="1">
      <alignment vertical="center"/>
    </xf>
    <xf numFmtId="167" fontId="21" fillId="6" borderId="22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0" fillId="2" borderId="81" xfId="0" applyFill="1" applyBorder="1" applyAlignment="1">
      <alignment vertical="center" wrapText="1"/>
    </xf>
    <xf numFmtId="10" fontId="6" fillId="6" borderId="22" xfId="0" applyNumberFormat="1" applyFont="1" applyFill="1" applyBorder="1" applyAlignment="1">
      <alignment horizontal="center" vertical="center"/>
    </xf>
    <xf numFmtId="0" fontId="6" fillId="6" borderId="97" xfId="0" applyFont="1" applyFill="1" applyBorder="1" applyAlignment="1">
      <alignment horizontal="center" vertical="center"/>
    </xf>
    <xf numFmtId="0" fontId="26" fillId="8" borderId="0" xfId="0" applyFont="1" applyFill="1" applyAlignment="1">
      <alignment horizontal="left" vertical="center" indent="1"/>
    </xf>
    <xf numFmtId="0" fontId="0" fillId="8" borderId="0" xfId="0" applyFill="1" applyAlignment="1">
      <alignment horizontal="left"/>
    </xf>
    <xf numFmtId="4" fontId="30" fillId="0" borderId="6" xfId="0" applyNumberFormat="1" applyFont="1" applyBorder="1" applyAlignment="1">
      <alignment horizontal="center" vertical="center"/>
    </xf>
    <xf numFmtId="0" fontId="5" fillId="5" borderId="103" xfId="0" applyFont="1" applyFill="1" applyBorder="1" applyAlignment="1">
      <alignment horizontal="center" vertical="center"/>
    </xf>
    <xf numFmtId="10" fontId="5" fillId="5" borderId="103" xfId="0" applyNumberFormat="1" applyFont="1" applyFill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6" fillId="6" borderId="6" xfId="0" applyNumberFormat="1" applyFont="1" applyFill="1" applyBorder="1" applyAlignment="1">
      <alignment horizontal="center" vertical="center"/>
    </xf>
    <xf numFmtId="9" fontId="6" fillId="6" borderId="106" xfId="0" applyNumberFormat="1" applyFont="1" applyFill="1" applyBorder="1" applyAlignment="1">
      <alignment horizontal="center" vertical="center"/>
    </xf>
    <xf numFmtId="169" fontId="5" fillId="5" borderId="6" xfId="0" applyNumberFormat="1" applyFont="1" applyFill="1" applyBorder="1" applyAlignment="1">
      <alignment horizontal="center" vertical="center"/>
    </xf>
    <xf numFmtId="166" fontId="6" fillId="6" borderId="6" xfId="0" applyNumberFormat="1" applyFont="1" applyFill="1" applyBorder="1" applyAlignment="1">
      <alignment horizontal="center" vertical="center"/>
    </xf>
    <xf numFmtId="0" fontId="11" fillId="9" borderId="0" xfId="7" applyFont="1" applyFill="1" applyAlignment="1">
      <alignment horizontal="center" vertical="top" wrapText="1"/>
    </xf>
    <xf numFmtId="0" fontId="11" fillId="8" borderId="0" xfId="7" applyFont="1" applyFill="1" applyAlignment="1">
      <alignment horizontal="right"/>
    </xf>
    <xf numFmtId="0" fontId="4" fillId="4" borderId="3" xfId="0" applyFont="1" applyFill="1" applyBorder="1" applyAlignment="1">
      <alignment horizontal="left" vertical="center" wrapText="1" indent="1"/>
    </xf>
    <xf numFmtId="4" fontId="11" fillId="4" borderId="55" xfId="4" applyNumberFormat="1" applyFont="1" applyFill="1" applyBorder="1"/>
    <xf numFmtId="4" fontId="1" fillId="2" borderId="55" xfId="0" applyNumberFormat="1" applyFont="1" applyFill="1" applyBorder="1"/>
    <xf numFmtId="4" fontId="0" fillId="4" borderId="63" xfId="0" applyNumberFormat="1" applyFill="1" applyBorder="1"/>
    <xf numFmtId="4" fontId="11" fillId="4" borderId="65" xfId="4" applyNumberFormat="1" applyFont="1" applyFill="1" applyBorder="1"/>
    <xf numFmtId="4" fontId="0" fillId="4" borderId="65" xfId="0" applyNumberFormat="1" applyFill="1" applyBorder="1"/>
    <xf numFmtId="4" fontId="1" fillId="2" borderId="67" xfId="0" applyNumberFormat="1" applyFont="1" applyFill="1" applyBorder="1"/>
    <xf numFmtId="0" fontId="2" fillId="8" borderId="0" xfId="0" applyFont="1" applyFill="1" applyAlignment="1">
      <alignment vertical="center"/>
    </xf>
    <xf numFmtId="0" fontId="4" fillId="2" borderId="103" xfId="0" applyFont="1" applyFill="1" applyBorder="1" applyAlignment="1">
      <alignment horizontal="center" vertical="center" wrapText="1"/>
    </xf>
    <xf numFmtId="166" fontId="5" fillId="5" borderId="6" xfId="0" applyNumberFormat="1" applyFont="1" applyFill="1" applyBorder="1" applyAlignment="1">
      <alignment horizontal="center" vertical="center"/>
    </xf>
    <xf numFmtId="170" fontId="0" fillId="8" borderId="0" xfId="0" applyNumberFormat="1" applyFill="1"/>
    <xf numFmtId="171" fontId="5" fillId="5" borderId="6" xfId="0" applyNumberFormat="1" applyFont="1" applyFill="1" applyBorder="1" applyAlignment="1">
      <alignment horizontal="center" vertical="center"/>
    </xf>
    <xf numFmtId="171" fontId="6" fillId="6" borderId="6" xfId="0" applyNumberFormat="1" applyFont="1" applyFill="1" applyBorder="1" applyAlignment="1">
      <alignment horizontal="center" vertical="center"/>
    </xf>
    <xf numFmtId="0" fontId="31" fillId="8" borderId="0" xfId="0" applyFont="1" applyFill="1"/>
    <xf numFmtId="168" fontId="0" fillId="8" borderId="0" xfId="0" applyNumberFormat="1" applyFill="1"/>
    <xf numFmtId="0" fontId="17" fillId="2" borderId="45" xfId="0" applyFont="1" applyFill="1" applyBorder="1" applyAlignment="1">
      <alignment horizontal="center" vertical="center" wrapText="1"/>
    </xf>
    <xf numFmtId="0" fontId="33" fillId="2" borderId="45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/>
    </xf>
    <xf numFmtId="0" fontId="17" fillId="4" borderId="43" xfId="0" applyFont="1" applyFill="1" applyBorder="1" applyAlignment="1">
      <alignment vertical="center" wrapText="1"/>
    </xf>
    <xf numFmtId="0" fontId="5" fillId="5" borderId="4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68" fontId="5" fillId="5" borderId="33" xfId="0" applyNumberFormat="1" applyFont="1" applyFill="1" applyBorder="1" applyAlignment="1">
      <alignment horizontal="center" vertical="center"/>
    </xf>
    <xf numFmtId="168" fontId="6" fillId="6" borderId="3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94" xfId="0" applyFill="1" applyBorder="1" applyAlignment="1">
      <alignment vertical="center" wrapText="1"/>
    </xf>
    <xf numFmtId="0" fontId="5" fillId="5" borderId="117" xfId="0" applyFont="1" applyFill="1" applyBorder="1" applyAlignment="1">
      <alignment horizontal="center" vertical="center"/>
    </xf>
    <xf numFmtId="4" fontId="5" fillId="5" borderId="118" xfId="0" applyNumberFormat="1" applyFont="1" applyFill="1" applyBorder="1" applyAlignment="1">
      <alignment horizontal="center" vertical="center"/>
    </xf>
    <xf numFmtId="4" fontId="5" fillId="5" borderId="119" xfId="0" applyNumberFormat="1" applyFont="1" applyFill="1" applyBorder="1" applyAlignment="1">
      <alignment horizontal="center" vertical="center"/>
    </xf>
    <xf numFmtId="4" fontId="5" fillId="5" borderId="120" xfId="0" applyNumberFormat="1" applyFont="1" applyFill="1" applyBorder="1" applyAlignment="1">
      <alignment horizontal="center" vertical="center"/>
    </xf>
    <xf numFmtId="4" fontId="5" fillId="5" borderId="117" xfId="0" applyNumberFormat="1" applyFont="1" applyFill="1" applyBorder="1" applyAlignment="1">
      <alignment horizontal="center" vertical="center"/>
    </xf>
    <xf numFmtId="0" fontId="5" fillId="5" borderId="118" xfId="0" applyFont="1" applyFill="1" applyBorder="1" applyAlignment="1">
      <alignment horizontal="center" vertical="center"/>
    </xf>
    <xf numFmtId="4" fontId="5" fillId="5" borderId="60" xfId="0" applyNumberFormat="1" applyFont="1" applyFill="1" applyBorder="1" applyAlignment="1">
      <alignment horizontal="center" vertical="center"/>
    </xf>
    <xf numFmtId="0" fontId="4" fillId="2" borderId="130" xfId="0" applyFont="1" applyFill="1" applyBorder="1" applyAlignment="1">
      <alignment horizontal="center" vertical="center"/>
    </xf>
    <xf numFmtId="0" fontId="4" fillId="2" borderId="131" xfId="0" applyFont="1" applyFill="1" applyBorder="1" applyAlignment="1">
      <alignment horizontal="center" vertical="center" wrapText="1"/>
    </xf>
    <xf numFmtId="0" fontId="4" fillId="2" borderId="132" xfId="0" applyFont="1" applyFill="1" applyBorder="1" applyAlignment="1">
      <alignment horizontal="center" vertical="center" wrapText="1"/>
    </xf>
    <xf numFmtId="0" fontId="4" fillId="4" borderId="133" xfId="0" applyFont="1" applyFill="1" applyBorder="1" applyAlignment="1">
      <alignment vertical="center"/>
    </xf>
    <xf numFmtId="168" fontId="5" fillId="5" borderId="134" xfId="0" applyNumberFormat="1" applyFont="1" applyFill="1" applyBorder="1" applyAlignment="1">
      <alignment horizontal="center" vertical="center"/>
    </xf>
    <xf numFmtId="168" fontId="5" fillId="5" borderId="135" xfId="0" applyNumberFormat="1" applyFont="1" applyFill="1" applyBorder="1" applyAlignment="1">
      <alignment horizontal="center" vertical="center"/>
    </xf>
    <xf numFmtId="2" fontId="5" fillId="5" borderId="61" xfId="0" applyNumberFormat="1" applyFont="1" applyFill="1" applyBorder="1" applyAlignment="1">
      <alignment horizontal="center" vertical="center"/>
    </xf>
    <xf numFmtId="4" fontId="18" fillId="5" borderId="6" xfId="0" applyNumberFormat="1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10" fontId="18" fillId="5" borderId="6" xfId="0" applyNumberFormat="1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4" fontId="21" fillId="6" borderId="72" xfId="0" applyNumberFormat="1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vertical="center"/>
    </xf>
    <xf numFmtId="0" fontId="17" fillId="2" borderId="136" xfId="0" applyFont="1" applyFill="1" applyBorder="1" applyAlignment="1">
      <alignment horizontal="center" vertical="center" wrapText="1"/>
    </xf>
    <xf numFmtId="0" fontId="17" fillId="2" borderId="137" xfId="0" applyFont="1" applyFill="1" applyBorder="1" applyAlignment="1">
      <alignment horizontal="center" vertical="center" wrapText="1"/>
    </xf>
    <xf numFmtId="0" fontId="33" fillId="2" borderId="136" xfId="0" applyFont="1" applyFill="1" applyBorder="1" applyAlignment="1">
      <alignment horizontal="center" vertical="center" wrapText="1"/>
    </xf>
    <xf numFmtId="3" fontId="18" fillId="5" borderId="6" xfId="0" applyNumberFormat="1" applyFont="1" applyFill="1" applyBorder="1" applyAlignment="1">
      <alignment horizontal="center" vertical="center"/>
    </xf>
    <xf numFmtId="168" fontId="18" fillId="5" borderId="6" xfId="0" applyNumberFormat="1" applyFont="1" applyFill="1" applyBorder="1" applyAlignment="1">
      <alignment horizontal="center" vertical="center"/>
    </xf>
    <xf numFmtId="168" fontId="21" fillId="6" borderId="72" xfId="0" applyNumberFormat="1" applyFont="1" applyFill="1" applyBorder="1" applyAlignment="1">
      <alignment horizontal="center" vertical="center"/>
    </xf>
    <xf numFmtId="3" fontId="21" fillId="6" borderId="72" xfId="0" applyNumberFormat="1" applyFont="1" applyFill="1" applyBorder="1" applyAlignment="1">
      <alignment horizontal="center" vertical="center"/>
    </xf>
    <xf numFmtId="9" fontId="21" fillId="6" borderId="7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vertical="center"/>
    </xf>
    <xf numFmtId="168" fontId="5" fillId="5" borderId="6" xfId="0" applyNumberFormat="1" applyFont="1" applyFill="1" applyBorder="1" applyAlignment="1">
      <alignment horizontal="center" vertical="center"/>
    </xf>
    <xf numFmtId="168" fontId="6" fillId="6" borderId="6" xfId="0" applyNumberFormat="1" applyFont="1" applyFill="1" applyBorder="1" applyAlignment="1">
      <alignment horizontal="center" vertical="center"/>
    </xf>
    <xf numFmtId="0" fontId="35" fillId="8" borderId="0" xfId="0" applyFont="1" applyFill="1"/>
    <xf numFmtId="172" fontId="37" fillId="10" borderId="141" xfId="8" applyNumberFormat="1" applyFont="1" applyFill="1" applyBorder="1" applyAlignment="1">
      <alignment horizontal="center" vertical="center" wrapText="1"/>
    </xf>
    <xf numFmtId="0" fontId="0" fillId="8" borderId="0" xfId="0" applyFill="1" applyAlignment="1">
      <alignment vertical="center"/>
    </xf>
    <xf numFmtId="0" fontId="1" fillId="8" borderId="0" xfId="0" applyFont="1" applyFill="1" applyAlignment="1">
      <alignment vertical="center"/>
    </xf>
    <xf numFmtId="10" fontId="18" fillId="5" borderId="144" xfId="0" applyNumberFormat="1" applyFont="1" applyFill="1" applyBorder="1" applyAlignment="1">
      <alignment horizontal="center" vertical="center"/>
    </xf>
    <xf numFmtId="0" fontId="11" fillId="9" borderId="145" xfId="9" applyFont="1" applyFill="1" applyBorder="1" applyAlignment="1">
      <alignment horizontal="center"/>
    </xf>
    <xf numFmtId="0" fontId="11" fillId="8" borderId="145" xfId="9" applyFont="1" applyFill="1" applyBorder="1" applyAlignment="1">
      <alignment horizontal="right" wrapText="1"/>
    </xf>
    <xf numFmtId="0" fontId="0" fillId="8" borderId="145" xfId="0" applyFill="1" applyBorder="1"/>
    <xf numFmtId="172" fontId="5" fillId="5" borderId="33" xfId="0" applyNumberFormat="1" applyFont="1" applyFill="1" applyBorder="1" applyAlignment="1">
      <alignment horizontal="center" vertical="center"/>
    </xf>
    <xf numFmtId="172" fontId="5" fillId="5" borderId="34" xfId="0" applyNumberFormat="1" applyFont="1" applyFill="1" applyBorder="1" applyAlignment="1">
      <alignment horizontal="center" vertical="center"/>
    </xf>
    <xf numFmtId="172" fontId="6" fillId="6" borderId="36" xfId="0" applyNumberFormat="1" applyFont="1" applyFill="1" applyBorder="1" applyAlignment="1">
      <alignment horizontal="center" vertical="center"/>
    </xf>
    <xf numFmtId="172" fontId="0" fillId="8" borderId="0" xfId="0" applyNumberFormat="1" applyFill="1"/>
    <xf numFmtId="174" fontId="18" fillId="5" borderId="82" xfId="0" applyNumberFormat="1" applyFon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1" fillId="8" borderId="0" xfId="2" applyFont="1" applyFill="1" applyAlignment="1">
      <alignment horizontal="center" vertical="top" wrapText="1"/>
    </xf>
    <xf numFmtId="0" fontId="11" fillId="8" borderId="0" xfId="2" applyFont="1" applyFill="1" applyAlignment="1">
      <alignment horizontal="right"/>
    </xf>
    <xf numFmtId="10" fontId="2" fillId="8" borderId="0" xfId="0" applyNumberFormat="1" applyFont="1" applyFill="1" applyAlignment="1">
      <alignment vertical="center" wrapText="1"/>
    </xf>
    <xf numFmtId="0" fontId="45" fillId="9" borderId="0" xfId="10" applyFont="1" applyFill="1" applyAlignment="1">
      <alignment horizontal="center"/>
    </xf>
    <xf numFmtId="0" fontId="45" fillId="8" borderId="0" xfId="10" applyFont="1" applyFill="1" applyAlignment="1">
      <alignment horizontal="right"/>
    </xf>
    <xf numFmtId="0" fontId="19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10" fillId="8" borderId="0" xfId="0" applyFont="1" applyFill="1" applyAlignment="1">
      <alignment horizontal="left" vertical="top"/>
    </xf>
    <xf numFmtId="0" fontId="16" fillId="8" borderId="0" xfId="0" applyFont="1" applyFill="1" applyAlignment="1">
      <alignment horizontal="left" vertical="top"/>
    </xf>
    <xf numFmtId="0" fontId="8" fillId="8" borderId="0" xfId="0" applyFont="1" applyFill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11" fillId="8" borderId="0" xfId="3" applyFont="1" applyFill="1"/>
    <xf numFmtId="0" fontId="20" fillId="8" borderId="0" xfId="0" applyFont="1" applyFill="1" applyAlignment="1">
      <alignment horizontal="left" vertical="center"/>
    </xf>
    <xf numFmtId="168" fontId="5" fillId="5" borderId="34" xfId="0" applyNumberFormat="1" applyFont="1" applyFill="1" applyBorder="1" applyAlignment="1">
      <alignment horizontal="center" vertical="center"/>
    </xf>
    <xf numFmtId="175" fontId="2" fillId="8" borderId="0" xfId="0" applyNumberFormat="1" applyFont="1" applyFill="1" applyAlignment="1">
      <alignment vertical="center" wrapText="1"/>
    </xf>
    <xf numFmtId="175" fontId="5" fillId="5" borderId="6" xfId="0" applyNumberFormat="1" applyFont="1" applyFill="1" applyBorder="1" applyAlignment="1">
      <alignment horizontal="center" vertical="center"/>
    </xf>
    <xf numFmtId="0" fontId="18" fillId="8" borderId="0" xfId="0" applyFont="1" applyFill="1" applyAlignment="1">
      <alignment vertical="center" wrapText="1"/>
    </xf>
    <xf numFmtId="0" fontId="21" fillId="8" borderId="0" xfId="0" applyFont="1" applyFill="1" applyAlignment="1">
      <alignment vertical="center" wrapText="1"/>
    </xf>
    <xf numFmtId="175" fontId="18" fillId="5" borderId="45" xfId="0" applyNumberFormat="1" applyFont="1" applyFill="1" applyBorder="1" applyAlignment="1">
      <alignment horizontal="center" vertical="center"/>
    </xf>
    <xf numFmtId="176" fontId="5" fillId="5" borderId="6" xfId="0" applyNumberFormat="1" applyFont="1" applyFill="1" applyBorder="1" applyAlignment="1">
      <alignment horizontal="center" vertical="center"/>
    </xf>
    <xf numFmtId="167" fontId="6" fillId="6" borderId="6" xfId="0" applyNumberFormat="1" applyFont="1" applyFill="1" applyBorder="1" applyAlignment="1">
      <alignment horizontal="center" vertical="center"/>
    </xf>
    <xf numFmtId="4" fontId="5" fillId="8" borderId="6" xfId="0" applyNumberFormat="1" applyFont="1" applyFill="1" applyBorder="1" applyAlignment="1">
      <alignment horizontal="center" vertical="center"/>
    </xf>
    <xf numFmtId="43" fontId="11" fillId="8" borderId="0" xfId="11" applyFont="1" applyFill="1" applyBorder="1" applyAlignment="1">
      <alignment horizontal="right"/>
    </xf>
    <xf numFmtId="43" fontId="0" fillId="8" borderId="0" xfId="11" applyFont="1" applyFill="1" applyBorder="1"/>
    <xf numFmtId="2" fontId="0" fillId="8" borderId="0" xfId="0" applyNumberFormat="1" applyFill="1"/>
    <xf numFmtId="0" fontId="11" fillId="9" borderId="0" xfId="12" applyFont="1" applyFill="1" applyAlignment="1">
      <alignment horizontal="center"/>
    </xf>
    <xf numFmtId="0" fontId="11" fillId="8" borderId="0" xfId="12" applyFont="1" applyFill="1"/>
    <xf numFmtId="0" fontId="11" fillId="8" borderId="0" xfId="12" applyFont="1" applyFill="1" applyAlignment="1">
      <alignment horizontal="right"/>
    </xf>
    <xf numFmtId="2" fontId="6" fillId="6" borderId="3" xfId="0" applyNumberFormat="1" applyFont="1" applyFill="1" applyBorder="1" applyAlignment="1">
      <alignment horizontal="center" vertical="center"/>
    </xf>
    <xf numFmtId="172" fontId="5" fillId="5" borderId="6" xfId="0" applyNumberFormat="1" applyFont="1" applyFill="1" applyBorder="1" applyAlignment="1">
      <alignment horizontal="center" vertical="center"/>
    </xf>
    <xf numFmtId="172" fontId="6" fillId="6" borderId="6" xfId="0" applyNumberFormat="1" applyFont="1" applyFill="1" applyBorder="1" applyAlignment="1">
      <alignment horizontal="center" vertical="center"/>
    </xf>
    <xf numFmtId="0" fontId="11" fillId="11" borderId="146" xfId="13" applyFont="1" applyFill="1" applyBorder="1" applyAlignment="1">
      <alignment horizontal="center"/>
    </xf>
    <xf numFmtId="0" fontId="11" fillId="0" borderId="8" xfId="13" applyFont="1" applyBorder="1" applyAlignment="1">
      <alignment horizontal="right"/>
    </xf>
    <xf numFmtId="44" fontId="5" fillId="5" borderId="60" xfId="0" applyNumberFormat="1" applyFont="1" applyFill="1" applyBorder="1" applyAlignment="1">
      <alignment horizontal="center" vertical="center"/>
    </xf>
    <xf numFmtId="44" fontId="5" fillId="5" borderId="61" xfId="0" applyNumberFormat="1" applyFont="1" applyFill="1" applyBorder="1" applyAlignment="1">
      <alignment horizontal="center" vertical="center"/>
    </xf>
    <xf numFmtId="0" fontId="11" fillId="9" borderId="0" xfId="13" applyFont="1" applyFill="1" applyAlignment="1">
      <alignment horizontal="center"/>
    </xf>
    <xf numFmtId="0" fontId="11" fillId="8" borderId="0" xfId="13" applyFont="1" applyFill="1" applyAlignment="1">
      <alignment horizontal="right"/>
    </xf>
    <xf numFmtId="0" fontId="11" fillId="8" borderId="0" xfId="13" applyFont="1" applyFill="1"/>
    <xf numFmtId="0" fontId="5" fillId="12" borderId="6" xfId="0" applyFont="1" applyFill="1" applyBorder="1" applyAlignment="1">
      <alignment horizontal="center" vertical="center"/>
    </xf>
    <xf numFmtId="0" fontId="48" fillId="8" borderId="0" xfId="0" applyFont="1" applyFill="1"/>
    <xf numFmtId="3" fontId="5" fillId="0" borderId="6" xfId="0" quotePrefix="1" applyNumberFormat="1" applyFont="1" applyBorder="1" applyAlignment="1">
      <alignment horizontal="center" vertical="center"/>
    </xf>
    <xf numFmtId="3" fontId="5" fillId="12" borderId="6" xfId="0" applyNumberFormat="1" applyFont="1" applyFill="1" applyBorder="1" applyAlignment="1">
      <alignment horizontal="center" vertical="center"/>
    </xf>
    <xf numFmtId="173" fontId="5" fillId="5" borderId="6" xfId="0" applyNumberFormat="1" applyFont="1" applyFill="1" applyBorder="1" applyAlignment="1">
      <alignment horizontal="center" vertical="center"/>
    </xf>
    <xf numFmtId="173" fontId="5" fillId="0" borderId="6" xfId="0" quotePrefix="1" applyNumberFormat="1" applyFont="1" applyBorder="1" applyAlignment="1">
      <alignment horizontal="center" vertical="center"/>
    </xf>
    <xf numFmtId="173" fontId="5" fillId="12" borderId="6" xfId="0" applyNumberFormat="1" applyFont="1" applyFill="1" applyBorder="1" applyAlignment="1">
      <alignment horizontal="center" vertical="center"/>
    </xf>
    <xf numFmtId="173" fontId="6" fillId="7" borderId="6" xfId="0" applyNumberFormat="1" applyFont="1" applyFill="1" applyBorder="1" applyAlignment="1">
      <alignment horizontal="center" vertical="center"/>
    </xf>
    <xf numFmtId="2" fontId="6" fillId="7" borderId="6" xfId="0" applyNumberFormat="1" applyFont="1" applyFill="1" applyBorder="1" applyAlignment="1">
      <alignment horizontal="center" vertical="center"/>
    </xf>
    <xf numFmtId="168" fontId="5" fillId="0" borderId="6" xfId="0" quotePrefix="1" applyNumberFormat="1" applyFont="1" applyBorder="1" applyAlignment="1">
      <alignment horizontal="center" vertical="center"/>
    </xf>
    <xf numFmtId="4" fontId="0" fillId="5" borderId="0" xfId="0" applyNumberFormat="1" applyFill="1" applyAlignment="1" applyProtection="1">
      <alignment vertical="center" shrinkToFit="1"/>
      <protection locked="0"/>
    </xf>
    <xf numFmtId="173" fontId="0" fillId="5" borderId="0" xfId="0" applyNumberFormat="1" applyFill="1" applyAlignment="1" applyProtection="1">
      <alignment vertical="center" shrinkToFit="1"/>
      <protection locked="0"/>
    </xf>
    <xf numFmtId="168" fontId="11" fillId="0" borderId="0" xfId="14" applyNumberFormat="1" applyFont="1" applyAlignment="1">
      <alignment horizontal="right"/>
    </xf>
    <xf numFmtId="168" fontId="5" fillId="0" borderId="6" xfId="0" applyNumberFormat="1" applyFont="1" applyBorder="1" applyAlignment="1">
      <alignment horizontal="center" vertical="center"/>
    </xf>
    <xf numFmtId="0" fontId="4" fillId="4" borderId="69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4" borderId="70" xfId="0" applyFont="1" applyFill="1" applyBorder="1" applyAlignment="1">
      <alignment horizontal="left" vertical="center" wrapText="1"/>
    </xf>
    <xf numFmtId="168" fontId="5" fillId="5" borderId="33" xfId="0" applyNumberFormat="1" applyFont="1" applyFill="1" applyBorder="1" applyAlignment="1">
      <alignment horizontal="right" vertical="center"/>
    </xf>
    <xf numFmtId="168" fontId="5" fillId="5" borderId="34" xfId="0" applyNumberFormat="1" applyFont="1" applyFill="1" applyBorder="1" applyAlignment="1">
      <alignment horizontal="right" vertical="center"/>
    </xf>
    <xf numFmtId="168" fontId="6" fillId="6" borderId="36" xfId="0" applyNumberFormat="1" applyFont="1" applyFill="1" applyBorder="1" applyAlignment="1">
      <alignment horizontal="right" vertical="center"/>
    </xf>
    <xf numFmtId="0" fontId="11" fillId="9" borderId="0" xfId="15" applyFont="1" applyFill="1" applyAlignment="1">
      <alignment horizontal="center"/>
    </xf>
    <xf numFmtId="0" fontId="11" fillId="8" borderId="0" xfId="15" applyFont="1" applyFill="1" applyAlignment="1">
      <alignment horizontal="right"/>
    </xf>
    <xf numFmtId="0" fontId="45" fillId="9" borderId="0" xfId="16" applyFont="1" applyFill="1" applyAlignment="1">
      <alignment horizontal="center"/>
    </xf>
    <xf numFmtId="0" fontId="45" fillId="8" borderId="0" xfId="16" applyFont="1" applyFill="1" applyAlignment="1">
      <alignment horizontal="right"/>
    </xf>
    <xf numFmtId="0" fontId="45" fillId="9" borderId="0" xfId="17" applyFont="1" applyFill="1" applyAlignment="1">
      <alignment horizontal="center"/>
    </xf>
    <xf numFmtId="0" fontId="45" fillId="8" borderId="0" xfId="17" applyFont="1" applyFill="1"/>
    <xf numFmtId="0" fontId="45" fillId="8" borderId="0" xfId="17" applyFont="1" applyFill="1" applyAlignment="1">
      <alignment horizontal="right"/>
    </xf>
    <xf numFmtId="0" fontId="11" fillId="9" borderId="0" xfId="7" applyFont="1" applyFill="1" applyAlignment="1">
      <alignment horizontal="center"/>
    </xf>
    <xf numFmtId="173" fontId="6" fillId="6" borderId="6" xfId="0" applyNumberFormat="1" applyFont="1" applyFill="1" applyBorder="1" applyAlignment="1">
      <alignment horizontal="center" vertical="center"/>
    </xf>
    <xf numFmtId="0" fontId="45" fillId="9" borderId="0" xfId="18" applyFont="1" applyFill="1" applyAlignment="1">
      <alignment horizontal="center" vertical="center" wrapText="1"/>
    </xf>
    <xf numFmtId="0" fontId="45" fillId="8" borderId="0" xfId="18" applyFont="1" applyFill="1" applyAlignment="1">
      <alignment horizontal="right" vertical="center"/>
    </xf>
    <xf numFmtId="0" fontId="45" fillId="9" borderId="0" xfId="18" applyFont="1" applyFill="1" applyAlignment="1">
      <alignment horizontal="center"/>
    </xf>
    <xf numFmtId="0" fontId="45" fillId="8" borderId="0" xfId="18" applyFont="1" applyFill="1" applyAlignment="1">
      <alignment horizontal="right"/>
    </xf>
    <xf numFmtId="0" fontId="52" fillId="2" borderId="3" xfId="0" applyFont="1" applyFill="1" applyBorder="1" applyAlignment="1">
      <alignment horizontal="center" vertical="center"/>
    </xf>
    <xf numFmtId="172" fontId="52" fillId="2" borderId="6" xfId="0" applyNumberFormat="1" applyFont="1" applyFill="1" applyBorder="1" applyAlignment="1">
      <alignment horizontal="center" vertical="center"/>
    </xf>
    <xf numFmtId="4" fontId="39" fillId="8" borderId="0" xfId="0" applyNumberFormat="1" applyFont="1" applyFill="1" applyAlignment="1">
      <alignment vertical="center"/>
    </xf>
    <xf numFmtId="0" fontId="0" fillId="8" borderId="0" xfId="0" applyFill="1" applyAlignment="1">
      <alignment vertical="center" wrapText="1"/>
    </xf>
    <xf numFmtId="0" fontId="45" fillId="8" borderId="0" xfId="18" applyFont="1" applyFill="1" applyAlignment="1">
      <alignment vertical="center"/>
    </xf>
    <xf numFmtId="0" fontId="11" fillId="9" borderId="0" xfId="19" applyFont="1" applyFill="1" applyAlignment="1">
      <alignment horizontal="center" vertical="center"/>
    </xf>
    <xf numFmtId="0" fontId="53" fillId="8" borderId="0" xfId="0" applyFont="1" applyFill="1" applyAlignment="1">
      <alignment horizontal="left" vertical="center"/>
    </xf>
    <xf numFmtId="0" fontId="34" fillId="8" borderId="0" xfId="0" applyFont="1" applyFill="1" applyAlignment="1">
      <alignment vertical="center" wrapText="1"/>
    </xf>
    <xf numFmtId="0" fontId="54" fillId="8" borderId="0" xfId="0" applyFont="1" applyFill="1" applyAlignment="1">
      <alignment vertical="center"/>
    </xf>
    <xf numFmtId="0" fontId="5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5" fillId="9" borderId="0" xfId="18" applyFont="1" applyFill="1" applyAlignment="1">
      <alignment horizontal="left" vertical="center"/>
    </xf>
    <xf numFmtId="0" fontId="45" fillId="8" borderId="0" xfId="18" applyFont="1" applyFill="1" applyAlignment="1">
      <alignment horizontal="left" vertical="center"/>
    </xf>
    <xf numFmtId="10" fontId="4" fillId="5" borderId="148" xfId="0" applyNumberFormat="1" applyFont="1" applyFill="1" applyBorder="1" applyAlignment="1">
      <alignment horizontal="center" vertical="center"/>
    </xf>
    <xf numFmtId="0" fontId="11" fillId="8" borderId="0" xfId="20" applyFont="1" applyFill="1" applyAlignment="1">
      <alignment vertical="center"/>
    </xf>
    <xf numFmtId="0" fontId="4" fillId="4" borderId="149" xfId="0" applyFont="1" applyFill="1" applyBorder="1" applyAlignment="1">
      <alignment vertical="center" wrapText="1"/>
    </xf>
    <xf numFmtId="0" fontId="4" fillId="4" borderId="150" xfId="0" applyFont="1" applyFill="1" applyBorder="1" applyAlignment="1">
      <alignment vertical="center" wrapText="1"/>
    </xf>
    <xf numFmtId="0" fontId="6" fillId="6" borderId="151" xfId="0" applyFont="1" applyFill="1" applyBorder="1" applyAlignment="1">
      <alignment horizontal="center" vertical="center"/>
    </xf>
    <xf numFmtId="4" fontId="5" fillId="5" borderId="33" xfId="0" applyNumberFormat="1" applyFont="1" applyFill="1" applyBorder="1" applyAlignment="1">
      <alignment horizontal="center" vertical="center"/>
    </xf>
    <xf numFmtId="4" fontId="6" fillId="6" borderId="36" xfId="0" applyNumberFormat="1" applyFont="1" applyFill="1" applyBorder="1" applyAlignment="1">
      <alignment horizontal="center" vertical="center"/>
    </xf>
    <xf numFmtId="0" fontId="5" fillId="5" borderId="147" xfId="0" applyFont="1" applyFill="1" applyBorder="1" applyAlignment="1">
      <alignment horizontal="center" vertical="center"/>
    </xf>
    <xf numFmtId="9" fontId="6" fillId="6" borderId="36" xfId="0" applyNumberFormat="1" applyFont="1" applyFill="1" applyBorder="1" applyAlignment="1">
      <alignment horizontal="center" vertical="center"/>
    </xf>
    <xf numFmtId="4" fontId="5" fillId="5" borderId="147" xfId="0" applyNumberFormat="1" applyFont="1" applyFill="1" applyBorder="1" applyAlignment="1">
      <alignment horizontal="center" vertical="center"/>
    </xf>
    <xf numFmtId="0" fontId="5" fillId="0" borderId="147" xfId="0" applyFont="1" applyBorder="1" applyAlignment="1">
      <alignment horizontal="center" vertical="center"/>
    </xf>
    <xf numFmtId="3" fontId="6" fillId="6" borderId="36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9" fillId="8" borderId="98" xfId="0" applyFont="1" applyFill="1" applyBorder="1" applyAlignment="1">
      <alignment horizontal="left" vertical="center"/>
    </xf>
    <xf numFmtId="0" fontId="0" fillId="8" borderId="98" xfId="0" applyFill="1" applyBorder="1" applyAlignment="1">
      <alignment vertical="center"/>
    </xf>
    <xf numFmtId="0" fontId="4" fillId="2" borderId="103" xfId="0" applyFont="1" applyFill="1" applyBorder="1" applyAlignment="1">
      <alignment horizontal="center" vertical="center"/>
    </xf>
    <xf numFmtId="168" fontId="5" fillId="5" borderId="6" xfId="0" quotePrefix="1" applyNumberFormat="1" applyFont="1" applyFill="1" applyBorder="1" applyAlignment="1">
      <alignment horizontal="center" vertical="center"/>
    </xf>
    <xf numFmtId="168" fontId="4" fillId="5" borderId="6" xfId="0" applyNumberFormat="1" applyFont="1" applyFill="1" applyBorder="1" applyAlignment="1">
      <alignment horizontal="center" vertical="center"/>
    </xf>
    <xf numFmtId="168" fontId="35" fillId="8" borderId="0" xfId="0" applyNumberFormat="1" applyFont="1" applyFill="1" applyAlignment="1">
      <alignment vertical="center"/>
    </xf>
    <xf numFmtId="0" fontId="11" fillId="8" borderId="0" xfId="21" applyFont="1" applyFill="1" applyAlignment="1">
      <alignment vertical="center"/>
    </xf>
    <xf numFmtId="0" fontId="4" fillId="4" borderId="161" xfId="0" applyFont="1" applyFill="1" applyBorder="1" applyAlignment="1">
      <alignment vertical="center" wrapText="1"/>
    </xf>
    <xf numFmtId="0" fontId="4" fillId="4" borderId="162" xfId="0" applyFont="1" applyFill="1" applyBorder="1" applyAlignment="1">
      <alignment vertical="center" wrapText="1"/>
    </xf>
    <xf numFmtId="0" fontId="6" fillId="6" borderId="163" xfId="0" applyFont="1" applyFill="1" applyBorder="1" applyAlignment="1">
      <alignment horizontal="center" vertical="center"/>
    </xf>
    <xf numFmtId="0" fontId="26" fillId="8" borderId="0" xfId="0" applyFont="1" applyFill="1" applyAlignment="1">
      <alignment horizontal="left" vertical="center"/>
    </xf>
    <xf numFmtId="165" fontId="5" fillId="5" borderId="6" xfId="0" applyNumberFormat="1" applyFont="1" applyFill="1" applyBorder="1" applyAlignment="1">
      <alignment horizontal="center" vertical="center"/>
    </xf>
    <xf numFmtId="177" fontId="5" fillId="5" borderId="6" xfId="0" applyNumberFormat="1" applyFont="1" applyFill="1" applyBorder="1" applyAlignment="1">
      <alignment horizontal="center" vertical="center"/>
    </xf>
    <xf numFmtId="0" fontId="56" fillId="9" borderId="0" xfId="19" applyFont="1" applyFill="1" applyAlignment="1">
      <alignment horizontal="center" vertical="center" wrapText="1"/>
    </xf>
    <xf numFmtId="0" fontId="56" fillId="8" borderId="0" xfId="19" applyFont="1" applyFill="1" applyAlignment="1">
      <alignment vertical="center"/>
    </xf>
    <xf numFmtId="0" fontId="56" fillId="8" borderId="0" xfId="19" applyFont="1" applyFill="1" applyAlignment="1">
      <alignment horizontal="right" vertical="center"/>
    </xf>
    <xf numFmtId="0" fontId="57" fillId="8" borderId="0" xfId="22" applyFont="1" applyFill="1" applyAlignment="1">
      <alignment vertical="center"/>
    </xf>
    <xf numFmtId="4" fontId="57" fillId="8" borderId="0" xfId="22" applyNumberFormat="1" applyFont="1" applyFill="1" applyAlignment="1">
      <alignment horizontal="right" vertical="center"/>
    </xf>
    <xf numFmtId="4" fontId="6" fillId="6" borderId="166" xfId="0" applyNumberFormat="1" applyFont="1" applyFill="1" applyBorder="1" applyAlignment="1">
      <alignment horizontal="center" vertical="center"/>
    </xf>
    <xf numFmtId="4" fontId="6" fillId="6" borderId="167" xfId="0" applyNumberFormat="1" applyFont="1" applyFill="1" applyBorder="1" applyAlignment="1">
      <alignment horizontal="center" vertical="center"/>
    </xf>
    <xf numFmtId="166" fontId="6" fillId="6" borderId="167" xfId="0" applyNumberFormat="1" applyFont="1" applyFill="1" applyBorder="1" applyAlignment="1">
      <alignment horizontal="center" vertical="center"/>
    </xf>
    <xf numFmtId="9" fontId="6" fillId="6" borderId="167" xfId="0" applyNumberFormat="1" applyFont="1" applyFill="1" applyBorder="1" applyAlignment="1">
      <alignment horizontal="center" vertical="center"/>
    </xf>
    <xf numFmtId="171" fontId="0" fillId="8" borderId="0" xfId="0" applyNumberFormat="1" applyFill="1"/>
    <xf numFmtId="168" fontId="0" fillId="0" borderId="0" xfId="0" applyNumberFormat="1"/>
    <xf numFmtId="0" fontId="0" fillId="0" borderId="0" xfId="0" applyAlignment="1">
      <alignment vertical="center"/>
    </xf>
    <xf numFmtId="0" fontId="0" fillId="0" borderId="0" xfId="0" pivotButton="1" applyAlignment="1">
      <alignment vertical="center"/>
    </xf>
    <xf numFmtId="0" fontId="0" fillId="0" borderId="0" xfId="0" applyAlignment="1">
      <alignment horizontal="left" vertical="center"/>
    </xf>
    <xf numFmtId="168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68" fontId="45" fillId="8" borderId="0" xfId="10" applyNumberFormat="1" applyFont="1" applyFill="1"/>
    <xf numFmtId="168" fontId="45" fillId="8" borderId="0" xfId="10" applyNumberFormat="1" applyFont="1" applyFill="1" applyAlignment="1">
      <alignment horizontal="right"/>
    </xf>
    <xf numFmtId="168" fontId="1" fillId="8" borderId="0" xfId="0" applyNumberFormat="1" applyFont="1" applyFill="1"/>
    <xf numFmtId="4" fontId="18" fillId="5" borderId="45" xfId="0" applyNumberFormat="1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2" fontId="21" fillId="8" borderId="0" xfId="0" applyNumberFormat="1" applyFont="1" applyFill="1" applyAlignment="1">
      <alignment horizontal="center" vertical="center"/>
    </xf>
    <xf numFmtId="9" fontId="21" fillId="8" borderId="0" xfId="0" applyNumberFormat="1" applyFont="1" applyFill="1" applyAlignment="1">
      <alignment horizontal="center" vertical="center"/>
    </xf>
    <xf numFmtId="4" fontId="21" fillId="6" borderId="23" xfId="0" applyNumberFormat="1" applyFont="1" applyFill="1" applyBorder="1" applyAlignment="1">
      <alignment horizontal="center" vertical="center"/>
    </xf>
    <xf numFmtId="10" fontId="21" fillId="6" borderId="23" xfId="0" applyNumberFormat="1" applyFont="1" applyFill="1" applyBorder="1" applyAlignment="1">
      <alignment horizontal="center" vertical="center"/>
    </xf>
    <xf numFmtId="168" fontId="11" fillId="8" borderId="0" xfId="12" applyNumberFormat="1" applyFont="1" applyFill="1"/>
    <xf numFmtId="168" fontId="11" fillId="8" borderId="0" xfId="12" applyNumberFormat="1" applyFont="1" applyFill="1" applyAlignment="1">
      <alignment horizontal="right"/>
    </xf>
    <xf numFmtId="0" fontId="43" fillId="8" borderId="0" xfId="0" applyFont="1" applyFill="1" applyAlignment="1">
      <alignment horizontal="left" vertical="center" indent="1"/>
    </xf>
    <xf numFmtId="168" fontId="43" fillId="8" borderId="0" xfId="0" applyNumberFormat="1" applyFont="1" applyFill="1" applyAlignment="1">
      <alignment vertical="center"/>
    </xf>
    <xf numFmtId="168" fontId="35" fillId="8" borderId="0" xfId="0" applyNumberFormat="1" applyFont="1" applyFill="1"/>
    <xf numFmtId="175" fontId="36" fillId="8" borderId="0" xfId="0" applyNumberFormat="1" applyFont="1" applyFill="1"/>
    <xf numFmtId="168" fontId="42" fillId="8" borderId="0" xfId="0" applyNumberFormat="1" applyFont="1" applyFill="1"/>
    <xf numFmtId="0" fontId="0" fillId="13" borderId="0" xfId="0" applyFill="1"/>
    <xf numFmtId="166" fontId="0" fillId="0" borderId="0" xfId="0" applyNumberFormat="1"/>
    <xf numFmtId="168" fontId="38" fillId="9" borderId="0" xfId="7" applyNumberFormat="1" applyFont="1" applyFill="1" applyAlignment="1">
      <alignment horizontal="center"/>
    </xf>
    <xf numFmtId="168" fontId="38" fillId="8" borderId="0" xfId="7" applyNumberFormat="1" applyFont="1" applyFill="1" applyAlignment="1">
      <alignment horizontal="right"/>
    </xf>
    <xf numFmtId="168" fontId="38" fillId="9" borderId="0" xfId="7" applyNumberFormat="1" applyFont="1" applyFill="1" applyAlignment="1">
      <alignment horizontal="center" vertical="top" wrapText="1"/>
    </xf>
    <xf numFmtId="178" fontId="35" fillId="8" borderId="0" xfId="0" applyNumberFormat="1" applyFont="1" applyFill="1" applyAlignment="1">
      <alignment vertical="center"/>
    </xf>
    <xf numFmtId="168" fontId="0" fillId="8" borderId="0" xfId="0" applyNumberFormat="1" applyFill="1" applyAlignment="1">
      <alignment vertical="center"/>
    </xf>
    <xf numFmtId="0" fontId="1" fillId="14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/>
    </xf>
    <xf numFmtId="168" fontId="1" fillId="8" borderId="0" xfId="0" applyNumberFormat="1" applyFont="1" applyFill="1" applyAlignment="1">
      <alignment vertical="center"/>
    </xf>
    <xf numFmtId="0" fontId="0" fillId="8" borderId="0" xfId="0" applyFill="1" applyAlignment="1">
      <alignment horizontal="left" vertical="center" indent="1"/>
    </xf>
    <xf numFmtId="173" fontId="5" fillId="8" borderId="0" xfId="0" applyNumberFormat="1" applyFont="1" applyFill="1" applyAlignment="1">
      <alignment horizontal="center" vertical="center"/>
    </xf>
    <xf numFmtId="177" fontId="5" fillId="8" borderId="0" xfId="0" applyNumberFormat="1" applyFont="1" applyFill="1" applyAlignment="1">
      <alignment horizontal="center" vertical="center"/>
    </xf>
    <xf numFmtId="0" fontId="36" fillId="8" borderId="0" xfId="0" applyFont="1" applyFill="1" applyAlignment="1">
      <alignment horizontal="left" vertical="center"/>
    </xf>
    <xf numFmtId="168" fontId="36" fillId="8" borderId="0" xfId="0" applyNumberFormat="1" applyFont="1" applyFill="1" applyAlignment="1">
      <alignment vertical="center"/>
    </xf>
    <xf numFmtId="170" fontId="43" fillId="8" borderId="0" xfId="0" applyNumberFormat="1" applyFont="1" applyFill="1"/>
    <xf numFmtId="0" fontId="44" fillId="8" borderId="0" xfId="0" applyFont="1" applyFill="1" applyAlignment="1">
      <alignment horizontal="left" vertical="center"/>
    </xf>
    <xf numFmtId="168" fontId="44" fillId="8" borderId="0" xfId="0" applyNumberFormat="1" applyFont="1" applyFill="1" applyAlignment="1">
      <alignment vertical="center"/>
    </xf>
    <xf numFmtId="0" fontId="0" fillId="8" borderId="0" xfId="0" applyFill="1" applyAlignment="1">
      <alignment horizontal="center" vertical="center"/>
    </xf>
    <xf numFmtId="0" fontId="11" fillId="11" borderId="146" xfId="8" applyFont="1" applyFill="1" applyBorder="1" applyAlignment="1">
      <alignment horizontal="center"/>
    </xf>
    <xf numFmtId="4" fontId="11" fillId="11" borderId="146" xfId="8" applyNumberFormat="1" applyFont="1" applyFill="1" applyBorder="1" applyAlignment="1">
      <alignment horizontal="center"/>
    </xf>
    <xf numFmtId="0" fontId="11" fillId="0" borderId="8" xfId="8" applyFont="1" applyBorder="1"/>
    <xf numFmtId="0" fontId="11" fillId="0" borderId="8" xfId="8" applyFont="1" applyBorder="1" applyAlignment="1">
      <alignment horizontal="right"/>
    </xf>
    <xf numFmtId="4" fontId="11" fillId="0" borderId="8" xfId="8" applyNumberFormat="1" applyFont="1" applyBorder="1" applyAlignment="1">
      <alignment horizontal="right"/>
    </xf>
    <xf numFmtId="4" fontId="0" fillId="0" borderId="0" xfId="0" applyNumberFormat="1"/>
    <xf numFmtId="0" fontId="0" fillId="8" borderId="0" xfId="0" applyFill="1" applyAlignment="1">
      <alignment horizontal="right" vertical="center"/>
    </xf>
    <xf numFmtId="4" fontId="0" fillId="8" borderId="0" xfId="0" applyNumberFormat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0" fillId="8" borderId="0" xfId="0" applyFont="1" applyFill="1" applyAlignment="1">
      <alignment vertical="center"/>
    </xf>
    <xf numFmtId="8" fontId="0" fillId="0" borderId="0" xfId="0" applyNumberFormat="1" applyAlignment="1">
      <alignment vertical="center"/>
    </xf>
    <xf numFmtId="0" fontId="11" fillId="11" borderId="0" xfId="23" applyFont="1" applyFill="1" applyAlignment="1">
      <alignment horizontal="center" vertical="center"/>
    </xf>
    <xf numFmtId="0" fontId="24" fillId="15" borderId="0" xfId="23" applyFont="1" applyFill="1" applyAlignment="1">
      <alignment horizontal="center" vertical="center"/>
    </xf>
    <xf numFmtId="168" fontId="0" fillId="8" borderId="0" xfId="0" applyNumberFormat="1" applyFill="1" applyAlignment="1">
      <alignment horizontal="right" vertical="center"/>
    </xf>
    <xf numFmtId="172" fontId="37" fillId="10" borderId="141" xfId="8" applyNumberFormat="1" applyFont="1" applyFill="1" applyBorder="1" applyAlignment="1">
      <alignment horizontal="left" vertical="center" wrapText="1"/>
    </xf>
    <xf numFmtId="172" fontId="37" fillId="10" borderId="141" xfId="8" quotePrefix="1" applyNumberFormat="1" applyFont="1" applyFill="1" applyBorder="1" applyAlignment="1">
      <alignment horizontal="center" vertical="center" wrapText="1"/>
    </xf>
    <xf numFmtId="168" fontId="11" fillId="8" borderId="141" xfId="20" applyNumberFormat="1" applyFont="1" applyFill="1" applyBorder="1" applyAlignment="1">
      <alignment horizontal="left" vertical="center" wrapText="1"/>
    </xf>
    <xf numFmtId="168" fontId="11" fillId="8" borderId="141" xfId="20" applyNumberFormat="1" applyFont="1" applyFill="1" applyBorder="1" applyAlignment="1">
      <alignment horizontal="right" vertical="center" wrapText="1"/>
    </xf>
    <xf numFmtId="10" fontId="59" fillId="8" borderId="141" xfId="20" applyNumberFormat="1" applyFont="1" applyFill="1" applyBorder="1" applyAlignment="1">
      <alignment horizontal="center" vertical="center" wrapText="1"/>
    </xf>
    <xf numFmtId="168" fontId="11" fillId="16" borderId="141" xfId="20" applyNumberFormat="1" applyFont="1" applyFill="1" applyBorder="1" applyAlignment="1">
      <alignment horizontal="left" vertical="center" wrapText="1"/>
    </xf>
    <xf numFmtId="168" fontId="11" fillId="16" borderId="141" xfId="20" applyNumberFormat="1" applyFont="1" applyFill="1" applyBorder="1" applyAlignment="1">
      <alignment horizontal="right" vertical="center" wrapText="1"/>
    </xf>
    <xf numFmtId="10" fontId="59" fillId="16" borderId="141" xfId="20" applyNumberFormat="1" applyFont="1" applyFill="1" applyBorder="1" applyAlignment="1">
      <alignment horizontal="center" vertical="center" wrapText="1"/>
    </xf>
    <xf numFmtId="172" fontId="0" fillId="8" borderId="0" xfId="0" applyNumberFormat="1" applyFill="1" applyAlignment="1">
      <alignment horizontal="right" vertical="center"/>
    </xf>
    <xf numFmtId="172" fontId="0" fillId="2" borderId="141" xfId="0" applyNumberFormat="1" applyFill="1" applyBorder="1" applyAlignment="1">
      <alignment horizontal="left" vertical="center" wrapText="1"/>
    </xf>
    <xf numFmtId="172" fontId="1" fillId="2" borderId="141" xfId="0" applyNumberFormat="1" applyFont="1" applyFill="1" applyBorder="1" applyAlignment="1">
      <alignment horizontal="right" vertical="center"/>
    </xf>
    <xf numFmtId="10" fontId="51" fillId="8" borderId="141" xfId="0" applyNumberFormat="1" applyFont="1" applyFill="1" applyBorder="1" applyAlignment="1">
      <alignment horizontal="center" vertical="center"/>
    </xf>
    <xf numFmtId="10" fontId="51" fillId="8" borderId="0" xfId="0" applyNumberFormat="1" applyFont="1" applyFill="1" applyAlignment="1">
      <alignment horizontal="center" vertical="center"/>
    </xf>
    <xf numFmtId="168" fontId="0" fillId="8" borderId="0" xfId="0" applyNumberFormat="1" applyFill="1" applyAlignment="1">
      <alignment horizontal="left" vertical="center" wrapText="1"/>
    </xf>
    <xf numFmtId="0" fontId="11" fillId="9" borderId="0" xfId="3" applyFont="1" applyFill="1" applyAlignment="1">
      <alignment horizontal="center" vertical="center"/>
    </xf>
    <xf numFmtId="0" fontId="11" fillId="8" borderId="0" xfId="3" applyFont="1" applyFill="1" applyAlignment="1">
      <alignment vertical="center"/>
    </xf>
    <xf numFmtId="0" fontId="11" fillId="8" borderId="0" xfId="3" applyFont="1" applyFill="1" applyAlignment="1">
      <alignment horizontal="right" vertical="center"/>
    </xf>
    <xf numFmtId="0" fontId="1" fillId="8" borderId="142" xfId="0" applyFont="1" applyFill="1" applyBorder="1" applyAlignment="1">
      <alignment horizontal="right" vertical="center"/>
    </xf>
    <xf numFmtId="0" fontId="56" fillId="17" borderId="142" xfId="3" applyFont="1" applyFill="1" applyBorder="1" applyAlignment="1">
      <alignment horizontal="left" vertical="center" wrapText="1"/>
    </xf>
    <xf numFmtId="0" fontId="56" fillId="17" borderId="142" xfId="3" applyFont="1" applyFill="1" applyBorder="1" applyAlignment="1">
      <alignment horizontal="left" vertical="center"/>
    </xf>
    <xf numFmtId="172" fontId="56" fillId="17" borderId="142" xfId="3" applyNumberFormat="1" applyFont="1" applyFill="1" applyBorder="1" applyAlignment="1">
      <alignment horizontal="right" vertical="center"/>
    </xf>
    <xf numFmtId="173" fontId="56" fillId="17" borderId="142" xfId="3" applyNumberFormat="1" applyFont="1" applyFill="1" applyBorder="1" applyAlignment="1">
      <alignment horizontal="right" vertical="center"/>
    </xf>
    <xf numFmtId="172" fontId="60" fillId="17" borderId="142" xfId="3" applyNumberFormat="1" applyFont="1" applyFill="1" applyBorder="1" applyAlignment="1">
      <alignment horizontal="right" vertical="center"/>
    </xf>
    <xf numFmtId="173" fontId="60" fillId="17" borderId="142" xfId="3" applyNumberFormat="1" applyFont="1" applyFill="1" applyBorder="1" applyAlignment="1">
      <alignment horizontal="right" vertical="center"/>
    </xf>
    <xf numFmtId="0" fontId="56" fillId="0" borderId="142" xfId="3" applyFont="1" applyBorder="1" applyAlignment="1">
      <alignment horizontal="left" vertical="center"/>
    </xf>
    <xf numFmtId="172" fontId="56" fillId="0" borderId="142" xfId="3" applyNumberFormat="1" applyFont="1" applyBorder="1" applyAlignment="1">
      <alignment horizontal="right" vertical="center"/>
    </xf>
    <xf numFmtId="173" fontId="56" fillId="0" borderId="142" xfId="3" applyNumberFormat="1" applyFont="1" applyBorder="1" applyAlignment="1">
      <alignment horizontal="right" vertical="center"/>
    </xf>
    <xf numFmtId="172" fontId="60" fillId="0" borderId="142" xfId="3" applyNumberFormat="1" applyFont="1" applyBorder="1" applyAlignment="1">
      <alignment horizontal="right" vertical="center"/>
    </xf>
    <xf numFmtId="173" fontId="60" fillId="0" borderId="142" xfId="3" applyNumberFormat="1" applyFont="1" applyBorder="1" applyAlignment="1">
      <alignment horizontal="right" vertical="center"/>
    </xf>
    <xf numFmtId="0" fontId="56" fillId="0" borderId="142" xfId="3" applyFont="1" applyBorder="1" applyAlignment="1">
      <alignment horizontal="left" vertical="center" wrapText="1"/>
    </xf>
    <xf numFmtId="172" fontId="36" fillId="17" borderId="142" xfId="0" applyNumberFormat="1" applyFont="1" applyFill="1" applyBorder="1" applyAlignment="1">
      <alignment vertical="center"/>
    </xf>
    <xf numFmtId="173" fontId="36" fillId="17" borderId="142" xfId="0" applyNumberFormat="1" applyFont="1" applyFill="1" applyBorder="1" applyAlignment="1">
      <alignment vertical="center"/>
    </xf>
    <xf numFmtId="165" fontId="21" fillId="6" borderId="23" xfId="0" applyNumberFormat="1" applyFont="1" applyFill="1" applyBorder="1" applyAlignment="1">
      <alignment horizontal="center" vertical="center"/>
    </xf>
    <xf numFmtId="3" fontId="21" fillId="6" borderId="23" xfId="0" applyNumberFormat="1" applyFont="1" applyFill="1" applyBorder="1" applyAlignment="1">
      <alignment horizontal="center" vertical="center"/>
    </xf>
    <xf numFmtId="173" fontId="18" fillId="5" borderId="45" xfId="0" applyNumberFormat="1" applyFont="1" applyFill="1" applyBorder="1" applyAlignment="1">
      <alignment horizontal="center" vertical="center"/>
    </xf>
    <xf numFmtId="175" fontId="21" fillId="6" borderId="23" xfId="0" applyNumberFormat="1" applyFont="1" applyFill="1" applyBorder="1" applyAlignment="1">
      <alignment horizontal="center" vertical="center"/>
    </xf>
    <xf numFmtId="175" fontId="6" fillId="6" borderId="6" xfId="0" applyNumberFormat="1" applyFont="1" applyFill="1" applyBorder="1" applyAlignment="1">
      <alignment horizontal="center" vertical="center"/>
    </xf>
    <xf numFmtId="165" fontId="6" fillId="7" borderId="6" xfId="0" applyNumberFormat="1" applyFont="1" applyFill="1" applyBorder="1" applyAlignment="1">
      <alignment horizontal="center" vertical="center"/>
    </xf>
    <xf numFmtId="3" fontId="0" fillId="0" borderId="0" xfId="0" applyNumberFormat="1"/>
    <xf numFmtId="179" fontId="0" fillId="0" borderId="0" xfId="0" applyNumberFormat="1"/>
    <xf numFmtId="2" fontId="0" fillId="0" borderId="0" xfId="0" applyNumberFormat="1"/>
    <xf numFmtId="0" fontId="4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  <xf numFmtId="0" fontId="45" fillId="0" borderId="0" xfId="22" applyFont="1" applyAlignment="1">
      <alignment horizontal="center" vertical="center" wrapText="1"/>
    </xf>
    <xf numFmtId="0" fontId="45" fillId="0" borderId="0" xfId="22" applyFont="1" applyAlignment="1">
      <alignment horizontal="right" vertical="center"/>
    </xf>
    <xf numFmtId="0" fontId="11" fillId="8" borderId="0" xfId="8" applyFont="1" applyFill="1" applyAlignment="1">
      <alignment horizontal="right" vertical="center"/>
    </xf>
    <xf numFmtId="0" fontId="5" fillId="2" borderId="6" xfId="0" applyFont="1" applyFill="1" applyBorder="1" applyAlignment="1">
      <alignment horizontal="center" vertical="center" wrapText="1"/>
    </xf>
    <xf numFmtId="0" fontId="23" fillId="4" borderId="51" xfId="0" applyFont="1" applyFill="1" applyBorder="1" applyAlignment="1">
      <alignment vertical="center"/>
    </xf>
    <xf numFmtId="0" fontId="23" fillId="4" borderId="53" xfId="0" applyFont="1" applyFill="1" applyBorder="1" applyAlignment="1">
      <alignment vertical="center"/>
    </xf>
    <xf numFmtId="44" fontId="0" fillId="8" borderId="0" xfId="0" applyNumberFormat="1" applyFill="1"/>
    <xf numFmtId="4" fontId="0" fillId="8" borderId="55" xfId="0" applyNumberFormat="1" applyFill="1" applyBorder="1"/>
    <xf numFmtId="4" fontId="11" fillId="8" borderId="0" xfId="4" applyNumberFormat="1" applyFont="1" applyFill="1" applyAlignment="1">
      <alignment horizontal="right"/>
    </xf>
    <xf numFmtId="4" fontId="11" fillId="4" borderId="174" xfId="4" applyNumberFormat="1" applyFont="1" applyFill="1" applyBorder="1"/>
    <xf numFmtId="4" fontId="11" fillId="8" borderId="174" xfId="4" applyNumberFormat="1" applyFont="1" applyFill="1" applyBorder="1" applyAlignment="1">
      <alignment horizontal="right"/>
    </xf>
    <xf numFmtId="4" fontId="11" fillId="8" borderId="0" xfId="4" applyNumberFormat="1" applyFont="1" applyFill="1"/>
    <xf numFmtId="4" fontId="1" fillId="2" borderId="175" xfId="0" applyNumberFormat="1" applyFont="1" applyFill="1" applyBorder="1"/>
    <xf numFmtId="4" fontId="1" fillId="8" borderId="175" xfId="0" applyNumberFormat="1" applyFont="1" applyFill="1" applyBorder="1"/>
    <xf numFmtId="4" fontId="11" fillId="4" borderId="108" xfId="4" applyNumberFormat="1" applyFont="1" applyFill="1" applyBorder="1"/>
    <xf numFmtId="4" fontId="11" fillId="8" borderId="176" xfId="4" applyNumberFormat="1" applyFont="1" applyFill="1" applyBorder="1" applyAlignment="1">
      <alignment horizontal="right"/>
    </xf>
    <xf numFmtId="4" fontId="11" fillId="4" borderId="62" xfId="4" applyNumberFormat="1" applyFont="1" applyFill="1" applyBorder="1"/>
    <xf numFmtId="4" fontId="11" fillId="8" borderId="177" xfId="4" applyNumberFormat="1" applyFont="1" applyFill="1" applyBorder="1" applyAlignment="1">
      <alignment horizontal="right"/>
    </xf>
    <xf numFmtId="4" fontId="11" fillId="8" borderId="175" xfId="4" applyNumberFormat="1" applyFont="1" applyFill="1" applyBorder="1" applyAlignment="1">
      <alignment horizontal="right"/>
    </xf>
    <xf numFmtId="180" fontId="5" fillId="5" borderId="6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8" fontId="43" fillId="8" borderId="0" xfId="0" applyNumberFormat="1" applyFont="1" applyFill="1"/>
    <xf numFmtId="10" fontId="18" fillId="5" borderId="144" xfId="0" quotePrefix="1" applyNumberFormat="1" applyFont="1" applyFill="1" applyBorder="1" applyAlignment="1">
      <alignment horizontal="center" vertical="center"/>
    </xf>
    <xf numFmtId="3" fontId="18" fillId="5" borderId="82" xfId="0" applyNumberFormat="1" applyFont="1" applyFill="1" applyBorder="1" applyAlignment="1">
      <alignment horizontal="center" vertical="center"/>
    </xf>
    <xf numFmtId="3" fontId="0" fillId="8" borderId="0" xfId="0" applyNumberFormat="1" applyFill="1"/>
    <xf numFmtId="0" fontId="62" fillId="18" borderId="136" xfId="0" applyFont="1" applyFill="1" applyBorder="1" applyAlignment="1">
      <alignment horizontal="center" vertical="center" wrapText="1"/>
    </xf>
    <xf numFmtId="0" fontId="0" fillId="8" borderId="178" xfId="0" applyFill="1" applyBorder="1"/>
    <xf numFmtId="3" fontId="0" fillId="8" borderId="178" xfId="0" applyNumberFormat="1" applyFill="1" applyBorder="1"/>
    <xf numFmtId="168" fontId="18" fillId="5" borderId="6" xfId="0" applyNumberFormat="1" applyFont="1" applyFill="1" applyBorder="1" applyAlignment="1">
      <alignment horizontal="right" vertical="center"/>
    </xf>
    <xf numFmtId="168" fontId="17" fillId="5" borderId="6" xfId="0" applyNumberFormat="1" applyFont="1" applyFill="1" applyBorder="1" applyAlignment="1">
      <alignment horizontal="right" vertical="center"/>
    </xf>
    <xf numFmtId="168" fontId="18" fillId="5" borderId="182" xfId="0" applyNumberFormat="1" applyFont="1" applyFill="1" applyBorder="1" applyAlignment="1">
      <alignment horizontal="right" vertical="center"/>
    </xf>
    <xf numFmtId="168" fontId="18" fillId="5" borderId="10" xfId="0" applyNumberFormat="1" applyFont="1" applyFill="1" applyBorder="1" applyAlignment="1">
      <alignment horizontal="right" vertical="center"/>
    </xf>
    <xf numFmtId="168" fontId="21" fillId="6" borderId="72" xfId="0" applyNumberFormat="1" applyFont="1" applyFill="1" applyBorder="1" applyAlignment="1">
      <alignment horizontal="right" vertical="center"/>
    </xf>
    <xf numFmtId="168" fontId="21" fillId="18" borderId="183" xfId="0" applyNumberFormat="1" applyFont="1" applyFill="1" applyBorder="1" applyAlignment="1">
      <alignment horizontal="right" vertical="center"/>
    </xf>
    <xf numFmtId="0" fontId="0" fillId="8" borderId="0" xfId="0" applyFill="1" applyAlignment="1">
      <alignment wrapText="1"/>
    </xf>
    <xf numFmtId="172" fontId="5" fillId="5" borderId="33" xfId="0" applyNumberFormat="1" applyFont="1" applyFill="1" applyBorder="1" applyAlignment="1">
      <alignment horizontal="right" vertical="center"/>
    </xf>
    <xf numFmtId="172" fontId="5" fillId="5" borderId="34" xfId="0" applyNumberFormat="1" applyFont="1" applyFill="1" applyBorder="1" applyAlignment="1">
      <alignment horizontal="right" vertical="center"/>
    </xf>
    <xf numFmtId="172" fontId="6" fillId="6" borderId="36" xfId="0" applyNumberFormat="1" applyFont="1" applyFill="1" applyBorder="1" applyAlignment="1">
      <alignment horizontal="right" vertical="center"/>
    </xf>
    <xf numFmtId="172" fontId="6" fillId="6" borderId="37" xfId="0" applyNumberFormat="1" applyFont="1" applyFill="1" applyBorder="1" applyAlignment="1">
      <alignment horizontal="right" vertical="center"/>
    </xf>
    <xf numFmtId="168" fontId="5" fillId="5" borderId="45" xfId="0" applyNumberFormat="1" applyFont="1" applyFill="1" applyBorder="1" applyAlignment="1">
      <alignment horizontal="center" vertical="center" wrapText="1"/>
    </xf>
    <xf numFmtId="4" fontId="5" fillId="5" borderId="45" xfId="0" applyNumberFormat="1" applyFont="1" applyFill="1" applyBorder="1" applyAlignment="1">
      <alignment horizontal="center" vertical="center" wrapText="1"/>
    </xf>
    <xf numFmtId="2" fontId="5" fillId="5" borderId="6" xfId="0" applyNumberFormat="1" applyFont="1" applyFill="1" applyBorder="1" applyAlignment="1">
      <alignment horizontal="center" vertical="center"/>
    </xf>
    <xf numFmtId="164" fontId="5" fillId="5" borderId="33" xfId="0" applyNumberFormat="1" applyFont="1" applyFill="1" applyBorder="1" applyAlignment="1">
      <alignment horizontal="center" vertical="center"/>
    </xf>
    <xf numFmtId="164" fontId="6" fillId="6" borderId="36" xfId="0" applyNumberFormat="1" applyFont="1" applyFill="1" applyBorder="1" applyAlignment="1">
      <alignment horizontal="center" vertical="center"/>
    </xf>
    <xf numFmtId="168" fontId="1" fillId="0" borderId="0" xfId="0" applyNumberFormat="1" applyFont="1" applyAlignment="1">
      <alignment horizontal="right" vertical="center"/>
    </xf>
    <xf numFmtId="0" fontId="4" fillId="4" borderId="14" xfId="0" applyFont="1" applyFill="1" applyBorder="1" applyAlignment="1">
      <alignment vertical="center"/>
    </xf>
    <xf numFmtId="0" fontId="5" fillId="5" borderId="184" xfId="0" applyFont="1" applyFill="1" applyBorder="1" applyAlignment="1">
      <alignment horizontal="center" vertical="center"/>
    </xf>
    <xf numFmtId="0" fontId="5" fillId="5" borderId="185" xfId="0" applyFont="1" applyFill="1" applyBorder="1" applyAlignment="1">
      <alignment horizontal="center" vertical="center"/>
    </xf>
    <xf numFmtId="0" fontId="5" fillId="5" borderId="186" xfId="0" applyFont="1" applyFill="1" applyBorder="1" applyAlignment="1">
      <alignment horizontal="center" vertical="center"/>
    </xf>
    <xf numFmtId="0" fontId="5" fillId="5" borderId="187" xfId="0" applyFont="1" applyFill="1" applyBorder="1" applyAlignment="1">
      <alignment horizontal="center" vertical="center"/>
    </xf>
    <xf numFmtId="4" fontId="11" fillId="9" borderId="0" xfId="7" applyNumberFormat="1" applyFont="1" applyFill="1" applyAlignment="1">
      <alignment horizontal="center" vertical="top" wrapText="1"/>
    </xf>
    <xf numFmtId="168" fontId="44" fillId="0" borderId="0" xfId="0" applyNumberFormat="1" applyFont="1" applyAlignment="1">
      <alignment horizontal="right" vertical="center"/>
    </xf>
    <xf numFmtId="3" fontId="5" fillId="5" borderId="117" xfId="0" applyNumberFormat="1" applyFont="1" applyFill="1" applyBorder="1" applyAlignment="1">
      <alignment horizontal="center" vertical="center"/>
    </xf>
    <xf numFmtId="168" fontId="26" fillId="8" borderId="0" xfId="0" applyNumberFormat="1" applyFont="1" applyFill="1" applyAlignment="1">
      <alignment horizontal="right" vertical="center"/>
    </xf>
    <xf numFmtId="0" fontId="4" fillId="8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left" vertical="center"/>
    </xf>
    <xf numFmtId="168" fontId="4" fillId="8" borderId="0" xfId="0" applyNumberFormat="1" applyFont="1" applyFill="1" applyAlignment="1">
      <alignment horizontal="right" vertical="center"/>
    </xf>
    <xf numFmtId="0" fontId="4" fillId="8" borderId="0" xfId="0" applyFont="1" applyFill="1" applyAlignment="1">
      <alignment horizontal="left" vertical="center" wrapText="1"/>
    </xf>
    <xf numFmtId="168" fontId="4" fillId="8" borderId="0" xfId="0" applyNumberFormat="1" applyFont="1" applyFill="1" applyAlignment="1">
      <alignment horizontal="right" vertical="center" wrapText="1"/>
    </xf>
    <xf numFmtId="0" fontId="6" fillId="8" borderId="0" xfId="0" applyFont="1" applyFill="1" applyAlignment="1">
      <alignment horizontal="left" vertical="center"/>
    </xf>
    <xf numFmtId="168" fontId="6" fillId="8" borderId="0" xfId="0" applyNumberFormat="1" applyFont="1" applyFill="1" applyAlignment="1">
      <alignment horizontal="right" vertical="center"/>
    </xf>
    <xf numFmtId="0" fontId="11" fillId="11" borderId="146" xfId="24" applyFont="1" applyFill="1" applyBorder="1" applyAlignment="1">
      <alignment horizontal="center"/>
    </xf>
    <xf numFmtId="0" fontId="11" fillId="0" borderId="8" xfId="24" applyFont="1" applyBorder="1" applyAlignment="1">
      <alignment horizontal="right"/>
    </xf>
    <xf numFmtId="0" fontId="11" fillId="0" borderId="8" xfId="24" applyFont="1" applyBorder="1"/>
    <xf numFmtId="7" fontId="11" fillId="0" borderId="8" xfId="24" applyNumberFormat="1" applyFont="1" applyBorder="1" applyAlignment="1">
      <alignment horizontal="right"/>
    </xf>
    <xf numFmtId="0" fontId="12" fillId="0" borderId="0" xfId="24"/>
    <xf numFmtId="0" fontId="0" fillId="0" borderId="0" xfId="0" applyAlignment="1">
      <alignment vertical="center" wrapText="1"/>
    </xf>
    <xf numFmtId="0" fontId="1" fillId="4" borderId="141" xfId="0" applyFont="1" applyFill="1" applyBorder="1" applyAlignment="1">
      <alignment horizontal="center" vertical="center" wrapText="1"/>
    </xf>
    <xf numFmtId="0" fontId="1" fillId="4" borderId="141" xfId="0" applyFont="1" applyFill="1" applyBorder="1" applyAlignment="1">
      <alignment vertical="center" wrapText="1"/>
    </xf>
    <xf numFmtId="0" fontId="0" fillId="0" borderId="141" xfId="0" applyBorder="1" applyAlignment="1">
      <alignment horizontal="center" vertical="center"/>
    </xf>
    <xf numFmtId="0" fontId="0" fillId="0" borderId="141" xfId="0" applyBorder="1" applyAlignment="1">
      <alignment vertical="center"/>
    </xf>
    <xf numFmtId="4" fontId="0" fillId="0" borderId="141" xfId="0" applyNumberFormat="1" applyBorder="1" applyAlignment="1">
      <alignment horizontal="center" vertical="center"/>
    </xf>
    <xf numFmtId="3" fontId="0" fillId="0" borderId="141" xfId="0" applyNumberFormat="1" applyBorder="1" applyAlignment="1">
      <alignment horizontal="center" vertical="center"/>
    </xf>
    <xf numFmtId="168" fontId="0" fillId="0" borderId="141" xfId="0" applyNumberFormat="1" applyBorder="1" applyAlignment="1">
      <alignment horizontal="right" vertical="center"/>
    </xf>
    <xf numFmtId="0" fontId="40" fillId="8" borderId="0" xfId="0" applyFont="1" applyFill="1" applyAlignment="1">
      <alignment horizontal="center" vertical="center"/>
    </xf>
    <xf numFmtId="0" fontId="40" fillId="8" borderId="0" xfId="0" applyFont="1" applyFill="1" applyAlignment="1">
      <alignment horizontal="center" vertical="top"/>
    </xf>
    <xf numFmtId="0" fontId="40" fillId="8" borderId="0" xfId="0" applyFont="1" applyFill="1" applyAlignment="1">
      <alignment horizontal="center" vertical="center" wrapText="1"/>
    </xf>
    <xf numFmtId="168" fontId="11" fillId="16" borderId="141" xfId="20" applyNumberFormat="1" applyFont="1" applyFill="1" applyBorder="1" applyAlignment="1">
      <alignment horizontal="left" vertical="center" wrapText="1"/>
    </xf>
    <xf numFmtId="168" fontId="11" fillId="8" borderId="141" xfId="20" applyNumberFormat="1" applyFont="1" applyFill="1" applyBorder="1" applyAlignment="1">
      <alignment horizontal="left" vertical="center" wrapText="1"/>
    </xf>
    <xf numFmtId="168" fontId="0" fillId="8" borderId="141" xfId="0" applyNumberFormat="1" applyFill="1" applyBorder="1" applyAlignment="1">
      <alignment horizontal="left" vertical="center" wrapText="1"/>
    </xf>
    <xf numFmtId="0" fontId="58" fillId="0" borderId="168" xfId="0" applyFont="1" applyBorder="1" applyAlignment="1">
      <alignment horizontal="left" vertical="center" wrapText="1"/>
    </xf>
    <xf numFmtId="0" fontId="1" fillId="8" borderId="142" xfId="0" applyFont="1" applyFill="1" applyBorder="1" applyAlignment="1">
      <alignment horizontal="center" vertical="center"/>
    </xf>
    <xf numFmtId="0" fontId="56" fillId="0" borderId="143" xfId="3" applyFont="1" applyBorder="1" applyAlignment="1">
      <alignment horizontal="left" vertical="center" wrapText="1"/>
    </xf>
    <xf numFmtId="0" fontId="56" fillId="0" borderId="171" xfId="3" applyFont="1" applyBorder="1" applyAlignment="1">
      <alignment horizontal="left" vertical="center" wrapText="1"/>
    </xf>
    <xf numFmtId="0" fontId="56" fillId="0" borderId="170" xfId="3" applyFont="1" applyBorder="1" applyAlignment="1">
      <alignment horizontal="left" vertical="center" wrapText="1"/>
    </xf>
    <xf numFmtId="0" fontId="35" fillId="8" borderId="0" xfId="0" applyFont="1" applyFill="1" applyAlignment="1">
      <alignment horizontal="center" vertical="center" wrapText="1"/>
    </xf>
    <xf numFmtId="0" fontId="41" fillId="8" borderId="169" xfId="0" applyFont="1" applyFill="1" applyBorder="1" applyAlignment="1">
      <alignment horizontal="left" vertical="center" wrapText="1"/>
    </xf>
    <xf numFmtId="0" fontId="1" fillId="8" borderId="143" xfId="0" applyFont="1" applyFill="1" applyBorder="1" applyAlignment="1">
      <alignment horizontal="left" vertical="center"/>
    </xf>
    <xf numFmtId="0" fontId="1" fillId="8" borderId="170" xfId="0" applyFont="1" applyFill="1" applyBorder="1" applyAlignment="1">
      <alignment horizontal="left" vertical="center"/>
    </xf>
    <xf numFmtId="0" fontId="1" fillId="8" borderId="142" xfId="0" applyFont="1" applyFill="1" applyBorder="1" applyAlignment="1">
      <alignment horizontal="center" vertical="center" wrapText="1"/>
    </xf>
    <xf numFmtId="0" fontId="56" fillId="17" borderId="143" xfId="3" applyFont="1" applyFill="1" applyBorder="1" applyAlignment="1">
      <alignment horizontal="left" vertical="center" wrapText="1"/>
    </xf>
    <xf numFmtId="0" fontId="56" fillId="17" borderId="171" xfId="3" applyFont="1" applyFill="1" applyBorder="1" applyAlignment="1">
      <alignment horizontal="left" vertical="center" wrapText="1"/>
    </xf>
    <xf numFmtId="0" fontId="56" fillId="17" borderId="170" xfId="3" applyFont="1" applyFill="1" applyBorder="1" applyAlignment="1">
      <alignment horizontal="left" vertical="center" wrapText="1"/>
    </xf>
    <xf numFmtId="0" fontId="36" fillId="17" borderId="172" xfId="0" applyFont="1" applyFill="1" applyBorder="1" applyAlignment="1">
      <alignment horizontal="center" vertical="center"/>
    </xf>
    <xf numFmtId="0" fontId="36" fillId="17" borderId="173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 wrapText="1"/>
    </xf>
    <xf numFmtId="0" fontId="17" fillId="2" borderId="47" xfId="0" applyFont="1" applyFill="1" applyBorder="1" applyAlignment="1">
      <alignment horizontal="center" vertical="center"/>
    </xf>
    <xf numFmtId="0" fontId="17" fillId="2" borderId="44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0" fontId="17" fillId="2" borderId="43" xfId="0" applyFont="1" applyFill="1" applyBorder="1" applyAlignment="1">
      <alignment horizontal="center" vertical="center"/>
    </xf>
    <xf numFmtId="0" fontId="17" fillId="2" borderId="46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" fontId="24" fillId="2" borderId="55" xfId="4" applyNumberFormat="1" applyFont="1" applyFill="1" applyBorder="1" applyAlignment="1">
      <alignment horizontal="center"/>
    </xf>
    <xf numFmtId="4" fontId="24" fillId="2" borderId="62" xfId="4" applyNumberFormat="1" applyFont="1" applyFill="1" applyBorder="1" applyAlignment="1">
      <alignment horizontal="center"/>
    </xf>
    <xf numFmtId="4" fontId="24" fillId="2" borderId="108" xfId="4" applyNumberFormat="1" applyFont="1" applyFill="1" applyBorder="1" applyAlignment="1">
      <alignment horizontal="center"/>
    </xf>
    <xf numFmtId="0" fontId="22" fillId="2" borderId="50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22" fillId="3" borderId="50" xfId="0" applyFont="1" applyFill="1" applyBorder="1" applyAlignment="1">
      <alignment horizontal="center" vertical="center" wrapText="1"/>
    </xf>
    <xf numFmtId="0" fontId="22" fillId="3" borderId="5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/>
    </xf>
    <xf numFmtId="0" fontId="17" fillId="2" borderId="84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 wrapText="1"/>
    </xf>
    <xf numFmtId="0" fontId="17" fillId="2" borderId="80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/>
    </xf>
    <xf numFmtId="0" fontId="17" fillId="2" borderId="80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 wrapText="1"/>
    </xf>
    <xf numFmtId="0" fontId="17" fillId="2" borderId="85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8" fillId="2" borderId="80" xfId="0" applyFont="1" applyFill="1" applyBorder="1" applyAlignment="1">
      <alignment horizontal="center" vertical="center"/>
    </xf>
    <xf numFmtId="0" fontId="17" fillId="2" borderId="89" xfId="0" applyFont="1" applyFill="1" applyBorder="1" applyAlignment="1">
      <alignment horizontal="center" vertical="center" wrapText="1"/>
    </xf>
    <xf numFmtId="0" fontId="17" fillId="2" borderId="90" xfId="0" applyFont="1" applyFill="1" applyBorder="1" applyAlignment="1">
      <alignment horizontal="center" vertical="center" wrapText="1"/>
    </xf>
    <xf numFmtId="0" fontId="17" fillId="2" borderId="83" xfId="0" applyFont="1" applyFill="1" applyBorder="1" applyAlignment="1">
      <alignment horizontal="center" vertical="center"/>
    </xf>
    <xf numFmtId="0" fontId="17" fillId="2" borderId="96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86" xfId="0" applyFont="1" applyFill="1" applyBorder="1" applyAlignment="1">
      <alignment horizontal="center" vertical="center"/>
    </xf>
    <xf numFmtId="0" fontId="17" fillId="2" borderId="87" xfId="0" applyFont="1" applyFill="1" applyBorder="1" applyAlignment="1">
      <alignment horizontal="center" vertical="center"/>
    </xf>
    <xf numFmtId="0" fontId="17" fillId="2" borderId="88" xfId="0" applyFont="1" applyFill="1" applyBorder="1" applyAlignment="1">
      <alignment horizontal="center" vertical="center"/>
    </xf>
    <xf numFmtId="0" fontId="17" fillId="2" borderId="91" xfId="0" applyFont="1" applyFill="1" applyBorder="1" applyAlignment="1">
      <alignment horizontal="center" vertical="center"/>
    </xf>
    <xf numFmtId="0" fontId="17" fillId="2" borderId="92" xfId="0" applyFont="1" applyFill="1" applyBorder="1" applyAlignment="1">
      <alignment horizontal="center" vertical="center"/>
    </xf>
    <xf numFmtId="0" fontId="17" fillId="2" borderId="83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84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wrapText="1"/>
    </xf>
    <xf numFmtId="0" fontId="4" fillId="3" borderId="8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2" borderId="83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80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2" borderId="95" xfId="0" applyFont="1" applyFill="1" applyBorder="1" applyAlignment="1">
      <alignment horizontal="center" vertical="center" wrapText="1"/>
    </xf>
    <xf numFmtId="0" fontId="4" fillId="2" borderId="93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horizontal="center" vertical="center" wrapText="1"/>
    </xf>
    <xf numFmtId="0" fontId="4" fillId="2" borderId="96" xfId="0" applyFont="1" applyFill="1" applyBorder="1" applyAlignment="1">
      <alignment horizontal="center" vertical="center" wrapText="1"/>
    </xf>
    <xf numFmtId="0" fontId="4" fillId="2" borderId="94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 wrapText="1"/>
    </xf>
    <xf numFmtId="0" fontId="17" fillId="2" borderId="71" xfId="0" applyFont="1" applyFill="1" applyBorder="1" applyAlignment="1">
      <alignment horizontal="center" vertical="center" wrapText="1"/>
    </xf>
    <xf numFmtId="0" fontId="17" fillId="2" borderId="139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72" xfId="0" applyFont="1" applyFill="1" applyBorder="1" applyAlignment="1">
      <alignment horizontal="center" vertical="center" wrapText="1"/>
    </xf>
    <xf numFmtId="0" fontId="17" fillId="2" borderId="14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0" fontId="17" fillId="2" borderId="13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7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72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138" xfId="0" applyFont="1" applyFill="1" applyBorder="1" applyAlignment="1">
      <alignment horizontal="center" vertical="center" wrapText="1"/>
    </xf>
    <xf numFmtId="0" fontId="17" fillId="2" borderId="179" xfId="0" applyFont="1" applyFill="1" applyBorder="1" applyAlignment="1">
      <alignment horizontal="center" vertical="center"/>
    </xf>
    <xf numFmtId="0" fontId="17" fillId="2" borderId="180" xfId="0" applyFont="1" applyFill="1" applyBorder="1" applyAlignment="1">
      <alignment horizontal="center" vertical="center"/>
    </xf>
    <xf numFmtId="0" fontId="17" fillId="2" borderId="18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71" xfId="0" applyFont="1" applyFill="1" applyBorder="1" applyAlignment="1">
      <alignment horizontal="center" vertical="center"/>
    </xf>
    <xf numFmtId="0" fontId="4" fillId="2" borderId="7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77" xfId="0" applyFont="1" applyFill="1" applyBorder="1" applyAlignment="1">
      <alignment horizontal="center" vertical="center" wrapText="1"/>
    </xf>
    <xf numFmtId="0" fontId="4" fillId="2" borderId="74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152" xfId="0" applyFont="1" applyFill="1" applyBorder="1" applyAlignment="1">
      <alignment horizontal="center" vertical="center" wrapText="1"/>
    </xf>
    <xf numFmtId="0" fontId="4" fillId="2" borderId="153" xfId="0" applyFont="1" applyFill="1" applyBorder="1" applyAlignment="1">
      <alignment horizontal="center" vertical="center" wrapText="1"/>
    </xf>
    <xf numFmtId="0" fontId="4" fillId="2" borderId="151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/>
    </xf>
    <xf numFmtId="0" fontId="4" fillId="2" borderId="157" xfId="0" applyFont="1" applyFill="1" applyBorder="1" applyAlignment="1">
      <alignment horizontal="center" vertical="center"/>
    </xf>
    <xf numFmtId="0" fontId="4" fillId="2" borderId="158" xfId="0" applyFont="1" applyFill="1" applyBorder="1" applyAlignment="1">
      <alignment horizontal="center" vertical="center"/>
    </xf>
    <xf numFmtId="0" fontId="4" fillId="2" borderId="159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154" xfId="0" applyFont="1" applyFill="1" applyBorder="1" applyAlignment="1">
      <alignment horizontal="center" vertical="center"/>
    </xf>
    <xf numFmtId="0" fontId="4" fillId="2" borderId="155" xfId="0" applyFont="1" applyFill="1" applyBorder="1" applyAlignment="1">
      <alignment horizontal="center" vertical="center"/>
    </xf>
    <xf numFmtId="0" fontId="4" fillId="2" borderId="156" xfId="0" applyFont="1" applyFill="1" applyBorder="1" applyAlignment="1">
      <alignment horizontal="center" vertical="center"/>
    </xf>
    <xf numFmtId="0" fontId="4" fillId="2" borderId="160" xfId="0" applyFont="1" applyFill="1" applyBorder="1" applyAlignment="1">
      <alignment horizontal="center" vertical="center" wrapText="1"/>
    </xf>
    <xf numFmtId="0" fontId="4" fillId="2" borderId="164" xfId="0" applyFont="1" applyFill="1" applyBorder="1" applyAlignment="1">
      <alignment horizontal="left" vertical="center"/>
    </xf>
    <xf numFmtId="0" fontId="4" fillId="2" borderId="165" xfId="0" applyFont="1" applyFill="1" applyBorder="1" applyAlignment="1">
      <alignment horizontal="left" vertical="center"/>
    </xf>
    <xf numFmtId="0" fontId="4" fillId="2" borderId="163" xfId="0" applyFont="1" applyFill="1" applyBorder="1" applyAlignment="1">
      <alignment horizontal="left" vertical="center"/>
    </xf>
    <xf numFmtId="0" fontId="4" fillId="2" borderId="160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center" vertical="center"/>
    </xf>
    <xf numFmtId="0" fontId="27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104" xfId="0" applyFont="1" applyFill="1" applyBorder="1" applyAlignment="1">
      <alignment horizontal="center" vertical="center" wrapText="1"/>
    </xf>
    <xf numFmtId="0" fontId="4" fillId="2" borderId="105" xfId="0" applyFont="1" applyFill="1" applyBorder="1" applyAlignment="1">
      <alignment horizontal="center" vertical="center" wrapText="1"/>
    </xf>
    <xf numFmtId="0" fontId="4" fillId="2" borderId="106" xfId="0" applyFont="1" applyFill="1" applyBorder="1" applyAlignment="1">
      <alignment horizontal="center" vertical="center" wrapText="1"/>
    </xf>
    <xf numFmtId="0" fontId="4" fillId="2" borderId="100" xfId="0" applyFont="1" applyFill="1" applyBorder="1" applyAlignment="1">
      <alignment horizontal="center" vertical="center" wrapText="1"/>
    </xf>
    <xf numFmtId="0" fontId="4" fillId="2" borderId="101" xfId="0" applyFont="1" applyFill="1" applyBorder="1" applyAlignment="1">
      <alignment horizontal="center" vertical="center" wrapText="1"/>
    </xf>
    <xf numFmtId="0" fontId="4" fillId="2" borderId="102" xfId="0" applyFont="1" applyFill="1" applyBorder="1" applyAlignment="1">
      <alignment horizontal="center" vertical="center" wrapText="1"/>
    </xf>
    <xf numFmtId="0" fontId="4" fillId="2" borderId="99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4" fillId="2" borderId="107" xfId="0" applyFont="1" applyFill="1" applyBorder="1" applyAlignment="1">
      <alignment horizontal="center" vertical="center" wrapText="1"/>
    </xf>
    <xf numFmtId="0" fontId="4" fillId="2" borderId="109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2" borderId="111" xfId="0" applyFont="1" applyFill="1" applyBorder="1" applyAlignment="1">
      <alignment horizontal="center" vertical="center"/>
    </xf>
    <xf numFmtId="0" fontId="4" fillId="2" borderId="121" xfId="0" applyFont="1" applyFill="1" applyBorder="1" applyAlignment="1">
      <alignment horizontal="center" vertical="center"/>
    </xf>
    <xf numFmtId="0" fontId="4" fillId="2" borderId="113" xfId="0" applyFont="1" applyFill="1" applyBorder="1" applyAlignment="1">
      <alignment horizontal="center" vertical="center"/>
    </xf>
    <xf numFmtId="0" fontId="4" fillId="2" borderId="112" xfId="0" applyFont="1" applyFill="1" applyBorder="1" applyAlignment="1">
      <alignment horizontal="center" vertical="center"/>
    </xf>
    <xf numFmtId="0" fontId="4" fillId="2" borderId="114" xfId="0" applyFont="1" applyFill="1" applyBorder="1" applyAlignment="1">
      <alignment horizontal="center" vertical="center"/>
    </xf>
    <xf numFmtId="0" fontId="4" fillId="2" borderId="122" xfId="0" applyFont="1" applyFill="1" applyBorder="1" applyAlignment="1">
      <alignment horizontal="center" vertical="center"/>
    </xf>
    <xf numFmtId="0" fontId="4" fillId="2" borderId="123" xfId="0" applyFont="1" applyFill="1" applyBorder="1" applyAlignment="1">
      <alignment horizontal="center" vertical="center"/>
    </xf>
    <xf numFmtId="0" fontId="4" fillId="2" borderId="124" xfId="0" applyFont="1" applyFill="1" applyBorder="1" applyAlignment="1">
      <alignment horizontal="center" vertical="center"/>
    </xf>
    <xf numFmtId="0" fontId="4" fillId="2" borderId="125" xfId="0" applyFont="1" applyFill="1" applyBorder="1" applyAlignment="1">
      <alignment horizontal="center" vertical="center"/>
    </xf>
    <xf numFmtId="0" fontId="4" fillId="2" borderId="126" xfId="0" applyFont="1" applyFill="1" applyBorder="1" applyAlignment="1">
      <alignment horizontal="center" vertical="center" wrapText="1"/>
    </xf>
    <xf numFmtId="0" fontId="4" fillId="2" borderId="116" xfId="0" applyFont="1" applyFill="1" applyBorder="1" applyAlignment="1">
      <alignment horizontal="center" vertical="center" wrapText="1"/>
    </xf>
    <xf numFmtId="0" fontId="4" fillId="2" borderId="115" xfId="0" applyFont="1" applyFill="1" applyBorder="1" applyAlignment="1">
      <alignment horizontal="center" vertical="center" wrapText="1"/>
    </xf>
    <xf numFmtId="0" fontId="4" fillId="2" borderId="127" xfId="0" applyFont="1" applyFill="1" applyBorder="1" applyAlignment="1">
      <alignment horizontal="center" vertical="center" wrapText="1"/>
    </xf>
    <xf numFmtId="0" fontId="4" fillId="2" borderId="128" xfId="0" applyFont="1" applyFill="1" applyBorder="1" applyAlignment="1">
      <alignment horizontal="center" vertical="center" wrapText="1"/>
    </xf>
    <xf numFmtId="0" fontId="4" fillId="2" borderId="129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/>
    </xf>
    <xf numFmtId="0" fontId="17" fillId="2" borderId="77" xfId="0" applyFont="1" applyFill="1" applyBorder="1" applyAlignment="1">
      <alignment horizontal="center" vertical="center"/>
    </xf>
    <xf numFmtId="0" fontId="17" fillId="2" borderId="73" xfId="0" applyFont="1" applyFill="1" applyBorder="1" applyAlignment="1">
      <alignment horizontal="center" vertical="center"/>
    </xf>
    <xf numFmtId="0" fontId="17" fillId="2" borderId="74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17" fillId="2" borderId="77" xfId="0" applyFont="1" applyFill="1" applyBorder="1" applyAlignment="1">
      <alignment horizontal="center" vertical="center" wrapText="1"/>
    </xf>
    <xf numFmtId="0" fontId="17" fillId="2" borderId="93" xfId="0" applyFont="1" applyFill="1" applyBorder="1" applyAlignment="1">
      <alignment horizontal="center" vertical="center" wrapText="1"/>
    </xf>
    <xf numFmtId="0" fontId="17" fillId="2" borderId="73" xfId="0" applyFont="1" applyFill="1" applyBorder="1" applyAlignment="1">
      <alignment horizontal="center" vertical="center" wrapText="1"/>
    </xf>
    <xf numFmtId="0" fontId="17" fillId="2" borderId="74" xfId="0" applyFont="1" applyFill="1" applyBorder="1" applyAlignment="1">
      <alignment horizontal="center" vertical="center" wrapText="1"/>
    </xf>
    <xf numFmtId="0" fontId="17" fillId="2" borderId="94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 wrapText="1"/>
    </xf>
    <xf numFmtId="0" fontId="63" fillId="4" borderId="141" xfId="0" applyFont="1" applyFill="1" applyBorder="1" applyAlignment="1">
      <alignment horizontal="left" vertical="center"/>
    </xf>
    <xf numFmtId="0" fontId="63" fillId="4" borderId="141" xfId="0" applyFont="1" applyFill="1" applyBorder="1" applyAlignment="1">
      <alignment horizontal="center" vertical="center"/>
    </xf>
    <xf numFmtId="0" fontId="11" fillId="0" borderId="0" xfId="5" applyFont="1" applyBorder="1" applyAlignment="1">
      <alignment horizontal="right" wrapText="1"/>
    </xf>
    <xf numFmtId="0" fontId="11" fillId="0" borderId="0" xfId="5" applyFont="1" applyBorder="1" applyAlignment="1">
      <alignment wrapText="1"/>
    </xf>
    <xf numFmtId="0" fontId="0" fillId="0" borderId="0" xfId="0" applyBorder="1"/>
    <xf numFmtId="0" fontId="6" fillId="6" borderId="9" xfId="0" applyFont="1" applyFill="1" applyBorder="1" applyAlignment="1">
      <alignment horizontal="center" vertical="center"/>
    </xf>
    <xf numFmtId="3" fontId="6" fillId="6" borderId="10" xfId="0" applyNumberFormat="1" applyFont="1" applyFill="1" applyBorder="1" applyAlignment="1">
      <alignment horizontal="center" vertical="center"/>
    </xf>
    <xf numFmtId="0" fontId="13" fillId="0" borderId="0" xfId="1" applyFont="1" applyBorder="1" applyAlignment="1">
      <alignment wrapText="1"/>
    </xf>
    <xf numFmtId="0" fontId="13" fillId="0" borderId="0" xfId="1" applyFont="1" applyBorder="1" applyAlignment="1">
      <alignment horizontal="right" wrapText="1"/>
    </xf>
    <xf numFmtId="0" fontId="15" fillId="0" borderId="0" xfId="0" applyFont="1" applyBorder="1"/>
  </cellXfs>
  <cellStyles count="25">
    <cellStyle name="Millares" xfId="11" builtinId="3"/>
    <cellStyle name="Normal" xfId="0" builtinId="0"/>
    <cellStyle name="Normal_ARROZ" xfId="17" xr:uid="{E8A60959-8B75-4FB0-8E7E-2D07E238DFC2}"/>
    <cellStyle name="Normal_CARNES_FRESCAS" xfId="10" xr:uid="{702D8A67-40C9-4F5E-BCD3-442A9E0F1B6D}"/>
    <cellStyle name="Normal_CEREAL" xfId="5" xr:uid="{D87ABCC6-1171-49C9-B3D8-43B1E5468F9A}"/>
    <cellStyle name="Normal_CONDIMENTOS" xfId="7" xr:uid="{EB0BF295-B4C3-46B1-9545-CBB173AB2E5C}"/>
    <cellStyle name="Normal_EMBUTIDOS" xfId="12" xr:uid="{9994114D-6132-44A9-9FC7-7BC39CE178BB}"/>
    <cellStyle name="Normal_ETG_JAMON_SERRANO" xfId="13" xr:uid="{1C2ADC23-407A-4718-94F8-DC8F4A83B3FC}"/>
    <cellStyle name="Normal_FRUTAS_FRUTOS SECOS_ACEITUNAS" xfId="18" xr:uid="{F63CBCA1-2441-4517-AD67-C39DD41AF89F}"/>
    <cellStyle name="Normal_Hoja1" xfId="8" xr:uid="{CD1871F3-2165-47C7-A5F2-307B5F8D9194}"/>
    <cellStyle name="Normal_Hoja1_1" xfId="22" xr:uid="{7F4AAAEB-94DA-4F42-84E6-6B65F6062540}"/>
    <cellStyle name="Normal_Hoja1_2" xfId="19" xr:uid="{13BA6BA2-3B13-4BDD-B94B-35A91288ADF0}"/>
    <cellStyle name="Normal_Hoja3" xfId="20" xr:uid="{B841F78B-18D6-4B51-804D-4438C4953BD6}"/>
    <cellStyle name="Normal_Hoja4" xfId="3" xr:uid="{9E768915-F2C4-42D0-A6D0-CAAAC0802A35}"/>
    <cellStyle name="Normal_Hoja5" xfId="23" xr:uid="{E1AE22EC-92C6-4BF9-83A2-2D2B39A8A43C}"/>
    <cellStyle name="Normal_Hoja7" xfId="4" xr:uid="{1FEED770-C32B-48B0-B53F-5829DF0BA77C}"/>
    <cellStyle name="Normal_JAMONES_IBERICOS_COMER_1" xfId="1" xr:uid="{C26FECC7-68B5-4459-963D-357C7E9C98EA}"/>
    <cellStyle name="Normal_JAMONES_NO_IBERICOS" xfId="14" xr:uid="{904521C4-296A-46BB-BAEF-9423E6EE6F79}"/>
    <cellStyle name="Normal_LEGUMBRES" xfId="21" xr:uid="{547FC058-5C97-4E99-B13A-60B91EC0D1CB}"/>
    <cellStyle name="Normal_MANTEQUILLAS" xfId="2" xr:uid="{82418D8A-F93D-4E54-9863-34AE600105A8}"/>
    <cellStyle name="Normal_MIELES" xfId="16" xr:uid="{AD998589-95BD-4927-90C0-D7FC6BB60F06}"/>
    <cellStyle name="Normal_OTROS_CARNICOS" xfId="15" xr:uid="{B6A5D12B-C3E2-44C0-A913-50939ED6674F}"/>
    <cellStyle name="Normal_PESCADOS_MOLUSCOS" xfId="6" xr:uid="{F268BCDE-9FCE-4064-9CFF-AC607420FB38}"/>
    <cellStyle name="Normal_QUESOS" xfId="9" xr:uid="{58B72C3A-1081-4BF3-AFC0-B447D2A4DBE4}"/>
    <cellStyle name="Normal_RESUMEN" xfId="24" xr:uid="{736BBE22-D92B-4DE7-95C8-53D3AEEAD196}"/>
  </cellStyles>
  <dxfs count="257"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4" formatCode="#,##0.0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horizontal="right"/>
    </dxf>
    <dxf>
      <numFmt numFmtId="168" formatCode="#,##0.00\ &quot;€&quot;"/>
    </dxf>
    <dxf>
      <fill>
        <patternFill patternType="solid">
          <bgColor theme="0"/>
        </patternFill>
      </fill>
    </dxf>
    <dxf>
      <numFmt numFmtId="168" formatCode="#,##0.00\ &quot;€&quot;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2" formatCode="#,##0.00\ &quot;€&quot;;[Red]\-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colors>
    <mruColors>
      <color rgb="FFB4240C"/>
      <color rgb="FF901D0A"/>
      <color rgb="FFD99795"/>
      <color rgb="FFF2D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pivotCacheDefinition" Target="pivotCache/pivotCacheDefinition1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onzález Sánchez, Jose Luis" refreshedDate="46220.539530902781" createdVersion="8" refreshedVersion="8" minRefreshableVersion="3" recordCount="1462" xr:uid="{6E2FD5AC-46AA-4671-8DEB-C8C538B52318}">
  <cacheSource type="worksheet">
    <worksheetSource ref="A1:O1463" sheet="agro_comex"/>
  </cacheSource>
  <cacheFields count="15">
    <cacheField name="CATEGORIA" numFmtId="0">
      <sharedItems/>
    </cacheField>
    <cacheField name="UE_TER_TEXTO" numFmtId="0">
      <sharedItems count="2">
        <s v="1. Unión Europea"/>
        <s v="2. Terceros países"/>
      </sharedItems>
    </cacheField>
    <cacheField name="AREA" numFmtId="0">
      <sharedItems count="6">
        <s v="Europa"/>
        <s v="Africa"/>
        <s v="Asia"/>
        <s v="Oceanía"/>
        <s v="América"/>
        <s v="No asignado"/>
      </sharedItems>
    </cacheField>
    <cacheField name="CONTINENTE" numFmtId="0">
      <sharedItems/>
    </cacheField>
    <cacheField name="PAIS" numFmtId="0">
      <sharedItems count="132">
        <s v="Austria"/>
        <s v="Bélgica"/>
        <s v="Bulgaria"/>
        <s v="Croacia"/>
        <s v="Chipre"/>
        <s v="Checa, República"/>
        <s v="Dinamarca"/>
        <s v="Estonia"/>
        <s v="Finlandia"/>
        <s v="Francia"/>
        <s v="Alemania"/>
        <s v="Grecia"/>
        <s v="Hungria"/>
        <s v="Irlanda"/>
        <s v="Italia"/>
        <s v="Letonia"/>
        <s v="Lituania"/>
        <s v="Luxemburgo"/>
        <s v="Malta"/>
        <s v="Paises Bajos"/>
        <s v="Polonia"/>
        <s v="Portugal"/>
        <s v="Rumania"/>
        <s v="Eslovaquia, Republica"/>
        <s v="Eslovenia"/>
        <s v="Suecia"/>
        <s v="- UE (sin especificar)"/>
        <s v="Albania"/>
        <s v="Andorra"/>
        <s v="Bosnia-Herzegovina"/>
        <s v="Gibraltar"/>
        <s v="Islandia"/>
        <s v="Monaco"/>
        <s v="Moldavia"/>
        <s v="Montenegro"/>
        <s v="Noruega"/>
        <s v="Rusia"/>
        <s v="San Marino"/>
        <s v="Serbia"/>
        <s v="Suiza"/>
        <s v="Ucrania"/>
        <s v="Macedonia"/>
        <s v="Reino Unido"/>
        <s v="- Resto de Europa no U.E."/>
        <s v="Angola"/>
        <s v="Cabo Verde"/>
        <s v="Mayotte"/>
        <s v="Congo, Rep democratica del"/>
        <s v="Guinea Ecuatorial"/>
        <s v="Gabon"/>
        <s v="Guinea"/>
        <s v="Costa de Marfil"/>
        <s v="Kenya"/>
        <s v="Mauritania"/>
        <s v="Mauricio"/>
        <s v="Marruecos"/>
        <s v="Mozambique"/>
        <s v="Guinea-Bissau"/>
        <s v="Senegal"/>
        <s v="Seychelles"/>
        <s v="Sierra leona"/>
        <s v="Sudafrica"/>
        <s v="Egipto"/>
        <s v="Zambia"/>
        <s v="- Resto África"/>
        <s v="Bahrein"/>
        <s v="Bangladesh"/>
        <s v="Armenia"/>
        <s v="Camboya"/>
        <s v="Sri Lanka"/>
        <s v="China"/>
        <s v="Taiwan"/>
        <s v="Georgia"/>
        <s v="Hong Kong"/>
        <s v="India"/>
        <s v="Indonesia"/>
        <s v="Israel"/>
        <s v="Japón"/>
        <s v="Kazajistan"/>
        <s v="Jordania"/>
        <s v="Corea, Rep.Pop.Dem.de"/>
        <s v="Corea, Republica de"/>
        <s v="Kuwait"/>
        <s v="Laos, Rep.Pop.Dem.de"/>
        <s v="Libano"/>
        <s v="Macao"/>
        <s v="Malasia"/>
        <s v="Oman"/>
        <s v="Filipinas"/>
        <s v="Qatar"/>
        <s v="Arabia Saudita"/>
        <s v="Singapur"/>
        <s v="Viet Nam"/>
        <s v="Tailandia"/>
        <s v="Emiratos Arabes Unidos"/>
        <s v="Turquia"/>
        <s v="- Resto Asia"/>
        <s v="Australia"/>
        <s v="Polinesia francesa"/>
        <s v="Nueva Caledonia"/>
        <s v="Nueva Zelanda"/>
        <s v="- Resto Oceanía"/>
        <s v="Bahamas"/>
        <s v="Islas Vírgenes (u.k.)"/>
        <s v="Canada"/>
        <s v="Islas Caiman"/>
        <s v="Costa Rica"/>
        <s v="Cuba"/>
        <s v="Republica Dominicana"/>
        <s v="El Salvador"/>
        <s v="Guatemala"/>
        <s v="Honduras"/>
        <s v="Jamaica"/>
        <s v="Mexico"/>
        <s v="Nicaragua"/>
        <s v="Panama"/>
        <s v="Puerto Rico"/>
        <s v="San Bartolomé"/>
        <s v="Estados Unidos America"/>
        <s v="- Resto América"/>
        <s v="Argentina"/>
        <s v="Brasil"/>
        <s v="Chile"/>
        <s v="Colombia"/>
        <s v="Ecuador"/>
        <s v="Curaçao"/>
        <s v="Paraguay"/>
        <s v="Peru"/>
        <s v="Uruguay"/>
        <s v="Venezuela"/>
        <s v="Almacenes y provisiones"/>
        <s v="Almacenes y provisiones. Intra-UE"/>
      </sharedItems>
    </cacheField>
    <cacheField name="ZONA_REPORT_unica" numFmtId="0">
      <sharedItems/>
    </cacheField>
    <cacheField name="ZONA_PAIS" numFmtId="0">
      <sharedItems/>
    </cacheField>
    <cacheField name="IG" numFmtId="0">
      <sharedItems count="97">
        <s v="DOP Aceite Campo de Calatrava"/>
        <s v="DOP Aceite de la Rioja"/>
        <s v="DOP Aceite de Mallorca / Aceite mallorquín / Oli de Mallorca / Oli mallorquí"/>
        <s v="DOP Aceituna Aloreña de Málaga"/>
        <s v="DOP Arroz del Delta del Ebro / Arròs del Delta de l'Ebre"/>
        <s v="DOP Calasparra"/>
        <s v="DOP Estepa"/>
        <s v="DOP Guijuelo"/>
        <s v="DOP Jabugo"/>
        <s v="DOP Kaki Ribera del Xúquer"/>
        <s v="DOP Les Garrigues"/>
        <s v="DOP Los Pedroches"/>
        <s v="DOP Mahón-Menorca"/>
        <s v="DOP Miel Villuercas-Ibores"/>
        <s v="DOP Pimentón de la Vera"/>
        <s v="DOP Pimientos del Piquillo de Lodosa"/>
        <s v="DOP Priego de Córdoba"/>
        <s v="DOP Queso Camerano"/>
        <s v="DOP Queso de Murcia"/>
        <s v="DOP Queso de Murcia al vino"/>
        <s v="DOP Queso Majorero"/>
        <s v="DOP Queso Manchego"/>
        <s v="DOP Queso Tetilla / Queixo Tetilla"/>
        <s v="DOP San Simón da Costa"/>
        <s v="DOP Sidra de Asturias / Sidra d'Asturies"/>
        <s v="DOP Sierra de Cazorla"/>
        <s v="DOP Sierra de Segura"/>
        <s v="DOP Siurana"/>
        <s v="DOP Vinagre de Jerez"/>
        <s v="ETG Jamón Serrano"/>
        <s v="IGP Aceite de Jaén"/>
        <s v="IGP Cecina de León"/>
        <s v="IGP Jamón de Trevélez"/>
        <s v="IGP Jijona"/>
        <s v="IGP Mantecados de Estepa"/>
        <s v="IGP Mojama de Barbate"/>
        <s v="IGP Morcilla de Burgos"/>
        <s v="IGP Polvorones de Estepa"/>
        <s v="IGP Queso Castellano"/>
        <s v="IGP Queso de Valdeón"/>
        <s v="IGP Salchichón de Vic / Llonganissa de Vic"/>
        <s v="IGP Turrón de Alicante"/>
        <s v="DOP Azafrán de la Mancha"/>
        <s v="DOP Granada Mollar de Elche / Granada de Elche"/>
        <s v="DOP Montes de Toledo"/>
        <s v="DOP Nísperos Callosa d'En Sarriá"/>
        <s v="DOP Roncal"/>
        <s v="DOP Sierra Mágina"/>
        <s v="DOP Torta del Casar"/>
        <s v="DOP Vinagre de Montilla-Moriles"/>
        <s v="ETG Tortas de Aceite de Castilleja de la Cuesta"/>
        <s v="IGP Caballa de Andalucia"/>
        <s v="IGP Chorizo Riojano"/>
        <s v="IGP Espárrago de Navarra"/>
        <s v="IGP Plátano de Canarias"/>
        <s v="IGP Sobrasada de Mallorca"/>
        <s v="IGP Tarta de Santiago"/>
        <s v="DOP Queso Zamorano"/>
        <s v="DOP Queso de l'Alt Urgell y la Cerdanya"/>
        <s v="DOP Cereza del Jerte"/>
        <s v="DOP Cochinilla de Canarias"/>
        <s v="DOP Idiazabal"/>
        <s v="DOP Arzúa-Ulloa"/>
        <s v="DOP Chirimoya de la Costa tropical de Granada-Málaga"/>
        <s v="DOP Melocotón de Calanda"/>
        <s v="DOP Peras de Rincón de Soto"/>
        <s v="DOP Uva de mesa embolsada del Vinalopó"/>
        <s v="IGP Alcachofa de Tudela"/>
        <s v="IGP Almendra de Mallorca / Almendra Mallorquina / Ametlla de Mallorca / Ametlla Mallorquina"/>
        <s v="IGP Botillo del Bierzo"/>
        <s v="IGP Cebolla de la Mancha"/>
        <s v="IGP Cerezas de la Montaña de Alicante"/>
        <s v="IGP Cítricos Valencianos / Cítrics Valencians"/>
        <s v="IGP Manzana de Girona / Poma de Girona"/>
        <s v="IGP Turrón de Agramunt / Torró d'Agramunt"/>
        <s v="DOP Aceite de La Alcarria"/>
        <s v="DOP Aceite del Baix Ebre-Montsià / Oli del Baix Ebre-Montsià"/>
        <s v="DOP Aceituna de Mallorca / Aceituna Mallorquina / Oliva de Mallorca / Oliva Mallorquina"/>
        <s v="DOP Queso Ibores"/>
        <s v="IGP Ternera Gallega"/>
        <s v="DOP Aceite de Terra Alta / Oli de Terra Alta"/>
        <s v="IGP Cordero de Extremadura"/>
        <s v="DOP Miel de Granada"/>
        <s v="DOP Aceite Campo de Montiel"/>
        <s v="DOP Aceite Villuercas Ibores Jara"/>
        <s v="DOP Arroz de Valencia / Arròs de València"/>
        <s v="DOP Baena"/>
        <s v="DOP Cabrales"/>
        <s v="DOP Dehesa de Extremadura"/>
        <s v="DOP Mantequilla de l'Alt Urgell y la Cerdanya / Mantega de l'Alt Urgell i la Cerdanya"/>
        <s v="DOP Vinagre del Condado de Huelva"/>
        <s v="IGP Alubia de La Bañeza-León"/>
        <s v="IGP Gofio Canario"/>
        <s v="DOP Aceite de Lucena"/>
        <s v="DOP Antequera"/>
        <s v="DOP Gata-Hurdes"/>
        <s v="IGP Faba Asturiana"/>
      </sharedItems>
    </cacheField>
    <cacheField name="CCAA" numFmtId="0">
      <sharedItems count="15">
        <s v="Castilla-La Mancha"/>
        <s v="La Rioja"/>
        <s v="Baleares"/>
        <s v="Andalucía"/>
        <s v="Cataluña"/>
        <s v="Supraautonómico"/>
        <s v="Valencia"/>
        <s v="Extremadura"/>
        <s v="Navarra"/>
        <s v="Murcia"/>
        <s v="Canarias"/>
        <s v="Galicia"/>
        <s v="Principado de Asturias"/>
        <s v="Castilla y León"/>
        <s v="Aragón"/>
      </sharedItems>
    </cacheField>
    <cacheField name="SUBCLASE" numFmtId="0">
      <sharedItems count="24">
        <s v="1.5 Aceites de Oliva Virgen"/>
        <s v="1.6 Aceitunas"/>
        <s v="1.6 Arroces"/>
        <s v="1.2 Jamones Ibéricos"/>
        <s v="1.6 Frutas"/>
        <s v="1.3 Quesos"/>
        <s v="1.4 Miel"/>
        <s v="1.8 Especias"/>
        <s v="1.6 Hortalizas"/>
        <s v="1.8 Sidra"/>
        <s v="1.8 Vinagres"/>
        <s v="1.2 Jamones no ibéricos"/>
        <s v="1.2 Otros productos cárnicos"/>
        <s v="2.3 Turrones"/>
        <s v="2.3 Productos de pastelería y repostería"/>
        <s v="1.7 Pescados"/>
        <s v="1.2 Embutidos"/>
        <s v="2.12 Cochinilla"/>
        <s v="1.6 Otros vegetales (frutos secos)"/>
        <s v="1.1 Vacuno"/>
        <s v="1.1 Ovino"/>
        <s v="1.5 Mantequillas"/>
        <s v="1.6 Legumbres"/>
        <s v="1.6 Cereales frescos o transformados"/>
      </sharedItems>
    </cacheField>
    <cacheField name="SUBPRODUCTO" numFmtId="0">
      <sharedItems/>
    </cacheField>
    <cacheField name="AÑO" numFmtId="0">
      <sharedItems containsSemiMixedTypes="0" containsString="0" containsNumber="1" containsInteger="1" minValue="2025" maxValue="2025"/>
    </cacheField>
    <cacheField name="Total_€_COMEX" numFmtId="4">
      <sharedItems containsSemiMixedTypes="0" containsString="0" containsNumber="1" minValue="0.5" maxValue="106127966.858909"/>
    </cacheField>
    <cacheField name="Total_KG_LT_COMEX" numFmtId="4">
      <sharedItems containsSemiMixedTypes="0" containsString="0" containsNumber="1" minValue="1.4E-2" maxValue="13186292.051000001"/>
    </cacheField>
    <cacheField name="MEDIDA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onzález Sánchez, Jose Luis" refreshedDate="46236.406430324074" createdVersion="8" refreshedVersion="8" minRefreshableVersion="3" recordCount="912" xr:uid="{84D945BD-35C2-4E5C-BF17-885CA6BC33AA}">
  <cacheSource type="worksheet">
    <worksheetSource ref="A1:S913" sheet="RESUMEN"/>
  </cacheSource>
  <cacheFields count="19">
    <cacheField name="ID_IIGG" numFmtId="0">
      <sharedItems containsSemiMixedTypes="0" containsString="0" containsNumber="1" containsInteger="1" minValue="1" maxValue="415"/>
    </cacheField>
    <cacheField name="NOMBRE" numFmtId="0">
      <sharedItems/>
    </cacheField>
    <cacheField name="ID_CCAA" numFmtId="0">
      <sharedItems containsSemiMixedTypes="0" containsString="0" containsNumber="1" containsInteger="1" minValue="1" maxValue="20"/>
    </cacheField>
    <cacheField name="CCAA" numFmtId="0">
      <sharedItems count="18">
        <s v="Supraautonómico"/>
        <s v="Andalucía"/>
        <s v="Aragón"/>
        <s v="Principado de Asturias"/>
        <s v="Baleares"/>
        <s v="Castilla y León"/>
        <s v="Canarias"/>
        <s v="Cantabria"/>
        <s v="Cataluña"/>
        <s v="Extremadura"/>
        <s v="Galicia"/>
        <s v="La Rioja"/>
        <s v="Madrid"/>
        <s v="Castilla-La Mancha"/>
        <s v="Murcia"/>
        <s v="Navarra"/>
        <s v="País Vasco"/>
        <s v="Valencia"/>
      </sharedItems>
    </cacheField>
    <cacheField name="CLASE_CORTO" numFmtId="0">
      <sharedItems/>
    </cacheField>
    <cacheField name="CLASE" numFmtId="0">
      <sharedItems/>
    </cacheField>
    <cacheField name="SUBCLASE" numFmtId="0">
      <sharedItems count="31">
        <s v="1.6 Arroces"/>
        <s v="1.1 Ovino"/>
        <s v="1.1 Vacuno"/>
        <s v="1.6 Hortalizas"/>
        <s v="1.2 Jamones Ibéricos"/>
        <s v="1.3 Quesos"/>
        <s v="1.5 Aceites  de Oliva Virgen"/>
        <s v="1.6 Frutas"/>
        <s v="1.6 Aceitunas"/>
        <s v="1.2 Jamones no ibéricos"/>
        <s v="1.6 Legumbres"/>
        <s v="1.7 Pescados"/>
        <s v="1.4 Miel"/>
        <s v="2.3 Productos de pastelería y repostería"/>
        <s v="2.3 Panes"/>
        <s v="1.8 Vinagres"/>
        <s v="1.2 Jamones y paletas no ibéricas"/>
        <s v="1.2 Embutidos"/>
        <s v="1.8 Sidra"/>
        <s v="1.6 Otros vegetales (frutos secos)"/>
        <s v="1.5 Mantequillas"/>
        <s v="1.2 Otros productos cárnicos"/>
        <s v="1.6 Cereales frescos o transformados"/>
        <s v="2.12 Cochinilla"/>
        <s v="1.1 Aves de corral"/>
        <s v="2.3  Turrones"/>
        <s v="1.8 Especias"/>
        <s v="1.7 Moluscos bivalvos"/>
        <s v="1.8 Frutos diversos (tubérculos, raíces, etc)"/>
        <s v="1.1. Porcino"/>
        <s v="Vinos aromatizados"/>
      </sharedItems>
    </cacheField>
    <cacheField name="SUBCL_CORTO" numFmtId="0">
      <sharedItems/>
    </cacheField>
    <cacheField name="CATEGORIA" numFmtId="0">
      <sharedItems/>
    </cacheField>
    <cacheField name="AÑO" numFmtId="0">
      <sharedItems containsSemiMixedTypes="0" containsString="0" containsNumber="1" containsInteger="1" minValue="2025" maxValue="2025"/>
    </cacheField>
    <cacheField name="VALOR_€" numFmtId="0">
      <sharedItems containsSemiMixedTypes="0" containsString="0" containsNumber="1" minValue="0" maxValue="1643466107.6129999"/>
    </cacheField>
    <cacheField name="TIPO_VALOR" numFmtId="0">
      <sharedItems/>
    </cacheField>
    <cacheField name="SIMBOLO" numFmtId="0">
      <sharedItems/>
    </cacheField>
    <cacheField name="ID_INDICADOR" numFmtId="0">
      <sharedItems containsSemiMixedTypes="0" containsString="0" containsNumber="1" containsInteger="1" minValue="114" maxValue="117"/>
    </cacheField>
    <cacheField name="INDICADOR" numFmtId="0">
      <sharedItems/>
    </cacheField>
    <cacheField name="INDI_CORTO" numFmtId="0">
      <sharedItems count="4">
        <s v="1.Mercado Nacional"/>
        <s v="2.Mercado en U.E."/>
        <s v="3.Mercado Terceros."/>
        <s v="4.Total valor económico"/>
      </sharedItems>
    </cacheField>
    <cacheField name="AÑO_1" numFmtId="0">
      <sharedItems containsString="0" containsBlank="1" containsNumber="1" containsInteger="1" minValue="2024" maxValue="2024"/>
    </cacheField>
    <cacheField name="VALOR_€_1" numFmtId="0">
      <sharedItems containsString="0" containsBlank="1" containsNumber="1" minValue="0" maxValue="1319853758.46"/>
    </cacheField>
    <cacheField name="VAR" numFmtId="0">
      <sharedItems containsString="0" containsBlank="1" containsNumber="1" minValue="-45571499" maxValue="323612349.1529998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2">
  <r>
    <s v="Alimentarios"/>
    <x v="0"/>
    <x v="0"/>
    <s v="Unión Europea"/>
    <x v="0"/>
    <s v="Unión Europea"/>
    <s v="Unión Europea Austria"/>
    <x v="0"/>
    <x v="0"/>
    <x v="0"/>
    <s v="No reportado"/>
    <n v="2025"/>
    <n v="3654"/>
    <n v="348"/>
    <s v="Kgr."/>
  </r>
  <r>
    <s v="Alimentarios"/>
    <x v="0"/>
    <x v="0"/>
    <s v="Unión Europea"/>
    <x v="0"/>
    <s v="Unión Europea"/>
    <s v="Unión Europea Austria"/>
    <x v="1"/>
    <x v="1"/>
    <x v="0"/>
    <s v="No reportado"/>
    <n v="2025"/>
    <n v="79840"/>
    <n v="9980"/>
    <s v="Kgr."/>
  </r>
  <r>
    <s v="Alimentarios"/>
    <x v="0"/>
    <x v="0"/>
    <s v="Unión Europea"/>
    <x v="0"/>
    <s v="Unión Europea"/>
    <s v="Unión Europea Austria"/>
    <x v="2"/>
    <x v="2"/>
    <x v="0"/>
    <s v="No reportado"/>
    <n v="2025"/>
    <n v="1496.8"/>
    <n v="80"/>
    <s v="Kgr."/>
  </r>
  <r>
    <s v="Alimentarios"/>
    <x v="0"/>
    <x v="0"/>
    <s v="Unión Europea"/>
    <x v="0"/>
    <s v="Unión Europea"/>
    <s v="Unión Europea Austria"/>
    <x v="3"/>
    <x v="3"/>
    <x v="1"/>
    <s v="No reportado"/>
    <n v="2025"/>
    <n v="150"/>
    <n v="30"/>
    <s v="Kgr."/>
  </r>
  <r>
    <s v="Alimentarios"/>
    <x v="0"/>
    <x v="0"/>
    <s v="Unión Europea"/>
    <x v="0"/>
    <s v="Unión Europea"/>
    <s v="Unión Europea Austria"/>
    <x v="4"/>
    <x v="4"/>
    <x v="2"/>
    <s v="No reportado"/>
    <n v="2025"/>
    <n v="11692.8"/>
    <n v="5040"/>
    <s v="Kgr."/>
  </r>
  <r>
    <s v="Alimentarios"/>
    <x v="0"/>
    <x v="0"/>
    <s v="Unión Europea"/>
    <x v="0"/>
    <s v="Unión Europea"/>
    <s v="Unión Europea Austria"/>
    <x v="5"/>
    <x v="5"/>
    <x v="2"/>
    <s v="No reportado"/>
    <n v="2025"/>
    <n v="1905"/>
    <n v="750"/>
    <s v="Kgr."/>
  </r>
  <r>
    <s v="Alimentarios"/>
    <x v="0"/>
    <x v="0"/>
    <s v="Unión Europea"/>
    <x v="0"/>
    <s v="Unión Europea"/>
    <s v="Unión Europea Austria"/>
    <x v="6"/>
    <x v="3"/>
    <x v="0"/>
    <s v="No reportado"/>
    <n v="2025"/>
    <n v="3600"/>
    <n v="600"/>
    <s v="Kgr."/>
  </r>
  <r>
    <s v="Alimentarios"/>
    <x v="0"/>
    <x v="0"/>
    <s v="Unión Europea"/>
    <x v="0"/>
    <s v="Unión Europea"/>
    <s v="Unión Europea Austria"/>
    <x v="7"/>
    <x v="5"/>
    <x v="3"/>
    <s v="No reportado"/>
    <n v="2025"/>
    <n v="15489.6715877799"/>
    <n v="350"/>
    <s v="Kgr."/>
  </r>
  <r>
    <s v="Alimentarios"/>
    <x v="0"/>
    <x v="0"/>
    <s v="Unión Europea"/>
    <x v="0"/>
    <s v="Unión Europea"/>
    <s v="Unión Europea Austria"/>
    <x v="8"/>
    <x v="5"/>
    <x v="3"/>
    <s v="No reportado"/>
    <n v="2025"/>
    <n v="2646.5124999999998"/>
    <n v="63.75"/>
    <s v="Kgr."/>
  </r>
  <r>
    <s v="Alimentarios"/>
    <x v="0"/>
    <x v="0"/>
    <s v="Unión Europea"/>
    <x v="0"/>
    <s v="Unión Europea"/>
    <s v="Unión Europea Austria"/>
    <x v="9"/>
    <x v="6"/>
    <x v="4"/>
    <s v="No reportado"/>
    <n v="2025"/>
    <n v="171275"/>
    <n v="131750"/>
    <s v="Kgr."/>
  </r>
  <r>
    <s v="Alimentarios"/>
    <x v="0"/>
    <x v="0"/>
    <s v="Unión Europea"/>
    <x v="0"/>
    <s v="Unión Europea"/>
    <s v="Unión Europea Austria"/>
    <x v="10"/>
    <x v="4"/>
    <x v="0"/>
    <s v="No reportado"/>
    <n v="2025"/>
    <n v="4250"/>
    <n v="500"/>
    <s v="Kgr."/>
  </r>
  <r>
    <s v="Alimentarios"/>
    <x v="0"/>
    <x v="0"/>
    <s v="Unión Europea"/>
    <x v="0"/>
    <s v="Unión Europea"/>
    <s v="Unión Europea Austria"/>
    <x v="11"/>
    <x v="3"/>
    <x v="3"/>
    <s v="No reportado"/>
    <n v="2025"/>
    <n v="1350.8"/>
    <n v="34"/>
    <s v="Kgr."/>
  </r>
  <r>
    <s v="Alimentarios"/>
    <x v="0"/>
    <x v="0"/>
    <s v="Unión Europea"/>
    <x v="0"/>
    <s v="Unión Europea"/>
    <s v="Unión Europea Austria"/>
    <x v="12"/>
    <x v="2"/>
    <x v="5"/>
    <s v="No reportado"/>
    <n v="2025"/>
    <n v="3737.3"/>
    <n v="393.4"/>
    <s v="Kgr."/>
  </r>
  <r>
    <s v="Alimentarios"/>
    <x v="0"/>
    <x v="0"/>
    <s v="Unión Europea"/>
    <x v="0"/>
    <s v="Unión Europea"/>
    <s v="Unión Europea Austria"/>
    <x v="13"/>
    <x v="7"/>
    <x v="6"/>
    <s v="No reportado"/>
    <n v="2025"/>
    <n v="180"/>
    <n v="20"/>
    <s v="Kgr."/>
  </r>
  <r>
    <s v="Alimentarios"/>
    <x v="0"/>
    <x v="0"/>
    <s v="Unión Europea"/>
    <x v="0"/>
    <s v="Unión Europea"/>
    <s v="Unión Europea Austria"/>
    <x v="14"/>
    <x v="7"/>
    <x v="7"/>
    <s v="No reportado"/>
    <n v="2025"/>
    <n v="9825"/>
    <n v="1310"/>
    <s v="Kgr."/>
  </r>
  <r>
    <s v="Alimentarios"/>
    <x v="0"/>
    <x v="0"/>
    <s v="Unión Europea"/>
    <x v="0"/>
    <s v="Unión Europea"/>
    <s v="Unión Europea Austria"/>
    <x v="15"/>
    <x v="8"/>
    <x v="8"/>
    <s v="No reportado"/>
    <n v="2025"/>
    <n v="783500"/>
    <n v="50000"/>
    <s v="Kgr."/>
  </r>
  <r>
    <s v="Alimentarios"/>
    <x v="0"/>
    <x v="0"/>
    <s v="Unión Europea"/>
    <x v="0"/>
    <s v="Unión Europea"/>
    <s v="Unión Europea Austria"/>
    <x v="16"/>
    <x v="3"/>
    <x v="0"/>
    <s v="No reportado"/>
    <n v="2025"/>
    <n v="8700"/>
    <n v="500"/>
    <s v="Kgr."/>
  </r>
  <r>
    <s v="Alimentarios"/>
    <x v="0"/>
    <x v="0"/>
    <s v="Unión Europea"/>
    <x v="0"/>
    <s v="Unión Europea"/>
    <s v="Unión Europea Austria"/>
    <x v="17"/>
    <x v="1"/>
    <x v="5"/>
    <s v="No reportado"/>
    <n v="2025"/>
    <n v="3144.16"/>
    <n v="172"/>
    <s v="Kgr."/>
  </r>
  <r>
    <s v="Alimentarios"/>
    <x v="0"/>
    <x v="0"/>
    <s v="Unión Europea"/>
    <x v="0"/>
    <s v="Unión Europea"/>
    <s v="Unión Europea Austria"/>
    <x v="18"/>
    <x v="9"/>
    <x v="5"/>
    <s v="No reportado"/>
    <n v="2025"/>
    <n v="47.3"/>
    <n v="4.3"/>
    <s v="Kgr."/>
  </r>
  <r>
    <s v="Alimentarios"/>
    <x v="0"/>
    <x v="0"/>
    <s v="Unión Europea"/>
    <x v="0"/>
    <s v="Unión Europea"/>
    <s v="Unión Europea Austria"/>
    <x v="19"/>
    <x v="9"/>
    <x v="5"/>
    <s v="No reportado"/>
    <n v="2025"/>
    <n v="8101.47"/>
    <n v="623.19000000000005"/>
    <s v="Kgr."/>
  </r>
  <r>
    <s v="Alimentarios"/>
    <x v="0"/>
    <x v="0"/>
    <s v="Unión Europea"/>
    <x v="0"/>
    <s v="Unión Europea"/>
    <s v="Unión Europea Austria"/>
    <x v="20"/>
    <x v="10"/>
    <x v="5"/>
    <s v="No reportado"/>
    <n v="2025"/>
    <n v="503.58"/>
    <n v="45.78"/>
    <s v="Kgr."/>
  </r>
  <r>
    <s v="Alimentarios"/>
    <x v="0"/>
    <x v="0"/>
    <s v="Unión Europea"/>
    <x v="0"/>
    <s v="Unión Europea"/>
    <s v="Unión Europea Austria"/>
    <x v="21"/>
    <x v="0"/>
    <x v="5"/>
    <s v="No reportado"/>
    <n v="2025"/>
    <n v="2878276.8"/>
    <n v="179892.3"/>
    <s v="Kgr."/>
  </r>
  <r>
    <s v="Alimentarios"/>
    <x v="0"/>
    <x v="0"/>
    <s v="Unión Europea"/>
    <x v="0"/>
    <s v="Unión Europea"/>
    <s v="Unión Europea Austria"/>
    <x v="22"/>
    <x v="11"/>
    <x v="5"/>
    <s v="No reportado"/>
    <n v="2025"/>
    <n v="56"/>
    <n v="7"/>
    <s v="Kgr."/>
  </r>
  <r>
    <s v="Alimentarios"/>
    <x v="0"/>
    <x v="0"/>
    <s v="Unión Europea"/>
    <x v="0"/>
    <s v="Unión Europea"/>
    <s v="Unión Europea Austria"/>
    <x v="23"/>
    <x v="11"/>
    <x v="5"/>
    <s v="No reportado"/>
    <n v="2025"/>
    <n v="936"/>
    <n v="100"/>
    <s v="Kgr."/>
  </r>
  <r>
    <s v="Alimentarios"/>
    <x v="0"/>
    <x v="0"/>
    <s v="Unión Europea"/>
    <x v="0"/>
    <s v="Unión Europea"/>
    <s v="Unión Europea Austria"/>
    <x v="24"/>
    <x v="12"/>
    <x v="9"/>
    <s v="No reportado"/>
    <n v="2025"/>
    <n v="171.36"/>
    <n v="84"/>
    <s v="Ltr."/>
  </r>
  <r>
    <s v="Alimentarios"/>
    <x v="0"/>
    <x v="0"/>
    <s v="Unión Europea"/>
    <x v="0"/>
    <s v="Unión Europea"/>
    <s v="Unión Europea Austria"/>
    <x v="25"/>
    <x v="3"/>
    <x v="0"/>
    <s v="No reportado"/>
    <n v="2025"/>
    <n v="17500"/>
    <n v="2500"/>
    <s v="Kgr."/>
  </r>
  <r>
    <s v="Alimentarios"/>
    <x v="0"/>
    <x v="0"/>
    <s v="Unión Europea"/>
    <x v="0"/>
    <s v="Unión Europea"/>
    <s v="Unión Europea Austria"/>
    <x v="26"/>
    <x v="3"/>
    <x v="0"/>
    <s v="No reportado"/>
    <n v="2025"/>
    <n v="46.643598974366803"/>
    <n v="6"/>
    <s v="Kgr."/>
  </r>
  <r>
    <s v="Alimentarios"/>
    <x v="0"/>
    <x v="0"/>
    <s v="Unión Europea"/>
    <x v="0"/>
    <s v="Unión Europea"/>
    <s v="Unión Europea Austria"/>
    <x v="27"/>
    <x v="4"/>
    <x v="0"/>
    <s v="No reportado"/>
    <n v="2025"/>
    <n v="2915.5"/>
    <n v="343"/>
    <s v="Kgr."/>
  </r>
  <r>
    <s v="Alimentarios"/>
    <x v="0"/>
    <x v="0"/>
    <s v="Unión Europea"/>
    <x v="0"/>
    <s v="Unión Europea"/>
    <s v="Unión Europea Austria"/>
    <x v="28"/>
    <x v="3"/>
    <x v="10"/>
    <s v="No reportado"/>
    <n v="2025"/>
    <n v="19.5"/>
    <n v="5"/>
    <s v="Ltr."/>
  </r>
  <r>
    <s v="Alimentarios"/>
    <x v="0"/>
    <x v="0"/>
    <s v="Unión Europea"/>
    <x v="0"/>
    <s v="Unión Europea"/>
    <s v="Unión Europea Austria"/>
    <x v="29"/>
    <x v="5"/>
    <x v="11"/>
    <s v="No reportado"/>
    <n v="2025"/>
    <n v="3249909.1789000002"/>
    <n v="350123.62"/>
    <s v="Kgr."/>
  </r>
  <r>
    <s v="Alimentarios"/>
    <x v="0"/>
    <x v="0"/>
    <s v="Unión Europea"/>
    <x v="0"/>
    <s v="Unión Europea"/>
    <s v="Unión Europea Austria"/>
    <x v="30"/>
    <x v="3"/>
    <x v="0"/>
    <s v="No reportado"/>
    <n v="2025"/>
    <n v="12157.8921032292"/>
    <n v="1250"/>
    <s v="Kgr."/>
  </r>
  <r>
    <s v="Alimentarios"/>
    <x v="0"/>
    <x v="0"/>
    <s v="Unión Europea"/>
    <x v="0"/>
    <s v="Unión Europea"/>
    <s v="Unión Europea Austria"/>
    <x v="31"/>
    <x v="13"/>
    <x v="12"/>
    <s v="No reportado"/>
    <n v="2025"/>
    <n v="21000"/>
    <n v="700"/>
    <s v="Kgr."/>
  </r>
  <r>
    <s v="Alimentarios"/>
    <x v="0"/>
    <x v="0"/>
    <s v="Unión Europea"/>
    <x v="0"/>
    <s v="Unión Europea"/>
    <s v="Unión Europea Austria"/>
    <x v="32"/>
    <x v="3"/>
    <x v="11"/>
    <s v="No reportado"/>
    <n v="2025"/>
    <n v="2683.2"/>
    <n v="258"/>
    <s v="Kgr."/>
  </r>
  <r>
    <s v="Alimentarios"/>
    <x v="0"/>
    <x v="0"/>
    <s v="Unión Europea"/>
    <x v="0"/>
    <s v="Unión Europea"/>
    <s v="Unión Europea Austria"/>
    <x v="33"/>
    <x v="6"/>
    <x v="13"/>
    <s v="No reportado"/>
    <n v="2025"/>
    <n v="12574.1"/>
    <n v="781"/>
    <s v="Kgr."/>
  </r>
  <r>
    <s v="Alimentarios"/>
    <x v="0"/>
    <x v="0"/>
    <s v="Unión Europea"/>
    <x v="0"/>
    <s v="Unión Europea"/>
    <s v="Unión Europea Austria"/>
    <x v="34"/>
    <x v="3"/>
    <x v="14"/>
    <s v="No reportado"/>
    <n v="2025"/>
    <n v="34.200000000000003"/>
    <n v="6"/>
    <s v="Kgr."/>
  </r>
  <r>
    <s v="Alimentarios"/>
    <x v="0"/>
    <x v="0"/>
    <s v="Unión Europea"/>
    <x v="0"/>
    <s v="Unión Europea"/>
    <s v="Unión Europea Austria"/>
    <x v="35"/>
    <x v="3"/>
    <x v="15"/>
    <s v="No reportado"/>
    <n v="2025"/>
    <n v="592"/>
    <n v="20"/>
    <s v="Kgr."/>
  </r>
  <r>
    <s v="Alimentarios"/>
    <x v="0"/>
    <x v="0"/>
    <s v="Unión Europea"/>
    <x v="0"/>
    <s v="Unión Europea"/>
    <s v="Unión Europea Austria"/>
    <x v="36"/>
    <x v="13"/>
    <x v="16"/>
    <s v="No reportado"/>
    <n v="2025"/>
    <n v="2892.5"/>
    <n v="650"/>
    <s v="Kgr."/>
  </r>
  <r>
    <s v="Alimentarios"/>
    <x v="0"/>
    <x v="0"/>
    <s v="Unión Europea"/>
    <x v="0"/>
    <s v="Unión Europea"/>
    <s v="Unión Europea Austria"/>
    <x v="37"/>
    <x v="3"/>
    <x v="14"/>
    <s v="No reportado"/>
    <n v="2025"/>
    <n v="19.47"/>
    <n v="3"/>
    <s v="Kgr."/>
  </r>
  <r>
    <s v="Alimentarios"/>
    <x v="0"/>
    <x v="0"/>
    <s v="Unión Europea"/>
    <x v="0"/>
    <s v="Unión Europea"/>
    <s v="Unión Europea Austria"/>
    <x v="38"/>
    <x v="13"/>
    <x v="5"/>
    <s v="No reportado"/>
    <n v="2025"/>
    <n v="56000"/>
    <n v="2800"/>
    <s v="Kgr."/>
  </r>
  <r>
    <s v="Alimentarios"/>
    <x v="0"/>
    <x v="0"/>
    <s v="Unión Europea"/>
    <x v="0"/>
    <s v="Unión Europea"/>
    <s v="Unión Europea Austria"/>
    <x v="39"/>
    <x v="13"/>
    <x v="5"/>
    <s v="No reportado"/>
    <n v="2025"/>
    <n v="19250"/>
    <n v="1750"/>
    <s v="Kgr."/>
  </r>
  <r>
    <s v="Alimentarios"/>
    <x v="0"/>
    <x v="0"/>
    <s v="Unión Europea"/>
    <x v="0"/>
    <s v="Unión Europea"/>
    <s v="Unión Europea Austria"/>
    <x v="40"/>
    <x v="4"/>
    <x v="16"/>
    <s v="No reportado"/>
    <n v="2025"/>
    <n v="8782.56"/>
    <n v="432"/>
    <s v="Kgr."/>
  </r>
  <r>
    <s v="Alimentarios"/>
    <x v="0"/>
    <x v="0"/>
    <s v="Unión Europea"/>
    <x v="0"/>
    <s v="Unión Europea"/>
    <s v="Unión Europea Austria"/>
    <x v="41"/>
    <x v="6"/>
    <x v="13"/>
    <s v="No reportado"/>
    <n v="2025"/>
    <n v="22319.26"/>
    <n v="1171"/>
    <s v="Kgr."/>
  </r>
  <r>
    <s v="Alimentarios"/>
    <x v="0"/>
    <x v="0"/>
    <s v="Unión Europea"/>
    <x v="1"/>
    <s v="Unión Europea"/>
    <s v="Unión Europea Bélgica"/>
    <x v="0"/>
    <x v="0"/>
    <x v="0"/>
    <s v="No reportado"/>
    <n v="2025"/>
    <n v="766.5"/>
    <n v="73"/>
    <s v="Kgr."/>
  </r>
  <r>
    <s v="Alimentarios"/>
    <x v="0"/>
    <x v="0"/>
    <s v="Unión Europea"/>
    <x v="1"/>
    <s v="Unión Europea"/>
    <s v="Unión Europea Bélgica"/>
    <x v="1"/>
    <x v="1"/>
    <x v="0"/>
    <s v="No reportado"/>
    <n v="2025"/>
    <n v="90540"/>
    <n v="9054"/>
    <s v="Kgr."/>
  </r>
  <r>
    <s v="Alimentarios"/>
    <x v="0"/>
    <x v="0"/>
    <s v="Unión Europea"/>
    <x v="1"/>
    <s v="Unión Europea"/>
    <s v="Unión Europea Bélgica"/>
    <x v="2"/>
    <x v="2"/>
    <x v="0"/>
    <s v="No reportado"/>
    <n v="2025"/>
    <n v="12535.7"/>
    <n v="670"/>
    <s v="Kgr."/>
  </r>
  <r>
    <s v="Alimentarios"/>
    <x v="0"/>
    <x v="0"/>
    <s v="Unión Europea"/>
    <x v="1"/>
    <s v="Unión Europea"/>
    <s v="Unión Europea Bélgica"/>
    <x v="4"/>
    <x v="4"/>
    <x v="2"/>
    <s v="No reportado"/>
    <n v="2025"/>
    <n v="6124.8"/>
    <n v="2640"/>
    <s v="Kgr."/>
  </r>
  <r>
    <s v="Alimentarios"/>
    <x v="0"/>
    <x v="0"/>
    <s v="Unión Europea"/>
    <x v="1"/>
    <s v="Unión Europea"/>
    <s v="Unión Europea Bélgica"/>
    <x v="42"/>
    <x v="0"/>
    <x v="7"/>
    <s v="No reportado"/>
    <n v="2025"/>
    <n v="3192"/>
    <n v="0.45600000000000002"/>
    <s v="Kgr."/>
  </r>
  <r>
    <s v="Alimentarios"/>
    <x v="0"/>
    <x v="0"/>
    <s v="Unión Europea"/>
    <x v="1"/>
    <s v="Unión Europea"/>
    <s v="Unión Europea Bélgica"/>
    <x v="5"/>
    <x v="5"/>
    <x v="2"/>
    <s v="No reportado"/>
    <n v="2025"/>
    <n v="213.36"/>
    <n v="84"/>
    <s v="Kgr."/>
  </r>
  <r>
    <s v="Alimentarios"/>
    <x v="0"/>
    <x v="0"/>
    <s v="Unión Europea"/>
    <x v="1"/>
    <s v="Unión Europea"/>
    <s v="Unión Europea Bélgica"/>
    <x v="6"/>
    <x v="3"/>
    <x v="0"/>
    <s v="No reportado"/>
    <n v="2025"/>
    <n v="6000"/>
    <n v="1000"/>
    <s v="Kgr."/>
  </r>
  <r>
    <s v="Alimentarios"/>
    <x v="0"/>
    <x v="0"/>
    <s v="Unión Europea"/>
    <x v="1"/>
    <s v="Unión Europea"/>
    <s v="Unión Europea Bélgica"/>
    <x v="43"/>
    <x v="6"/>
    <x v="4"/>
    <s v="No reportado"/>
    <n v="2025"/>
    <n v="143331.9"/>
    <n v="116530"/>
    <s v="Kgr."/>
  </r>
  <r>
    <s v="Alimentarios"/>
    <x v="0"/>
    <x v="0"/>
    <s v="Unión Europea"/>
    <x v="1"/>
    <s v="Unión Europea"/>
    <s v="Unión Europea Bélgica"/>
    <x v="7"/>
    <x v="5"/>
    <x v="3"/>
    <s v="No reportado"/>
    <n v="2025"/>
    <n v="497812.231091319"/>
    <n v="13677.5"/>
    <s v="Kgr."/>
  </r>
  <r>
    <s v="Alimentarios"/>
    <x v="0"/>
    <x v="0"/>
    <s v="Unión Europea"/>
    <x v="1"/>
    <s v="Unión Europea"/>
    <s v="Unión Europea Bélgica"/>
    <x v="8"/>
    <x v="5"/>
    <x v="3"/>
    <s v="No reportado"/>
    <n v="2025"/>
    <n v="18415.099999999999"/>
    <n v="410"/>
    <s v="Kgr."/>
  </r>
  <r>
    <s v="Alimentarios"/>
    <x v="0"/>
    <x v="0"/>
    <s v="Unión Europea"/>
    <x v="1"/>
    <s v="Unión Europea"/>
    <s v="Unión Europea Bélgica"/>
    <x v="9"/>
    <x v="6"/>
    <x v="4"/>
    <s v="No reportado"/>
    <n v="2025"/>
    <n v="80951"/>
    <n v="62270"/>
    <s v="Kgr."/>
  </r>
  <r>
    <s v="Alimentarios"/>
    <x v="0"/>
    <x v="0"/>
    <s v="Unión Europea"/>
    <x v="1"/>
    <s v="Unión Europea"/>
    <s v="Unión Europea Bélgica"/>
    <x v="10"/>
    <x v="4"/>
    <x v="0"/>
    <s v="No reportado"/>
    <n v="2025"/>
    <n v="81600"/>
    <n v="9600"/>
    <s v="Kgr."/>
  </r>
  <r>
    <s v="Alimentarios"/>
    <x v="0"/>
    <x v="0"/>
    <s v="Unión Europea"/>
    <x v="1"/>
    <s v="Unión Europea"/>
    <s v="Unión Europea Bélgica"/>
    <x v="11"/>
    <x v="3"/>
    <x v="3"/>
    <s v="No reportado"/>
    <n v="2025"/>
    <n v="35596"/>
    <n v="780"/>
    <s v="Kgr."/>
  </r>
  <r>
    <s v="Alimentarios"/>
    <x v="0"/>
    <x v="0"/>
    <s v="Unión Europea"/>
    <x v="1"/>
    <s v="Unión Europea"/>
    <s v="Unión Europea Bélgica"/>
    <x v="12"/>
    <x v="2"/>
    <x v="5"/>
    <s v="No reportado"/>
    <n v="2025"/>
    <n v="2279.7150000000001"/>
    <n v="239.97"/>
    <s v="Kgr."/>
  </r>
  <r>
    <s v="Alimentarios"/>
    <x v="0"/>
    <x v="0"/>
    <s v="Unión Europea"/>
    <x v="1"/>
    <s v="Unión Europea"/>
    <s v="Unión Europea Bélgica"/>
    <x v="44"/>
    <x v="0"/>
    <x v="0"/>
    <s v="No reportado"/>
    <n v="2025"/>
    <n v="46200"/>
    <n v="3300"/>
    <s v="Kgr."/>
  </r>
  <r>
    <s v="Alimentarios"/>
    <x v="0"/>
    <x v="0"/>
    <s v="Unión Europea"/>
    <x v="1"/>
    <s v="Unión Europea"/>
    <s v="Unión Europea Bélgica"/>
    <x v="45"/>
    <x v="6"/>
    <x v="4"/>
    <s v="No reportado"/>
    <n v="2025"/>
    <n v="67500"/>
    <n v="18000"/>
    <s v="Kgr."/>
  </r>
  <r>
    <s v="Alimentarios"/>
    <x v="0"/>
    <x v="0"/>
    <s v="Unión Europea"/>
    <x v="1"/>
    <s v="Unión Europea"/>
    <s v="Unión Europea Bélgica"/>
    <x v="14"/>
    <x v="7"/>
    <x v="7"/>
    <s v="No reportado"/>
    <n v="2025"/>
    <n v="15150"/>
    <n v="2020"/>
    <s v="Kgr."/>
  </r>
  <r>
    <s v="Alimentarios"/>
    <x v="0"/>
    <x v="0"/>
    <s v="Unión Europea"/>
    <x v="1"/>
    <s v="Unión Europea"/>
    <s v="Unión Europea Bélgica"/>
    <x v="16"/>
    <x v="3"/>
    <x v="0"/>
    <s v="No reportado"/>
    <n v="2025"/>
    <n v="62640"/>
    <n v="3600"/>
    <s v="Kgr."/>
  </r>
  <r>
    <s v="Alimentarios"/>
    <x v="0"/>
    <x v="0"/>
    <s v="Unión Europea"/>
    <x v="1"/>
    <s v="Unión Europea"/>
    <s v="Unión Europea Bélgica"/>
    <x v="19"/>
    <x v="9"/>
    <x v="5"/>
    <s v="No reportado"/>
    <n v="2025"/>
    <n v="3495.57"/>
    <n v="268.89"/>
    <s v="Kgr."/>
  </r>
  <r>
    <s v="Alimentarios"/>
    <x v="0"/>
    <x v="0"/>
    <s v="Unión Europea"/>
    <x v="1"/>
    <s v="Unión Europea"/>
    <s v="Unión Europea Bélgica"/>
    <x v="20"/>
    <x v="10"/>
    <x v="5"/>
    <s v="No reportado"/>
    <n v="2025"/>
    <n v="48.4"/>
    <n v="4.4000000000000004"/>
    <s v="Kgr."/>
  </r>
  <r>
    <s v="Alimentarios"/>
    <x v="0"/>
    <x v="0"/>
    <s v="Unión Europea"/>
    <x v="1"/>
    <s v="Unión Europea"/>
    <s v="Unión Europea Bélgica"/>
    <x v="21"/>
    <x v="0"/>
    <x v="5"/>
    <s v="No reportado"/>
    <n v="2025"/>
    <n v="3008556.8"/>
    <n v="188034.8"/>
    <s v="Kgr."/>
  </r>
  <r>
    <s v="Alimentarios"/>
    <x v="0"/>
    <x v="0"/>
    <s v="Unión Europea"/>
    <x v="1"/>
    <s v="Unión Europea"/>
    <s v="Unión Europea Bélgica"/>
    <x v="22"/>
    <x v="11"/>
    <x v="5"/>
    <s v="No reportado"/>
    <n v="2025"/>
    <n v="296"/>
    <n v="37"/>
    <s v="Kgr."/>
  </r>
  <r>
    <s v="Alimentarios"/>
    <x v="0"/>
    <x v="0"/>
    <s v="Unión Europea"/>
    <x v="1"/>
    <s v="Unión Europea"/>
    <s v="Unión Europea Bélgica"/>
    <x v="46"/>
    <x v="8"/>
    <x v="5"/>
    <s v="No reportado"/>
    <n v="2025"/>
    <n v="54900"/>
    <n v="3000"/>
    <s v="Kgr."/>
  </r>
  <r>
    <s v="Alimentarios"/>
    <x v="0"/>
    <x v="0"/>
    <s v="Unión Europea"/>
    <x v="1"/>
    <s v="Unión Europea"/>
    <s v="Unión Europea Bélgica"/>
    <x v="24"/>
    <x v="12"/>
    <x v="9"/>
    <s v="No reportado"/>
    <n v="2025"/>
    <n v="1836"/>
    <n v="900"/>
    <s v="Ltr."/>
  </r>
  <r>
    <s v="Alimentarios"/>
    <x v="0"/>
    <x v="0"/>
    <s v="Unión Europea"/>
    <x v="1"/>
    <s v="Unión Europea"/>
    <s v="Unión Europea Bélgica"/>
    <x v="25"/>
    <x v="3"/>
    <x v="0"/>
    <s v="No reportado"/>
    <n v="2025"/>
    <n v="35000"/>
    <n v="5000"/>
    <s v="Kgr."/>
  </r>
  <r>
    <s v="Alimentarios"/>
    <x v="0"/>
    <x v="0"/>
    <s v="Unión Europea"/>
    <x v="1"/>
    <s v="Unión Europea"/>
    <s v="Unión Europea Bélgica"/>
    <x v="26"/>
    <x v="3"/>
    <x v="0"/>
    <s v="No reportado"/>
    <n v="2025"/>
    <n v="5364.0138820521797"/>
    <n v="690"/>
    <s v="Kgr."/>
  </r>
  <r>
    <s v="Alimentarios"/>
    <x v="0"/>
    <x v="0"/>
    <s v="Unión Europea"/>
    <x v="1"/>
    <s v="Unión Europea"/>
    <s v="Unión Europea Bélgica"/>
    <x v="47"/>
    <x v="3"/>
    <x v="0"/>
    <s v="No reportado"/>
    <n v="2025"/>
    <n v="30286.85"/>
    <n v="5195"/>
    <s v="Kgr."/>
  </r>
  <r>
    <s v="Alimentarios"/>
    <x v="0"/>
    <x v="0"/>
    <s v="Unión Europea"/>
    <x v="1"/>
    <s v="Unión Europea"/>
    <s v="Unión Europea Bélgica"/>
    <x v="27"/>
    <x v="4"/>
    <x v="0"/>
    <s v="No reportado"/>
    <n v="2025"/>
    <n v="89462.5"/>
    <n v="10525"/>
    <s v="Kgr."/>
  </r>
  <r>
    <s v="Alimentarios"/>
    <x v="0"/>
    <x v="0"/>
    <s v="Unión Europea"/>
    <x v="1"/>
    <s v="Unión Europea"/>
    <s v="Unión Europea Bélgica"/>
    <x v="48"/>
    <x v="7"/>
    <x v="5"/>
    <s v="No reportado"/>
    <n v="2025"/>
    <n v="2251.1999999999998"/>
    <n v="120"/>
    <s v="Kgr."/>
  </r>
  <r>
    <s v="Alimentarios"/>
    <x v="0"/>
    <x v="0"/>
    <s v="Unión Europea"/>
    <x v="1"/>
    <s v="Unión Europea"/>
    <s v="Unión Europea Bélgica"/>
    <x v="28"/>
    <x v="3"/>
    <x v="10"/>
    <s v="No reportado"/>
    <n v="2025"/>
    <n v="5296.2"/>
    <n v="1358"/>
    <s v="Ltr."/>
  </r>
  <r>
    <s v="Alimentarios"/>
    <x v="0"/>
    <x v="0"/>
    <s v="Unión Europea"/>
    <x v="1"/>
    <s v="Unión Europea"/>
    <s v="Unión Europea Bélgica"/>
    <x v="49"/>
    <x v="3"/>
    <x v="10"/>
    <s v="No reportado"/>
    <n v="2025"/>
    <n v="3070.9558000000002"/>
    <n v="113"/>
    <s v="Ltr."/>
  </r>
  <r>
    <s v="Alimentarios"/>
    <x v="0"/>
    <x v="0"/>
    <s v="Unión Europea"/>
    <x v="1"/>
    <s v="Unión Europea"/>
    <s v="Unión Europea Bélgica"/>
    <x v="29"/>
    <x v="5"/>
    <x v="11"/>
    <s v="No reportado"/>
    <n v="2025"/>
    <n v="6523447.476609"/>
    <n v="698525.87100000004"/>
    <s v="Kgr."/>
  </r>
  <r>
    <s v="Alimentarios"/>
    <x v="0"/>
    <x v="0"/>
    <s v="Unión Europea"/>
    <x v="1"/>
    <s v="Unión Europea"/>
    <s v="Unión Europea Bélgica"/>
    <x v="50"/>
    <x v="5"/>
    <x v="14"/>
    <s v="No reportado"/>
    <n v="2025"/>
    <n v="2438.06"/>
    <n v="1754"/>
    <s v="Kgr."/>
  </r>
  <r>
    <s v="Alimentarios"/>
    <x v="0"/>
    <x v="0"/>
    <s v="Unión Europea"/>
    <x v="1"/>
    <s v="Unión Europea"/>
    <s v="Unión Europea Bélgica"/>
    <x v="51"/>
    <x v="3"/>
    <x v="15"/>
    <s v="No reportado"/>
    <n v="2025"/>
    <n v="5890.32"/>
    <n v="606"/>
    <s v="Kgr."/>
  </r>
  <r>
    <s v="Alimentarios"/>
    <x v="0"/>
    <x v="0"/>
    <s v="Unión Europea"/>
    <x v="1"/>
    <s v="Unión Europea"/>
    <s v="Unión Europea Bélgica"/>
    <x v="31"/>
    <x v="13"/>
    <x v="12"/>
    <s v="No reportado"/>
    <n v="2025"/>
    <n v="21000"/>
    <n v="700"/>
    <s v="Kgr."/>
  </r>
  <r>
    <s v="Alimentarios"/>
    <x v="0"/>
    <x v="0"/>
    <s v="Unión Europea"/>
    <x v="1"/>
    <s v="Unión Europea"/>
    <s v="Unión Europea Bélgica"/>
    <x v="52"/>
    <x v="1"/>
    <x v="16"/>
    <s v="No reportado"/>
    <n v="2025"/>
    <n v="15342.4"/>
    <n v="1720"/>
    <s v="Kgr."/>
  </r>
  <r>
    <s v="Alimentarios"/>
    <x v="0"/>
    <x v="0"/>
    <s v="Unión Europea"/>
    <x v="1"/>
    <s v="Unión Europea"/>
    <s v="Unión Europea Bélgica"/>
    <x v="53"/>
    <x v="5"/>
    <x v="8"/>
    <s v="No reportado"/>
    <n v="2025"/>
    <n v="204200"/>
    <n v="10000"/>
    <s v="Kgr."/>
  </r>
  <r>
    <s v="Alimentarios"/>
    <x v="0"/>
    <x v="0"/>
    <s v="Unión Europea"/>
    <x v="1"/>
    <s v="Unión Europea"/>
    <s v="Unión Europea Bélgica"/>
    <x v="32"/>
    <x v="3"/>
    <x v="11"/>
    <s v="No reportado"/>
    <n v="2025"/>
    <n v="150169.76"/>
    <n v="14439.4"/>
    <s v="Kgr."/>
  </r>
  <r>
    <s v="Alimentarios"/>
    <x v="0"/>
    <x v="0"/>
    <s v="Unión Europea"/>
    <x v="1"/>
    <s v="Unión Europea"/>
    <s v="Unión Europea Bélgica"/>
    <x v="33"/>
    <x v="6"/>
    <x v="13"/>
    <s v="No reportado"/>
    <n v="2025"/>
    <n v="39815.300000000003"/>
    <n v="2473"/>
    <s v="Kgr."/>
  </r>
  <r>
    <s v="Alimentarios"/>
    <x v="0"/>
    <x v="0"/>
    <s v="Unión Europea"/>
    <x v="1"/>
    <s v="Unión Europea"/>
    <s v="Unión Europea Bélgica"/>
    <x v="34"/>
    <x v="3"/>
    <x v="14"/>
    <s v="No reportado"/>
    <n v="2025"/>
    <n v="1003.2"/>
    <n v="176"/>
    <s v="Kgr."/>
  </r>
  <r>
    <s v="Alimentarios"/>
    <x v="0"/>
    <x v="0"/>
    <s v="Unión Europea"/>
    <x v="1"/>
    <s v="Unión Europea"/>
    <s v="Unión Europea Bélgica"/>
    <x v="35"/>
    <x v="3"/>
    <x v="15"/>
    <s v="No reportado"/>
    <n v="2025"/>
    <n v="3256"/>
    <n v="110"/>
    <s v="Kgr."/>
  </r>
  <r>
    <s v="Alimentarios"/>
    <x v="0"/>
    <x v="0"/>
    <s v="Unión Europea"/>
    <x v="1"/>
    <s v="Unión Europea"/>
    <s v="Unión Europea Bélgica"/>
    <x v="36"/>
    <x v="13"/>
    <x v="16"/>
    <s v="No reportado"/>
    <n v="2025"/>
    <n v="5340"/>
    <n v="1200"/>
    <s v="Kgr."/>
  </r>
  <r>
    <s v="Alimentarios"/>
    <x v="0"/>
    <x v="0"/>
    <s v="Unión Europea"/>
    <x v="1"/>
    <s v="Unión Europea"/>
    <s v="Unión Europea Bélgica"/>
    <x v="54"/>
    <x v="10"/>
    <x v="4"/>
    <s v="No reportado"/>
    <n v="2025"/>
    <n v="193500"/>
    <n v="129000"/>
    <s v="Kgr."/>
  </r>
  <r>
    <s v="Alimentarios"/>
    <x v="0"/>
    <x v="0"/>
    <s v="Unión Europea"/>
    <x v="1"/>
    <s v="Unión Europea"/>
    <s v="Unión Europea Bélgica"/>
    <x v="37"/>
    <x v="3"/>
    <x v="14"/>
    <s v="No reportado"/>
    <n v="2025"/>
    <n v="571.12"/>
    <n v="88"/>
    <s v="Kgr."/>
  </r>
  <r>
    <s v="Alimentarios"/>
    <x v="0"/>
    <x v="0"/>
    <s v="Unión Europea"/>
    <x v="1"/>
    <s v="Unión Europea"/>
    <s v="Unión Europea Bélgica"/>
    <x v="38"/>
    <x v="13"/>
    <x v="5"/>
    <s v="No reportado"/>
    <n v="2025"/>
    <n v="23112"/>
    <n v="1155.5999999999999"/>
    <s v="Kgr."/>
  </r>
  <r>
    <s v="Alimentarios"/>
    <x v="0"/>
    <x v="0"/>
    <s v="Unión Europea"/>
    <x v="1"/>
    <s v="Unión Europea"/>
    <s v="Unión Europea Bélgica"/>
    <x v="40"/>
    <x v="4"/>
    <x v="16"/>
    <s v="No reportado"/>
    <n v="2025"/>
    <n v="230969.13"/>
    <n v="11361"/>
    <s v="Kgr."/>
  </r>
  <r>
    <s v="Alimentarios"/>
    <x v="0"/>
    <x v="0"/>
    <s v="Unión Europea"/>
    <x v="1"/>
    <s v="Unión Europea"/>
    <s v="Unión Europea Bélgica"/>
    <x v="55"/>
    <x v="2"/>
    <x v="16"/>
    <s v="No reportado"/>
    <n v="2025"/>
    <n v="1313.2639999999999"/>
    <n v="168.8"/>
    <s v="Kgr."/>
  </r>
  <r>
    <s v="Alimentarios"/>
    <x v="0"/>
    <x v="0"/>
    <s v="Unión Europea"/>
    <x v="1"/>
    <s v="Unión Europea"/>
    <s v="Unión Europea Bélgica"/>
    <x v="56"/>
    <x v="11"/>
    <x v="14"/>
    <s v="No reportado"/>
    <n v="2025"/>
    <n v="3991.68"/>
    <n v="403.2"/>
    <s v="Kgr."/>
  </r>
  <r>
    <s v="Alimentarios"/>
    <x v="0"/>
    <x v="0"/>
    <s v="Unión Europea"/>
    <x v="1"/>
    <s v="Unión Europea"/>
    <s v="Unión Europea Bélgica"/>
    <x v="41"/>
    <x v="6"/>
    <x v="13"/>
    <s v="No reportado"/>
    <n v="2025"/>
    <n v="57103.76"/>
    <n v="2996"/>
    <s v="Kgr."/>
  </r>
  <r>
    <s v="Alimentarios"/>
    <x v="0"/>
    <x v="0"/>
    <s v="Unión Europea"/>
    <x v="2"/>
    <s v="Unión Europea"/>
    <s v="Unión Europea Bulgaria"/>
    <x v="0"/>
    <x v="0"/>
    <x v="0"/>
    <s v="No reportado"/>
    <n v="2025"/>
    <n v="2299.5"/>
    <n v="219"/>
    <s v="Kgr."/>
  </r>
  <r>
    <s v="Alimentarios"/>
    <x v="0"/>
    <x v="0"/>
    <s v="Unión Europea"/>
    <x v="2"/>
    <s v="Unión Europea"/>
    <s v="Unión Europea Bulgaria"/>
    <x v="6"/>
    <x v="3"/>
    <x v="0"/>
    <s v="No reportado"/>
    <n v="2025"/>
    <n v="1200"/>
    <n v="200"/>
    <s v="Kgr."/>
  </r>
  <r>
    <s v="Alimentarios"/>
    <x v="0"/>
    <x v="0"/>
    <s v="Unión Europea"/>
    <x v="2"/>
    <s v="Unión Europea"/>
    <s v="Unión Europea Bulgaria"/>
    <x v="12"/>
    <x v="2"/>
    <x v="5"/>
    <s v="No reportado"/>
    <n v="2025"/>
    <n v="264.38499999999999"/>
    <n v="27.83"/>
    <s v="Kgr."/>
  </r>
  <r>
    <s v="Alimentarios"/>
    <x v="0"/>
    <x v="0"/>
    <s v="Unión Europea"/>
    <x v="2"/>
    <s v="Unión Europea"/>
    <s v="Unión Europea Bulgaria"/>
    <x v="16"/>
    <x v="3"/>
    <x v="0"/>
    <s v="No reportado"/>
    <n v="2025"/>
    <n v="40020"/>
    <n v="2300"/>
    <s v="Kgr."/>
  </r>
  <r>
    <s v="Alimentarios"/>
    <x v="0"/>
    <x v="0"/>
    <s v="Unión Europea"/>
    <x v="2"/>
    <s v="Unión Europea"/>
    <s v="Unión Europea Bulgaria"/>
    <x v="19"/>
    <x v="9"/>
    <x v="5"/>
    <s v="No reportado"/>
    <n v="2025"/>
    <n v="3432.91"/>
    <n v="264.07"/>
    <s v="Kgr."/>
  </r>
  <r>
    <s v="Alimentarios"/>
    <x v="0"/>
    <x v="0"/>
    <s v="Unión Europea"/>
    <x v="2"/>
    <s v="Unión Europea"/>
    <s v="Unión Europea Bulgaria"/>
    <x v="21"/>
    <x v="0"/>
    <x v="5"/>
    <s v="No reportado"/>
    <n v="2025"/>
    <n v="29100.799999999999"/>
    <n v="1818.8"/>
    <s v="Kgr."/>
  </r>
  <r>
    <s v="Alimentarios"/>
    <x v="0"/>
    <x v="0"/>
    <s v="Unión Europea"/>
    <x v="2"/>
    <s v="Unión Europea"/>
    <s v="Unión Europea Bulgaria"/>
    <x v="28"/>
    <x v="3"/>
    <x v="10"/>
    <s v="No reportado"/>
    <n v="2025"/>
    <n v="175.5"/>
    <n v="45"/>
    <s v="Ltr."/>
  </r>
  <r>
    <s v="Alimentarios"/>
    <x v="0"/>
    <x v="0"/>
    <s v="Unión Europea"/>
    <x v="2"/>
    <s v="Unión Europea"/>
    <s v="Unión Europea Bulgaria"/>
    <x v="29"/>
    <x v="5"/>
    <x v="11"/>
    <s v="No reportado"/>
    <n v="2025"/>
    <n v="539896.08600000001"/>
    <n v="54922.92"/>
    <s v="Kgr."/>
  </r>
  <r>
    <s v="Alimentarios"/>
    <x v="0"/>
    <x v="0"/>
    <s v="Unión Europea"/>
    <x v="2"/>
    <s v="Unión Europea"/>
    <s v="Unión Europea Bulgaria"/>
    <x v="51"/>
    <x v="3"/>
    <x v="15"/>
    <s v="No reportado"/>
    <n v="2025"/>
    <n v="1710.72"/>
    <n v="176"/>
    <s v="Kgr."/>
  </r>
  <r>
    <s v="Alimentarios"/>
    <x v="0"/>
    <x v="0"/>
    <s v="Unión Europea"/>
    <x v="2"/>
    <s v="Unión Europea"/>
    <s v="Unión Europea Bulgaria"/>
    <x v="52"/>
    <x v="1"/>
    <x v="16"/>
    <s v="No reportado"/>
    <n v="2025"/>
    <n v="75525.64"/>
    <n v="8467"/>
    <s v="Kgr."/>
  </r>
  <r>
    <s v="Alimentarios"/>
    <x v="0"/>
    <x v="0"/>
    <s v="Unión Europea"/>
    <x v="2"/>
    <s v="Unión Europea"/>
    <s v="Unión Europea Bulgaria"/>
    <x v="38"/>
    <x v="13"/>
    <x v="5"/>
    <s v="No reportado"/>
    <n v="2025"/>
    <n v="2500"/>
    <n v="125"/>
    <s v="Kgr."/>
  </r>
  <r>
    <s v="Alimentarios"/>
    <x v="0"/>
    <x v="0"/>
    <s v="Unión Europea"/>
    <x v="3"/>
    <s v="Unión Europea"/>
    <s v="Unión Europea Croacia"/>
    <x v="0"/>
    <x v="0"/>
    <x v="0"/>
    <s v="No reportado"/>
    <n v="2025"/>
    <n v="84"/>
    <n v="8"/>
    <s v="Kgr."/>
  </r>
  <r>
    <s v="Alimentarios"/>
    <x v="0"/>
    <x v="0"/>
    <s v="Unión Europea"/>
    <x v="3"/>
    <s v="Unión Europea"/>
    <s v="Unión Europea Croacia"/>
    <x v="6"/>
    <x v="3"/>
    <x v="0"/>
    <s v="No reportado"/>
    <n v="2025"/>
    <n v="6000"/>
    <n v="1000"/>
    <s v="Kgr."/>
  </r>
  <r>
    <s v="Alimentarios"/>
    <x v="0"/>
    <x v="0"/>
    <s v="Unión Europea"/>
    <x v="3"/>
    <s v="Unión Europea"/>
    <s v="Unión Europea Croacia"/>
    <x v="7"/>
    <x v="5"/>
    <x v="3"/>
    <s v="No reportado"/>
    <n v="2025"/>
    <n v="28147.274110443101"/>
    <n v="612"/>
    <s v="Kgr."/>
  </r>
  <r>
    <s v="Alimentarios"/>
    <x v="0"/>
    <x v="0"/>
    <s v="Unión Europea"/>
    <x v="3"/>
    <s v="Unión Europea"/>
    <s v="Unión Europea Croacia"/>
    <x v="8"/>
    <x v="5"/>
    <x v="3"/>
    <s v="No reportado"/>
    <n v="2025"/>
    <n v="1957.2625"/>
    <n v="38.75"/>
    <s v="Kgr."/>
  </r>
  <r>
    <s v="Alimentarios"/>
    <x v="0"/>
    <x v="0"/>
    <s v="Unión Europea"/>
    <x v="3"/>
    <s v="Unión Europea"/>
    <s v="Unión Europea Croacia"/>
    <x v="11"/>
    <x v="3"/>
    <x v="3"/>
    <s v="No reportado"/>
    <n v="2025"/>
    <n v="739.2"/>
    <n v="16"/>
    <s v="Kgr."/>
  </r>
  <r>
    <s v="Alimentarios"/>
    <x v="0"/>
    <x v="0"/>
    <s v="Unión Europea"/>
    <x v="3"/>
    <s v="Unión Europea"/>
    <s v="Unión Europea Croacia"/>
    <x v="12"/>
    <x v="2"/>
    <x v="5"/>
    <s v="No reportado"/>
    <n v="2025"/>
    <n v="651.70000000000005"/>
    <n v="68.599999999999994"/>
    <s v="Kgr."/>
  </r>
  <r>
    <s v="Alimentarios"/>
    <x v="0"/>
    <x v="0"/>
    <s v="Unión Europea"/>
    <x v="3"/>
    <s v="Unión Europea"/>
    <s v="Unión Europea Croacia"/>
    <x v="21"/>
    <x v="0"/>
    <x v="5"/>
    <s v="No reportado"/>
    <n v="2025"/>
    <n v="110947.2"/>
    <n v="6934.2"/>
    <s v="Kgr."/>
  </r>
  <r>
    <s v="Alimentarios"/>
    <x v="0"/>
    <x v="0"/>
    <s v="Unión Europea"/>
    <x v="3"/>
    <s v="Unión Europea"/>
    <s v="Unión Europea Croacia"/>
    <x v="57"/>
    <x v="13"/>
    <x v="5"/>
    <s v="No reportado"/>
    <n v="2025"/>
    <n v="371.91"/>
    <n v="21"/>
    <s v="Kgr."/>
  </r>
  <r>
    <s v="Alimentarios"/>
    <x v="0"/>
    <x v="0"/>
    <s v="Unión Europea"/>
    <x v="3"/>
    <s v="Unión Europea"/>
    <s v="Unión Europea Croacia"/>
    <x v="29"/>
    <x v="5"/>
    <x v="11"/>
    <s v="No reportado"/>
    <n v="2025"/>
    <n v="280949.31575000001"/>
    <n v="29826.89"/>
    <s v="Kgr."/>
  </r>
  <r>
    <s v="Alimentarios"/>
    <x v="0"/>
    <x v="0"/>
    <s v="Unión Europea"/>
    <x v="3"/>
    <s v="Unión Europea"/>
    <s v="Unión Europea Croacia"/>
    <x v="32"/>
    <x v="3"/>
    <x v="11"/>
    <s v="No reportado"/>
    <n v="2025"/>
    <n v="178.88"/>
    <n v="17.2"/>
    <s v="Kgr."/>
  </r>
  <r>
    <s v="Alimentarios"/>
    <x v="0"/>
    <x v="0"/>
    <s v="Unión Europea"/>
    <x v="3"/>
    <s v="Unión Europea"/>
    <s v="Unión Europea Croacia"/>
    <x v="35"/>
    <x v="3"/>
    <x v="15"/>
    <s v="No reportado"/>
    <n v="2025"/>
    <n v="592"/>
    <n v="20"/>
    <s v="Kgr."/>
  </r>
  <r>
    <s v="Alimentarios"/>
    <x v="0"/>
    <x v="0"/>
    <s v="Unión Europea"/>
    <x v="3"/>
    <s v="Unión Europea"/>
    <s v="Unión Europea Croacia"/>
    <x v="38"/>
    <x v="13"/>
    <x v="5"/>
    <s v="No reportado"/>
    <n v="2025"/>
    <n v="260"/>
    <n v="13"/>
    <s v="Kgr."/>
  </r>
  <r>
    <s v="Alimentarios"/>
    <x v="0"/>
    <x v="0"/>
    <s v="Unión Europea"/>
    <x v="4"/>
    <s v="Unión Europea"/>
    <s v="Unión Europea Chipre"/>
    <x v="7"/>
    <x v="5"/>
    <x v="3"/>
    <s v="No reportado"/>
    <n v="2025"/>
    <n v="11971.262323974501"/>
    <n v="273.5"/>
    <s v="Kgr."/>
  </r>
  <r>
    <s v="Alimentarios"/>
    <x v="0"/>
    <x v="0"/>
    <s v="Unión Europea"/>
    <x v="4"/>
    <s v="Unión Europea"/>
    <s v="Unión Europea Chipre"/>
    <x v="16"/>
    <x v="3"/>
    <x v="0"/>
    <s v="No reportado"/>
    <n v="2025"/>
    <n v="1740"/>
    <n v="100"/>
    <s v="Kgr."/>
  </r>
  <r>
    <s v="Alimentarios"/>
    <x v="0"/>
    <x v="0"/>
    <s v="Unión Europea"/>
    <x v="4"/>
    <s v="Unión Europea"/>
    <s v="Unión Europea Chipre"/>
    <x v="21"/>
    <x v="0"/>
    <x v="5"/>
    <s v="No reportado"/>
    <n v="2025"/>
    <n v="51459.199999999997"/>
    <n v="3216.2"/>
    <s v="Kgr."/>
  </r>
  <r>
    <s v="Alimentarios"/>
    <x v="0"/>
    <x v="0"/>
    <s v="Unión Europea"/>
    <x v="4"/>
    <s v="Unión Europea"/>
    <s v="Unión Europea Chipre"/>
    <x v="57"/>
    <x v="13"/>
    <x v="5"/>
    <s v="No reportado"/>
    <n v="2025"/>
    <n v="531.29999999999995"/>
    <n v="30"/>
    <s v="Kgr."/>
  </r>
  <r>
    <s v="Alimentarios"/>
    <x v="0"/>
    <x v="0"/>
    <s v="Unión Europea"/>
    <x v="4"/>
    <s v="Unión Europea"/>
    <s v="Unión Europea Chipre"/>
    <x v="24"/>
    <x v="12"/>
    <x v="9"/>
    <s v="No reportado"/>
    <n v="2025"/>
    <n v="146.88"/>
    <n v="72"/>
    <s v="Ltr."/>
  </r>
  <r>
    <s v="Alimentarios"/>
    <x v="0"/>
    <x v="0"/>
    <s v="Unión Europea"/>
    <x v="4"/>
    <s v="Unión Europea"/>
    <s v="Unión Europea Chipre"/>
    <x v="28"/>
    <x v="3"/>
    <x v="10"/>
    <s v="No reportado"/>
    <n v="2025"/>
    <n v="526.5"/>
    <n v="135"/>
    <s v="Ltr."/>
  </r>
  <r>
    <s v="Alimentarios"/>
    <x v="0"/>
    <x v="0"/>
    <s v="Unión Europea"/>
    <x v="4"/>
    <s v="Unión Europea"/>
    <s v="Unión Europea Chipre"/>
    <x v="29"/>
    <x v="5"/>
    <x v="11"/>
    <s v="No reportado"/>
    <n v="2025"/>
    <n v="80642.885999999999"/>
    <n v="8607.2999999999993"/>
    <s v="Kgr."/>
  </r>
  <r>
    <s v="Alimentarios"/>
    <x v="0"/>
    <x v="0"/>
    <s v="Unión Europea"/>
    <x v="5"/>
    <s v="Unión Europea"/>
    <s v="Unión Europea Checa, República"/>
    <x v="0"/>
    <x v="0"/>
    <x v="0"/>
    <s v="No reportado"/>
    <n v="2025"/>
    <n v="3885"/>
    <n v="370"/>
    <s v="Kgr."/>
  </r>
  <r>
    <s v="Alimentarios"/>
    <x v="0"/>
    <x v="0"/>
    <s v="Unión Europea"/>
    <x v="5"/>
    <s v="Unión Europea"/>
    <s v="Unión Europea Checa, República"/>
    <x v="2"/>
    <x v="2"/>
    <x v="0"/>
    <s v="No reportado"/>
    <n v="2025"/>
    <n v="4490.3999999999996"/>
    <n v="240"/>
    <s v="Kgr."/>
  </r>
  <r>
    <s v="Alimentarios"/>
    <x v="0"/>
    <x v="0"/>
    <s v="Unión Europea"/>
    <x v="5"/>
    <s v="Unión Europea"/>
    <s v="Unión Europea Checa, República"/>
    <x v="6"/>
    <x v="3"/>
    <x v="0"/>
    <s v="No reportado"/>
    <n v="2025"/>
    <n v="6000"/>
    <n v="1000"/>
    <s v="Kgr."/>
  </r>
  <r>
    <s v="Alimentarios"/>
    <x v="0"/>
    <x v="0"/>
    <s v="Unión Europea"/>
    <x v="5"/>
    <s v="Unión Europea"/>
    <s v="Unión Europea Checa, República"/>
    <x v="7"/>
    <x v="5"/>
    <x v="3"/>
    <s v="No reportado"/>
    <n v="2025"/>
    <n v="27413.9920007275"/>
    <n v="819"/>
    <s v="Kgr."/>
  </r>
  <r>
    <s v="Alimentarios"/>
    <x v="0"/>
    <x v="0"/>
    <s v="Unión Europea"/>
    <x v="5"/>
    <s v="Unión Europea"/>
    <s v="Unión Europea Checa, República"/>
    <x v="9"/>
    <x v="6"/>
    <x v="4"/>
    <s v="No reportado"/>
    <n v="2025"/>
    <n v="1243710"/>
    <n v="956700"/>
    <s v="Kgr."/>
  </r>
  <r>
    <s v="Alimentarios"/>
    <x v="0"/>
    <x v="0"/>
    <s v="Unión Europea"/>
    <x v="5"/>
    <s v="Unión Europea"/>
    <s v="Unión Europea Checa, República"/>
    <x v="11"/>
    <x v="3"/>
    <x v="3"/>
    <s v="No reportado"/>
    <n v="2025"/>
    <n v="9609.6"/>
    <n v="208"/>
    <s v="Kgr."/>
  </r>
  <r>
    <s v="Alimentarios"/>
    <x v="0"/>
    <x v="0"/>
    <s v="Unión Europea"/>
    <x v="5"/>
    <s v="Unión Europea"/>
    <s v="Unión Europea Checa, República"/>
    <x v="12"/>
    <x v="2"/>
    <x v="5"/>
    <s v="No reportado"/>
    <n v="2025"/>
    <n v="8561.59"/>
    <n v="901.22"/>
    <s v="Kgr."/>
  </r>
  <r>
    <s v="Alimentarios"/>
    <x v="0"/>
    <x v="0"/>
    <s v="Unión Europea"/>
    <x v="5"/>
    <s v="Unión Europea"/>
    <s v="Unión Europea Checa, República"/>
    <x v="44"/>
    <x v="0"/>
    <x v="0"/>
    <s v="No reportado"/>
    <n v="2025"/>
    <n v="37800"/>
    <n v="2700"/>
    <s v="Kgr."/>
  </r>
  <r>
    <s v="Alimentarios"/>
    <x v="0"/>
    <x v="0"/>
    <s v="Unión Europea"/>
    <x v="5"/>
    <s v="Unión Europea"/>
    <s v="Unión Europea Checa, República"/>
    <x v="14"/>
    <x v="7"/>
    <x v="7"/>
    <s v="No reportado"/>
    <n v="2025"/>
    <n v="7650"/>
    <n v="1020"/>
    <s v="Kgr."/>
  </r>
  <r>
    <s v="Alimentarios"/>
    <x v="0"/>
    <x v="0"/>
    <s v="Unión Europea"/>
    <x v="5"/>
    <s v="Unión Europea"/>
    <s v="Unión Europea Checa, República"/>
    <x v="16"/>
    <x v="3"/>
    <x v="0"/>
    <s v="No reportado"/>
    <n v="2025"/>
    <n v="6960"/>
    <n v="400"/>
    <s v="Kgr."/>
  </r>
  <r>
    <s v="Alimentarios"/>
    <x v="0"/>
    <x v="0"/>
    <s v="Unión Europea"/>
    <x v="5"/>
    <s v="Unión Europea"/>
    <s v="Unión Europea Checa, República"/>
    <x v="58"/>
    <x v="4"/>
    <x v="5"/>
    <s v="No reportado"/>
    <n v="2025"/>
    <n v="39.1845"/>
    <n v="4.53"/>
    <s v="Kgr."/>
  </r>
  <r>
    <s v="Alimentarios"/>
    <x v="0"/>
    <x v="0"/>
    <s v="Unión Europea"/>
    <x v="5"/>
    <s v="Unión Europea"/>
    <s v="Unión Europea Checa, República"/>
    <x v="19"/>
    <x v="9"/>
    <x v="5"/>
    <s v="No reportado"/>
    <n v="2025"/>
    <n v="109.2"/>
    <n v="8.4"/>
    <s v="Kgr."/>
  </r>
  <r>
    <s v="Alimentarios"/>
    <x v="0"/>
    <x v="0"/>
    <s v="Unión Europea"/>
    <x v="5"/>
    <s v="Unión Europea"/>
    <s v="Unión Europea Checa, República"/>
    <x v="21"/>
    <x v="0"/>
    <x v="5"/>
    <s v="No reportado"/>
    <n v="2025"/>
    <n v="65468.800000000003"/>
    <n v="4091.8"/>
    <s v="Kgr."/>
  </r>
  <r>
    <s v="Alimentarios"/>
    <x v="0"/>
    <x v="0"/>
    <s v="Unión Europea"/>
    <x v="5"/>
    <s v="Unión Europea"/>
    <s v="Unión Europea Checa, República"/>
    <x v="22"/>
    <x v="11"/>
    <x v="5"/>
    <s v="No reportado"/>
    <n v="2025"/>
    <n v="112"/>
    <n v="14"/>
    <s v="Kgr."/>
  </r>
  <r>
    <s v="Alimentarios"/>
    <x v="0"/>
    <x v="0"/>
    <s v="Unión Europea"/>
    <x v="5"/>
    <s v="Unión Europea"/>
    <s v="Unión Europea Checa, República"/>
    <x v="57"/>
    <x v="13"/>
    <x v="5"/>
    <s v="No reportado"/>
    <n v="2025"/>
    <n v="1275.1199999999999"/>
    <n v="72"/>
    <s v="Kgr."/>
  </r>
  <r>
    <s v="Alimentarios"/>
    <x v="0"/>
    <x v="0"/>
    <s v="Unión Europea"/>
    <x v="5"/>
    <s v="Unión Europea"/>
    <s v="Unión Europea Checa, República"/>
    <x v="24"/>
    <x v="12"/>
    <x v="9"/>
    <s v="No reportado"/>
    <n v="2025"/>
    <n v="204"/>
    <n v="100"/>
    <s v="Ltr."/>
  </r>
  <r>
    <s v="Alimentarios"/>
    <x v="0"/>
    <x v="0"/>
    <s v="Unión Europea"/>
    <x v="5"/>
    <s v="Unión Europea"/>
    <s v="Unión Europea Checa, República"/>
    <x v="47"/>
    <x v="3"/>
    <x v="0"/>
    <s v="No reportado"/>
    <n v="2025"/>
    <n v="5612.15"/>
    <n v="605"/>
    <s v="Kgr."/>
  </r>
  <r>
    <s v="Alimentarios"/>
    <x v="0"/>
    <x v="0"/>
    <s v="Unión Europea"/>
    <x v="5"/>
    <s v="Unión Europea"/>
    <s v="Unión Europea Checa, República"/>
    <x v="28"/>
    <x v="3"/>
    <x v="10"/>
    <s v="No reportado"/>
    <n v="2025"/>
    <n v="943.8"/>
    <n v="242"/>
    <s v="Ltr."/>
  </r>
  <r>
    <s v="Alimentarios"/>
    <x v="0"/>
    <x v="0"/>
    <s v="Unión Europea"/>
    <x v="5"/>
    <s v="Unión Europea"/>
    <s v="Unión Europea Checa, República"/>
    <x v="49"/>
    <x v="3"/>
    <x v="10"/>
    <s v="No reportado"/>
    <n v="2025"/>
    <n v="842.47460000000001"/>
    <n v="31"/>
    <s v="Ltr."/>
  </r>
  <r>
    <s v="Alimentarios"/>
    <x v="0"/>
    <x v="0"/>
    <s v="Unión Europea"/>
    <x v="5"/>
    <s v="Unión Europea"/>
    <s v="Unión Europea Checa, República"/>
    <x v="29"/>
    <x v="5"/>
    <x v="11"/>
    <s v="No reportado"/>
    <n v="2025"/>
    <n v="292234.82561250002"/>
    <n v="33412.927499999998"/>
    <s v="Kgr."/>
  </r>
  <r>
    <s v="Alimentarios"/>
    <x v="0"/>
    <x v="0"/>
    <s v="Unión Europea"/>
    <x v="5"/>
    <s v="Unión Europea"/>
    <s v="Unión Europea Checa, República"/>
    <x v="30"/>
    <x v="3"/>
    <x v="0"/>
    <s v="No reportado"/>
    <n v="2025"/>
    <n v="23634.9422486775"/>
    <n v="2430"/>
    <s v="Kgr."/>
  </r>
  <r>
    <s v="Alimentarios"/>
    <x v="0"/>
    <x v="0"/>
    <s v="Unión Europea"/>
    <x v="5"/>
    <s v="Unión Europea"/>
    <s v="Unión Europea Checa, República"/>
    <x v="51"/>
    <x v="3"/>
    <x v="15"/>
    <s v="No reportado"/>
    <n v="2025"/>
    <n v="77.760000000000005"/>
    <n v="8"/>
    <s v="Kgr."/>
  </r>
  <r>
    <s v="Alimentarios"/>
    <x v="0"/>
    <x v="0"/>
    <s v="Unión Europea"/>
    <x v="5"/>
    <s v="Unión Europea"/>
    <s v="Unión Europea Checa, República"/>
    <x v="52"/>
    <x v="1"/>
    <x v="16"/>
    <s v="No reportado"/>
    <n v="2025"/>
    <n v="2096.1999999999998"/>
    <n v="235"/>
    <s v="Kgr."/>
  </r>
  <r>
    <s v="Alimentarios"/>
    <x v="0"/>
    <x v="0"/>
    <s v="Unión Europea"/>
    <x v="5"/>
    <s v="Unión Europea"/>
    <s v="Unión Europea Checa, República"/>
    <x v="36"/>
    <x v="13"/>
    <x v="16"/>
    <s v="No reportado"/>
    <n v="2025"/>
    <n v="5562.5"/>
    <n v="1250"/>
    <s v="Kgr."/>
  </r>
  <r>
    <s v="Alimentarios"/>
    <x v="0"/>
    <x v="0"/>
    <s v="Unión Europea"/>
    <x v="5"/>
    <s v="Unión Europea"/>
    <s v="Unión Europea Checa, República"/>
    <x v="38"/>
    <x v="13"/>
    <x v="5"/>
    <s v="No reportado"/>
    <n v="2025"/>
    <n v="9840"/>
    <n v="492"/>
    <s v="Kgr."/>
  </r>
  <r>
    <s v="Alimentarios"/>
    <x v="0"/>
    <x v="0"/>
    <s v="Unión Europea"/>
    <x v="5"/>
    <s v="Unión Europea"/>
    <s v="Unión Europea Checa, República"/>
    <x v="40"/>
    <x v="4"/>
    <x v="16"/>
    <s v="No reportado"/>
    <n v="2025"/>
    <n v="148693.62"/>
    <n v="7314"/>
    <s v="Kgr."/>
  </r>
  <r>
    <s v="Alimentarios"/>
    <x v="0"/>
    <x v="0"/>
    <s v="Unión Europea"/>
    <x v="6"/>
    <s v="Unión Europea"/>
    <s v="Unión Europea Dinamarca"/>
    <x v="0"/>
    <x v="0"/>
    <x v="0"/>
    <s v="No reportado"/>
    <n v="2025"/>
    <n v="5827.5"/>
    <n v="555"/>
    <s v="Kgr."/>
  </r>
  <r>
    <s v="Alimentarios"/>
    <x v="0"/>
    <x v="0"/>
    <s v="Unión Europea"/>
    <x v="6"/>
    <s v="Unión Europea"/>
    <s v="Unión Europea Dinamarca"/>
    <x v="1"/>
    <x v="1"/>
    <x v="0"/>
    <s v="No reportado"/>
    <n v="2025"/>
    <n v="38600"/>
    <n v="3860"/>
    <s v="Kgr."/>
  </r>
  <r>
    <s v="Alimentarios"/>
    <x v="0"/>
    <x v="0"/>
    <s v="Unión Europea"/>
    <x v="6"/>
    <s v="Unión Europea"/>
    <s v="Unión Europea Dinamarca"/>
    <x v="4"/>
    <x v="4"/>
    <x v="2"/>
    <s v="No reportado"/>
    <n v="2025"/>
    <n v="6681.6"/>
    <n v="2880"/>
    <s v="Kgr."/>
  </r>
  <r>
    <s v="Alimentarios"/>
    <x v="0"/>
    <x v="0"/>
    <s v="Unión Europea"/>
    <x v="6"/>
    <s v="Unión Europea"/>
    <s v="Unión Europea Dinamarca"/>
    <x v="42"/>
    <x v="0"/>
    <x v="7"/>
    <s v="No reportado"/>
    <n v="2025"/>
    <n v="7007"/>
    <n v="1.0009999999999999"/>
    <s v="Kgr."/>
  </r>
  <r>
    <s v="Alimentarios"/>
    <x v="0"/>
    <x v="0"/>
    <s v="Unión Europea"/>
    <x v="6"/>
    <s v="Unión Europea"/>
    <s v="Unión Europea Dinamarca"/>
    <x v="59"/>
    <x v="7"/>
    <x v="4"/>
    <s v="No reportado"/>
    <n v="2025"/>
    <n v="133453.06"/>
    <n v="48178"/>
    <s v="Kgr."/>
  </r>
  <r>
    <s v="Alimentarios"/>
    <x v="0"/>
    <x v="0"/>
    <s v="Unión Europea"/>
    <x v="6"/>
    <s v="Unión Europea"/>
    <s v="Unión Europea Dinamarca"/>
    <x v="60"/>
    <x v="10"/>
    <x v="17"/>
    <s v="No reportado"/>
    <n v="2025"/>
    <n v="999.1"/>
    <n v="10"/>
    <s v="Kgr."/>
  </r>
  <r>
    <s v="Alimentarios"/>
    <x v="0"/>
    <x v="0"/>
    <s v="Unión Europea"/>
    <x v="6"/>
    <s v="Unión Europea"/>
    <s v="Unión Europea Dinamarca"/>
    <x v="6"/>
    <x v="3"/>
    <x v="0"/>
    <s v="No reportado"/>
    <n v="2025"/>
    <n v="210000"/>
    <n v="35000"/>
    <s v="Kgr."/>
  </r>
  <r>
    <s v="Alimentarios"/>
    <x v="0"/>
    <x v="0"/>
    <s v="Unión Europea"/>
    <x v="6"/>
    <s v="Unión Europea"/>
    <s v="Unión Europea Dinamarca"/>
    <x v="7"/>
    <x v="5"/>
    <x v="3"/>
    <s v="No reportado"/>
    <n v="2025"/>
    <n v="13733.681158715"/>
    <n v="346.5"/>
    <s v="Kgr."/>
  </r>
  <r>
    <s v="Alimentarios"/>
    <x v="0"/>
    <x v="0"/>
    <s v="Unión Europea"/>
    <x v="6"/>
    <s v="Unión Europea"/>
    <s v="Unión Europea Dinamarca"/>
    <x v="61"/>
    <x v="5"/>
    <x v="5"/>
    <s v="No reportado"/>
    <n v="2025"/>
    <n v="26700"/>
    <n v="1500"/>
    <s v="Kgr."/>
  </r>
  <r>
    <s v="Alimentarios"/>
    <x v="0"/>
    <x v="0"/>
    <s v="Unión Europea"/>
    <x v="6"/>
    <s v="Unión Europea"/>
    <s v="Unión Europea Dinamarca"/>
    <x v="8"/>
    <x v="5"/>
    <x v="3"/>
    <s v="No reportado"/>
    <n v="2025"/>
    <n v="1957.2625"/>
    <n v="38.75"/>
    <s v="Kgr."/>
  </r>
  <r>
    <s v="Alimentarios"/>
    <x v="0"/>
    <x v="0"/>
    <s v="Unión Europea"/>
    <x v="6"/>
    <s v="Unión Europea"/>
    <s v="Unión Europea Dinamarca"/>
    <x v="9"/>
    <x v="6"/>
    <x v="4"/>
    <s v="No reportado"/>
    <n v="2025"/>
    <n v="11063"/>
    <n v="8510"/>
    <s v="Kgr."/>
  </r>
  <r>
    <s v="Alimentarios"/>
    <x v="0"/>
    <x v="0"/>
    <s v="Unión Europea"/>
    <x v="6"/>
    <s v="Unión Europea"/>
    <s v="Unión Europea Dinamarca"/>
    <x v="10"/>
    <x v="4"/>
    <x v="0"/>
    <s v="No reportado"/>
    <n v="2025"/>
    <n v="77350"/>
    <n v="9100"/>
    <s v="Kgr."/>
  </r>
  <r>
    <s v="Alimentarios"/>
    <x v="0"/>
    <x v="0"/>
    <s v="Unión Europea"/>
    <x v="6"/>
    <s v="Unión Europea"/>
    <s v="Unión Europea Dinamarca"/>
    <x v="11"/>
    <x v="3"/>
    <x v="3"/>
    <s v="No reportado"/>
    <n v="2025"/>
    <n v="2950.2"/>
    <n v="71"/>
    <s v="Kgr."/>
  </r>
  <r>
    <s v="Alimentarios"/>
    <x v="0"/>
    <x v="0"/>
    <s v="Unión Europea"/>
    <x v="6"/>
    <s v="Unión Europea"/>
    <s v="Unión Europea Dinamarca"/>
    <x v="12"/>
    <x v="2"/>
    <x v="5"/>
    <s v="No reportado"/>
    <n v="2025"/>
    <n v="11494.334999999999"/>
    <n v="1209.93"/>
    <s v="Kgr."/>
  </r>
  <r>
    <s v="Alimentarios"/>
    <x v="0"/>
    <x v="0"/>
    <s v="Unión Europea"/>
    <x v="6"/>
    <s v="Unión Europea"/>
    <s v="Unión Europea Dinamarca"/>
    <x v="44"/>
    <x v="0"/>
    <x v="0"/>
    <s v="No reportado"/>
    <n v="2025"/>
    <n v="57400"/>
    <n v="4100"/>
    <s v="Kgr."/>
  </r>
  <r>
    <s v="Alimentarios"/>
    <x v="0"/>
    <x v="0"/>
    <s v="Unión Europea"/>
    <x v="6"/>
    <s v="Unión Europea"/>
    <s v="Unión Europea Dinamarca"/>
    <x v="14"/>
    <x v="7"/>
    <x v="7"/>
    <s v="No reportado"/>
    <n v="2025"/>
    <n v="18450"/>
    <n v="2460"/>
    <s v="Kgr."/>
  </r>
  <r>
    <s v="Alimentarios"/>
    <x v="0"/>
    <x v="0"/>
    <s v="Unión Europea"/>
    <x v="6"/>
    <s v="Unión Europea"/>
    <s v="Unión Europea Dinamarca"/>
    <x v="16"/>
    <x v="3"/>
    <x v="0"/>
    <s v="No reportado"/>
    <n v="2025"/>
    <n v="22620"/>
    <n v="1300"/>
    <s v="Kgr."/>
  </r>
  <r>
    <s v="Alimentarios"/>
    <x v="0"/>
    <x v="0"/>
    <s v="Unión Europea"/>
    <x v="6"/>
    <s v="Unión Europea"/>
    <s v="Unión Europea Dinamarca"/>
    <x v="19"/>
    <x v="9"/>
    <x v="5"/>
    <s v="No reportado"/>
    <n v="2025"/>
    <n v="4591.08"/>
    <n v="353.16"/>
    <s v="Kgr."/>
  </r>
  <r>
    <s v="Alimentarios"/>
    <x v="0"/>
    <x v="0"/>
    <s v="Unión Europea"/>
    <x v="6"/>
    <s v="Unión Europea"/>
    <s v="Unión Europea Dinamarca"/>
    <x v="20"/>
    <x v="10"/>
    <x v="5"/>
    <s v="No reportado"/>
    <n v="2025"/>
    <n v="24.2"/>
    <n v="2.2000000000000002"/>
    <s v="Kgr."/>
  </r>
  <r>
    <s v="Alimentarios"/>
    <x v="0"/>
    <x v="0"/>
    <s v="Unión Europea"/>
    <x v="6"/>
    <s v="Unión Europea"/>
    <s v="Unión Europea Dinamarca"/>
    <x v="21"/>
    <x v="0"/>
    <x v="5"/>
    <s v="No reportado"/>
    <n v="2025"/>
    <n v="3054123.2"/>
    <n v="190882.7"/>
    <s v="Kgr."/>
  </r>
  <r>
    <s v="Alimentarios"/>
    <x v="0"/>
    <x v="0"/>
    <s v="Unión Europea"/>
    <x v="6"/>
    <s v="Unión Europea"/>
    <s v="Unión Europea Dinamarca"/>
    <x v="22"/>
    <x v="11"/>
    <x v="5"/>
    <s v="No reportado"/>
    <n v="2025"/>
    <n v="368"/>
    <n v="46"/>
    <s v="Kgr."/>
  </r>
  <r>
    <s v="Alimentarios"/>
    <x v="0"/>
    <x v="0"/>
    <s v="Unión Europea"/>
    <x v="6"/>
    <s v="Unión Europea"/>
    <s v="Unión Europea Dinamarca"/>
    <x v="57"/>
    <x v="13"/>
    <x v="5"/>
    <s v="No reportado"/>
    <n v="2025"/>
    <n v="442.75"/>
    <n v="25"/>
    <s v="Kgr."/>
  </r>
  <r>
    <s v="Alimentarios"/>
    <x v="0"/>
    <x v="0"/>
    <s v="Unión Europea"/>
    <x v="6"/>
    <s v="Unión Europea"/>
    <s v="Unión Europea Dinamarca"/>
    <x v="23"/>
    <x v="11"/>
    <x v="5"/>
    <s v="No reportado"/>
    <n v="2025"/>
    <n v="5007.6000000000004"/>
    <n v="535"/>
    <s v="Kgr."/>
  </r>
  <r>
    <s v="Alimentarios"/>
    <x v="0"/>
    <x v="0"/>
    <s v="Unión Europea"/>
    <x v="6"/>
    <s v="Unión Europea"/>
    <s v="Unión Europea Dinamarca"/>
    <x v="24"/>
    <x v="12"/>
    <x v="9"/>
    <s v="No reportado"/>
    <n v="2025"/>
    <n v="1407.6"/>
    <n v="690"/>
    <s v="Ltr."/>
  </r>
  <r>
    <s v="Alimentarios"/>
    <x v="0"/>
    <x v="0"/>
    <s v="Unión Europea"/>
    <x v="6"/>
    <s v="Unión Europea"/>
    <s v="Unión Europea Dinamarca"/>
    <x v="25"/>
    <x v="3"/>
    <x v="0"/>
    <s v="No reportado"/>
    <n v="2025"/>
    <n v="7000"/>
    <n v="1000"/>
    <s v="Kgr."/>
  </r>
  <r>
    <s v="Alimentarios"/>
    <x v="0"/>
    <x v="0"/>
    <s v="Unión Europea"/>
    <x v="6"/>
    <s v="Unión Europea"/>
    <s v="Unión Europea Dinamarca"/>
    <x v="47"/>
    <x v="3"/>
    <x v="0"/>
    <s v="No reportado"/>
    <n v="2025"/>
    <n v="3783.67"/>
    <n v="649"/>
    <s v="Kgr."/>
  </r>
  <r>
    <s v="Alimentarios"/>
    <x v="0"/>
    <x v="0"/>
    <s v="Unión Europea"/>
    <x v="6"/>
    <s v="Unión Europea"/>
    <s v="Unión Europea Dinamarca"/>
    <x v="27"/>
    <x v="4"/>
    <x v="0"/>
    <s v="No reportado"/>
    <n v="2025"/>
    <n v="51"/>
    <n v="6"/>
    <s v="Kgr."/>
  </r>
  <r>
    <s v="Alimentarios"/>
    <x v="0"/>
    <x v="0"/>
    <s v="Unión Europea"/>
    <x v="6"/>
    <s v="Unión Europea"/>
    <s v="Unión Europea Dinamarca"/>
    <x v="28"/>
    <x v="3"/>
    <x v="10"/>
    <s v="No reportado"/>
    <n v="2025"/>
    <n v="49331.1"/>
    <n v="12649"/>
    <s v="Ltr."/>
  </r>
  <r>
    <s v="Alimentarios"/>
    <x v="0"/>
    <x v="0"/>
    <s v="Unión Europea"/>
    <x v="6"/>
    <s v="Unión Europea"/>
    <s v="Unión Europea Dinamarca"/>
    <x v="49"/>
    <x v="3"/>
    <x v="10"/>
    <s v="No reportado"/>
    <n v="2025"/>
    <n v="407.649"/>
    <n v="15"/>
    <s v="Ltr."/>
  </r>
  <r>
    <s v="Alimentarios"/>
    <x v="0"/>
    <x v="0"/>
    <s v="Unión Europea"/>
    <x v="6"/>
    <s v="Unión Europea"/>
    <s v="Unión Europea Dinamarca"/>
    <x v="29"/>
    <x v="5"/>
    <x v="11"/>
    <s v="No reportado"/>
    <n v="2025"/>
    <n v="5115361.6780000003"/>
    <n v="558548.35"/>
    <s v="Kgr."/>
  </r>
  <r>
    <s v="Alimentarios"/>
    <x v="0"/>
    <x v="0"/>
    <s v="Unión Europea"/>
    <x v="6"/>
    <s v="Unión Europea"/>
    <s v="Unión Europea Dinamarca"/>
    <x v="31"/>
    <x v="13"/>
    <x v="12"/>
    <s v="No reportado"/>
    <n v="2025"/>
    <n v="126000"/>
    <n v="4200"/>
    <s v="Kgr."/>
  </r>
  <r>
    <s v="Alimentarios"/>
    <x v="0"/>
    <x v="0"/>
    <s v="Unión Europea"/>
    <x v="6"/>
    <s v="Unión Europea"/>
    <s v="Unión Europea Dinamarca"/>
    <x v="52"/>
    <x v="1"/>
    <x v="16"/>
    <s v="No reportado"/>
    <n v="2025"/>
    <n v="1248.8"/>
    <n v="140"/>
    <s v="Kgr."/>
  </r>
  <r>
    <s v="Alimentarios"/>
    <x v="0"/>
    <x v="0"/>
    <s v="Unión Europea"/>
    <x v="6"/>
    <s v="Unión Europea"/>
    <s v="Unión Europea Dinamarca"/>
    <x v="32"/>
    <x v="3"/>
    <x v="11"/>
    <s v="No reportado"/>
    <n v="2025"/>
    <n v="178.88"/>
    <n v="17.2"/>
    <s v="Kgr."/>
  </r>
  <r>
    <s v="Alimentarios"/>
    <x v="0"/>
    <x v="0"/>
    <s v="Unión Europea"/>
    <x v="6"/>
    <s v="Unión Europea"/>
    <s v="Unión Europea Dinamarca"/>
    <x v="33"/>
    <x v="6"/>
    <x v="13"/>
    <s v="No reportado"/>
    <n v="2025"/>
    <n v="9611.7000000000007"/>
    <n v="597"/>
    <s v="Kgr."/>
  </r>
  <r>
    <s v="Alimentarios"/>
    <x v="0"/>
    <x v="0"/>
    <s v="Unión Europea"/>
    <x v="6"/>
    <s v="Unión Europea"/>
    <s v="Unión Europea Dinamarca"/>
    <x v="34"/>
    <x v="3"/>
    <x v="14"/>
    <s v="No reportado"/>
    <n v="2025"/>
    <n v="22.8"/>
    <n v="4"/>
    <s v="Kgr."/>
  </r>
  <r>
    <s v="Alimentarios"/>
    <x v="0"/>
    <x v="0"/>
    <s v="Unión Europea"/>
    <x v="6"/>
    <s v="Unión Europea"/>
    <s v="Unión Europea Dinamarca"/>
    <x v="36"/>
    <x v="13"/>
    <x v="16"/>
    <s v="No reportado"/>
    <n v="2025"/>
    <n v="2447.5"/>
    <n v="550"/>
    <s v="Kgr."/>
  </r>
  <r>
    <s v="Alimentarios"/>
    <x v="0"/>
    <x v="0"/>
    <s v="Unión Europea"/>
    <x v="6"/>
    <s v="Unión Europea"/>
    <s v="Unión Europea Dinamarca"/>
    <x v="39"/>
    <x v="13"/>
    <x v="5"/>
    <s v="No reportado"/>
    <n v="2025"/>
    <n v="11000"/>
    <n v="1000"/>
    <s v="Kgr."/>
  </r>
  <r>
    <s v="Alimentarios"/>
    <x v="0"/>
    <x v="0"/>
    <s v="Unión Europea"/>
    <x v="6"/>
    <s v="Unión Europea"/>
    <s v="Unión Europea Dinamarca"/>
    <x v="55"/>
    <x v="2"/>
    <x v="16"/>
    <s v="No reportado"/>
    <n v="2025"/>
    <n v="4834.4920000000002"/>
    <n v="621.4"/>
    <s v="Kgr."/>
  </r>
  <r>
    <s v="Alimentarios"/>
    <x v="0"/>
    <x v="0"/>
    <s v="Unión Europea"/>
    <x v="6"/>
    <s v="Unión Europea"/>
    <s v="Unión Europea Dinamarca"/>
    <x v="41"/>
    <x v="6"/>
    <x v="13"/>
    <s v="No reportado"/>
    <n v="2025"/>
    <n v="14523.72"/>
    <n v="762"/>
    <s v="Kgr."/>
  </r>
  <r>
    <s v="Alimentarios"/>
    <x v="0"/>
    <x v="0"/>
    <s v="Unión Europea"/>
    <x v="7"/>
    <s v="Unión Europea"/>
    <s v="Unión Europea Estonia"/>
    <x v="2"/>
    <x v="2"/>
    <x v="0"/>
    <s v="No reportado"/>
    <n v="2025"/>
    <n v="561.29999999999995"/>
    <n v="30"/>
    <s v="Kgr."/>
  </r>
  <r>
    <s v="Alimentarios"/>
    <x v="0"/>
    <x v="0"/>
    <s v="Unión Europea"/>
    <x v="7"/>
    <s v="Unión Europea"/>
    <s v="Unión Europea Estonia"/>
    <x v="9"/>
    <x v="6"/>
    <x v="4"/>
    <s v="No reportado"/>
    <n v="2025"/>
    <n v="146029"/>
    <n v="112330"/>
    <s v="Kgr."/>
  </r>
  <r>
    <s v="Alimentarios"/>
    <x v="0"/>
    <x v="0"/>
    <s v="Unión Europea"/>
    <x v="7"/>
    <s v="Unión Europea"/>
    <s v="Unión Europea Estonia"/>
    <x v="45"/>
    <x v="6"/>
    <x v="4"/>
    <s v="No reportado"/>
    <n v="2025"/>
    <n v="660000"/>
    <n v="176000"/>
    <s v="Kgr."/>
  </r>
  <r>
    <s v="Alimentarios"/>
    <x v="0"/>
    <x v="0"/>
    <s v="Unión Europea"/>
    <x v="7"/>
    <s v="Unión Europea"/>
    <s v="Unión Europea Estonia"/>
    <x v="16"/>
    <x v="3"/>
    <x v="0"/>
    <s v="No reportado"/>
    <n v="2025"/>
    <n v="3480"/>
    <n v="200"/>
    <s v="Kgr."/>
  </r>
  <r>
    <s v="Alimentarios"/>
    <x v="0"/>
    <x v="0"/>
    <s v="Unión Europea"/>
    <x v="7"/>
    <s v="Unión Europea"/>
    <s v="Unión Europea Estonia"/>
    <x v="21"/>
    <x v="0"/>
    <x v="5"/>
    <s v="No reportado"/>
    <n v="2025"/>
    <n v="11462.4"/>
    <n v="716.4"/>
    <s v="Kgr."/>
  </r>
  <r>
    <s v="Alimentarios"/>
    <x v="0"/>
    <x v="0"/>
    <s v="Unión Europea"/>
    <x v="7"/>
    <s v="Unión Europea"/>
    <s v="Unión Europea Estonia"/>
    <x v="29"/>
    <x v="5"/>
    <x v="11"/>
    <s v="No reportado"/>
    <n v="2025"/>
    <n v="302395.97200000001"/>
    <n v="32422.240000000002"/>
    <s v="Kgr."/>
  </r>
  <r>
    <s v="Alimentarios"/>
    <x v="0"/>
    <x v="0"/>
    <s v="Unión Europea"/>
    <x v="8"/>
    <s v="Unión Europea"/>
    <s v="Unión Europea Finlandia"/>
    <x v="0"/>
    <x v="0"/>
    <x v="0"/>
    <s v="No reportado"/>
    <n v="2025"/>
    <n v="3097.5"/>
    <n v="295"/>
    <s v="Kgr."/>
  </r>
  <r>
    <s v="Alimentarios"/>
    <x v="0"/>
    <x v="0"/>
    <s v="Unión Europea"/>
    <x v="8"/>
    <s v="Unión Europea"/>
    <s v="Unión Europea Finlandia"/>
    <x v="1"/>
    <x v="1"/>
    <x v="0"/>
    <s v="No reportado"/>
    <n v="2025"/>
    <n v="55120"/>
    <n v="6890"/>
    <s v="Kgr."/>
  </r>
  <r>
    <s v="Alimentarios"/>
    <x v="0"/>
    <x v="0"/>
    <s v="Unión Europea"/>
    <x v="8"/>
    <s v="Unión Europea"/>
    <s v="Unión Europea Finlandia"/>
    <x v="4"/>
    <x v="4"/>
    <x v="2"/>
    <s v="No reportado"/>
    <n v="2025"/>
    <n v="1160"/>
    <n v="500"/>
    <s v="Kgr."/>
  </r>
  <r>
    <s v="Alimentarios"/>
    <x v="0"/>
    <x v="0"/>
    <s v="Unión Europea"/>
    <x v="8"/>
    <s v="Unión Europea"/>
    <s v="Unión Europea Finlandia"/>
    <x v="59"/>
    <x v="7"/>
    <x v="4"/>
    <s v="No reportado"/>
    <n v="2025"/>
    <n v="195539.84"/>
    <n v="70592"/>
    <s v="Kgr."/>
  </r>
  <r>
    <s v="Alimentarios"/>
    <x v="0"/>
    <x v="0"/>
    <s v="Unión Europea"/>
    <x v="8"/>
    <s v="Unión Europea"/>
    <s v="Unión Europea Finlandia"/>
    <x v="7"/>
    <x v="5"/>
    <x v="3"/>
    <s v="No reportado"/>
    <n v="2025"/>
    <n v="3518.4092638053899"/>
    <n v="76.5"/>
    <s v="Kgr."/>
  </r>
  <r>
    <s v="Alimentarios"/>
    <x v="0"/>
    <x v="0"/>
    <s v="Unión Europea"/>
    <x v="8"/>
    <s v="Unión Europea"/>
    <s v="Unión Europea Finlandia"/>
    <x v="61"/>
    <x v="5"/>
    <x v="5"/>
    <s v="No reportado"/>
    <n v="2025"/>
    <n v="1278.93"/>
    <n v="71.849999999999994"/>
    <s v="Kgr."/>
  </r>
  <r>
    <s v="Alimentarios"/>
    <x v="0"/>
    <x v="0"/>
    <s v="Unión Europea"/>
    <x v="8"/>
    <s v="Unión Europea"/>
    <s v="Unión Europea Finlandia"/>
    <x v="9"/>
    <x v="6"/>
    <x v="4"/>
    <s v="No reportado"/>
    <n v="2025"/>
    <n v="107419"/>
    <n v="82630"/>
    <s v="Kgr."/>
  </r>
  <r>
    <s v="Alimentarios"/>
    <x v="0"/>
    <x v="0"/>
    <s v="Unión Europea"/>
    <x v="8"/>
    <s v="Unión Europea"/>
    <s v="Unión Europea Finlandia"/>
    <x v="12"/>
    <x v="2"/>
    <x v="5"/>
    <s v="No reportado"/>
    <n v="2025"/>
    <n v="2455.37"/>
    <n v="258.45999999999998"/>
    <s v="Kgr."/>
  </r>
  <r>
    <s v="Alimentarios"/>
    <x v="0"/>
    <x v="0"/>
    <s v="Unión Europea"/>
    <x v="8"/>
    <s v="Unión Europea"/>
    <s v="Unión Europea Finlandia"/>
    <x v="14"/>
    <x v="7"/>
    <x v="7"/>
    <s v="No reportado"/>
    <n v="2025"/>
    <n v="8850"/>
    <n v="1180"/>
    <s v="Kgr."/>
  </r>
  <r>
    <s v="Alimentarios"/>
    <x v="0"/>
    <x v="0"/>
    <s v="Unión Europea"/>
    <x v="8"/>
    <s v="Unión Europea"/>
    <s v="Unión Europea Finlandia"/>
    <x v="16"/>
    <x v="3"/>
    <x v="0"/>
    <s v="No reportado"/>
    <n v="2025"/>
    <n v="41760"/>
    <n v="2400"/>
    <s v="Kgr."/>
  </r>
  <r>
    <s v="Alimentarios"/>
    <x v="0"/>
    <x v="0"/>
    <s v="Unión Europea"/>
    <x v="8"/>
    <s v="Unión Europea"/>
    <s v="Unión Europea Finlandia"/>
    <x v="18"/>
    <x v="9"/>
    <x v="5"/>
    <s v="No reportado"/>
    <n v="2025"/>
    <n v="99"/>
    <n v="9"/>
    <s v="Kgr."/>
  </r>
  <r>
    <s v="Alimentarios"/>
    <x v="0"/>
    <x v="0"/>
    <s v="Unión Europea"/>
    <x v="8"/>
    <s v="Unión Europea"/>
    <s v="Unión Europea Finlandia"/>
    <x v="19"/>
    <x v="9"/>
    <x v="5"/>
    <s v="No reportado"/>
    <n v="2025"/>
    <n v="291.85000000000002"/>
    <n v="22.45"/>
    <s v="Kgr."/>
  </r>
  <r>
    <s v="Alimentarios"/>
    <x v="0"/>
    <x v="0"/>
    <s v="Unión Europea"/>
    <x v="8"/>
    <s v="Unión Europea"/>
    <s v="Unión Europea Finlandia"/>
    <x v="21"/>
    <x v="0"/>
    <x v="5"/>
    <s v="No reportado"/>
    <n v="2025"/>
    <n v="907753.6"/>
    <n v="56734.6"/>
    <s v="Kgr."/>
  </r>
  <r>
    <s v="Alimentarios"/>
    <x v="0"/>
    <x v="0"/>
    <s v="Unión Europea"/>
    <x v="8"/>
    <s v="Unión Europea"/>
    <s v="Unión Europea Finlandia"/>
    <x v="57"/>
    <x v="13"/>
    <x v="5"/>
    <s v="No reportado"/>
    <n v="2025"/>
    <n v="106.26"/>
    <n v="6"/>
    <s v="Kgr."/>
  </r>
  <r>
    <s v="Alimentarios"/>
    <x v="0"/>
    <x v="0"/>
    <s v="Unión Europea"/>
    <x v="8"/>
    <s v="Unión Europea"/>
    <s v="Unión Europea Finlandia"/>
    <x v="23"/>
    <x v="11"/>
    <x v="5"/>
    <s v="No reportado"/>
    <n v="2025"/>
    <n v="468"/>
    <n v="50"/>
    <s v="Kgr."/>
  </r>
  <r>
    <s v="Alimentarios"/>
    <x v="0"/>
    <x v="0"/>
    <s v="Unión Europea"/>
    <x v="8"/>
    <s v="Unión Europea"/>
    <s v="Unión Europea Finlandia"/>
    <x v="28"/>
    <x v="3"/>
    <x v="10"/>
    <s v="No reportado"/>
    <n v="2025"/>
    <n v="2433.6"/>
    <n v="624"/>
    <s v="Ltr."/>
  </r>
  <r>
    <s v="Alimentarios"/>
    <x v="0"/>
    <x v="0"/>
    <s v="Unión Europea"/>
    <x v="8"/>
    <s v="Unión Europea"/>
    <s v="Unión Europea Finlandia"/>
    <x v="29"/>
    <x v="5"/>
    <x v="11"/>
    <s v="No reportado"/>
    <n v="2025"/>
    <n v="134937.76"/>
    <n v="14352.4"/>
    <s v="Kgr."/>
  </r>
  <r>
    <s v="Alimentarios"/>
    <x v="0"/>
    <x v="0"/>
    <s v="Unión Europea"/>
    <x v="8"/>
    <s v="Unión Europea"/>
    <s v="Unión Europea Finlandia"/>
    <x v="38"/>
    <x v="13"/>
    <x v="5"/>
    <s v="No reportado"/>
    <n v="2025"/>
    <n v="18440"/>
    <n v="922"/>
    <s v="Kgr."/>
  </r>
  <r>
    <s v="Alimentarios"/>
    <x v="0"/>
    <x v="0"/>
    <s v="Unión Europea"/>
    <x v="8"/>
    <s v="Unión Europea"/>
    <s v="Unión Europea Finlandia"/>
    <x v="40"/>
    <x v="4"/>
    <x v="16"/>
    <s v="No reportado"/>
    <n v="2025"/>
    <n v="487.92"/>
    <n v="24"/>
    <s v="Kgr."/>
  </r>
  <r>
    <s v="Alimentarios"/>
    <x v="0"/>
    <x v="0"/>
    <s v="Unión Europea"/>
    <x v="9"/>
    <s v="Unión Europea"/>
    <s v="Unión Europea Francia"/>
    <x v="0"/>
    <x v="0"/>
    <x v="0"/>
    <s v="No reportado"/>
    <n v="2025"/>
    <n v="1953"/>
    <n v="186"/>
    <s v="Kgr."/>
  </r>
  <r>
    <s v="Alimentarios"/>
    <x v="0"/>
    <x v="0"/>
    <s v="Unión Europea"/>
    <x v="9"/>
    <s v="Unión Europea"/>
    <s v="Unión Europea Francia"/>
    <x v="1"/>
    <x v="1"/>
    <x v="0"/>
    <s v="No reportado"/>
    <n v="2025"/>
    <n v="96500"/>
    <n v="9650"/>
    <s v="Kgr."/>
  </r>
  <r>
    <s v="Alimentarios"/>
    <x v="0"/>
    <x v="0"/>
    <s v="Unión Europea"/>
    <x v="9"/>
    <s v="Unión Europea"/>
    <s v="Unión Europea Francia"/>
    <x v="2"/>
    <x v="2"/>
    <x v="0"/>
    <s v="No reportado"/>
    <n v="2025"/>
    <n v="5238.8"/>
    <n v="280"/>
    <s v="Kgr."/>
  </r>
  <r>
    <s v="Alimentarios"/>
    <x v="0"/>
    <x v="0"/>
    <s v="Unión Europea"/>
    <x v="9"/>
    <s v="Unión Europea"/>
    <s v="Unión Europea Francia"/>
    <x v="3"/>
    <x v="3"/>
    <x v="1"/>
    <s v="No reportado"/>
    <n v="2025"/>
    <n v="25"/>
    <n v="5"/>
    <s v="Kgr."/>
  </r>
  <r>
    <s v="Alimentarios"/>
    <x v="0"/>
    <x v="0"/>
    <s v="Unión Europea"/>
    <x v="9"/>
    <s v="Unión Europea"/>
    <s v="Unión Europea Francia"/>
    <x v="4"/>
    <x v="4"/>
    <x v="2"/>
    <s v="No reportado"/>
    <n v="2025"/>
    <n v="25450.400000000001"/>
    <n v="10970"/>
    <s v="Kgr."/>
  </r>
  <r>
    <s v="Alimentarios"/>
    <x v="0"/>
    <x v="0"/>
    <s v="Unión Europea"/>
    <x v="9"/>
    <s v="Unión Europea"/>
    <s v="Unión Europea Francia"/>
    <x v="62"/>
    <x v="11"/>
    <x v="5"/>
    <s v="No reportado"/>
    <n v="2025"/>
    <n v="3037.7684479999998"/>
    <n v="352"/>
    <s v="Kgr."/>
  </r>
  <r>
    <s v="Alimentarios"/>
    <x v="0"/>
    <x v="0"/>
    <s v="Unión Europea"/>
    <x v="9"/>
    <s v="Unión Europea"/>
    <s v="Unión Europea Francia"/>
    <x v="42"/>
    <x v="0"/>
    <x v="7"/>
    <s v="No reportado"/>
    <n v="2025"/>
    <n v="140"/>
    <n v="0.02"/>
    <s v="Kgr."/>
  </r>
  <r>
    <s v="Alimentarios"/>
    <x v="0"/>
    <x v="0"/>
    <s v="Unión Europea"/>
    <x v="9"/>
    <s v="Unión Europea"/>
    <s v="Unión Europea Francia"/>
    <x v="5"/>
    <x v="5"/>
    <x v="2"/>
    <s v="No reportado"/>
    <n v="2025"/>
    <n v="2976.88"/>
    <n v="1172"/>
    <s v="Kgr."/>
  </r>
  <r>
    <s v="Alimentarios"/>
    <x v="0"/>
    <x v="0"/>
    <s v="Unión Europea"/>
    <x v="9"/>
    <s v="Unión Europea"/>
    <s v="Unión Europea Francia"/>
    <x v="63"/>
    <x v="3"/>
    <x v="4"/>
    <s v="No reportado"/>
    <n v="2025"/>
    <n v="63519.3"/>
    <n v="23790"/>
    <s v="Kgr."/>
  </r>
  <r>
    <s v="Alimentarios"/>
    <x v="0"/>
    <x v="0"/>
    <s v="Unión Europea"/>
    <x v="9"/>
    <s v="Unión Europea"/>
    <s v="Unión Europea Francia"/>
    <x v="60"/>
    <x v="10"/>
    <x v="17"/>
    <s v="No reportado"/>
    <n v="2025"/>
    <n v="1049.0550000000001"/>
    <n v="10.5"/>
    <s v="Kgr."/>
  </r>
  <r>
    <s v="Alimentarios"/>
    <x v="0"/>
    <x v="0"/>
    <s v="Unión Europea"/>
    <x v="9"/>
    <s v="Unión Europea"/>
    <s v="Unión Europea Francia"/>
    <x v="6"/>
    <x v="3"/>
    <x v="0"/>
    <s v="No reportado"/>
    <n v="2025"/>
    <n v="15000"/>
    <n v="2500"/>
    <s v="Kgr."/>
  </r>
  <r>
    <s v="Alimentarios"/>
    <x v="0"/>
    <x v="0"/>
    <s v="Unión Europea"/>
    <x v="9"/>
    <s v="Unión Europea"/>
    <s v="Unión Europea Francia"/>
    <x v="43"/>
    <x v="6"/>
    <x v="4"/>
    <s v="No reportado"/>
    <n v="2025"/>
    <n v="561298.19999999995"/>
    <n v="456340"/>
    <s v="Kgr."/>
  </r>
  <r>
    <s v="Alimentarios"/>
    <x v="0"/>
    <x v="0"/>
    <s v="Unión Europea"/>
    <x v="9"/>
    <s v="Unión Europea"/>
    <s v="Unión Europea Francia"/>
    <x v="7"/>
    <x v="5"/>
    <x v="3"/>
    <s v="No reportado"/>
    <n v="2025"/>
    <n v="874056.72975310194"/>
    <n v="20532"/>
    <s v="Kgr."/>
  </r>
  <r>
    <s v="Alimentarios"/>
    <x v="0"/>
    <x v="0"/>
    <s v="Unión Europea"/>
    <x v="9"/>
    <s v="Unión Europea"/>
    <s v="Unión Europea Francia"/>
    <x v="61"/>
    <x v="5"/>
    <x v="5"/>
    <s v="No reportado"/>
    <n v="2025"/>
    <n v="82887.213000000003"/>
    <n v="4656.585"/>
    <s v="Kgr."/>
  </r>
  <r>
    <s v="Alimentarios"/>
    <x v="0"/>
    <x v="0"/>
    <s v="Unión Europea"/>
    <x v="9"/>
    <s v="Unión Europea"/>
    <s v="Unión Europea Francia"/>
    <x v="8"/>
    <x v="5"/>
    <x v="3"/>
    <s v="No reportado"/>
    <n v="2025"/>
    <n v="714958.4375"/>
    <n v="15131.25"/>
    <s v="Kgr."/>
  </r>
  <r>
    <s v="Alimentarios"/>
    <x v="0"/>
    <x v="0"/>
    <s v="Unión Europea"/>
    <x v="9"/>
    <s v="Unión Europea"/>
    <s v="Unión Europea Francia"/>
    <x v="9"/>
    <x v="6"/>
    <x v="4"/>
    <s v="No reportado"/>
    <n v="2025"/>
    <n v="5712694"/>
    <n v="4394380"/>
    <s v="Kgr."/>
  </r>
  <r>
    <s v="Alimentarios"/>
    <x v="0"/>
    <x v="0"/>
    <s v="Unión Europea"/>
    <x v="9"/>
    <s v="Unión Europea"/>
    <s v="Unión Europea Francia"/>
    <x v="10"/>
    <x v="4"/>
    <x v="0"/>
    <s v="No reportado"/>
    <n v="2025"/>
    <n v="281350"/>
    <n v="33100"/>
    <s v="Kgr."/>
  </r>
  <r>
    <s v="Alimentarios"/>
    <x v="0"/>
    <x v="0"/>
    <s v="Unión Europea"/>
    <x v="9"/>
    <s v="Unión Europea"/>
    <s v="Unión Europea Francia"/>
    <x v="11"/>
    <x v="3"/>
    <x v="3"/>
    <s v="No reportado"/>
    <n v="2025"/>
    <n v="103699.2"/>
    <n v="2416"/>
    <s v="Kgr."/>
  </r>
  <r>
    <s v="Alimentarios"/>
    <x v="0"/>
    <x v="0"/>
    <s v="Unión Europea"/>
    <x v="9"/>
    <s v="Unión Europea"/>
    <s v="Unión Europea Francia"/>
    <x v="12"/>
    <x v="2"/>
    <x v="5"/>
    <s v="No reportado"/>
    <n v="2025"/>
    <n v="64333.904999999999"/>
    <n v="6771.99"/>
    <s v="Kgr."/>
  </r>
  <r>
    <s v="Alimentarios"/>
    <x v="0"/>
    <x v="0"/>
    <s v="Unión Europea"/>
    <x v="9"/>
    <s v="Unión Europea"/>
    <s v="Unión Europea Francia"/>
    <x v="64"/>
    <x v="14"/>
    <x v="4"/>
    <s v="No reportado"/>
    <n v="2025"/>
    <n v="452000"/>
    <n v="226000"/>
    <s v="Kgr."/>
  </r>
  <r>
    <s v="Alimentarios"/>
    <x v="0"/>
    <x v="0"/>
    <s v="Unión Europea"/>
    <x v="9"/>
    <s v="Unión Europea"/>
    <s v="Unión Europea Francia"/>
    <x v="13"/>
    <x v="7"/>
    <x v="6"/>
    <s v="No reportado"/>
    <n v="2025"/>
    <n v="1800"/>
    <n v="200"/>
    <s v="Kgr."/>
  </r>
  <r>
    <s v="Alimentarios"/>
    <x v="0"/>
    <x v="0"/>
    <s v="Unión Europea"/>
    <x v="9"/>
    <s v="Unión Europea"/>
    <s v="Unión Europea Francia"/>
    <x v="44"/>
    <x v="0"/>
    <x v="0"/>
    <s v="No reportado"/>
    <n v="2025"/>
    <n v="308000"/>
    <n v="22000"/>
    <s v="Kgr."/>
  </r>
  <r>
    <s v="Alimentarios"/>
    <x v="0"/>
    <x v="0"/>
    <s v="Unión Europea"/>
    <x v="9"/>
    <s v="Unión Europea"/>
    <s v="Unión Europea Francia"/>
    <x v="45"/>
    <x v="6"/>
    <x v="4"/>
    <s v="No reportado"/>
    <n v="2025"/>
    <n v="626250"/>
    <n v="167000"/>
    <s v="Kgr."/>
  </r>
  <r>
    <s v="Alimentarios"/>
    <x v="0"/>
    <x v="0"/>
    <s v="Unión Europea"/>
    <x v="9"/>
    <s v="Unión Europea"/>
    <s v="Unión Europea Francia"/>
    <x v="65"/>
    <x v="1"/>
    <x v="4"/>
    <s v="No reportado"/>
    <n v="2025"/>
    <n v="128820"/>
    <n v="67800"/>
    <s v="Kgr."/>
  </r>
  <r>
    <s v="Alimentarios"/>
    <x v="0"/>
    <x v="0"/>
    <s v="Unión Europea"/>
    <x v="9"/>
    <s v="Unión Europea"/>
    <s v="Unión Europea Francia"/>
    <x v="14"/>
    <x v="7"/>
    <x v="7"/>
    <s v="No reportado"/>
    <n v="2025"/>
    <n v="173775"/>
    <n v="23170"/>
    <s v="Kgr."/>
  </r>
  <r>
    <s v="Alimentarios"/>
    <x v="0"/>
    <x v="0"/>
    <s v="Unión Europea"/>
    <x v="9"/>
    <s v="Unión Europea"/>
    <s v="Unión Europea Francia"/>
    <x v="15"/>
    <x v="8"/>
    <x v="8"/>
    <s v="No reportado"/>
    <n v="2025"/>
    <n v="313400"/>
    <n v="20000"/>
    <s v="Kgr."/>
  </r>
  <r>
    <s v="Alimentarios"/>
    <x v="0"/>
    <x v="0"/>
    <s v="Unión Europea"/>
    <x v="9"/>
    <s v="Unión Europea"/>
    <s v="Unión Europea Francia"/>
    <x v="16"/>
    <x v="3"/>
    <x v="0"/>
    <s v="No reportado"/>
    <n v="2025"/>
    <n v="100920"/>
    <n v="5800"/>
    <s v="Kgr."/>
  </r>
  <r>
    <s v="Alimentarios"/>
    <x v="0"/>
    <x v="0"/>
    <s v="Unión Europea"/>
    <x v="9"/>
    <s v="Unión Europea"/>
    <s v="Unión Europea Francia"/>
    <x v="58"/>
    <x v="4"/>
    <x v="5"/>
    <s v="No reportado"/>
    <n v="2025"/>
    <n v="2026007.325"/>
    <n v="234220.5"/>
    <s v="Kgr."/>
  </r>
  <r>
    <s v="Alimentarios"/>
    <x v="0"/>
    <x v="0"/>
    <s v="Unión Europea"/>
    <x v="9"/>
    <s v="Unión Europea"/>
    <s v="Unión Europea Francia"/>
    <x v="18"/>
    <x v="9"/>
    <x v="5"/>
    <s v="No reportado"/>
    <n v="2025"/>
    <n v="964.7"/>
    <n v="87.7"/>
    <s v="Kgr."/>
  </r>
  <r>
    <s v="Alimentarios"/>
    <x v="0"/>
    <x v="0"/>
    <s v="Unión Europea"/>
    <x v="9"/>
    <s v="Unión Europea"/>
    <s v="Unión Europea Francia"/>
    <x v="19"/>
    <x v="9"/>
    <x v="5"/>
    <s v="No reportado"/>
    <n v="2025"/>
    <n v="394.29"/>
    <n v="30.33"/>
    <s v="Kgr."/>
  </r>
  <r>
    <s v="Alimentarios"/>
    <x v="0"/>
    <x v="0"/>
    <s v="Unión Europea"/>
    <x v="9"/>
    <s v="Unión Europea"/>
    <s v="Unión Europea Francia"/>
    <x v="20"/>
    <x v="10"/>
    <x v="5"/>
    <s v="No reportado"/>
    <n v="2025"/>
    <n v="187.33"/>
    <n v="17.03"/>
    <s v="Kgr."/>
  </r>
  <r>
    <s v="Alimentarios"/>
    <x v="0"/>
    <x v="0"/>
    <s v="Unión Europea"/>
    <x v="9"/>
    <s v="Unión Europea"/>
    <s v="Unión Europea Francia"/>
    <x v="21"/>
    <x v="0"/>
    <x v="5"/>
    <s v="No reportado"/>
    <n v="2025"/>
    <n v="5095897.5999999996"/>
    <n v="318493.59999999998"/>
    <s v="Kgr."/>
  </r>
  <r>
    <s v="Alimentarios"/>
    <x v="0"/>
    <x v="0"/>
    <s v="Unión Europea"/>
    <x v="9"/>
    <s v="Unión Europea"/>
    <s v="Unión Europea Francia"/>
    <x v="22"/>
    <x v="11"/>
    <x v="5"/>
    <s v="No reportado"/>
    <n v="2025"/>
    <n v="688"/>
    <n v="86"/>
    <s v="Kgr."/>
  </r>
  <r>
    <s v="Alimentarios"/>
    <x v="0"/>
    <x v="0"/>
    <s v="Unión Europea"/>
    <x v="9"/>
    <s v="Unión Europea"/>
    <s v="Unión Europea Francia"/>
    <x v="46"/>
    <x v="8"/>
    <x v="5"/>
    <s v="No reportado"/>
    <n v="2025"/>
    <n v="91500"/>
    <n v="5000"/>
    <s v="Kgr."/>
  </r>
  <r>
    <s v="Alimentarios"/>
    <x v="0"/>
    <x v="0"/>
    <s v="Unión Europea"/>
    <x v="9"/>
    <s v="Unión Europea"/>
    <s v="Unión Europea Francia"/>
    <x v="23"/>
    <x v="11"/>
    <x v="5"/>
    <s v="No reportado"/>
    <n v="2025"/>
    <n v="2340"/>
    <n v="250"/>
    <s v="Kgr."/>
  </r>
  <r>
    <s v="Alimentarios"/>
    <x v="0"/>
    <x v="0"/>
    <s v="Unión Europea"/>
    <x v="9"/>
    <s v="Unión Europea"/>
    <s v="Unión Europea Francia"/>
    <x v="24"/>
    <x v="12"/>
    <x v="9"/>
    <s v="No reportado"/>
    <n v="2025"/>
    <n v="204"/>
    <n v="100"/>
    <s v="Ltr."/>
  </r>
  <r>
    <s v="Alimentarios"/>
    <x v="0"/>
    <x v="0"/>
    <s v="Unión Europea"/>
    <x v="9"/>
    <s v="Unión Europea"/>
    <s v="Unión Europea Francia"/>
    <x v="25"/>
    <x v="3"/>
    <x v="0"/>
    <s v="No reportado"/>
    <n v="2025"/>
    <n v="140000"/>
    <n v="20000"/>
    <s v="Kgr."/>
  </r>
  <r>
    <s v="Alimentarios"/>
    <x v="0"/>
    <x v="0"/>
    <s v="Unión Europea"/>
    <x v="9"/>
    <s v="Unión Europea"/>
    <s v="Unión Europea Francia"/>
    <x v="26"/>
    <x v="3"/>
    <x v="0"/>
    <s v="No reportado"/>
    <n v="2025"/>
    <n v="43596.217174708203"/>
    <n v="5608"/>
    <s v="Kgr."/>
  </r>
  <r>
    <s v="Alimentarios"/>
    <x v="0"/>
    <x v="0"/>
    <s v="Unión Europea"/>
    <x v="9"/>
    <s v="Unión Europea"/>
    <s v="Unión Europea Francia"/>
    <x v="47"/>
    <x v="3"/>
    <x v="0"/>
    <s v="No reportado"/>
    <n v="2025"/>
    <n v="63637.364999999998"/>
    <n v="10915.5"/>
    <s v="Kgr."/>
  </r>
  <r>
    <s v="Alimentarios"/>
    <x v="0"/>
    <x v="0"/>
    <s v="Unión Europea"/>
    <x v="9"/>
    <s v="Unión Europea"/>
    <s v="Unión Europea Francia"/>
    <x v="27"/>
    <x v="4"/>
    <x v="0"/>
    <s v="No reportado"/>
    <n v="2025"/>
    <n v="41684"/>
    <n v="4904"/>
    <s v="Kgr."/>
  </r>
  <r>
    <s v="Alimentarios"/>
    <x v="0"/>
    <x v="0"/>
    <s v="Unión Europea"/>
    <x v="9"/>
    <s v="Unión Europea"/>
    <s v="Unión Europea Francia"/>
    <x v="48"/>
    <x v="7"/>
    <x v="5"/>
    <s v="No reportado"/>
    <n v="2025"/>
    <n v="33768"/>
    <n v="1800"/>
    <s v="Kgr."/>
  </r>
  <r>
    <s v="Alimentarios"/>
    <x v="0"/>
    <x v="0"/>
    <s v="Unión Europea"/>
    <x v="9"/>
    <s v="Unión Europea"/>
    <s v="Unión Europea Francia"/>
    <x v="66"/>
    <x v="6"/>
    <x v="4"/>
    <s v="No reportado"/>
    <n v="2025"/>
    <n v="1044446.4"/>
    <n v="644720"/>
    <s v="Kgr."/>
  </r>
  <r>
    <s v="Alimentarios"/>
    <x v="0"/>
    <x v="0"/>
    <s v="Unión Europea"/>
    <x v="9"/>
    <s v="Unión Europea"/>
    <s v="Unión Europea Francia"/>
    <x v="28"/>
    <x v="3"/>
    <x v="10"/>
    <s v="No reportado"/>
    <n v="2025"/>
    <n v="7061476.5"/>
    <n v="1810635"/>
    <s v="Ltr."/>
  </r>
  <r>
    <s v="Alimentarios"/>
    <x v="0"/>
    <x v="0"/>
    <s v="Unión Europea"/>
    <x v="9"/>
    <s v="Unión Europea"/>
    <s v="Unión Europea Francia"/>
    <x v="49"/>
    <x v="3"/>
    <x v="10"/>
    <s v="No reportado"/>
    <n v="2025"/>
    <n v="54027.080800000003"/>
    <n v="1988"/>
    <s v="Ltr."/>
  </r>
  <r>
    <s v="Alimentarios"/>
    <x v="0"/>
    <x v="0"/>
    <s v="Unión Europea"/>
    <x v="9"/>
    <s v="Unión Europea"/>
    <s v="Unión Europea Francia"/>
    <x v="29"/>
    <x v="5"/>
    <x v="11"/>
    <s v="No reportado"/>
    <n v="2025"/>
    <n v="61427573.561533503"/>
    <n v="6795169.5965"/>
    <s v="Kgr."/>
  </r>
  <r>
    <s v="Alimentarios"/>
    <x v="0"/>
    <x v="0"/>
    <s v="Unión Europea"/>
    <x v="9"/>
    <s v="Unión Europea"/>
    <s v="Unión Europea Francia"/>
    <x v="50"/>
    <x v="5"/>
    <x v="14"/>
    <s v="No reportado"/>
    <n v="2025"/>
    <n v="28656.240000000002"/>
    <n v="20616"/>
    <s v="Kgr."/>
  </r>
  <r>
    <s v="Alimentarios"/>
    <x v="0"/>
    <x v="0"/>
    <s v="Unión Europea"/>
    <x v="9"/>
    <s v="Unión Europea"/>
    <s v="Unión Europea Francia"/>
    <x v="30"/>
    <x v="3"/>
    <x v="0"/>
    <s v="No reportado"/>
    <n v="2025"/>
    <n v="11477.0501454483"/>
    <n v="1180"/>
    <s v="Kgr."/>
  </r>
  <r>
    <s v="Alimentarios"/>
    <x v="0"/>
    <x v="0"/>
    <s v="Unión Europea"/>
    <x v="9"/>
    <s v="Unión Europea"/>
    <s v="Unión Europea Francia"/>
    <x v="67"/>
    <x v="8"/>
    <x v="8"/>
    <s v="No reportado"/>
    <n v="2025"/>
    <n v="1530.82566"/>
    <n v="88.2"/>
    <s v="Kgr."/>
  </r>
  <r>
    <s v="Alimentarios"/>
    <x v="0"/>
    <x v="0"/>
    <s v="Unión Europea"/>
    <x v="9"/>
    <s v="Unión Europea"/>
    <s v="Unión Europea Francia"/>
    <x v="68"/>
    <x v="2"/>
    <x v="18"/>
    <s v="No reportado"/>
    <n v="2025"/>
    <n v="4120.22"/>
    <n v="299"/>
    <s v="Kgr."/>
  </r>
  <r>
    <s v="Alimentarios"/>
    <x v="0"/>
    <x v="0"/>
    <s v="Unión Europea"/>
    <x v="9"/>
    <s v="Unión Europea"/>
    <s v="Unión Europea Francia"/>
    <x v="69"/>
    <x v="13"/>
    <x v="16"/>
    <s v="No reportado"/>
    <n v="2025"/>
    <n v="697"/>
    <n v="82"/>
    <s v="Kgr."/>
  </r>
  <r>
    <s v="Alimentarios"/>
    <x v="0"/>
    <x v="0"/>
    <s v="Unión Europea"/>
    <x v="9"/>
    <s v="Unión Europea"/>
    <s v="Unión Europea Francia"/>
    <x v="51"/>
    <x v="3"/>
    <x v="15"/>
    <s v="No reportado"/>
    <n v="2025"/>
    <n v="5239.08"/>
    <n v="539"/>
    <s v="Kgr."/>
  </r>
  <r>
    <s v="Alimentarios"/>
    <x v="0"/>
    <x v="0"/>
    <s v="Unión Europea"/>
    <x v="9"/>
    <s v="Unión Europea"/>
    <s v="Unión Europea Francia"/>
    <x v="70"/>
    <x v="0"/>
    <x v="8"/>
    <s v="No reportado"/>
    <n v="2025"/>
    <n v="405726.25"/>
    <n v="1049275"/>
    <s v="Kgr."/>
  </r>
  <r>
    <s v="Alimentarios"/>
    <x v="0"/>
    <x v="0"/>
    <s v="Unión Europea"/>
    <x v="9"/>
    <s v="Unión Europea"/>
    <s v="Unión Europea Francia"/>
    <x v="31"/>
    <x v="13"/>
    <x v="12"/>
    <s v="No reportado"/>
    <n v="2025"/>
    <n v="390000"/>
    <n v="13000"/>
    <s v="Kgr."/>
  </r>
  <r>
    <s v="Alimentarios"/>
    <x v="0"/>
    <x v="0"/>
    <s v="Unión Europea"/>
    <x v="9"/>
    <s v="Unión Europea"/>
    <s v="Unión Europea Francia"/>
    <x v="71"/>
    <x v="6"/>
    <x v="4"/>
    <s v="No reportado"/>
    <n v="2025"/>
    <n v="166260"/>
    <n v="55420"/>
    <s v="Kgr."/>
  </r>
  <r>
    <s v="Alimentarios"/>
    <x v="0"/>
    <x v="0"/>
    <s v="Unión Europea"/>
    <x v="9"/>
    <s v="Unión Europea"/>
    <s v="Unión Europea Francia"/>
    <x v="52"/>
    <x v="1"/>
    <x v="16"/>
    <s v="No reportado"/>
    <n v="2025"/>
    <n v="877645.66839999997"/>
    <n v="98390.77"/>
    <s v="Kgr."/>
  </r>
  <r>
    <s v="Alimentarios"/>
    <x v="0"/>
    <x v="0"/>
    <s v="Unión Europea"/>
    <x v="9"/>
    <s v="Unión Europea"/>
    <s v="Unión Europea Francia"/>
    <x v="72"/>
    <x v="6"/>
    <x v="4"/>
    <s v="No reportado"/>
    <n v="2025"/>
    <n v="3403400"/>
    <n v="3094000"/>
    <s v="Kgr."/>
  </r>
  <r>
    <s v="Alimentarios"/>
    <x v="0"/>
    <x v="0"/>
    <s v="Unión Europea"/>
    <x v="9"/>
    <s v="Unión Europea"/>
    <s v="Unión Europea Francia"/>
    <x v="53"/>
    <x v="5"/>
    <x v="8"/>
    <s v="No reportado"/>
    <n v="2025"/>
    <n v="816800"/>
    <n v="40000"/>
    <s v="Kgr."/>
  </r>
  <r>
    <s v="Alimentarios"/>
    <x v="0"/>
    <x v="0"/>
    <s v="Unión Europea"/>
    <x v="9"/>
    <s v="Unión Europea"/>
    <s v="Unión Europea Francia"/>
    <x v="32"/>
    <x v="3"/>
    <x v="11"/>
    <s v="No reportado"/>
    <n v="2025"/>
    <n v="204280.95999999999"/>
    <n v="19642.400000000001"/>
    <s v="Kgr."/>
  </r>
  <r>
    <s v="Alimentarios"/>
    <x v="0"/>
    <x v="0"/>
    <s v="Unión Europea"/>
    <x v="9"/>
    <s v="Unión Europea"/>
    <s v="Unión Europea Francia"/>
    <x v="33"/>
    <x v="6"/>
    <x v="13"/>
    <s v="No reportado"/>
    <n v="2025"/>
    <n v="481373.9"/>
    <n v="29899"/>
    <s v="Kgr."/>
  </r>
  <r>
    <s v="Alimentarios"/>
    <x v="0"/>
    <x v="0"/>
    <s v="Unión Europea"/>
    <x v="9"/>
    <s v="Unión Europea"/>
    <s v="Unión Europea Francia"/>
    <x v="34"/>
    <x v="3"/>
    <x v="14"/>
    <s v="No reportado"/>
    <n v="2025"/>
    <n v="77936.100000000006"/>
    <n v="13673"/>
    <s v="Kgr."/>
  </r>
  <r>
    <s v="Alimentarios"/>
    <x v="0"/>
    <x v="0"/>
    <s v="Unión Europea"/>
    <x v="9"/>
    <s v="Unión Europea"/>
    <s v="Unión Europea Francia"/>
    <x v="73"/>
    <x v="4"/>
    <x v="4"/>
    <s v="No reportado"/>
    <n v="2025"/>
    <n v="16905.900000000001"/>
    <n v="15510"/>
    <s v="Kgr."/>
  </r>
  <r>
    <s v="Alimentarios"/>
    <x v="0"/>
    <x v="0"/>
    <s v="Unión Europea"/>
    <x v="9"/>
    <s v="Unión Europea"/>
    <s v="Unión Europea Francia"/>
    <x v="35"/>
    <x v="3"/>
    <x v="15"/>
    <s v="No reportado"/>
    <n v="2025"/>
    <n v="10656"/>
    <n v="360"/>
    <s v="Kgr."/>
  </r>
  <r>
    <s v="Alimentarios"/>
    <x v="0"/>
    <x v="0"/>
    <s v="Unión Europea"/>
    <x v="9"/>
    <s v="Unión Europea"/>
    <s v="Unión Europea Francia"/>
    <x v="36"/>
    <x v="13"/>
    <x v="16"/>
    <s v="No reportado"/>
    <n v="2025"/>
    <n v="60075"/>
    <n v="13500"/>
    <s v="Kgr."/>
  </r>
  <r>
    <s v="Alimentarios"/>
    <x v="0"/>
    <x v="0"/>
    <s v="Unión Europea"/>
    <x v="9"/>
    <s v="Unión Europea"/>
    <s v="Unión Europea Francia"/>
    <x v="54"/>
    <x v="10"/>
    <x v="4"/>
    <s v="No reportado"/>
    <n v="2025"/>
    <n v="109500"/>
    <n v="73000"/>
    <s v="Kgr."/>
  </r>
  <r>
    <s v="Alimentarios"/>
    <x v="0"/>
    <x v="0"/>
    <s v="Unión Europea"/>
    <x v="9"/>
    <s v="Unión Europea"/>
    <s v="Unión Europea Francia"/>
    <x v="37"/>
    <x v="3"/>
    <x v="14"/>
    <s v="No reportado"/>
    <n v="2025"/>
    <n v="16491.09"/>
    <n v="2541"/>
    <s v="Kgr."/>
  </r>
  <r>
    <s v="Alimentarios"/>
    <x v="0"/>
    <x v="0"/>
    <s v="Unión Europea"/>
    <x v="9"/>
    <s v="Unión Europea"/>
    <s v="Unión Europea Francia"/>
    <x v="38"/>
    <x v="13"/>
    <x v="5"/>
    <s v="No reportado"/>
    <n v="2025"/>
    <n v="44444"/>
    <n v="2222.1999999999998"/>
    <s v="Kgr."/>
  </r>
  <r>
    <s v="Alimentarios"/>
    <x v="0"/>
    <x v="0"/>
    <s v="Unión Europea"/>
    <x v="9"/>
    <s v="Unión Europea"/>
    <s v="Unión Europea Francia"/>
    <x v="40"/>
    <x v="4"/>
    <x v="16"/>
    <s v="No reportado"/>
    <n v="2025"/>
    <n v="263822.40999999997"/>
    <n v="12977"/>
    <s v="Kgr."/>
  </r>
  <r>
    <s v="Alimentarios"/>
    <x v="0"/>
    <x v="0"/>
    <s v="Unión Europea"/>
    <x v="9"/>
    <s v="Unión Europea"/>
    <s v="Unión Europea Francia"/>
    <x v="55"/>
    <x v="2"/>
    <x v="16"/>
    <s v="No reportado"/>
    <n v="2025"/>
    <n v="362190.12"/>
    <n v="46554"/>
    <s v="Kgr."/>
  </r>
  <r>
    <s v="Alimentarios"/>
    <x v="0"/>
    <x v="0"/>
    <s v="Unión Europea"/>
    <x v="9"/>
    <s v="Unión Europea"/>
    <s v="Unión Europea Francia"/>
    <x v="74"/>
    <x v="4"/>
    <x v="13"/>
    <s v="No reportado"/>
    <n v="2025"/>
    <n v="4139.1899999999996"/>
    <n v="113"/>
    <s v="Kgr."/>
  </r>
  <r>
    <s v="Alimentarios"/>
    <x v="0"/>
    <x v="0"/>
    <s v="Unión Europea"/>
    <x v="9"/>
    <s v="Unión Europea"/>
    <s v="Unión Europea Francia"/>
    <x v="41"/>
    <x v="6"/>
    <x v="13"/>
    <s v="No reportado"/>
    <n v="2025"/>
    <n v="566177.30000000005"/>
    <n v="29705"/>
    <s v="Kgr."/>
  </r>
  <r>
    <s v="Alimentarios"/>
    <x v="0"/>
    <x v="0"/>
    <s v="Unión Europea"/>
    <x v="10"/>
    <s v="Unión Europea"/>
    <s v="Unión Europea Alemania"/>
    <x v="0"/>
    <x v="0"/>
    <x v="0"/>
    <s v="No reportado"/>
    <n v="2025"/>
    <n v="3465"/>
    <n v="330"/>
    <s v="Kgr."/>
  </r>
  <r>
    <s v="Alimentarios"/>
    <x v="0"/>
    <x v="0"/>
    <s v="Unión Europea"/>
    <x v="10"/>
    <s v="Unión Europea"/>
    <s v="Unión Europea Alemania"/>
    <x v="75"/>
    <x v="0"/>
    <x v="0"/>
    <s v="No reportado"/>
    <n v="2025"/>
    <n v="860"/>
    <n v="100"/>
    <s v="Kgr."/>
  </r>
  <r>
    <s v="Alimentarios"/>
    <x v="0"/>
    <x v="0"/>
    <s v="Unión Europea"/>
    <x v="10"/>
    <s v="Unión Europea"/>
    <s v="Unión Europea Alemania"/>
    <x v="1"/>
    <x v="1"/>
    <x v="0"/>
    <s v="No reportado"/>
    <n v="2025"/>
    <n v="121000"/>
    <n v="12100"/>
    <s v="Kgr."/>
  </r>
  <r>
    <s v="Alimentarios"/>
    <x v="0"/>
    <x v="0"/>
    <s v="Unión Europea"/>
    <x v="10"/>
    <s v="Unión Europea"/>
    <s v="Unión Europea Alemania"/>
    <x v="2"/>
    <x v="2"/>
    <x v="0"/>
    <s v="No reportado"/>
    <n v="2025"/>
    <n v="138079.79999999999"/>
    <n v="7380"/>
    <s v="Kgr."/>
  </r>
  <r>
    <s v="Alimentarios"/>
    <x v="0"/>
    <x v="0"/>
    <s v="Unión Europea"/>
    <x v="10"/>
    <s v="Unión Europea"/>
    <s v="Unión Europea Alemania"/>
    <x v="76"/>
    <x v="4"/>
    <x v="0"/>
    <s v="No reportado"/>
    <n v="2025"/>
    <n v="30278.5"/>
    <n v="2870"/>
    <s v="Kgr."/>
  </r>
  <r>
    <s v="Alimentarios"/>
    <x v="0"/>
    <x v="0"/>
    <s v="Unión Europea"/>
    <x v="10"/>
    <s v="Unión Europea"/>
    <s v="Unión Europea Alemania"/>
    <x v="77"/>
    <x v="2"/>
    <x v="1"/>
    <s v="No reportado"/>
    <n v="2025"/>
    <n v="807.35"/>
    <n v="67"/>
    <s v="Kgr."/>
  </r>
  <r>
    <s v="Alimentarios"/>
    <x v="0"/>
    <x v="0"/>
    <s v="Unión Europea"/>
    <x v="10"/>
    <s v="Unión Europea"/>
    <s v="Unión Europea Alemania"/>
    <x v="4"/>
    <x v="4"/>
    <x v="2"/>
    <s v="No reportado"/>
    <n v="2025"/>
    <n v="10022.4"/>
    <n v="4320"/>
    <s v="Kgr."/>
  </r>
  <r>
    <s v="Alimentarios"/>
    <x v="0"/>
    <x v="0"/>
    <s v="Unión Europea"/>
    <x v="10"/>
    <s v="Unión Europea"/>
    <s v="Unión Europea Alemania"/>
    <x v="62"/>
    <x v="11"/>
    <x v="5"/>
    <s v="No reportado"/>
    <n v="2025"/>
    <n v="108652.00216"/>
    <n v="12590"/>
    <s v="Kgr."/>
  </r>
  <r>
    <s v="Alimentarios"/>
    <x v="0"/>
    <x v="0"/>
    <s v="Unión Europea"/>
    <x v="10"/>
    <s v="Unión Europea"/>
    <s v="Unión Europea Alemania"/>
    <x v="42"/>
    <x v="0"/>
    <x v="7"/>
    <s v="No reportado"/>
    <n v="2025"/>
    <n v="1582"/>
    <n v="0.22600000000000001"/>
    <s v="Kgr."/>
  </r>
  <r>
    <s v="Alimentarios"/>
    <x v="0"/>
    <x v="0"/>
    <s v="Unión Europea"/>
    <x v="10"/>
    <s v="Unión Europea"/>
    <s v="Unión Europea Alemania"/>
    <x v="5"/>
    <x v="5"/>
    <x v="2"/>
    <s v="No reportado"/>
    <n v="2025"/>
    <n v="36311.839999999997"/>
    <n v="14296"/>
    <s v="Kgr."/>
  </r>
  <r>
    <s v="Alimentarios"/>
    <x v="0"/>
    <x v="0"/>
    <s v="Unión Europea"/>
    <x v="10"/>
    <s v="Unión Europea"/>
    <s v="Unión Europea Alemania"/>
    <x v="63"/>
    <x v="3"/>
    <x v="4"/>
    <s v="No reportado"/>
    <n v="2025"/>
    <n v="1335"/>
    <n v="500"/>
    <s v="Kgr."/>
  </r>
  <r>
    <s v="Alimentarios"/>
    <x v="0"/>
    <x v="0"/>
    <s v="Unión Europea"/>
    <x v="10"/>
    <s v="Unión Europea"/>
    <s v="Unión Europea Alemania"/>
    <x v="60"/>
    <x v="10"/>
    <x v="17"/>
    <s v="No reportado"/>
    <n v="2025"/>
    <n v="4995.5"/>
    <n v="50"/>
    <s v="Kgr."/>
  </r>
  <r>
    <s v="Alimentarios"/>
    <x v="0"/>
    <x v="0"/>
    <s v="Unión Europea"/>
    <x v="10"/>
    <s v="Unión Europea"/>
    <s v="Unión Europea Alemania"/>
    <x v="6"/>
    <x v="3"/>
    <x v="0"/>
    <s v="No reportado"/>
    <n v="2025"/>
    <n v="38400"/>
    <n v="6400"/>
    <s v="Kgr."/>
  </r>
  <r>
    <s v="Alimentarios"/>
    <x v="0"/>
    <x v="0"/>
    <s v="Unión Europea"/>
    <x v="10"/>
    <s v="Unión Europea"/>
    <s v="Unión Europea Alemania"/>
    <x v="43"/>
    <x v="6"/>
    <x v="4"/>
    <s v="No reportado"/>
    <n v="2025"/>
    <n v="72385.5"/>
    <n v="58850"/>
    <s v="Kgr."/>
  </r>
  <r>
    <s v="Alimentarios"/>
    <x v="0"/>
    <x v="0"/>
    <s v="Unión Europea"/>
    <x v="10"/>
    <s v="Unión Europea"/>
    <s v="Unión Europea Alemania"/>
    <x v="7"/>
    <x v="5"/>
    <x v="3"/>
    <s v="No reportado"/>
    <n v="2025"/>
    <n v="61626.354785570496"/>
    <n v="1422.5"/>
    <s v="Kgr."/>
  </r>
  <r>
    <s v="Alimentarios"/>
    <x v="0"/>
    <x v="0"/>
    <s v="Unión Europea"/>
    <x v="10"/>
    <s v="Unión Europea"/>
    <s v="Unión Europea Alemania"/>
    <x v="61"/>
    <x v="5"/>
    <x v="5"/>
    <s v="No reportado"/>
    <n v="2025"/>
    <n v="27970.385999999999"/>
    <n v="1571.37"/>
    <s v="Kgr."/>
  </r>
  <r>
    <s v="Alimentarios"/>
    <x v="0"/>
    <x v="0"/>
    <s v="Unión Europea"/>
    <x v="10"/>
    <s v="Unión Europea"/>
    <s v="Unión Europea Alemania"/>
    <x v="8"/>
    <x v="5"/>
    <x v="3"/>
    <s v="No reportado"/>
    <n v="2025"/>
    <n v="43143.9375"/>
    <n v="1081.25"/>
    <s v="Kgr."/>
  </r>
  <r>
    <s v="Alimentarios"/>
    <x v="0"/>
    <x v="0"/>
    <s v="Unión Europea"/>
    <x v="10"/>
    <s v="Unión Europea"/>
    <s v="Unión Europea Alemania"/>
    <x v="9"/>
    <x v="6"/>
    <x v="4"/>
    <s v="No reportado"/>
    <n v="2025"/>
    <n v="5233943"/>
    <n v="4026110"/>
    <s v="Kgr."/>
  </r>
  <r>
    <s v="Alimentarios"/>
    <x v="0"/>
    <x v="0"/>
    <s v="Unión Europea"/>
    <x v="10"/>
    <s v="Unión Europea"/>
    <s v="Unión Europea Alemania"/>
    <x v="10"/>
    <x v="4"/>
    <x v="0"/>
    <s v="No reportado"/>
    <n v="2025"/>
    <n v="146200"/>
    <n v="17200"/>
    <s v="Kgr."/>
  </r>
  <r>
    <s v="Alimentarios"/>
    <x v="0"/>
    <x v="0"/>
    <s v="Unión Europea"/>
    <x v="10"/>
    <s v="Unión Europea"/>
    <s v="Unión Europea Alemania"/>
    <x v="11"/>
    <x v="3"/>
    <x v="3"/>
    <s v="No reportado"/>
    <n v="2025"/>
    <n v="55917.4"/>
    <n v="1227"/>
    <s v="Kgr."/>
  </r>
  <r>
    <s v="Alimentarios"/>
    <x v="0"/>
    <x v="0"/>
    <s v="Unión Europea"/>
    <x v="10"/>
    <s v="Unión Europea"/>
    <s v="Unión Europea Alemania"/>
    <x v="12"/>
    <x v="2"/>
    <x v="5"/>
    <s v="No reportado"/>
    <n v="2025"/>
    <n v="84456.33"/>
    <n v="8890.14"/>
    <s v="Kgr."/>
  </r>
  <r>
    <s v="Alimentarios"/>
    <x v="0"/>
    <x v="0"/>
    <s v="Unión Europea"/>
    <x v="10"/>
    <s v="Unión Europea"/>
    <s v="Unión Europea Alemania"/>
    <x v="13"/>
    <x v="7"/>
    <x v="6"/>
    <s v="No reportado"/>
    <n v="2025"/>
    <n v="6300"/>
    <n v="700"/>
    <s v="Kgr."/>
  </r>
  <r>
    <s v="Alimentarios"/>
    <x v="0"/>
    <x v="0"/>
    <s v="Unión Europea"/>
    <x v="10"/>
    <s v="Unión Europea"/>
    <s v="Unión Europea Alemania"/>
    <x v="44"/>
    <x v="0"/>
    <x v="0"/>
    <s v="No reportado"/>
    <n v="2025"/>
    <n v="462000"/>
    <n v="33000"/>
    <s v="Kgr."/>
  </r>
  <r>
    <s v="Alimentarios"/>
    <x v="0"/>
    <x v="0"/>
    <s v="Unión Europea"/>
    <x v="10"/>
    <s v="Unión Europea"/>
    <s v="Unión Europea Alemania"/>
    <x v="45"/>
    <x v="6"/>
    <x v="4"/>
    <s v="No reportado"/>
    <n v="2025"/>
    <n v="1316250"/>
    <n v="351000"/>
    <s v="Kgr."/>
  </r>
  <r>
    <s v="Alimentarios"/>
    <x v="0"/>
    <x v="0"/>
    <s v="Unión Europea"/>
    <x v="10"/>
    <s v="Unión Europea"/>
    <s v="Unión Europea Alemania"/>
    <x v="14"/>
    <x v="7"/>
    <x v="7"/>
    <s v="No reportado"/>
    <n v="2025"/>
    <n v="250500"/>
    <n v="33400"/>
    <s v="Kgr."/>
  </r>
  <r>
    <s v="Alimentarios"/>
    <x v="0"/>
    <x v="0"/>
    <s v="Unión Europea"/>
    <x v="10"/>
    <s v="Unión Europea"/>
    <s v="Unión Europea Alemania"/>
    <x v="15"/>
    <x v="8"/>
    <x v="8"/>
    <s v="No reportado"/>
    <n v="2025"/>
    <n v="78350"/>
    <n v="5000"/>
    <s v="Kgr."/>
  </r>
  <r>
    <s v="Alimentarios"/>
    <x v="0"/>
    <x v="0"/>
    <s v="Unión Europea"/>
    <x v="10"/>
    <s v="Unión Europea"/>
    <s v="Unión Europea Alemania"/>
    <x v="16"/>
    <x v="3"/>
    <x v="0"/>
    <s v="No reportado"/>
    <n v="2025"/>
    <n v="515040"/>
    <n v="29600"/>
    <s v="Kgr."/>
  </r>
  <r>
    <s v="Alimentarios"/>
    <x v="0"/>
    <x v="0"/>
    <s v="Unión Europea"/>
    <x v="10"/>
    <s v="Unión Europea"/>
    <s v="Unión Europea Alemania"/>
    <x v="17"/>
    <x v="1"/>
    <x v="5"/>
    <s v="No reportado"/>
    <n v="2025"/>
    <n v="8299.1200000000008"/>
    <n v="454"/>
    <s v="Kgr."/>
  </r>
  <r>
    <s v="Alimentarios"/>
    <x v="0"/>
    <x v="0"/>
    <s v="Unión Europea"/>
    <x v="10"/>
    <s v="Unión Europea"/>
    <s v="Unión Europea Alemania"/>
    <x v="18"/>
    <x v="9"/>
    <x v="5"/>
    <s v="No reportado"/>
    <n v="2025"/>
    <n v="4092"/>
    <n v="372"/>
    <s v="Kgr."/>
  </r>
  <r>
    <s v="Alimentarios"/>
    <x v="0"/>
    <x v="0"/>
    <s v="Unión Europea"/>
    <x v="10"/>
    <s v="Unión Europea"/>
    <s v="Unión Europea Alemania"/>
    <x v="19"/>
    <x v="9"/>
    <x v="5"/>
    <s v="No reportado"/>
    <n v="2025"/>
    <n v="37414.129999999997"/>
    <n v="2878.01"/>
    <s v="Kgr."/>
  </r>
  <r>
    <s v="Alimentarios"/>
    <x v="0"/>
    <x v="0"/>
    <s v="Unión Europea"/>
    <x v="10"/>
    <s v="Unión Europea"/>
    <s v="Unión Europea Alemania"/>
    <x v="78"/>
    <x v="7"/>
    <x v="5"/>
    <s v="No reportado"/>
    <n v="2025"/>
    <n v="16500"/>
    <n v="1100"/>
    <s v="Kgr."/>
  </r>
  <r>
    <s v="Alimentarios"/>
    <x v="0"/>
    <x v="0"/>
    <s v="Unión Europea"/>
    <x v="10"/>
    <s v="Unión Europea"/>
    <s v="Unión Europea Alemania"/>
    <x v="20"/>
    <x v="10"/>
    <x v="5"/>
    <s v="No reportado"/>
    <n v="2025"/>
    <n v="4222.13"/>
    <n v="383.83"/>
    <s v="Kgr."/>
  </r>
  <r>
    <s v="Alimentarios"/>
    <x v="0"/>
    <x v="0"/>
    <s v="Unión Europea"/>
    <x v="10"/>
    <s v="Unión Europea"/>
    <s v="Unión Europea Alemania"/>
    <x v="21"/>
    <x v="0"/>
    <x v="5"/>
    <s v="No reportado"/>
    <n v="2025"/>
    <n v="8634726.4000000004"/>
    <n v="539670.4"/>
    <s v="Kgr."/>
  </r>
  <r>
    <s v="Alimentarios"/>
    <x v="0"/>
    <x v="0"/>
    <s v="Unión Europea"/>
    <x v="10"/>
    <s v="Unión Europea"/>
    <s v="Unión Europea Alemania"/>
    <x v="22"/>
    <x v="11"/>
    <x v="5"/>
    <s v="No reportado"/>
    <n v="2025"/>
    <n v="98232"/>
    <n v="12279"/>
    <s v="Kgr."/>
  </r>
  <r>
    <s v="Alimentarios"/>
    <x v="0"/>
    <x v="0"/>
    <s v="Unión Europea"/>
    <x v="10"/>
    <s v="Unión Europea"/>
    <s v="Unión Europea Alemania"/>
    <x v="57"/>
    <x v="13"/>
    <x v="5"/>
    <s v="No reportado"/>
    <n v="2025"/>
    <n v="796.95"/>
    <n v="45"/>
    <s v="Kgr."/>
  </r>
  <r>
    <s v="Alimentarios"/>
    <x v="0"/>
    <x v="0"/>
    <s v="Unión Europea"/>
    <x v="10"/>
    <s v="Unión Europea"/>
    <s v="Unión Europea Alemania"/>
    <x v="46"/>
    <x v="8"/>
    <x v="5"/>
    <s v="No reportado"/>
    <n v="2025"/>
    <n v="36600"/>
    <n v="2000"/>
    <s v="Kgr."/>
  </r>
  <r>
    <s v="Alimentarios"/>
    <x v="0"/>
    <x v="0"/>
    <s v="Unión Europea"/>
    <x v="10"/>
    <s v="Unión Europea"/>
    <s v="Unión Europea Alemania"/>
    <x v="23"/>
    <x v="11"/>
    <x v="5"/>
    <s v="No reportado"/>
    <n v="2025"/>
    <n v="9598.68"/>
    <n v="1025.5"/>
    <s v="Kgr."/>
  </r>
  <r>
    <s v="Alimentarios"/>
    <x v="0"/>
    <x v="0"/>
    <s v="Unión Europea"/>
    <x v="10"/>
    <s v="Unión Europea"/>
    <s v="Unión Europea Alemania"/>
    <x v="24"/>
    <x v="12"/>
    <x v="9"/>
    <s v="No reportado"/>
    <n v="2025"/>
    <n v="204"/>
    <n v="100"/>
    <s v="Ltr."/>
  </r>
  <r>
    <s v="Alimentarios"/>
    <x v="0"/>
    <x v="0"/>
    <s v="Unión Europea"/>
    <x v="10"/>
    <s v="Unión Europea"/>
    <s v="Unión Europea Alemania"/>
    <x v="25"/>
    <x v="3"/>
    <x v="0"/>
    <s v="No reportado"/>
    <n v="2025"/>
    <n v="147000"/>
    <n v="21000"/>
    <s v="Kgr."/>
  </r>
  <r>
    <s v="Alimentarios"/>
    <x v="0"/>
    <x v="0"/>
    <s v="Unión Europea"/>
    <x v="10"/>
    <s v="Unión Europea"/>
    <s v="Unión Europea Alemania"/>
    <x v="26"/>
    <x v="3"/>
    <x v="0"/>
    <s v="No reportado"/>
    <n v="2025"/>
    <n v="46239.354449922299"/>
    <n v="5948"/>
    <s v="Kgr."/>
  </r>
  <r>
    <s v="Alimentarios"/>
    <x v="0"/>
    <x v="0"/>
    <s v="Unión Europea"/>
    <x v="10"/>
    <s v="Unión Europea"/>
    <s v="Unión Europea Alemania"/>
    <x v="47"/>
    <x v="3"/>
    <x v="0"/>
    <s v="No reportado"/>
    <n v="2025"/>
    <n v="98307.962"/>
    <n v="16111.4"/>
    <s v="Kgr."/>
  </r>
  <r>
    <s v="Alimentarios"/>
    <x v="0"/>
    <x v="0"/>
    <s v="Unión Europea"/>
    <x v="10"/>
    <s v="Unión Europea"/>
    <s v="Unión Europea Alemania"/>
    <x v="27"/>
    <x v="4"/>
    <x v="0"/>
    <s v="No reportado"/>
    <n v="2025"/>
    <n v="110219.5"/>
    <n v="12967"/>
    <s v="Kgr."/>
  </r>
  <r>
    <s v="Alimentarios"/>
    <x v="0"/>
    <x v="0"/>
    <s v="Unión Europea"/>
    <x v="10"/>
    <s v="Unión Europea"/>
    <s v="Unión Europea Alemania"/>
    <x v="48"/>
    <x v="7"/>
    <x v="5"/>
    <s v="No reportado"/>
    <n v="2025"/>
    <n v="20636"/>
    <n v="1100"/>
    <s v="Kgr."/>
  </r>
  <r>
    <s v="Alimentarios"/>
    <x v="0"/>
    <x v="0"/>
    <s v="Unión Europea"/>
    <x v="10"/>
    <s v="Unión Europea"/>
    <s v="Unión Europea Alemania"/>
    <x v="28"/>
    <x v="3"/>
    <x v="10"/>
    <s v="No reportado"/>
    <n v="2025"/>
    <n v="129413.7"/>
    <n v="33183"/>
    <s v="Ltr."/>
  </r>
  <r>
    <s v="Alimentarios"/>
    <x v="0"/>
    <x v="0"/>
    <s v="Unión Europea"/>
    <x v="10"/>
    <s v="Unión Europea"/>
    <s v="Unión Europea Alemania"/>
    <x v="49"/>
    <x v="3"/>
    <x v="10"/>
    <s v="No reportado"/>
    <n v="2025"/>
    <n v="1549.0662"/>
    <n v="57"/>
    <s v="Ltr."/>
  </r>
  <r>
    <s v="Alimentarios"/>
    <x v="0"/>
    <x v="0"/>
    <s v="Unión Europea"/>
    <x v="10"/>
    <s v="Unión Europea"/>
    <s v="Unión Europea Alemania"/>
    <x v="29"/>
    <x v="5"/>
    <x v="11"/>
    <s v="No reportado"/>
    <n v="2025"/>
    <n v="106127966.858909"/>
    <n v="13186292.051000001"/>
    <s v="Kgr."/>
  </r>
  <r>
    <s v="Alimentarios"/>
    <x v="0"/>
    <x v="0"/>
    <s v="Unión Europea"/>
    <x v="10"/>
    <s v="Unión Europea"/>
    <s v="Unión Europea Alemania"/>
    <x v="50"/>
    <x v="5"/>
    <x v="14"/>
    <s v="No reportado"/>
    <n v="2025"/>
    <n v="10858.68"/>
    <n v="7812"/>
    <s v="Kgr."/>
  </r>
  <r>
    <s v="Alimentarios"/>
    <x v="0"/>
    <x v="0"/>
    <s v="Unión Europea"/>
    <x v="10"/>
    <s v="Unión Europea"/>
    <s v="Unión Europea Alemania"/>
    <x v="30"/>
    <x v="3"/>
    <x v="0"/>
    <s v="No reportado"/>
    <n v="2025"/>
    <n v="25093.889301064999"/>
    <n v="2580"/>
    <s v="Kgr."/>
  </r>
  <r>
    <s v="Alimentarios"/>
    <x v="0"/>
    <x v="0"/>
    <s v="Unión Europea"/>
    <x v="10"/>
    <s v="Unión Europea"/>
    <s v="Unión Europea Alemania"/>
    <x v="68"/>
    <x v="2"/>
    <x v="18"/>
    <s v="No reportado"/>
    <n v="2025"/>
    <n v="1529.58"/>
    <n v="111"/>
    <s v="Kgr."/>
  </r>
  <r>
    <s v="Alimentarios"/>
    <x v="0"/>
    <x v="0"/>
    <s v="Unión Europea"/>
    <x v="10"/>
    <s v="Unión Europea"/>
    <s v="Unión Europea Alemania"/>
    <x v="70"/>
    <x v="0"/>
    <x v="8"/>
    <s v="No reportado"/>
    <n v="2025"/>
    <n v="1192398.75"/>
    <n v="3010425"/>
    <s v="Kgr."/>
  </r>
  <r>
    <s v="Alimentarios"/>
    <x v="0"/>
    <x v="0"/>
    <s v="Unión Europea"/>
    <x v="10"/>
    <s v="Unión Europea"/>
    <s v="Unión Europea Alemania"/>
    <x v="31"/>
    <x v="13"/>
    <x v="12"/>
    <s v="No reportado"/>
    <n v="2025"/>
    <n v="156000"/>
    <n v="5200"/>
    <s v="Kgr."/>
  </r>
  <r>
    <s v="Alimentarios"/>
    <x v="0"/>
    <x v="0"/>
    <s v="Unión Europea"/>
    <x v="10"/>
    <s v="Unión Europea"/>
    <s v="Unión Europea Alemania"/>
    <x v="71"/>
    <x v="6"/>
    <x v="4"/>
    <s v="No reportado"/>
    <n v="2025"/>
    <n v="34530"/>
    <n v="11510"/>
    <s v="Kgr."/>
  </r>
  <r>
    <s v="Alimentarios"/>
    <x v="0"/>
    <x v="0"/>
    <s v="Unión Europea"/>
    <x v="10"/>
    <s v="Unión Europea"/>
    <s v="Unión Europea Alemania"/>
    <x v="52"/>
    <x v="1"/>
    <x v="16"/>
    <s v="No reportado"/>
    <n v="2025"/>
    <n v="1649959.16"/>
    <n v="184973"/>
    <s v="Kgr."/>
  </r>
  <r>
    <s v="Alimentarios"/>
    <x v="0"/>
    <x v="0"/>
    <s v="Unión Europea"/>
    <x v="10"/>
    <s v="Unión Europea"/>
    <s v="Unión Europea Alemania"/>
    <x v="53"/>
    <x v="5"/>
    <x v="8"/>
    <s v="No reportado"/>
    <n v="2025"/>
    <n v="408400"/>
    <n v="20000"/>
    <s v="Kgr."/>
  </r>
  <r>
    <s v="Alimentarios"/>
    <x v="0"/>
    <x v="0"/>
    <s v="Unión Europea"/>
    <x v="10"/>
    <s v="Unión Europea"/>
    <s v="Unión Europea Alemania"/>
    <x v="32"/>
    <x v="3"/>
    <x v="11"/>
    <s v="No reportado"/>
    <n v="2025"/>
    <n v="100530.56"/>
    <n v="9666.4"/>
    <s v="Kgr."/>
  </r>
  <r>
    <s v="Alimentarios"/>
    <x v="0"/>
    <x v="0"/>
    <s v="Unión Europea"/>
    <x v="10"/>
    <s v="Unión Europea"/>
    <s v="Unión Europea Alemania"/>
    <x v="33"/>
    <x v="6"/>
    <x v="13"/>
    <s v="No reportado"/>
    <n v="2025"/>
    <n v="62951"/>
    <n v="3910"/>
    <s v="Kgr."/>
  </r>
  <r>
    <s v="Alimentarios"/>
    <x v="0"/>
    <x v="0"/>
    <s v="Unión Europea"/>
    <x v="10"/>
    <s v="Unión Europea"/>
    <s v="Unión Europea Alemania"/>
    <x v="34"/>
    <x v="3"/>
    <x v="14"/>
    <s v="No reportado"/>
    <n v="2025"/>
    <n v="70862.399999999994"/>
    <n v="12432"/>
    <s v="Kgr."/>
  </r>
  <r>
    <s v="Alimentarios"/>
    <x v="0"/>
    <x v="0"/>
    <s v="Unión Europea"/>
    <x v="10"/>
    <s v="Unión Europea"/>
    <s v="Unión Europea Alemania"/>
    <x v="35"/>
    <x v="3"/>
    <x v="15"/>
    <s v="No reportado"/>
    <n v="2025"/>
    <n v="592"/>
    <n v="20"/>
    <s v="Kgr."/>
  </r>
  <r>
    <s v="Alimentarios"/>
    <x v="0"/>
    <x v="0"/>
    <s v="Unión Europea"/>
    <x v="10"/>
    <s v="Unión Europea"/>
    <s v="Unión Europea Alemania"/>
    <x v="36"/>
    <x v="13"/>
    <x v="16"/>
    <s v="No reportado"/>
    <n v="2025"/>
    <n v="44500"/>
    <n v="10000"/>
    <s v="Kgr."/>
  </r>
  <r>
    <s v="Alimentarios"/>
    <x v="0"/>
    <x v="0"/>
    <s v="Unión Europea"/>
    <x v="10"/>
    <s v="Unión Europea"/>
    <s v="Unión Europea Alemania"/>
    <x v="54"/>
    <x v="10"/>
    <x v="4"/>
    <s v="No reportado"/>
    <n v="2025"/>
    <n v="370500"/>
    <n v="247000"/>
    <s v="Kgr."/>
  </r>
  <r>
    <s v="Alimentarios"/>
    <x v="0"/>
    <x v="0"/>
    <s v="Unión Europea"/>
    <x v="10"/>
    <s v="Unión Europea"/>
    <s v="Unión Europea Alemania"/>
    <x v="37"/>
    <x v="3"/>
    <x v="14"/>
    <s v="No reportado"/>
    <n v="2025"/>
    <n v="12908.61"/>
    <n v="1989"/>
    <s v="Kgr."/>
  </r>
  <r>
    <s v="Alimentarios"/>
    <x v="0"/>
    <x v="0"/>
    <s v="Unión Europea"/>
    <x v="10"/>
    <s v="Unión Europea"/>
    <s v="Unión Europea Alemania"/>
    <x v="38"/>
    <x v="13"/>
    <x v="5"/>
    <s v="No reportado"/>
    <n v="2025"/>
    <n v="47804"/>
    <n v="2390.1999999999998"/>
    <s v="Kgr."/>
  </r>
  <r>
    <s v="Alimentarios"/>
    <x v="0"/>
    <x v="0"/>
    <s v="Unión Europea"/>
    <x v="10"/>
    <s v="Unión Europea"/>
    <s v="Unión Europea Alemania"/>
    <x v="39"/>
    <x v="13"/>
    <x v="5"/>
    <s v="No reportado"/>
    <n v="2025"/>
    <n v="27500"/>
    <n v="2500"/>
    <s v="Kgr."/>
  </r>
  <r>
    <s v="Alimentarios"/>
    <x v="0"/>
    <x v="0"/>
    <s v="Unión Europea"/>
    <x v="10"/>
    <s v="Unión Europea"/>
    <s v="Unión Europea Alemania"/>
    <x v="40"/>
    <x v="4"/>
    <x v="16"/>
    <s v="No reportado"/>
    <n v="2025"/>
    <n v="3883.03"/>
    <n v="191"/>
    <s v="Kgr."/>
  </r>
  <r>
    <s v="Alimentarios"/>
    <x v="0"/>
    <x v="0"/>
    <s v="Unión Europea"/>
    <x v="10"/>
    <s v="Unión Europea"/>
    <s v="Unión Europea Alemania"/>
    <x v="55"/>
    <x v="2"/>
    <x v="16"/>
    <s v="No reportado"/>
    <n v="2025"/>
    <n v="202076.16399999999"/>
    <n v="25973.8"/>
    <s v="Kgr."/>
  </r>
  <r>
    <s v="Alimentarios"/>
    <x v="0"/>
    <x v="0"/>
    <s v="Unión Europea"/>
    <x v="10"/>
    <s v="Unión Europea"/>
    <s v="Unión Europea Alemania"/>
    <x v="79"/>
    <x v="11"/>
    <x v="19"/>
    <s v="No reportado"/>
    <n v="2025"/>
    <n v="740125"/>
    <n v="95500"/>
    <s v="Kgr."/>
  </r>
  <r>
    <s v="Alimentarios"/>
    <x v="0"/>
    <x v="0"/>
    <s v="Unión Europea"/>
    <x v="10"/>
    <s v="Unión Europea"/>
    <s v="Unión Europea Alemania"/>
    <x v="41"/>
    <x v="6"/>
    <x v="13"/>
    <s v="No reportado"/>
    <n v="2025"/>
    <n v="113616.66"/>
    <n v="5961"/>
    <s v="Kgr."/>
  </r>
  <r>
    <s v="Alimentarios"/>
    <x v="0"/>
    <x v="0"/>
    <s v="Unión Europea"/>
    <x v="11"/>
    <s v="Unión Europea"/>
    <s v="Unión Europea Grecia"/>
    <x v="0"/>
    <x v="0"/>
    <x v="0"/>
    <s v="No reportado"/>
    <n v="2025"/>
    <n v="42"/>
    <n v="4"/>
    <s v="Kgr."/>
  </r>
  <r>
    <s v="Alimentarios"/>
    <x v="0"/>
    <x v="0"/>
    <s v="Unión Europea"/>
    <x v="11"/>
    <s v="Unión Europea"/>
    <s v="Unión Europea Grecia"/>
    <x v="7"/>
    <x v="5"/>
    <x v="3"/>
    <s v="No reportado"/>
    <n v="2025"/>
    <n v="5133.1251805240099"/>
    <n v="159.5"/>
    <s v="Kgr."/>
  </r>
  <r>
    <s v="Alimentarios"/>
    <x v="0"/>
    <x v="0"/>
    <s v="Unión Europea"/>
    <x v="11"/>
    <s v="Unión Europea"/>
    <s v="Unión Europea Grecia"/>
    <x v="9"/>
    <x v="6"/>
    <x v="4"/>
    <s v="No reportado"/>
    <n v="2025"/>
    <n v="279799"/>
    <n v="215230"/>
    <s v="Kgr."/>
  </r>
  <r>
    <s v="Alimentarios"/>
    <x v="0"/>
    <x v="0"/>
    <s v="Unión Europea"/>
    <x v="11"/>
    <s v="Unión Europea"/>
    <s v="Unión Europea Grecia"/>
    <x v="11"/>
    <x v="3"/>
    <x v="3"/>
    <s v="No reportado"/>
    <n v="2025"/>
    <n v="369.6"/>
    <n v="8"/>
    <s v="Kgr."/>
  </r>
  <r>
    <s v="Alimentarios"/>
    <x v="0"/>
    <x v="0"/>
    <s v="Unión Europea"/>
    <x v="11"/>
    <s v="Unión Europea"/>
    <s v="Unión Europea Grecia"/>
    <x v="12"/>
    <x v="2"/>
    <x v="5"/>
    <s v="No reportado"/>
    <n v="2025"/>
    <n v="2083.54"/>
    <n v="219.32"/>
    <s v="Kgr."/>
  </r>
  <r>
    <s v="Alimentarios"/>
    <x v="0"/>
    <x v="0"/>
    <s v="Unión Europea"/>
    <x v="11"/>
    <s v="Unión Europea"/>
    <s v="Unión Europea Grecia"/>
    <x v="45"/>
    <x v="6"/>
    <x v="4"/>
    <s v="No reportado"/>
    <n v="2025"/>
    <n v="22500"/>
    <n v="6000"/>
    <s v="Kgr."/>
  </r>
  <r>
    <s v="Alimentarios"/>
    <x v="0"/>
    <x v="0"/>
    <s v="Unión Europea"/>
    <x v="11"/>
    <s v="Unión Europea"/>
    <s v="Unión Europea Grecia"/>
    <x v="14"/>
    <x v="7"/>
    <x v="7"/>
    <s v="No reportado"/>
    <n v="2025"/>
    <n v="17175"/>
    <n v="2290"/>
    <s v="Kgr."/>
  </r>
  <r>
    <s v="Alimentarios"/>
    <x v="0"/>
    <x v="0"/>
    <s v="Unión Europea"/>
    <x v="11"/>
    <s v="Unión Europea"/>
    <s v="Unión Europea Grecia"/>
    <x v="18"/>
    <x v="9"/>
    <x v="5"/>
    <s v="No reportado"/>
    <n v="2025"/>
    <n v="209"/>
    <n v="19"/>
    <s v="Kgr."/>
  </r>
  <r>
    <s v="Alimentarios"/>
    <x v="0"/>
    <x v="0"/>
    <s v="Unión Europea"/>
    <x v="11"/>
    <s v="Unión Europea"/>
    <s v="Unión Europea Grecia"/>
    <x v="19"/>
    <x v="9"/>
    <x v="5"/>
    <s v="No reportado"/>
    <n v="2025"/>
    <n v="2282.02"/>
    <n v="175.54"/>
    <s v="Kgr."/>
  </r>
  <r>
    <s v="Alimentarios"/>
    <x v="0"/>
    <x v="0"/>
    <s v="Unión Europea"/>
    <x v="11"/>
    <s v="Unión Europea"/>
    <s v="Unión Europea Grecia"/>
    <x v="21"/>
    <x v="0"/>
    <x v="5"/>
    <s v="No reportado"/>
    <n v="2025"/>
    <n v="115414.39999999999"/>
    <n v="7213.4"/>
    <s v="Kgr."/>
  </r>
  <r>
    <s v="Alimentarios"/>
    <x v="0"/>
    <x v="0"/>
    <s v="Unión Europea"/>
    <x v="11"/>
    <s v="Unión Europea"/>
    <s v="Unión Europea Grecia"/>
    <x v="23"/>
    <x v="11"/>
    <x v="5"/>
    <s v="No reportado"/>
    <n v="2025"/>
    <n v="185.328"/>
    <n v="19.8"/>
    <s v="Kgr."/>
  </r>
  <r>
    <s v="Alimentarios"/>
    <x v="0"/>
    <x v="0"/>
    <s v="Unión Europea"/>
    <x v="11"/>
    <s v="Unión Europea"/>
    <s v="Unión Europea Grecia"/>
    <x v="48"/>
    <x v="7"/>
    <x v="5"/>
    <s v="No reportado"/>
    <n v="2025"/>
    <n v="1313.2"/>
    <n v="70"/>
    <s v="Kgr."/>
  </r>
  <r>
    <s v="Alimentarios"/>
    <x v="0"/>
    <x v="0"/>
    <s v="Unión Europea"/>
    <x v="11"/>
    <s v="Unión Europea"/>
    <s v="Unión Europea Grecia"/>
    <x v="28"/>
    <x v="3"/>
    <x v="10"/>
    <s v="No reportado"/>
    <n v="2025"/>
    <n v="5440.5"/>
    <n v="1395"/>
    <s v="Ltr."/>
  </r>
  <r>
    <s v="Alimentarios"/>
    <x v="0"/>
    <x v="0"/>
    <s v="Unión Europea"/>
    <x v="11"/>
    <s v="Unión Europea"/>
    <s v="Unión Europea Grecia"/>
    <x v="29"/>
    <x v="5"/>
    <x v="11"/>
    <s v="No reportado"/>
    <n v="2025"/>
    <n v="101320.48"/>
    <n v="10565.2"/>
    <s v="Kgr."/>
  </r>
  <r>
    <s v="Alimentarios"/>
    <x v="0"/>
    <x v="0"/>
    <s v="Unión Europea"/>
    <x v="11"/>
    <s v="Unión Europea"/>
    <s v="Unión Europea Grecia"/>
    <x v="31"/>
    <x v="13"/>
    <x v="12"/>
    <s v="No reportado"/>
    <n v="2025"/>
    <n v="156000"/>
    <n v="5200"/>
    <s v="Kgr."/>
  </r>
  <r>
    <s v="Alimentarios"/>
    <x v="0"/>
    <x v="0"/>
    <s v="Unión Europea"/>
    <x v="11"/>
    <s v="Unión Europea"/>
    <s v="Unión Europea Grecia"/>
    <x v="52"/>
    <x v="1"/>
    <x v="16"/>
    <s v="No reportado"/>
    <n v="2025"/>
    <n v="1846.44"/>
    <n v="207"/>
    <s v="Kgr."/>
  </r>
  <r>
    <s v="Alimentarios"/>
    <x v="0"/>
    <x v="0"/>
    <s v="Unión Europea"/>
    <x v="11"/>
    <s v="Unión Europea"/>
    <s v="Unión Europea Grecia"/>
    <x v="34"/>
    <x v="3"/>
    <x v="14"/>
    <s v="No reportado"/>
    <n v="2025"/>
    <n v="22.8"/>
    <n v="4"/>
    <s v="Kgr."/>
  </r>
  <r>
    <s v="Alimentarios"/>
    <x v="0"/>
    <x v="0"/>
    <s v="Unión Europea"/>
    <x v="11"/>
    <s v="Unión Europea"/>
    <s v="Unión Europea Grecia"/>
    <x v="35"/>
    <x v="3"/>
    <x v="15"/>
    <s v="No reportado"/>
    <n v="2025"/>
    <n v="296"/>
    <n v="10"/>
    <s v="Kgr."/>
  </r>
  <r>
    <s v="Alimentarios"/>
    <x v="0"/>
    <x v="0"/>
    <s v="Unión Europea"/>
    <x v="11"/>
    <s v="Unión Europea"/>
    <s v="Unión Europea Grecia"/>
    <x v="37"/>
    <x v="3"/>
    <x v="14"/>
    <s v="No reportado"/>
    <n v="2025"/>
    <n v="12.98"/>
    <n v="2"/>
    <s v="Kgr."/>
  </r>
  <r>
    <s v="Alimentarios"/>
    <x v="0"/>
    <x v="0"/>
    <s v="Unión Europea"/>
    <x v="11"/>
    <s v="Unión Europea"/>
    <s v="Unión Europea Grecia"/>
    <x v="38"/>
    <x v="13"/>
    <x v="5"/>
    <s v="No reportado"/>
    <n v="2025"/>
    <n v="1040"/>
    <n v="52"/>
    <s v="Kgr."/>
  </r>
  <r>
    <s v="Alimentarios"/>
    <x v="0"/>
    <x v="0"/>
    <s v="Unión Europea"/>
    <x v="12"/>
    <s v="Unión Europea"/>
    <s v="Unión Europea Hungria"/>
    <x v="7"/>
    <x v="5"/>
    <x v="3"/>
    <s v="No reportado"/>
    <n v="2025"/>
    <n v="5082.1467143855598"/>
    <n v="110.5"/>
    <s v="Kgr."/>
  </r>
  <r>
    <s v="Alimentarios"/>
    <x v="0"/>
    <x v="0"/>
    <s v="Unión Europea"/>
    <x v="12"/>
    <s v="Unión Europea"/>
    <s v="Unión Europea Hungria"/>
    <x v="9"/>
    <x v="6"/>
    <x v="4"/>
    <s v="No reportado"/>
    <n v="2025"/>
    <n v="46423"/>
    <n v="35710"/>
    <s v="Kgr."/>
  </r>
  <r>
    <s v="Alimentarios"/>
    <x v="0"/>
    <x v="0"/>
    <s v="Unión Europea"/>
    <x v="12"/>
    <s v="Unión Europea"/>
    <s v="Unión Europea Hungria"/>
    <x v="12"/>
    <x v="2"/>
    <x v="5"/>
    <s v="No reportado"/>
    <n v="2025"/>
    <n v="5158.7849999999999"/>
    <n v="543.03"/>
    <s v="Kgr."/>
  </r>
  <r>
    <s v="Alimentarios"/>
    <x v="0"/>
    <x v="0"/>
    <s v="Unión Europea"/>
    <x v="12"/>
    <s v="Unión Europea"/>
    <s v="Unión Europea Hungria"/>
    <x v="16"/>
    <x v="3"/>
    <x v="0"/>
    <s v="No reportado"/>
    <n v="2025"/>
    <n v="1740"/>
    <n v="100"/>
    <s v="Kgr."/>
  </r>
  <r>
    <s v="Alimentarios"/>
    <x v="0"/>
    <x v="0"/>
    <s v="Unión Europea"/>
    <x v="12"/>
    <s v="Unión Europea"/>
    <s v="Unión Europea Hungria"/>
    <x v="19"/>
    <x v="9"/>
    <x v="5"/>
    <s v="No reportado"/>
    <n v="2025"/>
    <n v="429"/>
    <n v="33"/>
    <s v="Kgr."/>
  </r>
  <r>
    <s v="Alimentarios"/>
    <x v="0"/>
    <x v="0"/>
    <s v="Unión Europea"/>
    <x v="12"/>
    <s v="Unión Europea"/>
    <s v="Unión Europea Hungria"/>
    <x v="21"/>
    <x v="0"/>
    <x v="5"/>
    <s v="No reportado"/>
    <n v="2025"/>
    <n v="29515.200000000001"/>
    <n v="1844.7"/>
    <s v="Kgr."/>
  </r>
  <r>
    <s v="Alimentarios"/>
    <x v="0"/>
    <x v="0"/>
    <s v="Unión Europea"/>
    <x v="12"/>
    <s v="Unión Europea"/>
    <s v="Unión Europea Hungria"/>
    <x v="22"/>
    <x v="11"/>
    <x v="5"/>
    <s v="No reportado"/>
    <n v="2025"/>
    <n v="904"/>
    <n v="113"/>
    <s v="Kgr."/>
  </r>
  <r>
    <s v="Alimentarios"/>
    <x v="0"/>
    <x v="0"/>
    <s v="Unión Europea"/>
    <x v="12"/>
    <s v="Unión Europea"/>
    <s v="Unión Europea Hungria"/>
    <x v="23"/>
    <x v="11"/>
    <x v="5"/>
    <s v="No reportado"/>
    <n v="2025"/>
    <n v="1872"/>
    <n v="200"/>
    <s v="Kgr."/>
  </r>
  <r>
    <s v="Alimentarios"/>
    <x v="0"/>
    <x v="0"/>
    <s v="Unión Europea"/>
    <x v="12"/>
    <s v="Unión Europea"/>
    <s v="Unión Europea Hungria"/>
    <x v="28"/>
    <x v="3"/>
    <x v="10"/>
    <s v="No reportado"/>
    <n v="2025"/>
    <n v="351"/>
    <n v="90"/>
    <s v="Ltr."/>
  </r>
  <r>
    <s v="Alimentarios"/>
    <x v="0"/>
    <x v="0"/>
    <s v="Unión Europea"/>
    <x v="12"/>
    <s v="Unión Europea"/>
    <s v="Unión Europea Hungria"/>
    <x v="29"/>
    <x v="5"/>
    <x v="11"/>
    <s v="No reportado"/>
    <n v="2025"/>
    <n v="1503367.25825"/>
    <n v="169427.9"/>
    <s v="Kgr."/>
  </r>
  <r>
    <s v="Alimentarios"/>
    <x v="0"/>
    <x v="0"/>
    <s v="Unión Europea"/>
    <x v="12"/>
    <s v="Unión Europea"/>
    <s v="Unión Europea Hungria"/>
    <x v="51"/>
    <x v="3"/>
    <x v="15"/>
    <s v="No reportado"/>
    <n v="2025"/>
    <n v="1234.44"/>
    <n v="127"/>
    <s v="Kgr."/>
  </r>
  <r>
    <s v="Alimentarios"/>
    <x v="0"/>
    <x v="0"/>
    <s v="Unión Europea"/>
    <x v="12"/>
    <s v="Unión Europea"/>
    <s v="Unión Europea Hungria"/>
    <x v="34"/>
    <x v="3"/>
    <x v="14"/>
    <s v="No reportado"/>
    <n v="2025"/>
    <n v="1311"/>
    <n v="230"/>
    <s v="Kgr."/>
  </r>
  <r>
    <s v="Alimentarios"/>
    <x v="0"/>
    <x v="0"/>
    <s v="Unión Europea"/>
    <x v="12"/>
    <s v="Unión Europea"/>
    <s v="Unión Europea Hungria"/>
    <x v="38"/>
    <x v="13"/>
    <x v="5"/>
    <s v="No reportado"/>
    <n v="2025"/>
    <n v="18480"/>
    <n v="924"/>
    <s v="Kgr."/>
  </r>
  <r>
    <s v="Alimentarios"/>
    <x v="0"/>
    <x v="0"/>
    <s v="Unión Europea"/>
    <x v="13"/>
    <s v="Unión Europea"/>
    <s v="Unión Europea Irlanda"/>
    <x v="0"/>
    <x v="0"/>
    <x v="0"/>
    <s v="No reportado"/>
    <n v="2025"/>
    <n v="136.5"/>
    <n v="13"/>
    <s v="Kgr."/>
  </r>
  <r>
    <s v="Alimentarios"/>
    <x v="0"/>
    <x v="0"/>
    <s v="Unión Europea"/>
    <x v="13"/>
    <s v="Unión Europea"/>
    <s v="Unión Europea Irlanda"/>
    <x v="80"/>
    <x v="4"/>
    <x v="0"/>
    <s v="No reportado"/>
    <n v="2025"/>
    <n v="64000"/>
    <n v="8000"/>
    <s v="Kgr."/>
  </r>
  <r>
    <s v="Alimentarios"/>
    <x v="0"/>
    <x v="0"/>
    <s v="Unión Europea"/>
    <x v="13"/>
    <s v="Unión Europea"/>
    <s v="Unión Europea Irlanda"/>
    <x v="3"/>
    <x v="3"/>
    <x v="1"/>
    <s v="No reportado"/>
    <n v="2025"/>
    <n v="50"/>
    <n v="10"/>
    <s v="Kgr."/>
  </r>
  <r>
    <s v="Alimentarios"/>
    <x v="0"/>
    <x v="0"/>
    <s v="Unión Europea"/>
    <x v="13"/>
    <s v="Unión Europea"/>
    <s v="Unión Europea Irlanda"/>
    <x v="4"/>
    <x v="4"/>
    <x v="2"/>
    <s v="No reportado"/>
    <n v="2025"/>
    <n v="974.4"/>
    <n v="420"/>
    <s v="Kgr."/>
  </r>
  <r>
    <s v="Alimentarios"/>
    <x v="0"/>
    <x v="0"/>
    <s v="Unión Europea"/>
    <x v="13"/>
    <s v="Unión Europea"/>
    <s v="Unión Europea Irlanda"/>
    <x v="59"/>
    <x v="7"/>
    <x v="4"/>
    <s v="No reportado"/>
    <n v="2025"/>
    <n v="29085"/>
    <n v="10500"/>
    <s v="Kgr."/>
  </r>
  <r>
    <s v="Alimentarios"/>
    <x v="0"/>
    <x v="0"/>
    <s v="Unión Europea"/>
    <x v="13"/>
    <s v="Unión Europea"/>
    <s v="Unión Europea Irlanda"/>
    <x v="7"/>
    <x v="5"/>
    <x v="3"/>
    <s v="No reportado"/>
    <n v="2025"/>
    <n v="211476.80416572199"/>
    <n v="6505.5"/>
    <s v="Kgr."/>
  </r>
  <r>
    <s v="Alimentarios"/>
    <x v="0"/>
    <x v="0"/>
    <s v="Unión Europea"/>
    <x v="13"/>
    <s v="Unión Europea"/>
    <s v="Unión Europea Irlanda"/>
    <x v="8"/>
    <x v="5"/>
    <x v="3"/>
    <s v="No reportado"/>
    <n v="2025"/>
    <n v="1957.2625"/>
    <n v="38.75"/>
    <s v="Kgr."/>
  </r>
  <r>
    <s v="Alimentarios"/>
    <x v="0"/>
    <x v="0"/>
    <s v="Unión Europea"/>
    <x v="13"/>
    <s v="Unión Europea"/>
    <s v="Unión Europea Irlanda"/>
    <x v="11"/>
    <x v="3"/>
    <x v="3"/>
    <s v="No reportado"/>
    <n v="2025"/>
    <n v="121"/>
    <n v="5"/>
    <s v="Kgr."/>
  </r>
  <r>
    <s v="Alimentarios"/>
    <x v="0"/>
    <x v="0"/>
    <s v="Unión Europea"/>
    <x v="13"/>
    <s v="Unión Europea"/>
    <s v="Unión Europea Irlanda"/>
    <x v="17"/>
    <x v="1"/>
    <x v="5"/>
    <s v="No reportado"/>
    <n v="2025"/>
    <n v="109.68"/>
    <n v="6"/>
    <s v="Kgr."/>
  </r>
  <r>
    <s v="Alimentarios"/>
    <x v="0"/>
    <x v="0"/>
    <s v="Unión Europea"/>
    <x v="13"/>
    <s v="Unión Europea"/>
    <s v="Unión Europea Irlanda"/>
    <x v="78"/>
    <x v="7"/>
    <x v="5"/>
    <s v="No reportado"/>
    <n v="2025"/>
    <n v="8250"/>
    <n v="550"/>
    <s v="Kgr."/>
  </r>
  <r>
    <s v="Alimentarios"/>
    <x v="0"/>
    <x v="0"/>
    <s v="Unión Europea"/>
    <x v="13"/>
    <s v="Unión Europea"/>
    <s v="Unión Europea Irlanda"/>
    <x v="20"/>
    <x v="10"/>
    <x v="5"/>
    <s v="No reportado"/>
    <n v="2025"/>
    <n v="77"/>
    <n v="7"/>
    <s v="Kgr."/>
  </r>
  <r>
    <s v="Alimentarios"/>
    <x v="0"/>
    <x v="0"/>
    <s v="Unión Europea"/>
    <x v="13"/>
    <s v="Unión Europea"/>
    <s v="Unión Europea Irlanda"/>
    <x v="21"/>
    <x v="0"/>
    <x v="5"/>
    <s v="No reportado"/>
    <n v="2025"/>
    <n v="543824"/>
    <n v="33989"/>
    <s v="Kgr."/>
  </r>
  <r>
    <s v="Alimentarios"/>
    <x v="0"/>
    <x v="0"/>
    <s v="Unión Europea"/>
    <x v="13"/>
    <s v="Unión Europea"/>
    <s v="Unión Europea Irlanda"/>
    <x v="22"/>
    <x v="11"/>
    <x v="5"/>
    <s v="No reportado"/>
    <n v="2025"/>
    <n v="496"/>
    <n v="62"/>
    <s v="Kgr."/>
  </r>
  <r>
    <s v="Alimentarios"/>
    <x v="0"/>
    <x v="0"/>
    <s v="Unión Europea"/>
    <x v="13"/>
    <s v="Unión Europea"/>
    <s v="Unión Europea Irlanda"/>
    <x v="23"/>
    <x v="11"/>
    <x v="5"/>
    <s v="No reportado"/>
    <n v="2025"/>
    <n v="505.44"/>
    <n v="54"/>
    <s v="Kgr."/>
  </r>
  <r>
    <s v="Alimentarios"/>
    <x v="0"/>
    <x v="0"/>
    <s v="Unión Europea"/>
    <x v="13"/>
    <s v="Unión Europea"/>
    <s v="Unión Europea Irlanda"/>
    <x v="25"/>
    <x v="3"/>
    <x v="0"/>
    <s v="No reportado"/>
    <n v="2025"/>
    <n v="3500"/>
    <n v="500"/>
    <s v="Kgr."/>
  </r>
  <r>
    <s v="Alimentarios"/>
    <x v="0"/>
    <x v="0"/>
    <s v="Unión Europea"/>
    <x v="13"/>
    <s v="Unión Europea"/>
    <s v="Unión Europea Irlanda"/>
    <x v="48"/>
    <x v="7"/>
    <x v="5"/>
    <s v="No reportado"/>
    <n v="2025"/>
    <n v="3376.8"/>
    <n v="180"/>
    <s v="Kgr."/>
  </r>
  <r>
    <s v="Alimentarios"/>
    <x v="0"/>
    <x v="0"/>
    <s v="Unión Europea"/>
    <x v="13"/>
    <s v="Unión Europea"/>
    <s v="Unión Europea Irlanda"/>
    <x v="49"/>
    <x v="3"/>
    <x v="10"/>
    <s v="No reportado"/>
    <n v="2025"/>
    <n v="1087.0640000000001"/>
    <n v="40"/>
    <s v="Ltr."/>
  </r>
  <r>
    <s v="Alimentarios"/>
    <x v="0"/>
    <x v="0"/>
    <s v="Unión Europea"/>
    <x v="13"/>
    <s v="Unión Europea"/>
    <s v="Unión Europea Irlanda"/>
    <x v="29"/>
    <x v="5"/>
    <x v="11"/>
    <s v="No reportado"/>
    <n v="2025"/>
    <n v="311304.05074999999"/>
    <n v="33720.29"/>
    <s v="Kgr."/>
  </r>
  <r>
    <s v="Alimentarios"/>
    <x v="0"/>
    <x v="0"/>
    <s v="Unión Europea"/>
    <x v="13"/>
    <s v="Unión Europea"/>
    <s v="Unión Europea Irlanda"/>
    <x v="50"/>
    <x v="5"/>
    <x v="14"/>
    <s v="No reportado"/>
    <n v="2025"/>
    <n v="1922.37"/>
    <n v="1383"/>
    <s v="Kgr."/>
  </r>
  <r>
    <s v="Alimentarios"/>
    <x v="0"/>
    <x v="0"/>
    <s v="Unión Europea"/>
    <x v="13"/>
    <s v="Unión Europea"/>
    <s v="Unión Europea Irlanda"/>
    <x v="51"/>
    <x v="3"/>
    <x v="15"/>
    <s v="No reportado"/>
    <n v="2025"/>
    <n v="29.16"/>
    <n v="3"/>
    <s v="Kgr."/>
  </r>
  <r>
    <s v="Alimentarios"/>
    <x v="0"/>
    <x v="0"/>
    <s v="Unión Europea"/>
    <x v="13"/>
    <s v="Unión Europea"/>
    <s v="Unión Europea Irlanda"/>
    <x v="70"/>
    <x v="0"/>
    <x v="8"/>
    <s v="No reportado"/>
    <n v="2025"/>
    <n v="39287.5"/>
    <n v="112250"/>
    <s v="Kgr."/>
  </r>
  <r>
    <s v="Alimentarios"/>
    <x v="0"/>
    <x v="0"/>
    <s v="Unión Europea"/>
    <x v="13"/>
    <s v="Unión Europea"/>
    <s v="Unión Europea Irlanda"/>
    <x v="31"/>
    <x v="13"/>
    <x v="12"/>
    <s v="No reportado"/>
    <n v="2025"/>
    <n v="234000"/>
    <n v="7800"/>
    <s v="Kgr."/>
  </r>
  <r>
    <s v="Alimentarios"/>
    <x v="0"/>
    <x v="0"/>
    <s v="Unión Europea"/>
    <x v="13"/>
    <s v="Unión Europea"/>
    <s v="Unión Europea Irlanda"/>
    <x v="52"/>
    <x v="1"/>
    <x v="16"/>
    <s v="No reportado"/>
    <n v="2025"/>
    <n v="14280.92"/>
    <n v="1601"/>
    <s v="Kgr."/>
  </r>
  <r>
    <s v="Alimentarios"/>
    <x v="0"/>
    <x v="0"/>
    <s v="Unión Europea"/>
    <x v="13"/>
    <s v="Unión Europea"/>
    <s v="Unión Europea Irlanda"/>
    <x v="53"/>
    <x v="5"/>
    <x v="8"/>
    <s v="No reportado"/>
    <n v="2025"/>
    <n v="102100"/>
    <n v="5000"/>
    <s v="Kgr."/>
  </r>
  <r>
    <s v="Alimentarios"/>
    <x v="0"/>
    <x v="0"/>
    <s v="Unión Europea"/>
    <x v="13"/>
    <s v="Unión Europea"/>
    <s v="Unión Europea Irlanda"/>
    <x v="33"/>
    <x v="6"/>
    <x v="13"/>
    <s v="No reportado"/>
    <n v="2025"/>
    <n v="17967.599999999999"/>
    <n v="1116"/>
    <s v="Kgr."/>
  </r>
  <r>
    <s v="Alimentarios"/>
    <x v="0"/>
    <x v="0"/>
    <s v="Unión Europea"/>
    <x v="13"/>
    <s v="Unión Europea"/>
    <s v="Unión Europea Irlanda"/>
    <x v="36"/>
    <x v="13"/>
    <x v="16"/>
    <s v="No reportado"/>
    <n v="2025"/>
    <n v="3337.5"/>
    <n v="750"/>
    <s v="Kgr."/>
  </r>
  <r>
    <s v="Alimentarios"/>
    <x v="0"/>
    <x v="0"/>
    <s v="Unión Europea"/>
    <x v="13"/>
    <s v="Unión Europea"/>
    <s v="Unión Europea Irlanda"/>
    <x v="38"/>
    <x v="13"/>
    <x v="5"/>
    <s v="No reportado"/>
    <n v="2025"/>
    <n v="153060"/>
    <n v="7653"/>
    <s v="Kgr."/>
  </r>
  <r>
    <s v="Alimentarios"/>
    <x v="0"/>
    <x v="0"/>
    <s v="Unión Europea"/>
    <x v="13"/>
    <s v="Unión Europea"/>
    <s v="Unión Europea Irlanda"/>
    <x v="39"/>
    <x v="13"/>
    <x v="5"/>
    <s v="No reportado"/>
    <n v="2025"/>
    <n v="22000"/>
    <n v="2000"/>
    <s v="Kgr."/>
  </r>
  <r>
    <s v="Alimentarios"/>
    <x v="0"/>
    <x v="0"/>
    <s v="Unión Europea"/>
    <x v="13"/>
    <s v="Unión Europea"/>
    <s v="Unión Europea Irlanda"/>
    <x v="41"/>
    <x v="6"/>
    <x v="13"/>
    <s v="No reportado"/>
    <n v="2025"/>
    <n v="27484.52"/>
    <n v="1442"/>
    <s v="Kgr."/>
  </r>
  <r>
    <s v="Alimentarios"/>
    <x v="0"/>
    <x v="0"/>
    <s v="Unión Europea"/>
    <x v="14"/>
    <s v="Unión Europea"/>
    <s v="Unión Europea Italia"/>
    <x v="0"/>
    <x v="0"/>
    <x v="0"/>
    <s v="No reportado"/>
    <n v="2025"/>
    <n v="1323"/>
    <n v="126"/>
    <s v="Kgr."/>
  </r>
  <r>
    <s v="Alimentarios"/>
    <x v="0"/>
    <x v="0"/>
    <s v="Unión Europea"/>
    <x v="14"/>
    <s v="Unión Europea"/>
    <s v="Unión Europea Italia"/>
    <x v="4"/>
    <x v="4"/>
    <x v="2"/>
    <s v="No reportado"/>
    <n v="2025"/>
    <n v="28953.599999999999"/>
    <n v="12480"/>
    <s v="Kgr."/>
  </r>
  <r>
    <s v="Alimentarios"/>
    <x v="0"/>
    <x v="0"/>
    <s v="Unión Europea"/>
    <x v="14"/>
    <s v="Unión Europea"/>
    <s v="Unión Europea Italia"/>
    <x v="42"/>
    <x v="0"/>
    <x v="7"/>
    <s v="No reportado"/>
    <n v="2025"/>
    <n v="29498"/>
    <n v="4.2140000000000004"/>
    <s v="Kgr."/>
  </r>
  <r>
    <s v="Alimentarios"/>
    <x v="0"/>
    <x v="0"/>
    <s v="Unión Europea"/>
    <x v="14"/>
    <s v="Unión Europea"/>
    <s v="Unión Europea Italia"/>
    <x v="5"/>
    <x v="5"/>
    <x v="2"/>
    <s v="No reportado"/>
    <n v="2025"/>
    <n v="55016.4"/>
    <n v="21660"/>
    <s v="Kgr."/>
  </r>
  <r>
    <s v="Alimentarios"/>
    <x v="0"/>
    <x v="0"/>
    <s v="Unión Europea"/>
    <x v="14"/>
    <s v="Unión Europea"/>
    <s v="Unión Europea Italia"/>
    <x v="59"/>
    <x v="7"/>
    <x v="4"/>
    <s v="No reportado"/>
    <n v="2025"/>
    <n v="55.4"/>
    <n v="20"/>
    <s v="Kgr."/>
  </r>
  <r>
    <s v="Alimentarios"/>
    <x v="0"/>
    <x v="0"/>
    <s v="Unión Europea"/>
    <x v="14"/>
    <s v="Unión Europea"/>
    <s v="Unión Europea Italia"/>
    <x v="6"/>
    <x v="3"/>
    <x v="0"/>
    <s v="No reportado"/>
    <n v="2025"/>
    <n v="3000"/>
    <n v="500"/>
    <s v="Kgr."/>
  </r>
  <r>
    <s v="Alimentarios"/>
    <x v="0"/>
    <x v="0"/>
    <s v="Unión Europea"/>
    <x v="14"/>
    <s v="Unión Europea"/>
    <s v="Unión Europea Italia"/>
    <x v="43"/>
    <x v="6"/>
    <x v="4"/>
    <s v="No reportado"/>
    <n v="2025"/>
    <n v="73308"/>
    <n v="59600"/>
    <s v="Kgr."/>
  </r>
  <r>
    <s v="Alimentarios"/>
    <x v="0"/>
    <x v="0"/>
    <s v="Unión Europea"/>
    <x v="14"/>
    <s v="Unión Europea"/>
    <s v="Unión Europea Italia"/>
    <x v="7"/>
    <x v="5"/>
    <x v="3"/>
    <s v="No reportado"/>
    <n v="2025"/>
    <n v="247936.702336755"/>
    <n v="5698"/>
    <s v="Kgr."/>
  </r>
  <r>
    <s v="Alimentarios"/>
    <x v="0"/>
    <x v="0"/>
    <s v="Unión Europea"/>
    <x v="14"/>
    <s v="Unión Europea"/>
    <s v="Unión Europea Italia"/>
    <x v="61"/>
    <x v="5"/>
    <x v="5"/>
    <s v="No reportado"/>
    <n v="2025"/>
    <n v="854.4"/>
    <n v="48"/>
    <s v="Kgr."/>
  </r>
  <r>
    <s v="Alimentarios"/>
    <x v="0"/>
    <x v="0"/>
    <s v="Unión Europea"/>
    <x v="14"/>
    <s v="Unión Europea"/>
    <s v="Unión Europea Italia"/>
    <x v="8"/>
    <x v="5"/>
    <x v="3"/>
    <s v="No reportado"/>
    <n v="2025"/>
    <n v="147347.125"/>
    <n v="3087.5"/>
    <s v="Kgr."/>
  </r>
  <r>
    <s v="Alimentarios"/>
    <x v="0"/>
    <x v="0"/>
    <s v="Unión Europea"/>
    <x v="14"/>
    <s v="Unión Europea"/>
    <s v="Unión Europea Italia"/>
    <x v="9"/>
    <x v="6"/>
    <x v="4"/>
    <s v="No reportado"/>
    <n v="2025"/>
    <n v="6459778"/>
    <n v="4969060"/>
    <s v="Kgr."/>
  </r>
  <r>
    <s v="Alimentarios"/>
    <x v="0"/>
    <x v="0"/>
    <s v="Unión Europea"/>
    <x v="14"/>
    <s v="Unión Europea"/>
    <s v="Unión Europea Italia"/>
    <x v="10"/>
    <x v="4"/>
    <x v="0"/>
    <s v="No reportado"/>
    <n v="2025"/>
    <n v="5100"/>
    <n v="600"/>
    <s v="Kgr."/>
  </r>
  <r>
    <s v="Alimentarios"/>
    <x v="0"/>
    <x v="0"/>
    <s v="Unión Europea"/>
    <x v="14"/>
    <s v="Unión Europea"/>
    <s v="Unión Europea Italia"/>
    <x v="11"/>
    <x v="3"/>
    <x v="3"/>
    <s v="No reportado"/>
    <n v="2025"/>
    <n v="224602.4"/>
    <n v="5252"/>
    <s v="Kgr."/>
  </r>
  <r>
    <s v="Alimentarios"/>
    <x v="0"/>
    <x v="0"/>
    <s v="Unión Europea"/>
    <x v="14"/>
    <s v="Unión Europea"/>
    <s v="Unión Europea Italia"/>
    <x v="12"/>
    <x v="2"/>
    <x v="5"/>
    <s v="No reportado"/>
    <n v="2025"/>
    <n v="9497.4349999999995"/>
    <n v="999.73"/>
    <s v="Kgr."/>
  </r>
  <r>
    <s v="Alimentarios"/>
    <x v="0"/>
    <x v="0"/>
    <s v="Unión Europea"/>
    <x v="14"/>
    <s v="Unión Europea"/>
    <s v="Unión Europea Italia"/>
    <x v="64"/>
    <x v="14"/>
    <x v="4"/>
    <s v="No reportado"/>
    <n v="2025"/>
    <n v="600000"/>
    <n v="300000"/>
    <s v="Kgr."/>
  </r>
  <r>
    <s v="Alimentarios"/>
    <x v="0"/>
    <x v="0"/>
    <s v="Unión Europea"/>
    <x v="14"/>
    <s v="Unión Europea"/>
    <s v="Unión Europea Italia"/>
    <x v="45"/>
    <x v="6"/>
    <x v="4"/>
    <s v="No reportado"/>
    <n v="2025"/>
    <n v="4661250"/>
    <n v="1243000"/>
    <s v="Kgr."/>
  </r>
  <r>
    <s v="Alimentarios"/>
    <x v="0"/>
    <x v="0"/>
    <s v="Unión Europea"/>
    <x v="14"/>
    <s v="Unión Europea"/>
    <s v="Unión Europea Italia"/>
    <x v="14"/>
    <x v="7"/>
    <x v="7"/>
    <s v="No reportado"/>
    <n v="2025"/>
    <n v="72150"/>
    <n v="9620"/>
    <s v="Kgr."/>
  </r>
  <r>
    <s v="Alimentarios"/>
    <x v="0"/>
    <x v="0"/>
    <s v="Unión Europea"/>
    <x v="14"/>
    <s v="Unión Europea"/>
    <s v="Unión Europea Italia"/>
    <x v="16"/>
    <x v="3"/>
    <x v="0"/>
    <s v="No reportado"/>
    <n v="2025"/>
    <n v="13920"/>
    <n v="800"/>
    <s v="Kgr."/>
  </r>
  <r>
    <s v="Alimentarios"/>
    <x v="0"/>
    <x v="0"/>
    <s v="Unión Europea"/>
    <x v="14"/>
    <s v="Unión Europea"/>
    <s v="Unión Europea Italia"/>
    <x v="19"/>
    <x v="9"/>
    <x v="5"/>
    <s v="No reportado"/>
    <n v="2025"/>
    <n v="40020.5"/>
    <n v="3078.5"/>
    <s v="Kgr."/>
  </r>
  <r>
    <s v="Alimentarios"/>
    <x v="0"/>
    <x v="0"/>
    <s v="Unión Europea"/>
    <x v="14"/>
    <s v="Unión Europea"/>
    <s v="Unión Europea Italia"/>
    <x v="20"/>
    <x v="10"/>
    <x v="5"/>
    <s v="No reportado"/>
    <n v="2025"/>
    <n v="259.60000000000002"/>
    <n v="23.6"/>
    <s v="Kgr."/>
  </r>
  <r>
    <s v="Alimentarios"/>
    <x v="0"/>
    <x v="0"/>
    <s v="Unión Europea"/>
    <x v="14"/>
    <s v="Unión Europea"/>
    <s v="Unión Europea Italia"/>
    <x v="21"/>
    <x v="0"/>
    <x v="5"/>
    <s v="No reportado"/>
    <n v="2025"/>
    <n v="562296"/>
    <n v="35143.5"/>
    <s v="Kgr."/>
  </r>
  <r>
    <s v="Alimentarios"/>
    <x v="0"/>
    <x v="0"/>
    <s v="Unión Europea"/>
    <x v="14"/>
    <s v="Unión Europea"/>
    <s v="Unión Europea Italia"/>
    <x v="57"/>
    <x v="13"/>
    <x v="5"/>
    <s v="No reportado"/>
    <n v="2025"/>
    <n v="51.713200000000001"/>
    <n v="2.92"/>
    <s v="Kgr."/>
  </r>
  <r>
    <s v="Alimentarios"/>
    <x v="0"/>
    <x v="0"/>
    <s v="Unión Europea"/>
    <x v="14"/>
    <s v="Unión Europea"/>
    <s v="Unión Europea Italia"/>
    <x v="23"/>
    <x v="11"/>
    <x v="5"/>
    <s v="No reportado"/>
    <n v="2025"/>
    <n v="12468.924000000001"/>
    <n v="1332.15"/>
    <s v="Kgr."/>
  </r>
  <r>
    <s v="Alimentarios"/>
    <x v="0"/>
    <x v="0"/>
    <s v="Unión Europea"/>
    <x v="14"/>
    <s v="Unión Europea"/>
    <s v="Unión Europea Italia"/>
    <x v="24"/>
    <x v="12"/>
    <x v="9"/>
    <s v="No reportado"/>
    <n v="2025"/>
    <n v="102"/>
    <n v="50"/>
    <s v="Ltr."/>
  </r>
  <r>
    <s v="Alimentarios"/>
    <x v="0"/>
    <x v="0"/>
    <s v="Unión Europea"/>
    <x v="14"/>
    <s v="Unión Europea"/>
    <s v="Unión Europea Italia"/>
    <x v="25"/>
    <x v="3"/>
    <x v="0"/>
    <s v="No reportado"/>
    <n v="2025"/>
    <n v="7000"/>
    <n v="1000"/>
    <s v="Kgr."/>
  </r>
  <r>
    <s v="Alimentarios"/>
    <x v="0"/>
    <x v="0"/>
    <s v="Unión Europea"/>
    <x v="14"/>
    <s v="Unión Europea"/>
    <s v="Unión Europea Italia"/>
    <x v="26"/>
    <x v="3"/>
    <x v="0"/>
    <s v="No reportado"/>
    <n v="2025"/>
    <n v="963.96771213691397"/>
    <n v="124"/>
    <s v="Kgr."/>
  </r>
  <r>
    <s v="Alimentarios"/>
    <x v="0"/>
    <x v="0"/>
    <s v="Unión Europea"/>
    <x v="14"/>
    <s v="Unión Europea"/>
    <s v="Unión Europea Italia"/>
    <x v="47"/>
    <x v="3"/>
    <x v="0"/>
    <s v="No reportado"/>
    <n v="2025"/>
    <n v="699.6"/>
    <n v="120"/>
    <s v="Kgr."/>
  </r>
  <r>
    <s v="Alimentarios"/>
    <x v="0"/>
    <x v="0"/>
    <s v="Unión Europea"/>
    <x v="14"/>
    <s v="Unión Europea"/>
    <s v="Unión Europea Italia"/>
    <x v="48"/>
    <x v="7"/>
    <x v="5"/>
    <s v="No reportado"/>
    <n v="2025"/>
    <n v="18384.8"/>
    <n v="980"/>
    <s v="Kgr."/>
  </r>
  <r>
    <s v="Alimentarios"/>
    <x v="0"/>
    <x v="0"/>
    <s v="Unión Europea"/>
    <x v="14"/>
    <s v="Unión Europea"/>
    <s v="Unión Europea Italia"/>
    <x v="66"/>
    <x v="6"/>
    <x v="4"/>
    <s v="No reportado"/>
    <n v="2025"/>
    <n v="534405.6"/>
    <n v="329880"/>
    <s v="Kgr."/>
  </r>
  <r>
    <s v="Alimentarios"/>
    <x v="0"/>
    <x v="0"/>
    <s v="Unión Europea"/>
    <x v="14"/>
    <s v="Unión Europea"/>
    <s v="Unión Europea Italia"/>
    <x v="28"/>
    <x v="3"/>
    <x v="10"/>
    <s v="No reportado"/>
    <n v="2025"/>
    <n v="430891.5"/>
    <n v="110485"/>
    <s v="Ltr."/>
  </r>
  <r>
    <s v="Alimentarios"/>
    <x v="0"/>
    <x v="0"/>
    <s v="Unión Europea"/>
    <x v="14"/>
    <s v="Unión Europea"/>
    <s v="Unión Europea Italia"/>
    <x v="29"/>
    <x v="5"/>
    <x v="11"/>
    <s v="No reportado"/>
    <n v="2025"/>
    <n v="15843999.0378445"/>
    <n v="1694775.8755000001"/>
    <s v="Kgr."/>
  </r>
  <r>
    <s v="Alimentarios"/>
    <x v="0"/>
    <x v="0"/>
    <s v="Unión Europea"/>
    <x v="14"/>
    <s v="Unión Europea"/>
    <s v="Unión Europea Italia"/>
    <x v="30"/>
    <x v="3"/>
    <x v="0"/>
    <s v="No reportado"/>
    <n v="2025"/>
    <n v="11768.839555925801"/>
    <n v="1210"/>
    <s v="Kgr."/>
  </r>
  <r>
    <s v="Alimentarios"/>
    <x v="0"/>
    <x v="0"/>
    <s v="Unión Europea"/>
    <x v="14"/>
    <s v="Unión Europea"/>
    <s v="Unión Europea Italia"/>
    <x v="51"/>
    <x v="3"/>
    <x v="15"/>
    <s v="No reportado"/>
    <n v="2025"/>
    <n v="30501.360000000001"/>
    <n v="3138"/>
    <s v="Kgr."/>
  </r>
  <r>
    <s v="Alimentarios"/>
    <x v="0"/>
    <x v="0"/>
    <s v="Unión Europea"/>
    <x v="14"/>
    <s v="Unión Europea"/>
    <s v="Unión Europea Italia"/>
    <x v="70"/>
    <x v="0"/>
    <x v="8"/>
    <s v="No reportado"/>
    <n v="2025"/>
    <n v="283928.75"/>
    <n v="811225"/>
    <s v="Kgr."/>
  </r>
  <r>
    <s v="Alimentarios"/>
    <x v="0"/>
    <x v="0"/>
    <s v="Unión Europea"/>
    <x v="14"/>
    <s v="Unión Europea"/>
    <s v="Unión Europea Italia"/>
    <x v="31"/>
    <x v="13"/>
    <x v="12"/>
    <s v="No reportado"/>
    <n v="2025"/>
    <n v="660000"/>
    <n v="22000"/>
    <s v="Kgr."/>
  </r>
  <r>
    <s v="Alimentarios"/>
    <x v="0"/>
    <x v="0"/>
    <s v="Unión Europea"/>
    <x v="14"/>
    <s v="Unión Europea"/>
    <s v="Unión Europea Italia"/>
    <x v="71"/>
    <x v="6"/>
    <x v="4"/>
    <s v="No reportado"/>
    <n v="2025"/>
    <n v="94650"/>
    <n v="31550"/>
    <s v="Kgr."/>
  </r>
  <r>
    <s v="Alimentarios"/>
    <x v="0"/>
    <x v="0"/>
    <s v="Unión Europea"/>
    <x v="14"/>
    <s v="Unión Europea"/>
    <s v="Unión Europea Italia"/>
    <x v="52"/>
    <x v="1"/>
    <x v="16"/>
    <s v="No reportado"/>
    <n v="2025"/>
    <n v="695.76"/>
    <n v="78"/>
    <s v="Kgr."/>
  </r>
  <r>
    <s v="Alimentarios"/>
    <x v="0"/>
    <x v="0"/>
    <s v="Unión Europea"/>
    <x v="14"/>
    <s v="Unión Europea"/>
    <s v="Unión Europea Italia"/>
    <x v="72"/>
    <x v="6"/>
    <x v="4"/>
    <s v="No reportado"/>
    <n v="2025"/>
    <n v="216700"/>
    <n v="197000"/>
    <s v="Kgr."/>
  </r>
  <r>
    <s v="Alimentarios"/>
    <x v="0"/>
    <x v="0"/>
    <s v="Unión Europea"/>
    <x v="14"/>
    <s v="Unión Europea"/>
    <s v="Unión Europea Italia"/>
    <x v="81"/>
    <x v="7"/>
    <x v="20"/>
    <s v="No reportado"/>
    <n v="2025"/>
    <n v="199080"/>
    <n v="14220"/>
    <s v="Kgr."/>
  </r>
  <r>
    <s v="Alimentarios"/>
    <x v="0"/>
    <x v="0"/>
    <s v="Unión Europea"/>
    <x v="14"/>
    <s v="Unión Europea"/>
    <s v="Unión Europea Italia"/>
    <x v="53"/>
    <x v="5"/>
    <x v="8"/>
    <s v="No reportado"/>
    <n v="2025"/>
    <n v="408400"/>
    <n v="20000"/>
    <s v="Kgr."/>
  </r>
  <r>
    <s v="Alimentarios"/>
    <x v="0"/>
    <x v="0"/>
    <s v="Unión Europea"/>
    <x v="14"/>
    <s v="Unión Europea"/>
    <s v="Unión Europea Italia"/>
    <x v="32"/>
    <x v="3"/>
    <x v="11"/>
    <s v="No reportado"/>
    <n v="2025"/>
    <n v="178.88"/>
    <n v="17.2"/>
    <s v="Kgr."/>
  </r>
  <r>
    <s v="Alimentarios"/>
    <x v="0"/>
    <x v="0"/>
    <s v="Unión Europea"/>
    <x v="14"/>
    <s v="Unión Europea"/>
    <s v="Unión Europea Italia"/>
    <x v="33"/>
    <x v="6"/>
    <x v="13"/>
    <s v="No reportado"/>
    <n v="2025"/>
    <n v="31250.1"/>
    <n v="1941"/>
    <s v="Kgr."/>
  </r>
  <r>
    <s v="Alimentarios"/>
    <x v="0"/>
    <x v="0"/>
    <s v="Unión Europea"/>
    <x v="14"/>
    <s v="Unión Europea"/>
    <s v="Unión Europea Italia"/>
    <x v="34"/>
    <x v="3"/>
    <x v="14"/>
    <s v="No reportado"/>
    <n v="2025"/>
    <n v="353.4"/>
    <n v="62"/>
    <s v="Kgr."/>
  </r>
  <r>
    <s v="Alimentarios"/>
    <x v="0"/>
    <x v="0"/>
    <s v="Unión Europea"/>
    <x v="14"/>
    <s v="Unión Europea"/>
    <s v="Unión Europea Italia"/>
    <x v="35"/>
    <x v="3"/>
    <x v="15"/>
    <s v="No reportado"/>
    <n v="2025"/>
    <n v="2368"/>
    <n v="80"/>
    <s v="Kgr."/>
  </r>
  <r>
    <s v="Alimentarios"/>
    <x v="0"/>
    <x v="0"/>
    <s v="Unión Europea"/>
    <x v="14"/>
    <s v="Unión Europea"/>
    <s v="Unión Europea Italia"/>
    <x v="36"/>
    <x v="13"/>
    <x v="16"/>
    <s v="No reportado"/>
    <n v="2025"/>
    <n v="23140"/>
    <n v="5200"/>
    <s v="Kgr."/>
  </r>
  <r>
    <s v="Alimentarios"/>
    <x v="0"/>
    <x v="0"/>
    <s v="Unión Europea"/>
    <x v="14"/>
    <s v="Unión Europea"/>
    <s v="Unión Europea Italia"/>
    <x v="54"/>
    <x v="10"/>
    <x v="4"/>
    <s v="No reportado"/>
    <n v="2025"/>
    <n v="82500"/>
    <n v="55000"/>
    <s v="Kgr."/>
  </r>
  <r>
    <s v="Alimentarios"/>
    <x v="0"/>
    <x v="0"/>
    <s v="Unión Europea"/>
    <x v="14"/>
    <s v="Unión Europea"/>
    <s v="Unión Europea Italia"/>
    <x v="37"/>
    <x v="3"/>
    <x v="14"/>
    <s v="No reportado"/>
    <n v="2025"/>
    <n v="201.19"/>
    <n v="31"/>
    <s v="Kgr."/>
  </r>
  <r>
    <s v="Alimentarios"/>
    <x v="0"/>
    <x v="0"/>
    <s v="Unión Europea"/>
    <x v="14"/>
    <s v="Unión Europea"/>
    <s v="Unión Europea Italia"/>
    <x v="38"/>
    <x v="13"/>
    <x v="5"/>
    <s v="No reportado"/>
    <n v="2025"/>
    <n v="4900"/>
    <n v="245"/>
    <s v="Kgr."/>
  </r>
  <r>
    <s v="Alimentarios"/>
    <x v="0"/>
    <x v="0"/>
    <s v="Unión Europea"/>
    <x v="14"/>
    <s v="Unión Europea"/>
    <s v="Unión Europea Italia"/>
    <x v="39"/>
    <x v="13"/>
    <x v="5"/>
    <s v="No reportado"/>
    <n v="2025"/>
    <n v="8800"/>
    <n v="800"/>
    <s v="Kgr."/>
  </r>
  <r>
    <s v="Alimentarios"/>
    <x v="0"/>
    <x v="0"/>
    <s v="Unión Europea"/>
    <x v="14"/>
    <s v="Unión Europea"/>
    <s v="Unión Europea Italia"/>
    <x v="79"/>
    <x v="11"/>
    <x v="19"/>
    <s v="No reportado"/>
    <n v="2025"/>
    <n v="78275"/>
    <n v="10100"/>
    <s v="Kgr."/>
  </r>
  <r>
    <s v="Alimentarios"/>
    <x v="0"/>
    <x v="0"/>
    <s v="Unión Europea"/>
    <x v="14"/>
    <s v="Unión Europea"/>
    <s v="Unión Europea Italia"/>
    <x v="74"/>
    <x v="4"/>
    <x v="13"/>
    <s v="No reportado"/>
    <n v="2025"/>
    <n v="219.78"/>
    <n v="6"/>
    <s v="Kgr."/>
  </r>
  <r>
    <s v="Alimentarios"/>
    <x v="0"/>
    <x v="0"/>
    <s v="Unión Europea"/>
    <x v="14"/>
    <s v="Unión Europea"/>
    <s v="Unión Europea Italia"/>
    <x v="41"/>
    <x v="6"/>
    <x v="13"/>
    <s v="No reportado"/>
    <n v="2025"/>
    <n v="57484.959999999999"/>
    <n v="3016"/>
    <s v="Kgr."/>
  </r>
  <r>
    <s v="Alimentarios"/>
    <x v="0"/>
    <x v="0"/>
    <s v="Unión Europea"/>
    <x v="15"/>
    <s v="Unión Europea"/>
    <s v="Unión Europea Letonia"/>
    <x v="3"/>
    <x v="3"/>
    <x v="1"/>
    <s v="No reportado"/>
    <n v="2025"/>
    <n v="10"/>
    <n v="2"/>
    <s v="Kgr."/>
  </r>
  <r>
    <s v="Alimentarios"/>
    <x v="0"/>
    <x v="0"/>
    <s v="Unión Europea"/>
    <x v="15"/>
    <s v="Unión Europea"/>
    <s v="Unión Europea Letonia"/>
    <x v="9"/>
    <x v="6"/>
    <x v="4"/>
    <s v="No reportado"/>
    <n v="2025"/>
    <n v="310206"/>
    <n v="238620"/>
    <s v="Kgr."/>
  </r>
  <r>
    <s v="Alimentarios"/>
    <x v="0"/>
    <x v="0"/>
    <s v="Unión Europea"/>
    <x v="15"/>
    <s v="Unión Europea"/>
    <s v="Unión Europea Letonia"/>
    <x v="16"/>
    <x v="3"/>
    <x v="0"/>
    <s v="No reportado"/>
    <n v="2025"/>
    <n v="3480"/>
    <n v="200"/>
    <s v="Kgr."/>
  </r>
  <r>
    <s v="Alimentarios"/>
    <x v="0"/>
    <x v="0"/>
    <s v="Unión Europea"/>
    <x v="15"/>
    <s v="Unión Europea"/>
    <s v="Unión Europea Letonia"/>
    <x v="18"/>
    <x v="9"/>
    <x v="5"/>
    <s v="No reportado"/>
    <n v="2025"/>
    <n v="50.6"/>
    <n v="4.5999999999999996"/>
    <s v="Kgr."/>
  </r>
  <r>
    <s v="Alimentarios"/>
    <x v="0"/>
    <x v="0"/>
    <s v="Unión Europea"/>
    <x v="15"/>
    <s v="Unión Europea"/>
    <s v="Unión Europea Letonia"/>
    <x v="19"/>
    <x v="9"/>
    <x v="5"/>
    <s v="No reportado"/>
    <n v="2025"/>
    <n v="24116.560000000001"/>
    <n v="1855.12"/>
    <s v="Kgr."/>
  </r>
  <r>
    <s v="Alimentarios"/>
    <x v="0"/>
    <x v="0"/>
    <s v="Unión Europea"/>
    <x v="15"/>
    <s v="Unión Europea"/>
    <s v="Unión Europea Letonia"/>
    <x v="21"/>
    <x v="0"/>
    <x v="5"/>
    <s v="No reportado"/>
    <n v="2025"/>
    <n v="57516.800000000003"/>
    <n v="3594.8"/>
    <s v="Kgr."/>
  </r>
  <r>
    <s v="Alimentarios"/>
    <x v="0"/>
    <x v="0"/>
    <s v="Unión Europea"/>
    <x v="15"/>
    <s v="Unión Europea"/>
    <s v="Unión Europea Letonia"/>
    <x v="57"/>
    <x v="13"/>
    <x v="5"/>
    <s v="No reportado"/>
    <n v="2025"/>
    <n v="5757.5209999999997"/>
    <n v="325.10000000000002"/>
    <s v="Kgr."/>
  </r>
  <r>
    <s v="Alimentarios"/>
    <x v="0"/>
    <x v="0"/>
    <s v="Unión Europea"/>
    <x v="15"/>
    <s v="Unión Europea"/>
    <s v="Unión Europea Letonia"/>
    <x v="25"/>
    <x v="3"/>
    <x v="0"/>
    <s v="No reportado"/>
    <n v="2025"/>
    <n v="56000"/>
    <n v="8000"/>
    <s v="Kgr."/>
  </r>
  <r>
    <s v="Alimentarios"/>
    <x v="0"/>
    <x v="0"/>
    <s v="Unión Europea"/>
    <x v="15"/>
    <s v="Unión Europea"/>
    <s v="Unión Europea Letonia"/>
    <x v="29"/>
    <x v="5"/>
    <x v="11"/>
    <s v="No reportado"/>
    <n v="2025"/>
    <n v="1420546.45625"/>
    <n v="151958.75"/>
    <s v="Kgr."/>
  </r>
  <r>
    <s v="Alimentarios"/>
    <x v="0"/>
    <x v="0"/>
    <s v="Unión Europea"/>
    <x v="15"/>
    <s v="Unión Europea"/>
    <s v="Unión Europea Letonia"/>
    <x v="50"/>
    <x v="5"/>
    <x v="14"/>
    <s v="No reportado"/>
    <n v="2025"/>
    <n v="682.49"/>
    <n v="491"/>
    <s v="Kgr."/>
  </r>
  <r>
    <s v="Alimentarios"/>
    <x v="0"/>
    <x v="0"/>
    <s v="Unión Europea"/>
    <x v="15"/>
    <s v="Unión Europea"/>
    <s v="Unión Europea Letonia"/>
    <x v="51"/>
    <x v="3"/>
    <x v="15"/>
    <s v="No reportado"/>
    <n v="2025"/>
    <n v="213.84"/>
    <n v="22"/>
    <s v="Kgr."/>
  </r>
  <r>
    <s v="Alimentarios"/>
    <x v="0"/>
    <x v="0"/>
    <s v="Unión Europea"/>
    <x v="15"/>
    <s v="Unión Europea"/>
    <s v="Unión Europea Letonia"/>
    <x v="31"/>
    <x v="13"/>
    <x v="12"/>
    <s v="No reportado"/>
    <n v="2025"/>
    <n v="66000"/>
    <n v="2200"/>
    <s v="Kgr."/>
  </r>
  <r>
    <s v="Alimentarios"/>
    <x v="0"/>
    <x v="0"/>
    <s v="Unión Europea"/>
    <x v="16"/>
    <s v="Unión Europea"/>
    <s v="Unión Europea Lituania"/>
    <x v="2"/>
    <x v="2"/>
    <x v="0"/>
    <s v="No reportado"/>
    <n v="2025"/>
    <n v="561.29999999999995"/>
    <n v="30"/>
    <s v="Kgr."/>
  </r>
  <r>
    <s v="Alimentarios"/>
    <x v="0"/>
    <x v="0"/>
    <s v="Unión Europea"/>
    <x v="16"/>
    <s v="Unión Europea"/>
    <s v="Unión Europea Lituania"/>
    <x v="6"/>
    <x v="3"/>
    <x v="0"/>
    <s v="No reportado"/>
    <n v="2025"/>
    <n v="6000"/>
    <n v="1000"/>
    <s v="Kgr."/>
  </r>
  <r>
    <s v="Alimentarios"/>
    <x v="0"/>
    <x v="0"/>
    <s v="Unión Europea"/>
    <x v="16"/>
    <s v="Unión Europea"/>
    <s v="Unión Europea Lituania"/>
    <x v="61"/>
    <x v="5"/>
    <x v="5"/>
    <s v="No reportado"/>
    <n v="2025"/>
    <n v="555.36"/>
    <n v="31.2"/>
    <s v="Kgr."/>
  </r>
  <r>
    <s v="Alimentarios"/>
    <x v="0"/>
    <x v="0"/>
    <s v="Unión Europea"/>
    <x v="16"/>
    <s v="Unión Europea"/>
    <s v="Unión Europea Lituania"/>
    <x v="8"/>
    <x v="5"/>
    <x v="3"/>
    <s v="No reportado"/>
    <n v="2025"/>
    <n v="1058.605"/>
    <n v="25.5"/>
    <s v="Kgr."/>
  </r>
  <r>
    <s v="Alimentarios"/>
    <x v="0"/>
    <x v="0"/>
    <s v="Unión Europea"/>
    <x v="16"/>
    <s v="Unión Europea"/>
    <s v="Unión Europea Lituania"/>
    <x v="9"/>
    <x v="6"/>
    <x v="4"/>
    <s v="No reportado"/>
    <n v="2025"/>
    <n v="919789"/>
    <n v="707530"/>
    <s v="Kgr."/>
  </r>
  <r>
    <s v="Alimentarios"/>
    <x v="0"/>
    <x v="0"/>
    <s v="Unión Europea"/>
    <x v="16"/>
    <s v="Unión Europea"/>
    <s v="Unión Europea Lituania"/>
    <x v="11"/>
    <x v="3"/>
    <x v="3"/>
    <s v="No reportado"/>
    <n v="2025"/>
    <n v="6283.2"/>
    <n v="136"/>
    <s v="Kgr."/>
  </r>
  <r>
    <s v="Alimentarios"/>
    <x v="0"/>
    <x v="0"/>
    <s v="Unión Europea"/>
    <x v="16"/>
    <s v="Unión Europea"/>
    <s v="Unión Europea Lituania"/>
    <x v="12"/>
    <x v="2"/>
    <x v="5"/>
    <s v="No reportado"/>
    <n v="2025"/>
    <n v="3206.82"/>
    <n v="337.56"/>
    <s v="Kgr."/>
  </r>
  <r>
    <s v="Alimentarios"/>
    <x v="0"/>
    <x v="0"/>
    <s v="Unión Europea"/>
    <x v="16"/>
    <s v="Unión Europea"/>
    <s v="Unión Europea Lituania"/>
    <x v="16"/>
    <x v="3"/>
    <x v="0"/>
    <s v="No reportado"/>
    <n v="2025"/>
    <n v="1740"/>
    <n v="100"/>
    <s v="Kgr."/>
  </r>
  <r>
    <s v="Alimentarios"/>
    <x v="0"/>
    <x v="0"/>
    <s v="Unión Europea"/>
    <x v="16"/>
    <s v="Unión Europea"/>
    <s v="Unión Europea Lituania"/>
    <x v="17"/>
    <x v="1"/>
    <x v="5"/>
    <s v="No reportado"/>
    <n v="2025"/>
    <n v="658.08"/>
    <n v="36"/>
    <s v="Kgr."/>
  </r>
  <r>
    <s v="Alimentarios"/>
    <x v="0"/>
    <x v="0"/>
    <s v="Unión Europea"/>
    <x v="16"/>
    <s v="Unión Europea"/>
    <s v="Unión Europea Lituania"/>
    <x v="18"/>
    <x v="9"/>
    <x v="5"/>
    <s v="No reportado"/>
    <n v="2025"/>
    <n v="150.69999999999999"/>
    <n v="13.7"/>
    <s v="Kgr."/>
  </r>
  <r>
    <s v="Alimentarios"/>
    <x v="0"/>
    <x v="0"/>
    <s v="Unión Europea"/>
    <x v="16"/>
    <s v="Unión Europea"/>
    <s v="Unión Europea Lituania"/>
    <x v="19"/>
    <x v="9"/>
    <x v="5"/>
    <s v="No reportado"/>
    <n v="2025"/>
    <n v="1720.16"/>
    <n v="132.32"/>
    <s v="Kgr."/>
  </r>
  <r>
    <s v="Alimentarios"/>
    <x v="0"/>
    <x v="0"/>
    <s v="Unión Europea"/>
    <x v="16"/>
    <s v="Unión Europea"/>
    <s v="Unión Europea Lituania"/>
    <x v="20"/>
    <x v="10"/>
    <x v="5"/>
    <s v="No reportado"/>
    <n v="2025"/>
    <n v="1009.8"/>
    <n v="91.8"/>
    <s v="Kgr."/>
  </r>
  <r>
    <s v="Alimentarios"/>
    <x v="0"/>
    <x v="0"/>
    <s v="Unión Europea"/>
    <x v="16"/>
    <s v="Unión Europea"/>
    <s v="Unión Europea Lituania"/>
    <x v="21"/>
    <x v="0"/>
    <x v="5"/>
    <s v="No reportado"/>
    <n v="2025"/>
    <n v="81803.199999999997"/>
    <n v="5112.7"/>
    <s v="Kgr."/>
  </r>
  <r>
    <s v="Alimentarios"/>
    <x v="0"/>
    <x v="0"/>
    <s v="Unión Europea"/>
    <x v="16"/>
    <s v="Unión Europea"/>
    <s v="Unión Europea Lituania"/>
    <x v="57"/>
    <x v="13"/>
    <x v="5"/>
    <s v="No reportado"/>
    <n v="2025"/>
    <n v="3719.1"/>
    <n v="210"/>
    <s v="Kgr."/>
  </r>
  <r>
    <s v="Alimentarios"/>
    <x v="0"/>
    <x v="0"/>
    <s v="Unión Europea"/>
    <x v="16"/>
    <s v="Unión Europea"/>
    <s v="Unión Europea Lituania"/>
    <x v="24"/>
    <x v="12"/>
    <x v="9"/>
    <s v="No reportado"/>
    <n v="2025"/>
    <n v="612"/>
    <n v="300"/>
    <s v="Ltr."/>
  </r>
  <r>
    <s v="Alimentarios"/>
    <x v="0"/>
    <x v="0"/>
    <s v="Unión Europea"/>
    <x v="16"/>
    <s v="Unión Europea"/>
    <s v="Unión Europea Lituania"/>
    <x v="47"/>
    <x v="3"/>
    <x v="0"/>
    <s v="No reportado"/>
    <n v="2025"/>
    <n v="338.14"/>
    <n v="58"/>
    <s v="Kgr."/>
  </r>
  <r>
    <s v="Alimentarios"/>
    <x v="0"/>
    <x v="0"/>
    <s v="Unión Europea"/>
    <x v="16"/>
    <s v="Unión Europea"/>
    <s v="Unión Europea Lituania"/>
    <x v="49"/>
    <x v="3"/>
    <x v="10"/>
    <s v="No reportado"/>
    <n v="2025"/>
    <n v="462.00220000000002"/>
    <n v="17"/>
    <s v="Ltr."/>
  </r>
  <r>
    <s v="Alimentarios"/>
    <x v="0"/>
    <x v="0"/>
    <s v="Unión Europea"/>
    <x v="16"/>
    <s v="Unión Europea"/>
    <s v="Unión Europea Lituania"/>
    <x v="29"/>
    <x v="5"/>
    <x v="11"/>
    <s v="No reportado"/>
    <n v="2025"/>
    <n v="2769814.4016"/>
    <n v="295484.88"/>
    <s v="Kgr."/>
  </r>
  <r>
    <s v="Alimentarios"/>
    <x v="0"/>
    <x v="0"/>
    <s v="Unión Europea"/>
    <x v="16"/>
    <s v="Unión Europea"/>
    <s v="Unión Europea Lituania"/>
    <x v="50"/>
    <x v="5"/>
    <x v="14"/>
    <s v="No reportado"/>
    <n v="2025"/>
    <n v="109.81"/>
    <n v="79"/>
    <s v="Kgr."/>
  </r>
  <r>
    <s v="Alimentarios"/>
    <x v="0"/>
    <x v="0"/>
    <s v="Unión Europea"/>
    <x v="16"/>
    <s v="Unión Europea"/>
    <s v="Unión Europea Lituania"/>
    <x v="32"/>
    <x v="3"/>
    <x v="11"/>
    <s v="No reportado"/>
    <n v="2025"/>
    <n v="3219.84"/>
    <n v="309.60000000000002"/>
    <s v="Kgr."/>
  </r>
  <r>
    <s v="Alimentarios"/>
    <x v="0"/>
    <x v="0"/>
    <s v="Unión Europea"/>
    <x v="16"/>
    <s v="Unión Europea"/>
    <s v="Unión Europea Lituania"/>
    <x v="35"/>
    <x v="3"/>
    <x v="15"/>
    <s v="No reportado"/>
    <n v="2025"/>
    <n v="592"/>
    <n v="20"/>
    <s v="Kgr."/>
  </r>
  <r>
    <s v="Alimentarios"/>
    <x v="0"/>
    <x v="0"/>
    <s v="Unión Europea"/>
    <x v="16"/>
    <s v="Unión Europea"/>
    <s v="Unión Europea Lituania"/>
    <x v="38"/>
    <x v="13"/>
    <x v="5"/>
    <s v="No reportado"/>
    <n v="2025"/>
    <n v="14680"/>
    <n v="734"/>
    <s v="Kgr."/>
  </r>
  <r>
    <s v="Alimentarios"/>
    <x v="0"/>
    <x v="0"/>
    <s v="Unión Europea"/>
    <x v="16"/>
    <s v="Unión Europea"/>
    <s v="Unión Europea Lituania"/>
    <x v="55"/>
    <x v="2"/>
    <x v="16"/>
    <s v="No reportado"/>
    <n v="2025"/>
    <n v="13695.912"/>
    <n v="1760.4"/>
    <s v="Kgr."/>
  </r>
  <r>
    <s v="Alimentarios"/>
    <x v="0"/>
    <x v="0"/>
    <s v="Unión Europea"/>
    <x v="17"/>
    <s v="Unión Europea"/>
    <s v="Unión Europea Luxemburgo"/>
    <x v="1"/>
    <x v="1"/>
    <x v="0"/>
    <s v="No reportado"/>
    <n v="2025"/>
    <n v="38600"/>
    <n v="3860"/>
    <s v="Kgr."/>
  </r>
  <r>
    <s v="Alimentarios"/>
    <x v="0"/>
    <x v="0"/>
    <s v="Unión Europea"/>
    <x v="17"/>
    <s v="Unión Europea"/>
    <s v="Unión Europea Luxemburgo"/>
    <x v="8"/>
    <x v="5"/>
    <x v="3"/>
    <s v="No reportado"/>
    <n v="2025"/>
    <n v="2232.9625000000001"/>
    <n v="48.75"/>
    <s v="Kgr."/>
  </r>
  <r>
    <s v="Alimentarios"/>
    <x v="0"/>
    <x v="0"/>
    <s v="Unión Europea"/>
    <x v="17"/>
    <s v="Unión Europea"/>
    <s v="Unión Europea Luxemburgo"/>
    <x v="11"/>
    <x v="3"/>
    <x v="3"/>
    <s v="No reportado"/>
    <n v="2025"/>
    <n v="2318.8000000000002"/>
    <n v="74"/>
    <s v="Kgr."/>
  </r>
  <r>
    <s v="Alimentarios"/>
    <x v="0"/>
    <x v="0"/>
    <s v="Unión Europea"/>
    <x v="17"/>
    <s v="Unión Europea"/>
    <s v="Unión Europea Luxemburgo"/>
    <x v="14"/>
    <x v="7"/>
    <x v="7"/>
    <s v="No reportado"/>
    <n v="2025"/>
    <n v="10725"/>
    <n v="1430"/>
    <s v="Kgr."/>
  </r>
  <r>
    <s v="Alimentarios"/>
    <x v="0"/>
    <x v="0"/>
    <s v="Unión Europea"/>
    <x v="17"/>
    <s v="Unión Europea"/>
    <s v="Unión Europea Luxemburgo"/>
    <x v="16"/>
    <x v="3"/>
    <x v="0"/>
    <s v="No reportado"/>
    <n v="2025"/>
    <n v="3480"/>
    <n v="200"/>
    <s v="Kgr."/>
  </r>
  <r>
    <s v="Alimentarios"/>
    <x v="0"/>
    <x v="0"/>
    <s v="Unión Europea"/>
    <x v="17"/>
    <s v="Unión Europea"/>
    <s v="Unión Europea Luxemburgo"/>
    <x v="21"/>
    <x v="0"/>
    <x v="5"/>
    <s v="No reportado"/>
    <n v="2025"/>
    <n v="27244.799999999999"/>
    <n v="1702.8"/>
    <s v="Kgr."/>
  </r>
  <r>
    <s v="Alimentarios"/>
    <x v="0"/>
    <x v="0"/>
    <s v="Unión Europea"/>
    <x v="17"/>
    <s v="Unión Europea"/>
    <s v="Unión Europea Luxemburgo"/>
    <x v="26"/>
    <x v="3"/>
    <x v="0"/>
    <s v="No reportado"/>
    <n v="2025"/>
    <n v="474.20992290606301"/>
    <n v="61"/>
    <s v="Kgr."/>
  </r>
  <r>
    <s v="Alimentarios"/>
    <x v="0"/>
    <x v="0"/>
    <s v="Unión Europea"/>
    <x v="17"/>
    <s v="Unión Europea"/>
    <s v="Unión Europea Luxemburgo"/>
    <x v="27"/>
    <x v="4"/>
    <x v="0"/>
    <s v="No reportado"/>
    <n v="2025"/>
    <n v="10276.5"/>
    <n v="1209"/>
    <s v="Kgr."/>
  </r>
  <r>
    <s v="Alimentarios"/>
    <x v="0"/>
    <x v="0"/>
    <s v="Unión Europea"/>
    <x v="17"/>
    <s v="Unión Europea"/>
    <s v="Unión Europea Luxemburgo"/>
    <x v="28"/>
    <x v="3"/>
    <x v="10"/>
    <s v="No reportado"/>
    <n v="2025"/>
    <n v="31742.1"/>
    <n v="8139"/>
    <s v="Ltr."/>
  </r>
  <r>
    <s v="Alimentarios"/>
    <x v="0"/>
    <x v="0"/>
    <s v="Unión Europea"/>
    <x v="17"/>
    <s v="Unión Europea"/>
    <s v="Unión Europea Luxemburgo"/>
    <x v="29"/>
    <x v="5"/>
    <x v="11"/>
    <s v="No reportado"/>
    <n v="2025"/>
    <n v="163251.82560000001"/>
    <n v="18233.759999999998"/>
    <s v="Kgr."/>
  </r>
  <r>
    <s v="Alimentarios"/>
    <x v="0"/>
    <x v="0"/>
    <s v="Unión Europea"/>
    <x v="17"/>
    <s v="Unión Europea"/>
    <s v="Unión Europea Luxemburgo"/>
    <x v="33"/>
    <x v="6"/>
    <x v="13"/>
    <s v="No reportado"/>
    <n v="2025"/>
    <n v="161"/>
    <n v="10"/>
    <s v="Kgr."/>
  </r>
  <r>
    <s v="Alimentarios"/>
    <x v="0"/>
    <x v="0"/>
    <s v="Unión Europea"/>
    <x v="17"/>
    <s v="Unión Europea"/>
    <s v="Unión Europea Luxemburgo"/>
    <x v="40"/>
    <x v="4"/>
    <x v="16"/>
    <s v="No reportado"/>
    <n v="2025"/>
    <n v="2703.89"/>
    <n v="133"/>
    <s v="Kgr."/>
  </r>
  <r>
    <s v="Alimentarios"/>
    <x v="0"/>
    <x v="0"/>
    <s v="Unión Europea"/>
    <x v="17"/>
    <s v="Unión Europea"/>
    <s v="Unión Europea Luxemburgo"/>
    <x v="79"/>
    <x v="11"/>
    <x v="19"/>
    <s v="No reportado"/>
    <n v="2025"/>
    <n v="189875"/>
    <n v="24500"/>
    <s v="Kgr."/>
  </r>
  <r>
    <s v="Alimentarios"/>
    <x v="0"/>
    <x v="0"/>
    <s v="Unión Europea"/>
    <x v="17"/>
    <s v="Unión Europea"/>
    <s v="Unión Europea Luxemburgo"/>
    <x v="41"/>
    <x v="6"/>
    <x v="13"/>
    <s v="No reportado"/>
    <n v="2025"/>
    <n v="457.44"/>
    <n v="24"/>
    <s v="Kgr."/>
  </r>
  <r>
    <s v="Alimentarios"/>
    <x v="0"/>
    <x v="0"/>
    <s v="Unión Europea"/>
    <x v="18"/>
    <s v="Unión Europea"/>
    <s v="Unión Europea Malta"/>
    <x v="7"/>
    <x v="5"/>
    <x v="3"/>
    <s v="No reportado"/>
    <n v="2025"/>
    <n v="7036.8185276107697"/>
    <n v="153"/>
    <s v="Kgr."/>
  </r>
  <r>
    <s v="Alimentarios"/>
    <x v="0"/>
    <x v="0"/>
    <s v="Unión Europea"/>
    <x v="18"/>
    <s v="Unión Europea"/>
    <s v="Unión Europea Malta"/>
    <x v="9"/>
    <x v="6"/>
    <x v="4"/>
    <s v="No reportado"/>
    <n v="2025"/>
    <n v="2795"/>
    <n v="2150"/>
    <s v="Kgr."/>
  </r>
  <r>
    <s v="Alimentarios"/>
    <x v="0"/>
    <x v="0"/>
    <s v="Unión Europea"/>
    <x v="18"/>
    <s v="Unión Europea"/>
    <s v="Unión Europea Malta"/>
    <x v="11"/>
    <x v="3"/>
    <x v="3"/>
    <s v="No reportado"/>
    <n v="2025"/>
    <n v="121"/>
    <n v="5"/>
    <s v="Kgr."/>
  </r>
  <r>
    <s v="Alimentarios"/>
    <x v="0"/>
    <x v="0"/>
    <s v="Unión Europea"/>
    <x v="18"/>
    <s v="Unión Europea"/>
    <s v="Unión Europea Malta"/>
    <x v="12"/>
    <x v="2"/>
    <x v="5"/>
    <s v="No reportado"/>
    <n v="2025"/>
    <n v="102.03"/>
    <n v="10.74"/>
    <s v="Kgr."/>
  </r>
  <r>
    <s v="Alimentarios"/>
    <x v="0"/>
    <x v="0"/>
    <s v="Unión Europea"/>
    <x v="18"/>
    <s v="Unión Europea"/>
    <s v="Unión Europea Malta"/>
    <x v="19"/>
    <x v="9"/>
    <x v="5"/>
    <s v="No reportado"/>
    <n v="2025"/>
    <n v="252.33"/>
    <n v="19.41"/>
    <s v="Kgr."/>
  </r>
  <r>
    <s v="Alimentarios"/>
    <x v="0"/>
    <x v="0"/>
    <s v="Unión Europea"/>
    <x v="18"/>
    <s v="Unión Europea"/>
    <s v="Unión Europea Malta"/>
    <x v="21"/>
    <x v="0"/>
    <x v="5"/>
    <s v="No reportado"/>
    <n v="2025"/>
    <n v="8864"/>
    <n v="554"/>
    <s v="Kgr."/>
  </r>
  <r>
    <s v="Alimentarios"/>
    <x v="0"/>
    <x v="0"/>
    <s v="Unión Europea"/>
    <x v="18"/>
    <s v="Unión Europea"/>
    <s v="Unión Europea Malta"/>
    <x v="28"/>
    <x v="3"/>
    <x v="10"/>
    <s v="No reportado"/>
    <n v="2025"/>
    <n v="452.4"/>
    <n v="116"/>
    <s v="Ltr."/>
  </r>
  <r>
    <s v="Alimentarios"/>
    <x v="0"/>
    <x v="0"/>
    <s v="Unión Europea"/>
    <x v="18"/>
    <s v="Unión Europea"/>
    <s v="Unión Europea Malta"/>
    <x v="29"/>
    <x v="5"/>
    <x v="11"/>
    <s v="No reportado"/>
    <n v="2025"/>
    <n v="12092.16"/>
    <n v="1286.4000000000001"/>
    <s v="Kgr."/>
  </r>
  <r>
    <s v="Alimentarios"/>
    <x v="0"/>
    <x v="0"/>
    <s v="Unión Europea"/>
    <x v="19"/>
    <s v="Unión Europea"/>
    <s v="Unión Europea Paises Bajos"/>
    <x v="0"/>
    <x v="0"/>
    <x v="0"/>
    <s v="No reportado"/>
    <n v="2025"/>
    <n v="14742"/>
    <n v="1404"/>
    <s v="Kgr."/>
  </r>
  <r>
    <s v="Alimentarios"/>
    <x v="0"/>
    <x v="0"/>
    <s v="Unión Europea"/>
    <x v="19"/>
    <s v="Unión Europea"/>
    <s v="Unión Europea Paises Bajos"/>
    <x v="1"/>
    <x v="1"/>
    <x v="0"/>
    <s v="No reportado"/>
    <n v="2025"/>
    <n v="60000"/>
    <n v="6000"/>
    <s v="Kgr."/>
  </r>
  <r>
    <s v="Alimentarios"/>
    <x v="0"/>
    <x v="0"/>
    <s v="Unión Europea"/>
    <x v="19"/>
    <s v="Unión Europea"/>
    <s v="Unión Europea Paises Bajos"/>
    <x v="2"/>
    <x v="2"/>
    <x v="0"/>
    <s v="No reportado"/>
    <n v="2025"/>
    <n v="3367.8"/>
    <n v="180"/>
    <s v="Kgr."/>
  </r>
  <r>
    <s v="Alimentarios"/>
    <x v="0"/>
    <x v="0"/>
    <s v="Unión Europea"/>
    <x v="19"/>
    <s v="Unión Europea"/>
    <s v="Unión Europea Paises Bajos"/>
    <x v="4"/>
    <x v="4"/>
    <x v="2"/>
    <s v="No reportado"/>
    <n v="2025"/>
    <n v="1948.8"/>
    <n v="840"/>
    <s v="Kgr."/>
  </r>
  <r>
    <s v="Alimentarios"/>
    <x v="0"/>
    <x v="0"/>
    <s v="Unión Europea"/>
    <x v="19"/>
    <s v="Unión Europea"/>
    <s v="Unión Europea Paises Bajos"/>
    <x v="5"/>
    <x v="5"/>
    <x v="2"/>
    <s v="No reportado"/>
    <n v="2025"/>
    <n v="18348.96"/>
    <n v="7224"/>
    <s v="Kgr."/>
  </r>
  <r>
    <s v="Alimentarios"/>
    <x v="0"/>
    <x v="0"/>
    <s v="Unión Europea"/>
    <x v="19"/>
    <s v="Unión Europea"/>
    <s v="Unión Europea Paises Bajos"/>
    <x v="63"/>
    <x v="3"/>
    <x v="4"/>
    <s v="No reportado"/>
    <n v="2025"/>
    <n v="94678.2"/>
    <n v="35460"/>
    <s v="Kgr."/>
  </r>
  <r>
    <s v="Alimentarios"/>
    <x v="0"/>
    <x v="0"/>
    <s v="Unión Europea"/>
    <x v="19"/>
    <s v="Unión Europea"/>
    <s v="Unión Europea Paises Bajos"/>
    <x v="6"/>
    <x v="3"/>
    <x v="0"/>
    <s v="No reportado"/>
    <n v="2025"/>
    <n v="6000"/>
    <n v="1000"/>
    <s v="Kgr."/>
  </r>
  <r>
    <s v="Alimentarios"/>
    <x v="0"/>
    <x v="0"/>
    <s v="Unión Europea"/>
    <x v="19"/>
    <s v="Unión Europea"/>
    <s v="Unión Europea Paises Bajos"/>
    <x v="43"/>
    <x v="6"/>
    <x v="4"/>
    <s v="No reportado"/>
    <n v="2025"/>
    <n v="81782.7"/>
    <n v="66490"/>
    <s v="Kgr."/>
  </r>
  <r>
    <s v="Alimentarios"/>
    <x v="0"/>
    <x v="0"/>
    <s v="Unión Europea"/>
    <x v="19"/>
    <s v="Unión Europea"/>
    <s v="Unión Europea Paises Bajos"/>
    <x v="8"/>
    <x v="5"/>
    <x v="3"/>
    <s v="No reportado"/>
    <n v="2025"/>
    <n v="22423.279999999999"/>
    <n v="478"/>
    <s v="Kgr."/>
  </r>
  <r>
    <s v="Alimentarios"/>
    <x v="0"/>
    <x v="0"/>
    <s v="Unión Europea"/>
    <x v="19"/>
    <s v="Unión Europea"/>
    <s v="Unión Europea Paises Bajos"/>
    <x v="9"/>
    <x v="6"/>
    <x v="4"/>
    <s v="No reportado"/>
    <n v="2025"/>
    <n v="627185"/>
    <n v="482450"/>
    <s v="Kgr."/>
  </r>
  <r>
    <s v="Alimentarios"/>
    <x v="0"/>
    <x v="0"/>
    <s v="Unión Europea"/>
    <x v="19"/>
    <s v="Unión Europea"/>
    <s v="Unión Europea Paises Bajos"/>
    <x v="10"/>
    <x v="4"/>
    <x v="0"/>
    <s v="No reportado"/>
    <n v="2025"/>
    <n v="29750"/>
    <n v="3500"/>
    <s v="Kgr."/>
  </r>
  <r>
    <s v="Alimentarios"/>
    <x v="0"/>
    <x v="0"/>
    <s v="Unión Europea"/>
    <x v="19"/>
    <s v="Unión Europea"/>
    <s v="Unión Europea Paises Bajos"/>
    <x v="11"/>
    <x v="3"/>
    <x v="3"/>
    <s v="No reportado"/>
    <n v="2025"/>
    <n v="70694.8"/>
    <n v="1554"/>
    <s v="Kgr."/>
  </r>
  <r>
    <s v="Alimentarios"/>
    <x v="0"/>
    <x v="0"/>
    <s v="Unión Europea"/>
    <x v="19"/>
    <s v="Unión Europea"/>
    <s v="Unión Europea Paises Bajos"/>
    <x v="12"/>
    <x v="2"/>
    <x v="5"/>
    <s v="No reportado"/>
    <n v="2025"/>
    <n v="14476.1"/>
    <n v="1523.8"/>
    <s v="Kgr."/>
  </r>
  <r>
    <s v="Alimentarios"/>
    <x v="0"/>
    <x v="0"/>
    <s v="Unión Europea"/>
    <x v="19"/>
    <s v="Unión Europea"/>
    <s v="Unión Europea Paises Bajos"/>
    <x v="82"/>
    <x v="3"/>
    <x v="6"/>
    <s v="No reportado"/>
    <n v="2025"/>
    <n v="27960"/>
    <n v="2330"/>
    <s v="Kgr."/>
  </r>
  <r>
    <s v="Alimentarios"/>
    <x v="0"/>
    <x v="0"/>
    <s v="Unión Europea"/>
    <x v="19"/>
    <s v="Unión Europea"/>
    <s v="Unión Europea Paises Bajos"/>
    <x v="44"/>
    <x v="0"/>
    <x v="0"/>
    <s v="No reportado"/>
    <n v="2025"/>
    <n v="56000"/>
    <n v="4000"/>
    <s v="Kgr."/>
  </r>
  <r>
    <s v="Alimentarios"/>
    <x v="0"/>
    <x v="0"/>
    <s v="Unión Europea"/>
    <x v="19"/>
    <s v="Unión Europea"/>
    <s v="Unión Europea Paises Bajos"/>
    <x v="45"/>
    <x v="6"/>
    <x v="4"/>
    <s v="No reportado"/>
    <n v="2025"/>
    <n v="780000"/>
    <n v="208000"/>
    <s v="Kgr."/>
  </r>
  <r>
    <s v="Alimentarios"/>
    <x v="0"/>
    <x v="0"/>
    <s v="Unión Europea"/>
    <x v="19"/>
    <s v="Unión Europea"/>
    <s v="Unión Europea Paises Bajos"/>
    <x v="14"/>
    <x v="7"/>
    <x v="7"/>
    <s v="No reportado"/>
    <n v="2025"/>
    <n v="114000"/>
    <n v="15200"/>
    <s v="Kgr."/>
  </r>
  <r>
    <s v="Alimentarios"/>
    <x v="0"/>
    <x v="0"/>
    <s v="Unión Europea"/>
    <x v="19"/>
    <s v="Unión Europea"/>
    <s v="Unión Europea Paises Bajos"/>
    <x v="16"/>
    <x v="3"/>
    <x v="0"/>
    <s v="No reportado"/>
    <n v="2025"/>
    <n v="868260"/>
    <n v="49900"/>
    <s v="Kgr."/>
  </r>
  <r>
    <s v="Alimentarios"/>
    <x v="0"/>
    <x v="0"/>
    <s v="Unión Europea"/>
    <x v="19"/>
    <s v="Unión Europea"/>
    <s v="Unión Europea Paises Bajos"/>
    <x v="19"/>
    <x v="9"/>
    <x v="5"/>
    <s v="No reportado"/>
    <n v="2025"/>
    <n v="16530.93"/>
    <n v="1271.6099999999999"/>
    <s v="Kgr."/>
  </r>
  <r>
    <s v="Alimentarios"/>
    <x v="0"/>
    <x v="0"/>
    <s v="Unión Europea"/>
    <x v="19"/>
    <s v="Unión Europea"/>
    <s v="Unión Europea Paises Bajos"/>
    <x v="20"/>
    <x v="10"/>
    <x v="5"/>
    <s v="No reportado"/>
    <n v="2025"/>
    <n v="126.5"/>
    <n v="11.5"/>
    <s v="Kgr."/>
  </r>
  <r>
    <s v="Alimentarios"/>
    <x v="0"/>
    <x v="0"/>
    <s v="Unión Europea"/>
    <x v="19"/>
    <s v="Unión Europea"/>
    <s v="Unión Europea Paises Bajos"/>
    <x v="21"/>
    <x v="0"/>
    <x v="5"/>
    <s v="No reportado"/>
    <n v="2025"/>
    <n v="4968003.2"/>
    <n v="310500.2"/>
    <s v="Kgr."/>
  </r>
  <r>
    <s v="Alimentarios"/>
    <x v="0"/>
    <x v="0"/>
    <s v="Unión Europea"/>
    <x v="19"/>
    <s v="Unión Europea"/>
    <s v="Unión Europea Paises Bajos"/>
    <x v="22"/>
    <x v="11"/>
    <x v="5"/>
    <s v="No reportado"/>
    <n v="2025"/>
    <n v="256"/>
    <n v="32"/>
    <s v="Kgr."/>
  </r>
  <r>
    <s v="Alimentarios"/>
    <x v="0"/>
    <x v="0"/>
    <s v="Unión Europea"/>
    <x v="19"/>
    <s v="Unión Europea"/>
    <s v="Unión Europea Paises Bajos"/>
    <x v="23"/>
    <x v="11"/>
    <x v="5"/>
    <s v="No reportado"/>
    <n v="2025"/>
    <n v="2340"/>
    <n v="250"/>
    <s v="Kgr."/>
  </r>
  <r>
    <s v="Alimentarios"/>
    <x v="0"/>
    <x v="0"/>
    <s v="Unión Europea"/>
    <x v="19"/>
    <s v="Unión Europea"/>
    <s v="Unión Europea Paises Bajos"/>
    <x v="24"/>
    <x v="12"/>
    <x v="9"/>
    <s v="No reportado"/>
    <n v="2025"/>
    <n v="1632"/>
    <n v="800"/>
    <s v="Ltr."/>
  </r>
  <r>
    <s v="Alimentarios"/>
    <x v="0"/>
    <x v="0"/>
    <s v="Unión Europea"/>
    <x v="19"/>
    <s v="Unión Europea"/>
    <s v="Unión Europea Paises Bajos"/>
    <x v="25"/>
    <x v="3"/>
    <x v="0"/>
    <s v="No reportado"/>
    <n v="2025"/>
    <n v="7000"/>
    <n v="1000"/>
    <s v="Kgr."/>
  </r>
  <r>
    <s v="Alimentarios"/>
    <x v="0"/>
    <x v="0"/>
    <s v="Unión Europea"/>
    <x v="19"/>
    <s v="Unión Europea"/>
    <s v="Unión Europea Paises Bajos"/>
    <x v="26"/>
    <x v="3"/>
    <x v="0"/>
    <s v="No reportado"/>
    <n v="2025"/>
    <n v="17024.913625643901"/>
    <n v="2190"/>
    <s v="Kgr."/>
  </r>
  <r>
    <s v="Alimentarios"/>
    <x v="0"/>
    <x v="0"/>
    <s v="Unión Europea"/>
    <x v="19"/>
    <s v="Unión Europea"/>
    <s v="Unión Europea Paises Bajos"/>
    <x v="47"/>
    <x v="3"/>
    <x v="0"/>
    <s v="No reportado"/>
    <n v="2025"/>
    <n v="32403.14"/>
    <n v="5558"/>
    <s v="Kgr."/>
  </r>
  <r>
    <s v="Alimentarios"/>
    <x v="0"/>
    <x v="0"/>
    <s v="Unión Europea"/>
    <x v="19"/>
    <s v="Unión Europea"/>
    <s v="Unión Europea Paises Bajos"/>
    <x v="27"/>
    <x v="4"/>
    <x v="0"/>
    <s v="No reportado"/>
    <n v="2025"/>
    <n v="42372.5"/>
    <n v="4985"/>
    <s v="Kgr."/>
  </r>
  <r>
    <s v="Alimentarios"/>
    <x v="0"/>
    <x v="0"/>
    <s v="Unión Europea"/>
    <x v="19"/>
    <s v="Unión Europea"/>
    <s v="Unión Europea Paises Bajos"/>
    <x v="48"/>
    <x v="7"/>
    <x v="5"/>
    <s v="No reportado"/>
    <n v="2025"/>
    <n v="7504"/>
    <n v="400"/>
    <s v="Kgr."/>
  </r>
  <r>
    <s v="Alimentarios"/>
    <x v="0"/>
    <x v="0"/>
    <s v="Unión Europea"/>
    <x v="19"/>
    <s v="Unión Europea"/>
    <s v="Unión Europea Paises Bajos"/>
    <x v="28"/>
    <x v="3"/>
    <x v="10"/>
    <s v="No reportado"/>
    <n v="2025"/>
    <n v="8716.5"/>
    <n v="2235"/>
    <s v="Ltr."/>
  </r>
  <r>
    <s v="Alimentarios"/>
    <x v="0"/>
    <x v="0"/>
    <s v="Unión Europea"/>
    <x v="19"/>
    <s v="Unión Europea"/>
    <s v="Unión Europea Paises Bajos"/>
    <x v="49"/>
    <x v="3"/>
    <x v="10"/>
    <s v="No reportado"/>
    <n v="2025"/>
    <n v="978.35760000000005"/>
    <n v="36"/>
    <s v="Ltr."/>
  </r>
  <r>
    <s v="Alimentarios"/>
    <x v="0"/>
    <x v="0"/>
    <s v="Unión Europea"/>
    <x v="19"/>
    <s v="Unión Europea"/>
    <s v="Unión Europea Paises Bajos"/>
    <x v="29"/>
    <x v="5"/>
    <x v="11"/>
    <s v="No reportado"/>
    <n v="2025"/>
    <n v="87825000.201664999"/>
    <n v="9360194.5050000008"/>
    <s v="Kgr."/>
  </r>
  <r>
    <s v="Alimentarios"/>
    <x v="0"/>
    <x v="0"/>
    <s v="Unión Europea"/>
    <x v="19"/>
    <s v="Unión Europea"/>
    <s v="Unión Europea Paises Bajos"/>
    <x v="50"/>
    <x v="5"/>
    <x v="14"/>
    <s v="No reportado"/>
    <n v="2025"/>
    <n v="1305.21"/>
    <n v="939"/>
    <s v="Kgr."/>
  </r>
  <r>
    <s v="Alimentarios"/>
    <x v="0"/>
    <x v="0"/>
    <s v="Unión Europea"/>
    <x v="19"/>
    <s v="Unión Europea"/>
    <s v="Unión Europea Paises Bajos"/>
    <x v="30"/>
    <x v="3"/>
    <x v="0"/>
    <s v="No reportado"/>
    <n v="2025"/>
    <n v="34211.724799665899"/>
    <n v="3517.44"/>
    <s v="Kgr."/>
  </r>
  <r>
    <s v="Alimentarios"/>
    <x v="0"/>
    <x v="0"/>
    <s v="Unión Europea"/>
    <x v="19"/>
    <s v="Unión Europea"/>
    <s v="Unión Europea Paises Bajos"/>
    <x v="70"/>
    <x v="0"/>
    <x v="8"/>
    <s v="No reportado"/>
    <n v="2025"/>
    <n v="26250"/>
    <n v="75000"/>
    <s v="Kgr."/>
  </r>
  <r>
    <s v="Alimentarios"/>
    <x v="0"/>
    <x v="0"/>
    <s v="Unión Europea"/>
    <x v="19"/>
    <s v="Unión Europea"/>
    <s v="Unión Europea Paises Bajos"/>
    <x v="52"/>
    <x v="1"/>
    <x v="16"/>
    <s v="No reportado"/>
    <n v="2025"/>
    <n v="35144.800000000003"/>
    <n v="3940"/>
    <s v="Kgr."/>
  </r>
  <r>
    <s v="Alimentarios"/>
    <x v="0"/>
    <x v="0"/>
    <s v="Unión Europea"/>
    <x v="19"/>
    <s v="Unión Europea"/>
    <s v="Unión Europea Paises Bajos"/>
    <x v="72"/>
    <x v="6"/>
    <x v="4"/>
    <s v="No reportado"/>
    <n v="2025"/>
    <n v="4461600"/>
    <n v="4056000"/>
    <s v="Kgr."/>
  </r>
  <r>
    <s v="Alimentarios"/>
    <x v="0"/>
    <x v="0"/>
    <s v="Unión Europea"/>
    <x v="19"/>
    <s v="Unión Europea"/>
    <s v="Unión Europea Paises Bajos"/>
    <x v="32"/>
    <x v="3"/>
    <x v="11"/>
    <s v="No reportado"/>
    <n v="2025"/>
    <n v="258839.36"/>
    <n v="24888.400000000001"/>
    <s v="Kgr."/>
  </r>
  <r>
    <s v="Alimentarios"/>
    <x v="0"/>
    <x v="0"/>
    <s v="Unión Europea"/>
    <x v="19"/>
    <s v="Unión Europea"/>
    <s v="Unión Europea Paises Bajos"/>
    <x v="33"/>
    <x v="6"/>
    <x v="13"/>
    <s v="No reportado"/>
    <n v="2025"/>
    <n v="17049.900000000001"/>
    <n v="1059"/>
    <s v="Kgr."/>
  </r>
  <r>
    <s v="Alimentarios"/>
    <x v="0"/>
    <x v="0"/>
    <s v="Unión Europea"/>
    <x v="19"/>
    <s v="Unión Europea"/>
    <s v="Unión Europea Paises Bajos"/>
    <x v="34"/>
    <x v="3"/>
    <x v="14"/>
    <s v="No reportado"/>
    <n v="2025"/>
    <n v="421.8"/>
    <n v="74"/>
    <s v="Kgr."/>
  </r>
  <r>
    <s v="Alimentarios"/>
    <x v="0"/>
    <x v="0"/>
    <s v="Unión Europea"/>
    <x v="19"/>
    <s v="Unión Europea"/>
    <s v="Unión Europea Paises Bajos"/>
    <x v="35"/>
    <x v="3"/>
    <x v="15"/>
    <s v="No reportado"/>
    <n v="2025"/>
    <n v="12432"/>
    <n v="420"/>
    <s v="Kgr."/>
  </r>
  <r>
    <s v="Alimentarios"/>
    <x v="0"/>
    <x v="0"/>
    <s v="Unión Europea"/>
    <x v="19"/>
    <s v="Unión Europea"/>
    <s v="Unión Europea Paises Bajos"/>
    <x v="36"/>
    <x v="13"/>
    <x v="16"/>
    <s v="No reportado"/>
    <n v="2025"/>
    <n v="17800"/>
    <n v="4000"/>
    <s v="Kgr."/>
  </r>
  <r>
    <s v="Alimentarios"/>
    <x v="0"/>
    <x v="0"/>
    <s v="Unión Europea"/>
    <x v="19"/>
    <s v="Unión Europea"/>
    <s v="Unión Europea Paises Bajos"/>
    <x v="37"/>
    <x v="3"/>
    <x v="14"/>
    <s v="No reportado"/>
    <n v="2025"/>
    <n v="240.13"/>
    <n v="37"/>
    <s v="Kgr."/>
  </r>
  <r>
    <s v="Alimentarios"/>
    <x v="0"/>
    <x v="0"/>
    <s v="Unión Europea"/>
    <x v="19"/>
    <s v="Unión Europea"/>
    <s v="Unión Europea Paises Bajos"/>
    <x v="38"/>
    <x v="13"/>
    <x v="5"/>
    <s v="No reportado"/>
    <n v="2025"/>
    <n v="32500"/>
    <n v="1625"/>
    <s v="Kgr."/>
  </r>
  <r>
    <s v="Alimentarios"/>
    <x v="0"/>
    <x v="0"/>
    <s v="Unión Europea"/>
    <x v="19"/>
    <s v="Unión Europea"/>
    <s v="Unión Europea Paises Bajos"/>
    <x v="39"/>
    <x v="13"/>
    <x v="5"/>
    <s v="No reportado"/>
    <n v="2025"/>
    <n v="23100"/>
    <n v="2100"/>
    <s v="Kgr."/>
  </r>
  <r>
    <s v="Alimentarios"/>
    <x v="0"/>
    <x v="0"/>
    <s v="Unión Europea"/>
    <x v="19"/>
    <s v="Unión Europea"/>
    <s v="Unión Europea Paises Bajos"/>
    <x v="40"/>
    <x v="4"/>
    <x v="16"/>
    <s v="No reportado"/>
    <n v="2025"/>
    <n v="975.84"/>
    <n v="48"/>
    <s v="Kgr."/>
  </r>
  <r>
    <s v="Alimentarios"/>
    <x v="0"/>
    <x v="0"/>
    <s v="Unión Europea"/>
    <x v="19"/>
    <s v="Unión Europea"/>
    <s v="Unión Europea Paises Bajos"/>
    <x v="55"/>
    <x v="2"/>
    <x v="16"/>
    <s v="No reportado"/>
    <n v="2025"/>
    <n v="1388.73"/>
    <n v="178.5"/>
    <s v="Kgr."/>
  </r>
  <r>
    <s v="Alimentarios"/>
    <x v="0"/>
    <x v="0"/>
    <s v="Unión Europea"/>
    <x v="19"/>
    <s v="Unión Europea"/>
    <s v="Unión Europea Paises Bajos"/>
    <x v="74"/>
    <x v="4"/>
    <x v="13"/>
    <s v="No reportado"/>
    <n v="2025"/>
    <n v="109.89"/>
    <n v="3"/>
    <s v="Kgr."/>
  </r>
  <r>
    <s v="Alimentarios"/>
    <x v="0"/>
    <x v="0"/>
    <s v="Unión Europea"/>
    <x v="19"/>
    <s v="Unión Europea"/>
    <s v="Unión Europea Paises Bajos"/>
    <x v="41"/>
    <x v="6"/>
    <x v="13"/>
    <s v="No reportado"/>
    <n v="2025"/>
    <n v="25654.76"/>
    <n v="1346"/>
    <s v="Kgr."/>
  </r>
  <r>
    <s v="Alimentarios"/>
    <x v="0"/>
    <x v="0"/>
    <s v="Unión Europea"/>
    <x v="20"/>
    <s v="Unión Europea"/>
    <s v="Unión Europea Polonia"/>
    <x v="0"/>
    <x v="0"/>
    <x v="0"/>
    <s v="No reportado"/>
    <n v="2025"/>
    <n v="3780"/>
    <n v="360"/>
    <s v="Kgr."/>
  </r>
  <r>
    <s v="Alimentarios"/>
    <x v="0"/>
    <x v="0"/>
    <s v="Unión Europea"/>
    <x v="20"/>
    <s v="Unión Europea"/>
    <s v="Unión Europea Polonia"/>
    <x v="2"/>
    <x v="2"/>
    <x v="0"/>
    <s v="No reportado"/>
    <n v="2025"/>
    <n v="2806.5"/>
    <n v="150"/>
    <s v="Kgr."/>
  </r>
  <r>
    <s v="Alimentarios"/>
    <x v="0"/>
    <x v="0"/>
    <s v="Unión Europea"/>
    <x v="20"/>
    <s v="Unión Europea"/>
    <s v="Unión Europea Polonia"/>
    <x v="4"/>
    <x v="4"/>
    <x v="2"/>
    <s v="No reportado"/>
    <n v="2025"/>
    <n v="24719.599999999999"/>
    <n v="10655"/>
    <s v="Kgr."/>
  </r>
  <r>
    <s v="Alimentarios"/>
    <x v="0"/>
    <x v="0"/>
    <s v="Unión Europea"/>
    <x v="20"/>
    <s v="Unión Europea"/>
    <s v="Unión Europea Polonia"/>
    <x v="42"/>
    <x v="0"/>
    <x v="7"/>
    <s v="No reportado"/>
    <n v="2025"/>
    <n v="262.5"/>
    <n v="3.7499999999999999E-2"/>
    <s v="Kgr."/>
  </r>
  <r>
    <s v="Alimentarios"/>
    <x v="0"/>
    <x v="0"/>
    <s v="Unión Europea"/>
    <x v="20"/>
    <s v="Unión Europea"/>
    <s v="Unión Europea Polonia"/>
    <x v="5"/>
    <x v="5"/>
    <x v="2"/>
    <s v="No reportado"/>
    <n v="2025"/>
    <n v="121.92"/>
    <n v="48"/>
    <s v="Kgr."/>
  </r>
  <r>
    <s v="Alimentarios"/>
    <x v="0"/>
    <x v="0"/>
    <s v="Unión Europea"/>
    <x v="20"/>
    <s v="Unión Europea"/>
    <s v="Unión Europea Polonia"/>
    <x v="6"/>
    <x v="3"/>
    <x v="0"/>
    <s v="No reportado"/>
    <n v="2025"/>
    <n v="15000"/>
    <n v="2500"/>
    <s v="Kgr."/>
  </r>
  <r>
    <s v="Alimentarios"/>
    <x v="0"/>
    <x v="0"/>
    <s v="Unión Europea"/>
    <x v="20"/>
    <s v="Unión Europea"/>
    <s v="Unión Europea Polonia"/>
    <x v="7"/>
    <x v="5"/>
    <x v="3"/>
    <s v="No reportado"/>
    <n v="2025"/>
    <n v="19155.7837696071"/>
    <n v="416.5"/>
    <s v="Kgr."/>
  </r>
  <r>
    <s v="Alimentarios"/>
    <x v="0"/>
    <x v="0"/>
    <s v="Unión Europea"/>
    <x v="20"/>
    <s v="Unión Europea"/>
    <s v="Unión Europea Polonia"/>
    <x v="9"/>
    <x v="6"/>
    <x v="4"/>
    <s v="No reportado"/>
    <n v="2025"/>
    <n v="1243372"/>
    <n v="956440"/>
    <s v="Kgr."/>
  </r>
  <r>
    <s v="Alimentarios"/>
    <x v="0"/>
    <x v="0"/>
    <s v="Unión Europea"/>
    <x v="20"/>
    <s v="Unión Europea"/>
    <s v="Unión Europea Polonia"/>
    <x v="10"/>
    <x v="4"/>
    <x v="0"/>
    <s v="No reportado"/>
    <n v="2025"/>
    <n v="18700"/>
    <n v="2200"/>
    <s v="Kgr."/>
  </r>
  <r>
    <s v="Alimentarios"/>
    <x v="0"/>
    <x v="0"/>
    <s v="Unión Europea"/>
    <x v="20"/>
    <s v="Unión Europea"/>
    <s v="Unión Europea Polonia"/>
    <x v="11"/>
    <x v="3"/>
    <x v="3"/>
    <s v="No reportado"/>
    <n v="2025"/>
    <n v="17371.2"/>
    <n v="376"/>
    <s v="Kgr."/>
  </r>
  <r>
    <s v="Alimentarios"/>
    <x v="0"/>
    <x v="0"/>
    <s v="Unión Europea"/>
    <x v="20"/>
    <s v="Unión Europea"/>
    <s v="Unión Europea Polonia"/>
    <x v="12"/>
    <x v="2"/>
    <x v="5"/>
    <s v="No reportado"/>
    <n v="2025"/>
    <n v="7900.4849999999997"/>
    <n v="831.63"/>
    <s v="Kgr."/>
  </r>
  <r>
    <s v="Alimentarios"/>
    <x v="0"/>
    <x v="0"/>
    <s v="Unión Europea"/>
    <x v="20"/>
    <s v="Unión Europea"/>
    <s v="Unión Europea Polonia"/>
    <x v="44"/>
    <x v="0"/>
    <x v="0"/>
    <s v="No reportado"/>
    <n v="2025"/>
    <n v="238000"/>
    <n v="17000"/>
    <s v="Kgr."/>
  </r>
  <r>
    <s v="Alimentarios"/>
    <x v="0"/>
    <x v="0"/>
    <s v="Unión Europea"/>
    <x v="20"/>
    <s v="Unión Europea"/>
    <s v="Unión Europea Polonia"/>
    <x v="14"/>
    <x v="7"/>
    <x v="7"/>
    <s v="No reportado"/>
    <n v="2025"/>
    <n v="32325"/>
    <n v="4310"/>
    <s v="Kgr."/>
  </r>
  <r>
    <s v="Alimentarios"/>
    <x v="0"/>
    <x v="0"/>
    <s v="Unión Europea"/>
    <x v="20"/>
    <s v="Unión Europea"/>
    <s v="Unión Europea Polonia"/>
    <x v="16"/>
    <x v="3"/>
    <x v="0"/>
    <s v="No reportado"/>
    <n v="2025"/>
    <n v="509820"/>
    <n v="29300"/>
    <s v="Kgr."/>
  </r>
  <r>
    <s v="Alimentarios"/>
    <x v="0"/>
    <x v="0"/>
    <s v="Unión Europea"/>
    <x v="20"/>
    <s v="Unión Europea"/>
    <s v="Unión Europea Polonia"/>
    <x v="17"/>
    <x v="1"/>
    <x v="5"/>
    <s v="No reportado"/>
    <n v="2025"/>
    <n v="1590.36"/>
    <n v="87"/>
    <s v="Kgr."/>
  </r>
  <r>
    <s v="Alimentarios"/>
    <x v="0"/>
    <x v="0"/>
    <s v="Unión Europea"/>
    <x v="20"/>
    <s v="Unión Europea"/>
    <s v="Unión Europea Polonia"/>
    <x v="58"/>
    <x v="4"/>
    <x v="5"/>
    <s v="No reportado"/>
    <n v="2025"/>
    <n v="12181.276"/>
    <n v="1408.24"/>
    <s v="Kgr."/>
  </r>
  <r>
    <s v="Alimentarios"/>
    <x v="0"/>
    <x v="0"/>
    <s v="Unión Europea"/>
    <x v="20"/>
    <s v="Unión Europea"/>
    <s v="Unión Europea Polonia"/>
    <x v="18"/>
    <x v="9"/>
    <x v="5"/>
    <s v="No reportado"/>
    <n v="2025"/>
    <n v="508.2"/>
    <n v="46.2"/>
    <s v="Kgr."/>
  </r>
  <r>
    <s v="Alimentarios"/>
    <x v="0"/>
    <x v="0"/>
    <s v="Unión Europea"/>
    <x v="20"/>
    <s v="Unión Europea"/>
    <s v="Unión Europea Polonia"/>
    <x v="19"/>
    <x v="9"/>
    <x v="5"/>
    <s v="No reportado"/>
    <n v="2025"/>
    <n v="11918.01"/>
    <n v="916.77"/>
    <s v="Kgr."/>
  </r>
  <r>
    <s v="Alimentarios"/>
    <x v="0"/>
    <x v="0"/>
    <s v="Unión Europea"/>
    <x v="20"/>
    <s v="Unión Europea"/>
    <s v="Unión Europea Polonia"/>
    <x v="20"/>
    <x v="10"/>
    <x v="5"/>
    <s v="No reportado"/>
    <n v="2025"/>
    <n v="77"/>
    <n v="7"/>
    <s v="Kgr."/>
  </r>
  <r>
    <s v="Alimentarios"/>
    <x v="0"/>
    <x v="0"/>
    <s v="Unión Europea"/>
    <x v="20"/>
    <s v="Unión Europea"/>
    <s v="Unión Europea Polonia"/>
    <x v="21"/>
    <x v="0"/>
    <x v="5"/>
    <s v="No reportado"/>
    <n v="2025"/>
    <n v="636214.4"/>
    <n v="39763.4"/>
    <s v="Kgr."/>
  </r>
  <r>
    <s v="Alimentarios"/>
    <x v="0"/>
    <x v="0"/>
    <s v="Unión Europea"/>
    <x v="20"/>
    <s v="Unión Europea"/>
    <s v="Unión Europea Polonia"/>
    <x v="22"/>
    <x v="11"/>
    <x v="5"/>
    <s v="No reportado"/>
    <n v="2025"/>
    <n v="176"/>
    <n v="22"/>
    <s v="Kgr."/>
  </r>
  <r>
    <s v="Alimentarios"/>
    <x v="0"/>
    <x v="0"/>
    <s v="Unión Europea"/>
    <x v="20"/>
    <s v="Unión Europea"/>
    <s v="Unión Europea Polonia"/>
    <x v="23"/>
    <x v="11"/>
    <x v="5"/>
    <s v="No reportado"/>
    <n v="2025"/>
    <n v="936"/>
    <n v="100"/>
    <s v="Kgr."/>
  </r>
  <r>
    <s v="Alimentarios"/>
    <x v="0"/>
    <x v="0"/>
    <s v="Unión Europea"/>
    <x v="20"/>
    <s v="Unión Europea"/>
    <s v="Unión Europea Polonia"/>
    <x v="24"/>
    <x v="12"/>
    <x v="9"/>
    <s v="No reportado"/>
    <n v="2025"/>
    <n v="408"/>
    <n v="200"/>
    <s v="Ltr."/>
  </r>
  <r>
    <s v="Alimentarios"/>
    <x v="0"/>
    <x v="0"/>
    <s v="Unión Europea"/>
    <x v="20"/>
    <s v="Unión Europea"/>
    <s v="Unión Europea Polonia"/>
    <x v="25"/>
    <x v="3"/>
    <x v="0"/>
    <s v="No reportado"/>
    <n v="2025"/>
    <n v="119000"/>
    <n v="17000"/>
    <s v="Kgr."/>
  </r>
  <r>
    <s v="Alimentarios"/>
    <x v="0"/>
    <x v="0"/>
    <s v="Unión Europea"/>
    <x v="20"/>
    <s v="Unión Europea"/>
    <s v="Unión Europea Polonia"/>
    <x v="26"/>
    <x v="3"/>
    <x v="0"/>
    <s v="No reportado"/>
    <n v="2025"/>
    <n v="357.60092547014602"/>
    <n v="46"/>
    <s v="Kgr."/>
  </r>
  <r>
    <s v="Alimentarios"/>
    <x v="0"/>
    <x v="0"/>
    <s v="Unión Europea"/>
    <x v="20"/>
    <s v="Unión Europea"/>
    <s v="Unión Europea Polonia"/>
    <x v="47"/>
    <x v="3"/>
    <x v="0"/>
    <s v="No reportado"/>
    <n v="2025"/>
    <n v="75506.73"/>
    <n v="8481"/>
    <s v="Kgr."/>
  </r>
  <r>
    <s v="Alimentarios"/>
    <x v="0"/>
    <x v="0"/>
    <s v="Unión Europea"/>
    <x v="20"/>
    <s v="Unión Europea"/>
    <s v="Unión Europea Polonia"/>
    <x v="66"/>
    <x v="6"/>
    <x v="4"/>
    <s v="No reportado"/>
    <n v="2025"/>
    <n v="5508"/>
    <n v="3400"/>
    <s v="Kgr."/>
  </r>
  <r>
    <s v="Alimentarios"/>
    <x v="0"/>
    <x v="0"/>
    <s v="Unión Europea"/>
    <x v="20"/>
    <s v="Unión Europea"/>
    <s v="Unión Europea Polonia"/>
    <x v="28"/>
    <x v="3"/>
    <x v="10"/>
    <s v="No reportado"/>
    <n v="2025"/>
    <n v="721.5"/>
    <n v="185"/>
    <s v="Ltr."/>
  </r>
  <r>
    <s v="Alimentarios"/>
    <x v="0"/>
    <x v="0"/>
    <s v="Unión Europea"/>
    <x v="20"/>
    <s v="Unión Europea"/>
    <s v="Unión Europea Polonia"/>
    <x v="49"/>
    <x v="3"/>
    <x v="10"/>
    <s v="No reportado"/>
    <n v="2025"/>
    <n v="2119.7748000000001"/>
    <n v="78"/>
    <s v="Ltr."/>
  </r>
  <r>
    <s v="Alimentarios"/>
    <x v="0"/>
    <x v="0"/>
    <s v="Unión Europea"/>
    <x v="20"/>
    <s v="Unión Europea"/>
    <s v="Unión Europea Polonia"/>
    <x v="29"/>
    <x v="5"/>
    <x v="11"/>
    <s v="No reportado"/>
    <n v="2025"/>
    <n v="3125756.913625"/>
    <n v="339669.32500000001"/>
    <s v="Kgr."/>
  </r>
  <r>
    <s v="Alimentarios"/>
    <x v="0"/>
    <x v="0"/>
    <s v="Unión Europea"/>
    <x v="20"/>
    <s v="Unión Europea"/>
    <s v="Unión Europea Polonia"/>
    <x v="50"/>
    <x v="5"/>
    <x v="14"/>
    <s v="No reportado"/>
    <n v="2025"/>
    <n v="807.59"/>
    <n v="581"/>
    <s v="Kgr."/>
  </r>
  <r>
    <s v="Alimentarios"/>
    <x v="0"/>
    <x v="0"/>
    <s v="Unión Europea"/>
    <x v="20"/>
    <s v="Unión Europea"/>
    <s v="Unión Europea Polonia"/>
    <x v="30"/>
    <x v="3"/>
    <x v="0"/>
    <s v="No reportado"/>
    <n v="2025"/>
    <n v="23634.9422486775"/>
    <n v="2430"/>
    <s v="Kgr."/>
  </r>
  <r>
    <s v="Alimentarios"/>
    <x v="0"/>
    <x v="0"/>
    <s v="Unión Europea"/>
    <x v="20"/>
    <s v="Unión Europea"/>
    <s v="Unión Europea Polonia"/>
    <x v="51"/>
    <x v="3"/>
    <x v="15"/>
    <s v="No reportado"/>
    <n v="2025"/>
    <n v="456.84"/>
    <n v="47"/>
    <s v="Kgr."/>
  </r>
  <r>
    <s v="Alimentarios"/>
    <x v="0"/>
    <x v="0"/>
    <s v="Unión Europea"/>
    <x v="20"/>
    <s v="Unión Europea"/>
    <s v="Unión Europea Polonia"/>
    <x v="31"/>
    <x v="13"/>
    <x v="12"/>
    <s v="No reportado"/>
    <n v="2025"/>
    <n v="90000"/>
    <n v="3000"/>
    <s v="Kgr."/>
  </r>
  <r>
    <s v="Alimentarios"/>
    <x v="0"/>
    <x v="0"/>
    <s v="Unión Europea"/>
    <x v="20"/>
    <s v="Unión Europea"/>
    <s v="Unión Europea Polonia"/>
    <x v="52"/>
    <x v="1"/>
    <x v="16"/>
    <s v="No reportado"/>
    <n v="2025"/>
    <n v="12853.72"/>
    <n v="1441"/>
    <s v="Kgr."/>
  </r>
  <r>
    <s v="Alimentarios"/>
    <x v="0"/>
    <x v="0"/>
    <s v="Unión Europea"/>
    <x v="20"/>
    <s v="Unión Europea"/>
    <s v="Unión Europea Polonia"/>
    <x v="53"/>
    <x v="5"/>
    <x v="8"/>
    <s v="No reportado"/>
    <n v="2025"/>
    <n v="102100"/>
    <n v="5000"/>
    <s v="Kgr."/>
  </r>
  <r>
    <s v="Alimentarios"/>
    <x v="0"/>
    <x v="0"/>
    <s v="Unión Europea"/>
    <x v="20"/>
    <s v="Unión Europea"/>
    <s v="Unión Europea Polonia"/>
    <x v="32"/>
    <x v="3"/>
    <x v="11"/>
    <s v="No reportado"/>
    <n v="2025"/>
    <n v="178.88"/>
    <n v="17.2"/>
    <s v="Kgr."/>
  </r>
  <r>
    <s v="Alimentarios"/>
    <x v="0"/>
    <x v="0"/>
    <s v="Unión Europea"/>
    <x v="20"/>
    <s v="Unión Europea"/>
    <s v="Unión Europea Polonia"/>
    <x v="34"/>
    <x v="3"/>
    <x v="14"/>
    <s v="No reportado"/>
    <n v="2025"/>
    <n v="79.8"/>
    <n v="14"/>
    <s v="Kgr."/>
  </r>
  <r>
    <s v="Alimentarios"/>
    <x v="0"/>
    <x v="0"/>
    <s v="Unión Europea"/>
    <x v="20"/>
    <s v="Unión Europea"/>
    <s v="Unión Europea Polonia"/>
    <x v="36"/>
    <x v="13"/>
    <x v="16"/>
    <s v="No reportado"/>
    <n v="2025"/>
    <n v="33375"/>
    <n v="7500"/>
    <s v="Kgr."/>
  </r>
  <r>
    <s v="Alimentarios"/>
    <x v="0"/>
    <x v="0"/>
    <s v="Unión Europea"/>
    <x v="20"/>
    <s v="Unión Europea"/>
    <s v="Unión Europea Polonia"/>
    <x v="37"/>
    <x v="3"/>
    <x v="14"/>
    <s v="No reportado"/>
    <n v="2025"/>
    <n v="45.43"/>
    <n v="7"/>
    <s v="Kgr."/>
  </r>
  <r>
    <s v="Alimentarios"/>
    <x v="0"/>
    <x v="0"/>
    <s v="Unión Europea"/>
    <x v="20"/>
    <s v="Unión Europea"/>
    <s v="Unión Europea Polonia"/>
    <x v="38"/>
    <x v="13"/>
    <x v="5"/>
    <s v="No reportado"/>
    <n v="2025"/>
    <n v="41860"/>
    <n v="2093"/>
    <s v="Kgr."/>
  </r>
  <r>
    <s v="Alimentarios"/>
    <x v="0"/>
    <x v="0"/>
    <s v="Unión Europea"/>
    <x v="20"/>
    <s v="Unión Europea"/>
    <s v="Unión Europea Polonia"/>
    <x v="40"/>
    <x v="4"/>
    <x v="16"/>
    <s v="No reportado"/>
    <n v="2025"/>
    <n v="3090.16"/>
    <n v="152"/>
    <s v="Kgr."/>
  </r>
  <r>
    <s v="Alimentarios"/>
    <x v="0"/>
    <x v="0"/>
    <s v="Unión Europea"/>
    <x v="20"/>
    <s v="Unión Europea"/>
    <s v="Unión Europea Polonia"/>
    <x v="55"/>
    <x v="2"/>
    <x v="16"/>
    <s v="No reportado"/>
    <n v="2025"/>
    <n v="686.19600000000003"/>
    <n v="88.2"/>
    <s v="Kgr."/>
  </r>
  <r>
    <s v="Alimentarios"/>
    <x v="0"/>
    <x v="0"/>
    <s v="Unión Europea"/>
    <x v="21"/>
    <s v="Unión Europea"/>
    <s v="Unión Europea Portugal"/>
    <x v="0"/>
    <x v="0"/>
    <x v="0"/>
    <s v="No reportado"/>
    <n v="2025"/>
    <n v="315"/>
    <n v="30"/>
    <s v="Kgr."/>
  </r>
  <r>
    <s v="Alimentarios"/>
    <x v="0"/>
    <x v="0"/>
    <s v="Unión Europea"/>
    <x v="21"/>
    <s v="Unión Europea"/>
    <s v="Unión Europea Portugal"/>
    <x v="3"/>
    <x v="3"/>
    <x v="1"/>
    <s v="No reportado"/>
    <n v="2025"/>
    <n v="0.5"/>
    <n v="0.1"/>
    <s v="Kgr."/>
  </r>
  <r>
    <s v="Alimentarios"/>
    <x v="0"/>
    <x v="0"/>
    <s v="Unión Europea"/>
    <x v="21"/>
    <s v="Unión Europea"/>
    <s v="Unión Europea Portugal"/>
    <x v="62"/>
    <x v="11"/>
    <x v="5"/>
    <s v="No reportado"/>
    <n v="2025"/>
    <n v="174327.34780240001"/>
    <n v="20200.099999999999"/>
    <s v="Kgr."/>
  </r>
  <r>
    <s v="Alimentarios"/>
    <x v="0"/>
    <x v="0"/>
    <s v="Unión Europea"/>
    <x v="21"/>
    <s v="Unión Europea"/>
    <s v="Unión Europea Portugal"/>
    <x v="63"/>
    <x v="3"/>
    <x v="4"/>
    <s v="No reportado"/>
    <n v="2025"/>
    <n v="8357.1"/>
    <n v="3130"/>
    <s v="Kgr."/>
  </r>
  <r>
    <s v="Alimentarios"/>
    <x v="0"/>
    <x v="0"/>
    <s v="Unión Europea"/>
    <x v="21"/>
    <s v="Unión Europea"/>
    <s v="Unión Europea Portugal"/>
    <x v="6"/>
    <x v="3"/>
    <x v="0"/>
    <s v="No reportado"/>
    <n v="2025"/>
    <n v="3000"/>
    <n v="500"/>
    <s v="Kgr."/>
  </r>
  <r>
    <s v="Alimentarios"/>
    <x v="0"/>
    <x v="0"/>
    <s v="Unión Europea"/>
    <x v="21"/>
    <s v="Unión Europea"/>
    <s v="Unión Europea Portugal"/>
    <x v="43"/>
    <x v="6"/>
    <x v="4"/>
    <s v="No reportado"/>
    <n v="2025"/>
    <n v="2164.8000000000002"/>
    <n v="1760"/>
    <s v="Kgr."/>
  </r>
  <r>
    <s v="Alimentarios"/>
    <x v="0"/>
    <x v="0"/>
    <s v="Unión Europea"/>
    <x v="21"/>
    <s v="Unión Europea"/>
    <s v="Unión Europea Portugal"/>
    <x v="7"/>
    <x v="5"/>
    <x v="3"/>
    <s v="No reportado"/>
    <n v="2025"/>
    <n v="537224.09413897502"/>
    <n v="11743.5"/>
    <s v="Kgr."/>
  </r>
  <r>
    <s v="Alimentarios"/>
    <x v="0"/>
    <x v="0"/>
    <s v="Unión Europea"/>
    <x v="21"/>
    <s v="Unión Europea"/>
    <s v="Unión Europea Portugal"/>
    <x v="61"/>
    <x v="5"/>
    <x v="5"/>
    <s v="No reportado"/>
    <n v="2025"/>
    <n v="580.99199999999996"/>
    <n v="32.64"/>
    <s v="Kgr."/>
  </r>
  <r>
    <s v="Alimentarios"/>
    <x v="0"/>
    <x v="0"/>
    <s v="Unión Europea"/>
    <x v="21"/>
    <s v="Unión Europea"/>
    <s v="Unión Europea Portugal"/>
    <x v="8"/>
    <x v="5"/>
    <x v="3"/>
    <s v="No reportado"/>
    <n v="2025"/>
    <n v="363651.95500000002"/>
    <n v="7760.5"/>
    <s v="Kgr."/>
  </r>
  <r>
    <s v="Alimentarios"/>
    <x v="0"/>
    <x v="0"/>
    <s v="Unión Europea"/>
    <x v="21"/>
    <s v="Unión Europea"/>
    <s v="Unión Europea Portugal"/>
    <x v="9"/>
    <x v="6"/>
    <x v="4"/>
    <s v="No reportado"/>
    <n v="2025"/>
    <n v="751556"/>
    <n v="578120"/>
    <s v="Kgr."/>
  </r>
  <r>
    <s v="Alimentarios"/>
    <x v="0"/>
    <x v="0"/>
    <s v="Unión Europea"/>
    <x v="21"/>
    <s v="Unión Europea"/>
    <s v="Unión Europea Portugal"/>
    <x v="10"/>
    <x v="4"/>
    <x v="0"/>
    <s v="No reportado"/>
    <n v="2025"/>
    <n v="1700"/>
    <n v="200"/>
    <s v="Kgr."/>
  </r>
  <r>
    <s v="Alimentarios"/>
    <x v="0"/>
    <x v="0"/>
    <s v="Unión Europea"/>
    <x v="21"/>
    <s v="Unión Europea"/>
    <s v="Unión Europea Portugal"/>
    <x v="11"/>
    <x v="3"/>
    <x v="3"/>
    <s v="No reportado"/>
    <n v="2025"/>
    <n v="4435.2"/>
    <n v="96"/>
    <s v="Kgr."/>
  </r>
  <r>
    <s v="Alimentarios"/>
    <x v="0"/>
    <x v="0"/>
    <s v="Unión Europea"/>
    <x v="21"/>
    <s v="Unión Europea"/>
    <s v="Unión Europea Portugal"/>
    <x v="12"/>
    <x v="2"/>
    <x v="5"/>
    <s v="No reportado"/>
    <n v="2025"/>
    <n v="10351.959999999999"/>
    <n v="1089.68"/>
    <s v="Kgr."/>
  </r>
  <r>
    <s v="Alimentarios"/>
    <x v="0"/>
    <x v="0"/>
    <s v="Unión Europea"/>
    <x v="21"/>
    <s v="Unión Europea"/>
    <s v="Unión Europea Portugal"/>
    <x v="45"/>
    <x v="6"/>
    <x v="4"/>
    <s v="No reportado"/>
    <n v="2025"/>
    <n v="600000"/>
    <n v="160000"/>
    <s v="Kgr."/>
  </r>
  <r>
    <s v="Alimentarios"/>
    <x v="0"/>
    <x v="0"/>
    <s v="Unión Europea"/>
    <x v="21"/>
    <s v="Unión Europea"/>
    <s v="Unión Europea Portugal"/>
    <x v="14"/>
    <x v="7"/>
    <x v="7"/>
    <s v="No reportado"/>
    <n v="2025"/>
    <n v="96075"/>
    <n v="12810"/>
    <s v="Kgr."/>
  </r>
  <r>
    <s v="Alimentarios"/>
    <x v="0"/>
    <x v="0"/>
    <s v="Unión Europea"/>
    <x v="21"/>
    <s v="Unión Europea"/>
    <s v="Unión Europea Portugal"/>
    <x v="15"/>
    <x v="8"/>
    <x v="8"/>
    <s v="No reportado"/>
    <n v="2025"/>
    <n v="156700"/>
    <n v="10000"/>
    <s v="Kgr."/>
  </r>
  <r>
    <s v="Alimentarios"/>
    <x v="0"/>
    <x v="0"/>
    <s v="Unión Europea"/>
    <x v="21"/>
    <s v="Unión Europea"/>
    <s v="Unión Europea Portugal"/>
    <x v="16"/>
    <x v="3"/>
    <x v="0"/>
    <s v="No reportado"/>
    <n v="2025"/>
    <n v="1740"/>
    <n v="100"/>
    <s v="Kgr."/>
  </r>
  <r>
    <s v="Alimentarios"/>
    <x v="0"/>
    <x v="0"/>
    <s v="Unión Europea"/>
    <x v="21"/>
    <s v="Unión Europea"/>
    <s v="Unión Europea Portugal"/>
    <x v="17"/>
    <x v="1"/>
    <x v="5"/>
    <s v="No reportado"/>
    <n v="2025"/>
    <n v="566.67999999999995"/>
    <n v="31"/>
    <s v="Kgr."/>
  </r>
  <r>
    <s v="Alimentarios"/>
    <x v="0"/>
    <x v="0"/>
    <s v="Unión Europea"/>
    <x v="21"/>
    <s v="Unión Europea"/>
    <s v="Unión Europea Portugal"/>
    <x v="18"/>
    <x v="9"/>
    <x v="5"/>
    <s v="No reportado"/>
    <n v="2025"/>
    <n v="2070.1999999999998"/>
    <n v="188.2"/>
    <s v="Kgr."/>
  </r>
  <r>
    <s v="Alimentarios"/>
    <x v="0"/>
    <x v="0"/>
    <s v="Unión Europea"/>
    <x v="21"/>
    <s v="Unión Europea"/>
    <s v="Unión Europea Portugal"/>
    <x v="19"/>
    <x v="9"/>
    <x v="5"/>
    <s v="No reportado"/>
    <n v="2025"/>
    <n v="881.14"/>
    <n v="67.78"/>
    <s v="Kgr."/>
  </r>
  <r>
    <s v="Alimentarios"/>
    <x v="0"/>
    <x v="0"/>
    <s v="Unión Europea"/>
    <x v="21"/>
    <s v="Unión Europea"/>
    <s v="Unión Europea Portugal"/>
    <x v="20"/>
    <x v="10"/>
    <x v="5"/>
    <s v="No reportado"/>
    <n v="2025"/>
    <n v="701.8"/>
    <n v="63.8"/>
    <s v="Kgr."/>
  </r>
  <r>
    <s v="Alimentarios"/>
    <x v="0"/>
    <x v="0"/>
    <s v="Unión Europea"/>
    <x v="21"/>
    <s v="Unión Europea"/>
    <s v="Unión Europea Portugal"/>
    <x v="21"/>
    <x v="0"/>
    <x v="5"/>
    <s v="No reportado"/>
    <n v="2025"/>
    <n v="2171891.2000000002"/>
    <n v="135743.20000000001"/>
    <s v="Kgr."/>
  </r>
  <r>
    <s v="Alimentarios"/>
    <x v="0"/>
    <x v="0"/>
    <s v="Unión Europea"/>
    <x v="21"/>
    <s v="Unión Europea"/>
    <s v="Unión Europea Portugal"/>
    <x v="22"/>
    <x v="11"/>
    <x v="5"/>
    <s v="No reportado"/>
    <n v="2025"/>
    <n v="1206224"/>
    <n v="150778"/>
    <s v="Kgr."/>
  </r>
  <r>
    <s v="Alimentarios"/>
    <x v="0"/>
    <x v="0"/>
    <s v="Unión Europea"/>
    <x v="21"/>
    <s v="Unión Europea"/>
    <s v="Unión Europea Portugal"/>
    <x v="57"/>
    <x v="13"/>
    <x v="5"/>
    <s v="No reportado"/>
    <n v="2025"/>
    <n v="3652.6"/>
    <n v="182.63"/>
    <s v="Kgr."/>
  </r>
  <r>
    <s v="Alimentarios"/>
    <x v="0"/>
    <x v="0"/>
    <s v="Unión Europea"/>
    <x v="21"/>
    <s v="Unión Europea"/>
    <s v="Unión Europea Portugal"/>
    <x v="24"/>
    <x v="12"/>
    <x v="9"/>
    <s v="No reportado"/>
    <n v="2025"/>
    <n v="1224"/>
    <n v="600"/>
    <s v="Ltr."/>
  </r>
  <r>
    <s v="Alimentarios"/>
    <x v="0"/>
    <x v="0"/>
    <s v="Unión Europea"/>
    <x v="21"/>
    <s v="Unión Europea"/>
    <s v="Unión Europea Portugal"/>
    <x v="26"/>
    <x v="3"/>
    <x v="0"/>
    <s v="No reportado"/>
    <n v="2025"/>
    <n v="54.417532136761302"/>
    <n v="7"/>
    <s v="Kgr."/>
  </r>
  <r>
    <s v="Alimentarios"/>
    <x v="0"/>
    <x v="0"/>
    <s v="Unión Europea"/>
    <x v="21"/>
    <s v="Unión Europea"/>
    <s v="Unión Europea Portugal"/>
    <x v="47"/>
    <x v="3"/>
    <x v="0"/>
    <s v="No reportado"/>
    <n v="2025"/>
    <n v="110.77"/>
    <n v="19"/>
    <s v="Kgr."/>
  </r>
  <r>
    <s v="Alimentarios"/>
    <x v="0"/>
    <x v="0"/>
    <s v="Unión Europea"/>
    <x v="21"/>
    <s v="Unión Europea"/>
    <s v="Unión Europea Portugal"/>
    <x v="48"/>
    <x v="7"/>
    <x v="5"/>
    <s v="No reportado"/>
    <n v="2025"/>
    <n v="6003.2"/>
    <n v="320"/>
    <s v="Kgr."/>
  </r>
  <r>
    <s v="Alimentarios"/>
    <x v="0"/>
    <x v="0"/>
    <s v="Unión Europea"/>
    <x v="21"/>
    <s v="Unión Europea"/>
    <s v="Unión Europea Portugal"/>
    <x v="66"/>
    <x v="6"/>
    <x v="4"/>
    <s v="No reportado"/>
    <n v="2025"/>
    <n v="47368.800000000003"/>
    <n v="29240"/>
    <s v="Kgr."/>
  </r>
  <r>
    <s v="Alimentarios"/>
    <x v="0"/>
    <x v="0"/>
    <s v="Unión Europea"/>
    <x v="21"/>
    <s v="Unión Europea"/>
    <s v="Unión Europea Portugal"/>
    <x v="28"/>
    <x v="3"/>
    <x v="10"/>
    <s v="No reportado"/>
    <n v="2025"/>
    <n v="21820.5"/>
    <n v="5595"/>
    <s v="Ltr."/>
  </r>
  <r>
    <s v="Alimentarios"/>
    <x v="0"/>
    <x v="0"/>
    <s v="Unión Europea"/>
    <x v="21"/>
    <s v="Unión Europea"/>
    <s v="Unión Europea Portugal"/>
    <x v="29"/>
    <x v="5"/>
    <x v="11"/>
    <s v="No reportado"/>
    <n v="2025"/>
    <n v="20447992.0333125"/>
    <n v="2337097.7374999998"/>
    <s v="Kgr."/>
  </r>
  <r>
    <s v="Alimentarios"/>
    <x v="0"/>
    <x v="0"/>
    <s v="Unión Europea"/>
    <x v="21"/>
    <s v="Unión Europea"/>
    <s v="Unión Europea Portugal"/>
    <x v="50"/>
    <x v="5"/>
    <x v="14"/>
    <s v="No reportado"/>
    <n v="2025"/>
    <n v="2367.17"/>
    <n v="1703"/>
    <s v="Kgr."/>
  </r>
  <r>
    <s v="Alimentarios"/>
    <x v="0"/>
    <x v="0"/>
    <s v="Unión Europea"/>
    <x v="21"/>
    <s v="Unión Europea"/>
    <s v="Unión Europea Portugal"/>
    <x v="70"/>
    <x v="0"/>
    <x v="8"/>
    <s v="No reportado"/>
    <n v="2025"/>
    <n v="113946.35"/>
    <n v="325561"/>
    <s v="Kgr."/>
  </r>
  <r>
    <s v="Alimentarios"/>
    <x v="0"/>
    <x v="0"/>
    <s v="Unión Europea"/>
    <x v="21"/>
    <s v="Unión Europea"/>
    <s v="Unión Europea Portugal"/>
    <x v="31"/>
    <x v="13"/>
    <x v="12"/>
    <s v="No reportado"/>
    <n v="2025"/>
    <n v="105000"/>
    <n v="3500"/>
    <s v="Kgr."/>
  </r>
  <r>
    <s v="Alimentarios"/>
    <x v="0"/>
    <x v="0"/>
    <s v="Unión Europea"/>
    <x v="21"/>
    <s v="Unión Europea"/>
    <s v="Unión Europea Portugal"/>
    <x v="53"/>
    <x v="5"/>
    <x v="8"/>
    <s v="No reportado"/>
    <n v="2025"/>
    <n v="204200"/>
    <n v="10000"/>
    <s v="Kgr."/>
  </r>
  <r>
    <s v="Alimentarios"/>
    <x v="0"/>
    <x v="0"/>
    <s v="Unión Europea"/>
    <x v="21"/>
    <s v="Unión Europea"/>
    <s v="Unión Europea Portugal"/>
    <x v="32"/>
    <x v="3"/>
    <x v="11"/>
    <s v="No reportado"/>
    <n v="2025"/>
    <n v="178.88"/>
    <n v="17.2"/>
    <s v="Kgr."/>
  </r>
  <r>
    <s v="Alimentarios"/>
    <x v="0"/>
    <x v="0"/>
    <s v="Unión Europea"/>
    <x v="21"/>
    <s v="Unión Europea"/>
    <s v="Unión Europea Portugal"/>
    <x v="33"/>
    <x v="6"/>
    <x v="13"/>
    <s v="No reportado"/>
    <n v="2025"/>
    <n v="191493.4"/>
    <n v="11894"/>
    <s v="Kgr."/>
  </r>
  <r>
    <s v="Alimentarios"/>
    <x v="0"/>
    <x v="0"/>
    <s v="Unión Europea"/>
    <x v="21"/>
    <s v="Unión Europea"/>
    <s v="Unión Europea Portugal"/>
    <x v="34"/>
    <x v="3"/>
    <x v="14"/>
    <s v="No reportado"/>
    <n v="2025"/>
    <n v="11.4"/>
    <n v="2"/>
    <s v="Kgr."/>
  </r>
  <r>
    <s v="Alimentarios"/>
    <x v="0"/>
    <x v="0"/>
    <s v="Unión Europea"/>
    <x v="21"/>
    <s v="Unión Europea"/>
    <s v="Unión Europea Portugal"/>
    <x v="73"/>
    <x v="4"/>
    <x v="4"/>
    <s v="No reportado"/>
    <n v="2025"/>
    <n v="78480"/>
    <n v="72000"/>
    <s v="Kgr."/>
  </r>
  <r>
    <s v="Alimentarios"/>
    <x v="0"/>
    <x v="0"/>
    <s v="Unión Europea"/>
    <x v="21"/>
    <s v="Unión Europea"/>
    <s v="Unión Europea Portugal"/>
    <x v="35"/>
    <x v="3"/>
    <x v="15"/>
    <s v="No reportado"/>
    <n v="2025"/>
    <n v="1776"/>
    <n v="60"/>
    <s v="Kgr."/>
  </r>
  <r>
    <s v="Alimentarios"/>
    <x v="0"/>
    <x v="0"/>
    <s v="Unión Europea"/>
    <x v="21"/>
    <s v="Unión Europea"/>
    <s v="Unión Europea Portugal"/>
    <x v="36"/>
    <x v="13"/>
    <x v="16"/>
    <s v="No reportado"/>
    <n v="2025"/>
    <n v="55625"/>
    <n v="12500"/>
    <s v="Kgr."/>
  </r>
  <r>
    <s v="Alimentarios"/>
    <x v="0"/>
    <x v="0"/>
    <s v="Unión Europea"/>
    <x v="21"/>
    <s v="Unión Europea"/>
    <s v="Unión Europea Portugal"/>
    <x v="37"/>
    <x v="3"/>
    <x v="14"/>
    <s v="No reportado"/>
    <n v="2025"/>
    <n v="6.49"/>
    <n v="1"/>
    <s v="Kgr."/>
  </r>
  <r>
    <s v="Alimentarios"/>
    <x v="0"/>
    <x v="0"/>
    <s v="Unión Europea"/>
    <x v="21"/>
    <s v="Unión Europea"/>
    <s v="Unión Europea Portugal"/>
    <x v="38"/>
    <x v="13"/>
    <x v="5"/>
    <s v="No reportado"/>
    <n v="2025"/>
    <n v="32476"/>
    <n v="1623.8"/>
    <s v="Kgr."/>
  </r>
  <r>
    <s v="Alimentarios"/>
    <x v="0"/>
    <x v="0"/>
    <s v="Unión Europea"/>
    <x v="21"/>
    <s v="Unión Europea"/>
    <s v="Unión Europea Portugal"/>
    <x v="55"/>
    <x v="2"/>
    <x v="16"/>
    <s v="No reportado"/>
    <n v="2025"/>
    <n v="1515.5440000000001"/>
    <n v="194.8"/>
    <s v="Kgr."/>
  </r>
  <r>
    <s v="Alimentarios"/>
    <x v="0"/>
    <x v="0"/>
    <s v="Unión Europea"/>
    <x v="21"/>
    <s v="Unión Europea"/>
    <s v="Unión Europea Portugal"/>
    <x v="79"/>
    <x v="11"/>
    <x v="19"/>
    <s v="No reportado"/>
    <n v="2025"/>
    <n v="2332750"/>
    <n v="301000"/>
    <s v="Kgr."/>
  </r>
  <r>
    <s v="Alimentarios"/>
    <x v="0"/>
    <x v="0"/>
    <s v="Unión Europea"/>
    <x v="21"/>
    <s v="Unión Europea"/>
    <s v="Unión Europea Portugal"/>
    <x v="41"/>
    <x v="6"/>
    <x v="13"/>
    <s v="No reportado"/>
    <n v="2025"/>
    <n v="41074.300000000003"/>
    <n v="2155"/>
    <s v="Kgr."/>
  </r>
  <r>
    <s v="Alimentarios"/>
    <x v="0"/>
    <x v="0"/>
    <s v="Unión Europea"/>
    <x v="22"/>
    <s v="Unión Europea"/>
    <s v="Unión Europea Rumania"/>
    <x v="0"/>
    <x v="0"/>
    <x v="0"/>
    <s v="No reportado"/>
    <n v="2025"/>
    <n v="38734.5"/>
    <n v="3689"/>
    <s v="Kgr."/>
  </r>
  <r>
    <s v="Alimentarios"/>
    <x v="0"/>
    <x v="0"/>
    <s v="Unión Europea"/>
    <x v="22"/>
    <s v="Unión Europea"/>
    <s v="Unión Europea Rumania"/>
    <x v="62"/>
    <x v="11"/>
    <x v="5"/>
    <s v="No reportado"/>
    <n v="2025"/>
    <n v="16863.066896"/>
    <n v="1954"/>
    <s v="Kgr."/>
  </r>
  <r>
    <s v="Alimentarios"/>
    <x v="0"/>
    <x v="0"/>
    <s v="Unión Europea"/>
    <x v="22"/>
    <s v="Unión Europea"/>
    <s v="Unión Europea Rumania"/>
    <x v="8"/>
    <x v="5"/>
    <x v="3"/>
    <s v="No reportado"/>
    <n v="2025"/>
    <n v="782.90499999999997"/>
    <n v="15.5"/>
    <s v="Kgr."/>
  </r>
  <r>
    <s v="Alimentarios"/>
    <x v="0"/>
    <x v="0"/>
    <s v="Unión Europea"/>
    <x v="22"/>
    <s v="Unión Europea"/>
    <s v="Unión Europea Rumania"/>
    <x v="9"/>
    <x v="6"/>
    <x v="4"/>
    <s v="No reportado"/>
    <n v="2025"/>
    <n v="273143"/>
    <n v="210110"/>
    <s v="Kgr."/>
  </r>
  <r>
    <s v="Alimentarios"/>
    <x v="0"/>
    <x v="0"/>
    <s v="Unión Europea"/>
    <x v="22"/>
    <s v="Unión Europea"/>
    <s v="Unión Europea Rumania"/>
    <x v="11"/>
    <x v="3"/>
    <x v="3"/>
    <s v="No reportado"/>
    <n v="2025"/>
    <n v="1108.8"/>
    <n v="24"/>
    <s v="Kgr."/>
  </r>
  <r>
    <s v="Alimentarios"/>
    <x v="0"/>
    <x v="0"/>
    <s v="Unión Europea"/>
    <x v="22"/>
    <s v="Unión Europea"/>
    <s v="Unión Europea Rumania"/>
    <x v="12"/>
    <x v="2"/>
    <x v="5"/>
    <s v="No reportado"/>
    <n v="2025"/>
    <n v="66.5"/>
    <n v="7"/>
    <s v="Kgr."/>
  </r>
  <r>
    <s v="Alimentarios"/>
    <x v="0"/>
    <x v="0"/>
    <s v="Unión Europea"/>
    <x v="22"/>
    <s v="Unión Europea"/>
    <s v="Unión Europea Rumania"/>
    <x v="16"/>
    <x v="3"/>
    <x v="0"/>
    <s v="No reportado"/>
    <n v="2025"/>
    <n v="248820"/>
    <n v="14300"/>
    <s v="Kgr."/>
  </r>
  <r>
    <s v="Alimentarios"/>
    <x v="0"/>
    <x v="0"/>
    <s v="Unión Europea"/>
    <x v="22"/>
    <s v="Unión Europea"/>
    <s v="Unión Europea Rumania"/>
    <x v="21"/>
    <x v="0"/>
    <x v="5"/>
    <s v="No reportado"/>
    <n v="2025"/>
    <n v="2300.8000000000002"/>
    <n v="143.80000000000001"/>
    <s v="Kgr."/>
  </r>
  <r>
    <s v="Alimentarios"/>
    <x v="0"/>
    <x v="0"/>
    <s v="Unión Europea"/>
    <x v="22"/>
    <s v="Unión Europea"/>
    <s v="Unión Europea Rumania"/>
    <x v="22"/>
    <x v="11"/>
    <x v="5"/>
    <s v="No reportado"/>
    <n v="2025"/>
    <n v="14088"/>
    <n v="1761"/>
    <s v="Kgr."/>
  </r>
  <r>
    <s v="Alimentarios"/>
    <x v="0"/>
    <x v="0"/>
    <s v="Unión Europea"/>
    <x v="22"/>
    <s v="Unión Europea"/>
    <s v="Unión Europea Rumania"/>
    <x v="26"/>
    <x v="3"/>
    <x v="0"/>
    <s v="No reportado"/>
    <n v="2025"/>
    <n v="6429.0427253002299"/>
    <n v="827"/>
    <s v="Kgr."/>
  </r>
  <r>
    <s v="Alimentarios"/>
    <x v="0"/>
    <x v="0"/>
    <s v="Unión Europea"/>
    <x v="22"/>
    <s v="Unión Europea"/>
    <s v="Unión Europea Rumania"/>
    <x v="66"/>
    <x v="6"/>
    <x v="4"/>
    <s v="No reportado"/>
    <n v="2025"/>
    <n v="86248.8"/>
    <n v="53240"/>
    <s v="Kgr."/>
  </r>
  <r>
    <s v="Alimentarios"/>
    <x v="0"/>
    <x v="0"/>
    <s v="Unión Europea"/>
    <x v="22"/>
    <s v="Unión Europea"/>
    <s v="Unión Europea Rumania"/>
    <x v="29"/>
    <x v="5"/>
    <x v="11"/>
    <s v="No reportado"/>
    <n v="2025"/>
    <n v="2727268.9936874998"/>
    <n v="295988.6925"/>
    <s v="Kgr."/>
  </r>
  <r>
    <s v="Alimentarios"/>
    <x v="0"/>
    <x v="0"/>
    <s v="Unión Europea"/>
    <x v="22"/>
    <s v="Unión Europea"/>
    <s v="Unión Europea Rumania"/>
    <x v="38"/>
    <x v="13"/>
    <x v="5"/>
    <s v="No reportado"/>
    <n v="2025"/>
    <n v="9580"/>
    <n v="479"/>
    <s v="Kgr."/>
  </r>
  <r>
    <s v="Alimentarios"/>
    <x v="0"/>
    <x v="0"/>
    <s v="Unión Europea"/>
    <x v="22"/>
    <s v="Unión Europea"/>
    <s v="Unión Europea Rumania"/>
    <x v="40"/>
    <x v="4"/>
    <x v="16"/>
    <s v="No reportado"/>
    <n v="2025"/>
    <n v="2073.66"/>
    <n v="102"/>
    <s v="Kgr."/>
  </r>
  <r>
    <s v="Alimentarios"/>
    <x v="0"/>
    <x v="0"/>
    <s v="Unión Europea"/>
    <x v="23"/>
    <s v="Unión Europea"/>
    <s v="Unión Europea Eslovaquia, Republica"/>
    <x v="2"/>
    <x v="2"/>
    <x v="0"/>
    <s v="No reportado"/>
    <n v="2025"/>
    <n v="561.29999999999995"/>
    <n v="30"/>
    <s v="Kgr."/>
  </r>
  <r>
    <s v="Alimentarios"/>
    <x v="0"/>
    <x v="0"/>
    <s v="Unión Europea"/>
    <x v="23"/>
    <s v="Unión Europea"/>
    <s v="Unión Europea Eslovaquia, Republica"/>
    <x v="3"/>
    <x v="3"/>
    <x v="1"/>
    <s v="No reportado"/>
    <n v="2025"/>
    <n v="25"/>
    <n v="5"/>
    <s v="Kgr."/>
  </r>
  <r>
    <s v="Alimentarios"/>
    <x v="0"/>
    <x v="0"/>
    <s v="Unión Europea"/>
    <x v="23"/>
    <s v="Unión Europea"/>
    <s v="Unión Europea Eslovaquia, Republica"/>
    <x v="6"/>
    <x v="3"/>
    <x v="0"/>
    <s v="No reportado"/>
    <n v="2025"/>
    <n v="300"/>
    <n v="50"/>
    <s v="Kgr."/>
  </r>
  <r>
    <s v="Alimentarios"/>
    <x v="0"/>
    <x v="0"/>
    <s v="Unión Europea"/>
    <x v="23"/>
    <s v="Unión Europea"/>
    <s v="Unión Europea Eslovaquia, Republica"/>
    <x v="7"/>
    <x v="5"/>
    <x v="3"/>
    <s v="No reportado"/>
    <n v="2025"/>
    <n v="38702.501901859199"/>
    <n v="841.5"/>
    <s v="Kgr."/>
  </r>
  <r>
    <s v="Alimentarios"/>
    <x v="0"/>
    <x v="0"/>
    <s v="Unión Europea"/>
    <x v="23"/>
    <s v="Unión Europea"/>
    <s v="Unión Europea Eslovaquia, Republica"/>
    <x v="9"/>
    <x v="6"/>
    <x v="4"/>
    <s v="No reportado"/>
    <n v="2025"/>
    <n v="101686"/>
    <n v="78220"/>
    <s v="Kgr."/>
  </r>
  <r>
    <s v="Alimentarios"/>
    <x v="0"/>
    <x v="0"/>
    <s v="Unión Europea"/>
    <x v="23"/>
    <s v="Unión Europea"/>
    <s v="Unión Europea Eslovaquia, Republica"/>
    <x v="16"/>
    <x v="3"/>
    <x v="0"/>
    <s v="No reportado"/>
    <n v="2025"/>
    <n v="45240"/>
    <n v="2600"/>
    <s v="Kgr."/>
  </r>
  <r>
    <s v="Alimentarios"/>
    <x v="0"/>
    <x v="0"/>
    <s v="Unión Europea"/>
    <x v="23"/>
    <s v="Unión Europea"/>
    <s v="Unión Europea Eslovaquia, Republica"/>
    <x v="19"/>
    <x v="9"/>
    <x v="5"/>
    <s v="No reportado"/>
    <n v="2025"/>
    <n v="64.09"/>
    <n v="4.93"/>
    <s v="Kgr."/>
  </r>
  <r>
    <s v="Alimentarios"/>
    <x v="0"/>
    <x v="0"/>
    <s v="Unión Europea"/>
    <x v="23"/>
    <s v="Unión Europea"/>
    <s v="Unión Europea Eslovaquia, Republica"/>
    <x v="21"/>
    <x v="0"/>
    <x v="5"/>
    <s v="No reportado"/>
    <n v="2025"/>
    <n v="22857.599999999999"/>
    <n v="1428.6"/>
    <s v="Kgr."/>
  </r>
  <r>
    <s v="Alimentarios"/>
    <x v="0"/>
    <x v="0"/>
    <s v="Unión Europea"/>
    <x v="23"/>
    <s v="Unión Europea"/>
    <s v="Unión Europea Eslovaquia, Republica"/>
    <x v="47"/>
    <x v="3"/>
    <x v="0"/>
    <s v="No reportado"/>
    <n v="2025"/>
    <n v="14575"/>
    <n v="2500"/>
    <s v="Kgr."/>
  </r>
  <r>
    <s v="Alimentarios"/>
    <x v="0"/>
    <x v="0"/>
    <s v="Unión Europea"/>
    <x v="23"/>
    <s v="Unión Europea"/>
    <s v="Unión Europea Eslovaquia, Republica"/>
    <x v="29"/>
    <x v="5"/>
    <x v="11"/>
    <s v="No reportado"/>
    <n v="2025"/>
    <n v="129963.417875"/>
    <n v="13950.245000000001"/>
    <s v="Kgr."/>
  </r>
  <r>
    <s v="Alimentarios"/>
    <x v="0"/>
    <x v="0"/>
    <s v="Unión Europea"/>
    <x v="24"/>
    <s v="Unión Europea"/>
    <s v="Unión Europea Eslovenia"/>
    <x v="7"/>
    <x v="5"/>
    <x v="3"/>
    <s v="No reportado"/>
    <n v="2025"/>
    <n v="19155.7837696071"/>
    <n v="416.5"/>
    <s v="Kgr."/>
  </r>
  <r>
    <s v="Alimentarios"/>
    <x v="0"/>
    <x v="0"/>
    <s v="Unión Europea"/>
    <x v="24"/>
    <s v="Unión Europea"/>
    <s v="Unión Europea Eslovenia"/>
    <x v="8"/>
    <x v="5"/>
    <x v="3"/>
    <s v="No reportado"/>
    <n v="2025"/>
    <n v="782.90499999999997"/>
    <n v="15.5"/>
    <s v="Kgr."/>
  </r>
  <r>
    <s v="Alimentarios"/>
    <x v="0"/>
    <x v="0"/>
    <s v="Unión Europea"/>
    <x v="24"/>
    <s v="Unión Europea"/>
    <s v="Unión Europea Eslovenia"/>
    <x v="9"/>
    <x v="6"/>
    <x v="4"/>
    <s v="No reportado"/>
    <n v="2025"/>
    <n v="122486"/>
    <n v="94220"/>
    <s v="Kgr."/>
  </r>
  <r>
    <s v="Alimentarios"/>
    <x v="0"/>
    <x v="0"/>
    <s v="Unión Europea"/>
    <x v="24"/>
    <s v="Unión Europea"/>
    <s v="Unión Europea Eslovenia"/>
    <x v="11"/>
    <x v="3"/>
    <x v="3"/>
    <s v="No reportado"/>
    <n v="2025"/>
    <n v="1108.8"/>
    <n v="24"/>
    <s v="Kgr."/>
  </r>
  <r>
    <s v="Alimentarios"/>
    <x v="0"/>
    <x v="0"/>
    <s v="Unión Europea"/>
    <x v="24"/>
    <s v="Unión Europea"/>
    <s v="Unión Europea Eslovenia"/>
    <x v="14"/>
    <x v="7"/>
    <x v="7"/>
    <s v="No reportado"/>
    <n v="2025"/>
    <n v="4950"/>
    <n v="660"/>
    <s v="Kgr."/>
  </r>
  <r>
    <s v="Alimentarios"/>
    <x v="0"/>
    <x v="0"/>
    <s v="Unión Europea"/>
    <x v="24"/>
    <s v="Unión Europea"/>
    <s v="Unión Europea Eslovenia"/>
    <x v="21"/>
    <x v="0"/>
    <x v="5"/>
    <s v="No reportado"/>
    <n v="2025"/>
    <n v="25504"/>
    <n v="1594"/>
    <s v="Kgr."/>
  </r>
  <r>
    <s v="Alimentarios"/>
    <x v="0"/>
    <x v="0"/>
    <s v="Unión Europea"/>
    <x v="24"/>
    <s v="Unión Europea"/>
    <s v="Unión Europea Eslovenia"/>
    <x v="29"/>
    <x v="5"/>
    <x v="11"/>
    <s v="No reportado"/>
    <n v="2025"/>
    <n v="27914.240000000002"/>
    <n v="2969.6"/>
    <s v="Kgr."/>
  </r>
  <r>
    <s v="Alimentarios"/>
    <x v="0"/>
    <x v="0"/>
    <s v="Unión Europea"/>
    <x v="24"/>
    <s v="Unión Europea"/>
    <s v="Unión Europea Eslovenia"/>
    <x v="50"/>
    <x v="5"/>
    <x v="14"/>
    <s v="No reportado"/>
    <n v="2025"/>
    <n v="139"/>
    <n v="100"/>
    <s v="Kgr."/>
  </r>
  <r>
    <s v="Alimentarios"/>
    <x v="0"/>
    <x v="0"/>
    <s v="Unión Europea"/>
    <x v="24"/>
    <s v="Unión Europea"/>
    <s v="Unión Europea Eslovenia"/>
    <x v="32"/>
    <x v="3"/>
    <x v="11"/>
    <s v="No reportado"/>
    <n v="2025"/>
    <n v="89.44"/>
    <n v="8.6"/>
    <s v="Kgr."/>
  </r>
  <r>
    <s v="Alimentarios"/>
    <x v="0"/>
    <x v="0"/>
    <s v="Unión Europea"/>
    <x v="24"/>
    <s v="Unión Europea"/>
    <s v="Unión Europea Eslovenia"/>
    <x v="38"/>
    <x v="13"/>
    <x v="5"/>
    <s v="No reportado"/>
    <n v="2025"/>
    <n v="78780"/>
    <n v="3939"/>
    <s v="Kgr."/>
  </r>
  <r>
    <s v="Alimentarios"/>
    <x v="0"/>
    <x v="0"/>
    <s v="Unión Europea"/>
    <x v="25"/>
    <s v="Unión Europea"/>
    <s v="Unión Europea Suecia"/>
    <x v="2"/>
    <x v="2"/>
    <x v="0"/>
    <s v="No reportado"/>
    <n v="2025"/>
    <n v="33116.699999999997"/>
    <n v="1770"/>
    <s v="Kgr."/>
  </r>
  <r>
    <s v="Alimentarios"/>
    <x v="0"/>
    <x v="0"/>
    <s v="Unión Europea"/>
    <x v="25"/>
    <s v="Unión Europea"/>
    <s v="Unión Europea Suecia"/>
    <x v="3"/>
    <x v="3"/>
    <x v="1"/>
    <s v="No reportado"/>
    <n v="2025"/>
    <n v="15"/>
    <n v="3"/>
    <s v="Kgr."/>
  </r>
  <r>
    <s v="Alimentarios"/>
    <x v="0"/>
    <x v="0"/>
    <s v="Unión Europea"/>
    <x v="25"/>
    <s v="Unión Europea"/>
    <s v="Unión Europea Suecia"/>
    <x v="4"/>
    <x v="4"/>
    <x v="2"/>
    <s v="No reportado"/>
    <n v="2025"/>
    <n v="580"/>
    <n v="250"/>
    <s v="Kgr."/>
  </r>
  <r>
    <s v="Alimentarios"/>
    <x v="0"/>
    <x v="0"/>
    <s v="Unión Europea"/>
    <x v="25"/>
    <s v="Unión Europea"/>
    <s v="Unión Europea Suecia"/>
    <x v="42"/>
    <x v="0"/>
    <x v="7"/>
    <s v="No reportado"/>
    <n v="2025"/>
    <n v="3500"/>
    <n v="0.5"/>
    <s v="Kgr."/>
  </r>
  <r>
    <s v="Alimentarios"/>
    <x v="0"/>
    <x v="0"/>
    <s v="Unión Europea"/>
    <x v="25"/>
    <s v="Unión Europea"/>
    <s v="Unión Europea Suecia"/>
    <x v="5"/>
    <x v="5"/>
    <x v="2"/>
    <s v="No reportado"/>
    <n v="2025"/>
    <n v="2692.4"/>
    <n v="1060"/>
    <s v="Kgr."/>
  </r>
  <r>
    <s v="Alimentarios"/>
    <x v="0"/>
    <x v="0"/>
    <s v="Unión Europea"/>
    <x v="25"/>
    <s v="Unión Europea"/>
    <s v="Unión Europea Suecia"/>
    <x v="59"/>
    <x v="7"/>
    <x v="4"/>
    <s v="No reportado"/>
    <n v="2025"/>
    <n v="110090.88"/>
    <n v="39744"/>
    <s v="Kgr."/>
  </r>
  <r>
    <s v="Alimentarios"/>
    <x v="0"/>
    <x v="0"/>
    <s v="Unión Europea"/>
    <x v="25"/>
    <s v="Unión Europea"/>
    <s v="Unión Europea Suecia"/>
    <x v="6"/>
    <x v="3"/>
    <x v="0"/>
    <s v="No reportado"/>
    <n v="2025"/>
    <n v="12000"/>
    <n v="2000"/>
    <s v="Kgr."/>
  </r>
  <r>
    <s v="Alimentarios"/>
    <x v="0"/>
    <x v="0"/>
    <s v="Unión Europea"/>
    <x v="25"/>
    <s v="Unión Europea"/>
    <s v="Unión Europea Suecia"/>
    <x v="61"/>
    <x v="5"/>
    <x v="5"/>
    <s v="No reportado"/>
    <n v="2025"/>
    <n v="48868.832000000002"/>
    <n v="2745.44"/>
    <s v="Kgr."/>
  </r>
  <r>
    <s v="Alimentarios"/>
    <x v="0"/>
    <x v="0"/>
    <s v="Unión Europea"/>
    <x v="25"/>
    <s v="Unión Europea"/>
    <s v="Unión Europea Suecia"/>
    <x v="8"/>
    <x v="5"/>
    <x v="3"/>
    <s v="No reportado"/>
    <n v="2025"/>
    <n v="391.45249999999999"/>
    <n v="7.75"/>
    <s v="Kgr."/>
  </r>
  <r>
    <s v="Alimentarios"/>
    <x v="0"/>
    <x v="0"/>
    <s v="Unión Europea"/>
    <x v="25"/>
    <s v="Unión Europea"/>
    <s v="Unión Europea Suecia"/>
    <x v="9"/>
    <x v="6"/>
    <x v="4"/>
    <s v="No reportado"/>
    <n v="2025"/>
    <n v="167375"/>
    <n v="128750"/>
    <s v="Kgr."/>
  </r>
  <r>
    <s v="Alimentarios"/>
    <x v="0"/>
    <x v="0"/>
    <s v="Unión Europea"/>
    <x v="25"/>
    <s v="Unión Europea"/>
    <s v="Unión Europea Suecia"/>
    <x v="10"/>
    <x v="4"/>
    <x v="0"/>
    <s v="No reportado"/>
    <n v="2025"/>
    <n v="1700"/>
    <n v="200"/>
    <s v="Kgr."/>
  </r>
  <r>
    <s v="Alimentarios"/>
    <x v="0"/>
    <x v="0"/>
    <s v="Unión Europea"/>
    <x v="25"/>
    <s v="Unión Europea"/>
    <s v="Unión Europea Suecia"/>
    <x v="11"/>
    <x v="3"/>
    <x v="3"/>
    <s v="No reportado"/>
    <n v="2025"/>
    <n v="1848"/>
    <n v="40"/>
    <s v="Kgr."/>
  </r>
  <r>
    <s v="Alimentarios"/>
    <x v="0"/>
    <x v="0"/>
    <s v="Unión Europea"/>
    <x v="25"/>
    <s v="Unión Europea"/>
    <s v="Unión Europea Suecia"/>
    <x v="12"/>
    <x v="2"/>
    <x v="5"/>
    <s v="No reportado"/>
    <n v="2025"/>
    <n v="25449.55"/>
    <n v="2678.9"/>
    <s v="Kgr."/>
  </r>
  <r>
    <s v="Alimentarios"/>
    <x v="0"/>
    <x v="0"/>
    <s v="Unión Europea"/>
    <x v="25"/>
    <s v="Unión Europea"/>
    <s v="Unión Europea Suecia"/>
    <x v="44"/>
    <x v="0"/>
    <x v="0"/>
    <s v="No reportado"/>
    <n v="2025"/>
    <n v="28000"/>
    <n v="2000"/>
    <s v="Kgr."/>
  </r>
  <r>
    <s v="Alimentarios"/>
    <x v="0"/>
    <x v="0"/>
    <s v="Unión Europea"/>
    <x v="25"/>
    <s v="Unión Europea"/>
    <s v="Unión Europea Suecia"/>
    <x v="45"/>
    <x v="6"/>
    <x v="4"/>
    <s v="No reportado"/>
    <n v="2025"/>
    <n v="45000"/>
    <n v="12000"/>
    <s v="Kgr."/>
  </r>
  <r>
    <s v="Alimentarios"/>
    <x v="0"/>
    <x v="0"/>
    <s v="Unión Europea"/>
    <x v="25"/>
    <s v="Unión Europea"/>
    <s v="Unión Europea Suecia"/>
    <x v="14"/>
    <x v="7"/>
    <x v="7"/>
    <s v="No reportado"/>
    <n v="2025"/>
    <n v="60225"/>
    <n v="8030"/>
    <s v="Kgr."/>
  </r>
  <r>
    <s v="Alimentarios"/>
    <x v="0"/>
    <x v="0"/>
    <s v="Unión Europea"/>
    <x v="25"/>
    <s v="Unión Europea"/>
    <s v="Unión Europea Suecia"/>
    <x v="16"/>
    <x v="3"/>
    <x v="0"/>
    <s v="No reportado"/>
    <n v="2025"/>
    <n v="6960"/>
    <n v="400"/>
    <s v="Kgr."/>
  </r>
  <r>
    <s v="Alimentarios"/>
    <x v="0"/>
    <x v="0"/>
    <s v="Unión Europea"/>
    <x v="25"/>
    <s v="Unión Europea"/>
    <s v="Unión Europea Suecia"/>
    <x v="58"/>
    <x v="4"/>
    <x v="5"/>
    <s v="No reportado"/>
    <n v="2025"/>
    <n v="5364.2974999999997"/>
    <n v="620.15"/>
    <s v="Kgr."/>
  </r>
  <r>
    <s v="Alimentarios"/>
    <x v="0"/>
    <x v="0"/>
    <s v="Unión Europea"/>
    <x v="25"/>
    <s v="Unión Europea"/>
    <s v="Unión Europea Suecia"/>
    <x v="19"/>
    <x v="9"/>
    <x v="5"/>
    <s v="No reportado"/>
    <n v="2025"/>
    <n v="3718.13"/>
    <n v="286.01"/>
    <s v="Kgr."/>
  </r>
  <r>
    <s v="Alimentarios"/>
    <x v="0"/>
    <x v="0"/>
    <s v="Unión Europea"/>
    <x v="25"/>
    <s v="Unión Europea"/>
    <s v="Unión Europea Suecia"/>
    <x v="20"/>
    <x v="10"/>
    <x v="5"/>
    <s v="No reportado"/>
    <n v="2025"/>
    <n v="666.93"/>
    <n v="60.63"/>
    <s v="Kgr."/>
  </r>
  <r>
    <s v="Alimentarios"/>
    <x v="0"/>
    <x v="0"/>
    <s v="Unión Europea"/>
    <x v="25"/>
    <s v="Unión Europea"/>
    <s v="Unión Europea Suecia"/>
    <x v="21"/>
    <x v="0"/>
    <x v="5"/>
    <s v="No reportado"/>
    <n v="2025"/>
    <n v="2650075.2000000002"/>
    <n v="165629.70000000001"/>
    <s v="Kgr."/>
  </r>
  <r>
    <s v="Alimentarios"/>
    <x v="0"/>
    <x v="0"/>
    <s v="Unión Europea"/>
    <x v="25"/>
    <s v="Unión Europea"/>
    <s v="Unión Europea Suecia"/>
    <x v="57"/>
    <x v="13"/>
    <x v="5"/>
    <s v="No reportado"/>
    <n v="2025"/>
    <n v="1332.6775"/>
    <n v="75.25"/>
    <s v="Kgr."/>
  </r>
  <r>
    <s v="Alimentarios"/>
    <x v="0"/>
    <x v="0"/>
    <s v="Unión Europea"/>
    <x v="25"/>
    <s v="Unión Europea"/>
    <s v="Unión Europea Suecia"/>
    <x v="25"/>
    <x v="3"/>
    <x v="0"/>
    <s v="No reportado"/>
    <n v="2025"/>
    <n v="3500"/>
    <n v="500"/>
    <s v="Kgr."/>
  </r>
  <r>
    <s v="Alimentarios"/>
    <x v="0"/>
    <x v="0"/>
    <s v="Unión Europea"/>
    <x v="25"/>
    <s v="Unión Europea"/>
    <s v="Unión Europea Suecia"/>
    <x v="47"/>
    <x v="3"/>
    <x v="0"/>
    <s v="No reportado"/>
    <n v="2025"/>
    <n v="17490"/>
    <n v="3000"/>
    <s v="Kgr."/>
  </r>
  <r>
    <s v="Alimentarios"/>
    <x v="0"/>
    <x v="0"/>
    <s v="Unión Europea"/>
    <x v="25"/>
    <s v="Unión Europea"/>
    <s v="Unión Europea Suecia"/>
    <x v="27"/>
    <x v="4"/>
    <x v="0"/>
    <s v="No reportado"/>
    <n v="2025"/>
    <n v="4768.5"/>
    <n v="561"/>
    <s v="Kgr."/>
  </r>
  <r>
    <s v="Alimentarios"/>
    <x v="0"/>
    <x v="0"/>
    <s v="Unión Europea"/>
    <x v="25"/>
    <s v="Unión Europea"/>
    <s v="Unión Europea Suecia"/>
    <x v="28"/>
    <x v="3"/>
    <x v="10"/>
    <s v="No reportado"/>
    <n v="2025"/>
    <n v="167692.20000000001"/>
    <n v="42998"/>
    <s v="Ltr."/>
  </r>
  <r>
    <s v="Alimentarios"/>
    <x v="0"/>
    <x v="0"/>
    <s v="Unión Europea"/>
    <x v="25"/>
    <s v="Unión Europea"/>
    <s v="Unión Europea Suecia"/>
    <x v="29"/>
    <x v="5"/>
    <x v="11"/>
    <s v="No reportado"/>
    <n v="2025"/>
    <n v="2281405.5327625"/>
    <n v="244807.51749999999"/>
    <s v="Kgr."/>
  </r>
  <r>
    <s v="Alimentarios"/>
    <x v="0"/>
    <x v="0"/>
    <s v="Unión Europea"/>
    <x v="25"/>
    <s v="Unión Europea"/>
    <s v="Unión Europea Suecia"/>
    <x v="50"/>
    <x v="5"/>
    <x v="14"/>
    <s v="No reportado"/>
    <n v="2025"/>
    <n v="183.48"/>
    <n v="132"/>
    <s v="Kgr."/>
  </r>
  <r>
    <s v="Alimentarios"/>
    <x v="0"/>
    <x v="0"/>
    <s v="Unión Europea"/>
    <x v="25"/>
    <s v="Unión Europea"/>
    <s v="Unión Europea Suecia"/>
    <x v="31"/>
    <x v="13"/>
    <x v="12"/>
    <s v="No reportado"/>
    <n v="2025"/>
    <n v="60000"/>
    <n v="2000"/>
    <s v="Kgr."/>
  </r>
  <r>
    <s v="Alimentarios"/>
    <x v="0"/>
    <x v="0"/>
    <s v="Unión Europea"/>
    <x v="25"/>
    <s v="Unión Europea"/>
    <s v="Unión Europea Suecia"/>
    <x v="52"/>
    <x v="1"/>
    <x v="16"/>
    <s v="No reportado"/>
    <n v="2025"/>
    <n v="53.52"/>
    <n v="6"/>
    <s v="Kgr."/>
  </r>
  <r>
    <s v="Alimentarios"/>
    <x v="0"/>
    <x v="0"/>
    <s v="Unión Europea"/>
    <x v="25"/>
    <s v="Unión Europea"/>
    <s v="Unión Europea Suecia"/>
    <x v="32"/>
    <x v="3"/>
    <x v="11"/>
    <s v="No reportado"/>
    <n v="2025"/>
    <n v="2772.64"/>
    <n v="266.60000000000002"/>
    <s v="Kgr."/>
  </r>
  <r>
    <s v="Alimentarios"/>
    <x v="0"/>
    <x v="0"/>
    <s v="Unión Europea"/>
    <x v="25"/>
    <s v="Unión Europea"/>
    <s v="Unión Europea Suecia"/>
    <x v="34"/>
    <x v="3"/>
    <x v="14"/>
    <s v="No reportado"/>
    <n v="2025"/>
    <n v="125.4"/>
    <n v="22"/>
    <s v="Kgr."/>
  </r>
  <r>
    <s v="Alimentarios"/>
    <x v="0"/>
    <x v="0"/>
    <s v="Unión Europea"/>
    <x v="25"/>
    <s v="Unión Europea"/>
    <s v="Unión Europea Suecia"/>
    <x v="36"/>
    <x v="13"/>
    <x v="16"/>
    <s v="No reportado"/>
    <n v="2025"/>
    <n v="8900"/>
    <n v="2000"/>
    <s v="Kgr."/>
  </r>
  <r>
    <s v="Alimentarios"/>
    <x v="0"/>
    <x v="0"/>
    <s v="Unión Europea"/>
    <x v="25"/>
    <s v="Unión Europea"/>
    <s v="Unión Europea Suecia"/>
    <x v="37"/>
    <x v="3"/>
    <x v="14"/>
    <s v="No reportado"/>
    <n v="2025"/>
    <n v="71.39"/>
    <n v="11"/>
    <s v="Kgr."/>
  </r>
  <r>
    <s v="Alimentarios"/>
    <x v="0"/>
    <x v="0"/>
    <s v="Unión Europea"/>
    <x v="25"/>
    <s v="Unión Europea"/>
    <s v="Unión Europea Suecia"/>
    <x v="38"/>
    <x v="13"/>
    <x v="5"/>
    <s v="No reportado"/>
    <n v="2025"/>
    <n v="50000"/>
    <n v="2500"/>
    <s v="Kgr."/>
  </r>
  <r>
    <s v="Alimentarios"/>
    <x v="0"/>
    <x v="0"/>
    <s v="Unión Europea"/>
    <x v="26"/>
    <s v="Unión Europea"/>
    <s v="Unión Europea - UE (sin especificar)"/>
    <x v="83"/>
    <x v="0"/>
    <x v="0"/>
    <s v="No reportado"/>
    <n v="2025"/>
    <n v="100400"/>
    <n v="20000"/>
    <s v="Kgr."/>
  </r>
  <r>
    <s v="Alimentarios"/>
    <x v="0"/>
    <x v="0"/>
    <s v="Unión Europea"/>
    <x v="26"/>
    <s v="Unión Europea"/>
    <s v="Unión Europea - UE (sin especificar)"/>
    <x v="84"/>
    <x v="7"/>
    <x v="0"/>
    <s v="No reportado"/>
    <n v="2025"/>
    <n v="9000"/>
    <n v="1500"/>
    <s v="Kgr."/>
  </r>
  <r>
    <s v="Alimentarios"/>
    <x v="0"/>
    <x v="0"/>
    <s v="Unión Europea"/>
    <x v="26"/>
    <s v="Unión Europea"/>
    <s v="Unión Europea - UE (sin especificar)"/>
    <x v="85"/>
    <x v="6"/>
    <x v="2"/>
    <s v="No reportado"/>
    <n v="2025"/>
    <n v="688908"/>
    <n v="313140"/>
    <s v="Kgr."/>
  </r>
  <r>
    <s v="Alimentarios"/>
    <x v="0"/>
    <x v="0"/>
    <s v="Unión Europea"/>
    <x v="26"/>
    <s v="Unión Europea"/>
    <s v="Unión Europea - UE (sin especificar)"/>
    <x v="86"/>
    <x v="3"/>
    <x v="0"/>
    <s v="No reportado"/>
    <n v="2025"/>
    <n v="1657500"/>
    <n v="195000"/>
    <s v="Kgr."/>
  </r>
  <r>
    <s v="Alimentarios"/>
    <x v="0"/>
    <x v="0"/>
    <s v="Unión Europea"/>
    <x v="26"/>
    <s v="Unión Europea"/>
    <s v="Unión Europea - UE (sin especificar)"/>
    <x v="87"/>
    <x v="12"/>
    <x v="5"/>
    <s v="No reportado"/>
    <n v="2025"/>
    <n v="677700"/>
    <n v="50200"/>
    <s v="Kgr."/>
  </r>
  <r>
    <s v="Alimentarios"/>
    <x v="0"/>
    <x v="0"/>
    <s v="Unión Europea"/>
    <x v="26"/>
    <s v="Unión Europea"/>
    <s v="Unión Europea - UE (sin especificar)"/>
    <x v="88"/>
    <x v="7"/>
    <x v="3"/>
    <s v="No reportado"/>
    <n v="2025"/>
    <n v="919911.3"/>
    <n v="23744"/>
    <s v="Kgr."/>
  </r>
  <r>
    <s v="Alimentarios"/>
    <x v="0"/>
    <x v="0"/>
    <s v="Unión Europea"/>
    <x v="26"/>
    <s v="Unión Europea"/>
    <s v="Unión Europea - UE (sin especificar)"/>
    <x v="16"/>
    <x v="3"/>
    <x v="0"/>
    <s v="No reportado"/>
    <n v="2025"/>
    <n v="29580"/>
    <n v="1700"/>
    <s v="Kgr."/>
  </r>
  <r>
    <s v="Alimentarios"/>
    <x v="0"/>
    <x v="0"/>
    <s v="Unión Europea"/>
    <x v="26"/>
    <s v="Unión Europea"/>
    <s v="Unión Europea - UE (sin especificar)"/>
    <x v="20"/>
    <x v="10"/>
    <x v="5"/>
    <s v="No reportado"/>
    <n v="2025"/>
    <n v="1565.63"/>
    <n v="142.33000000000001"/>
    <s v="Kgr."/>
  </r>
  <r>
    <s v="Alimentarios"/>
    <x v="0"/>
    <x v="0"/>
    <s v="Unión Europea"/>
    <x v="26"/>
    <s v="Unión Europea"/>
    <s v="Unión Europea - UE (sin especificar)"/>
    <x v="27"/>
    <x v="4"/>
    <x v="0"/>
    <s v="No reportado"/>
    <n v="2025"/>
    <n v="351653.5"/>
    <n v="41371"/>
    <s v="Kgr."/>
  </r>
  <r>
    <s v="Alimentarios"/>
    <x v="0"/>
    <x v="0"/>
    <s v="Unión Europea"/>
    <x v="26"/>
    <s v="Unión Europea"/>
    <s v="Unión Europea - UE (sin especificar)"/>
    <x v="29"/>
    <x v="5"/>
    <x v="11"/>
    <s v="No reportado"/>
    <n v="2025"/>
    <n v="15100.16"/>
    <n v="1606.4"/>
    <s v="Kgr."/>
  </r>
  <r>
    <s v="Alimentarios"/>
    <x v="0"/>
    <x v="0"/>
    <s v="Unión Europea"/>
    <x v="26"/>
    <s v="Unión Europea"/>
    <s v="Unión Europea - UE (sin especificar)"/>
    <x v="34"/>
    <x v="3"/>
    <x v="14"/>
    <s v="No reportado"/>
    <n v="2025"/>
    <n v="530.1"/>
    <n v="93"/>
    <s v="Kgr."/>
  </r>
  <r>
    <s v="Alimentarios"/>
    <x v="0"/>
    <x v="0"/>
    <s v="Unión Europea"/>
    <x v="26"/>
    <s v="Unión Europea"/>
    <s v="Unión Europea - UE (sin especificar)"/>
    <x v="37"/>
    <x v="3"/>
    <x v="14"/>
    <s v="No reportado"/>
    <n v="2025"/>
    <n v="259.60000000000002"/>
    <n v="40"/>
    <s v="Kgr."/>
  </r>
  <r>
    <s v="Alimentarios"/>
    <x v="1"/>
    <x v="0"/>
    <s v="Europa no UE"/>
    <x v="27"/>
    <s v="Europa no UE"/>
    <s v="Europa no UE Albania"/>
    <x v="57"/>
    <x v="13"/>
    <x v="5"/>
    <s v="No reportado"/>
    <n v="2025"/>
    <n v="212.52"/>
    <n v="12"/>
    <s v="Kgr."/>
  </r>
  <r>
    <s v="Alimentarios"/>
    <x v="1"/>
    <x v="0"/>
    <s v="Europa no UE"/>
    <x v="28"/>
    <s v="Europa no UE"/>
    <s v="Europa no UE Andorra"/>
    <x v="3"/>
    <x v="3"/>
    <x v="1"/>
    <s v="No reportado"/>
    <n v="2025"/>
    <n v="250"/>
    <n v="50"/>
    <s v="Kgr."/>
  </r>
  <r>
    <s v="Alimentarios"/>
    <x v="1"/>
    <x v="0"/>
    <s v="Europa no UE"/>
    <x v="28"/>
    <s v="Europa no UE"/>
    <s v="Europa no UE Andorra"/>
    <x v="62"/>
    <x v="11"/>
    <x v="5"/>
    <s v="No reportado"/>
    <n v="2025"/>
    <n v="46.602129599999998"/>
    <n v="5.4"/>
    <s v="Kgr."/>
  </r>
  <r>
    <s v="Alimentarios"/>
    <x v="1"/>
    <x v="0"/>
    <s v="Europa no UE"/>
    <x v="28"/>
    <s v="Europa no UE"/>
    <s v="Europa no UE Andorra"/>
    <x v="7"/>
    <x v="5"/>
    <x v="3"/>
    <s v="No reportado"/>
    <n v="2025"/>
    <n v="610272.01227356505"/>
    <n v="15330"/>
    <s v="Kgr."/>
  </r>
  <r>
    <s v="Alimentarios"/>
    <x v="1"/>
    <x v="0"/>
    <s v="Europa no UE"/>
    <x v="28"/>
    <s v="Europa no UE"/>
    <s v="Europa no UE Andorra"/>
    <x v="61"/>
    <x v="5"/>
    <x v="5"/>
    <s v="No reportado"/>
    <n v="2025"/>
    <n v="1708.8"/>
    <n v="96"/>
    <s v="Kgr."/>
  </r>
  <r>
    <s v="Alimentarios"/>
    <x v="1"/>
    <x v="0"/>
    <s v="Europa no UE"/>
    <x v="28"/>
    <s v="Europa no UE"/>
    <s v="Europa no UE Andorra"/>
    <x v="8"/>
    <x v="5"/>
    <x v="3"/>
    <s v="No reportado"/>
    <n v="2025"/>
    <n v="11743.575000000001"/>
    <n v="232.5"/>
    <s v="Kgr."/>
  </r>
  <r>
    <s v="Alimentarios"/>
    <x v="1"/>
    <x v="0"/>
    <s v="Europa no UE"/>
    <x v="28"/>
    <s v="Europa no UE"/>
    <s v="Europa no UE Andorra"/>
    <x v="10"/>
    <x v="4"/>
    <x v="0"/>
    <s v="No reportado"/>
    <n v="2025"/>
    <n v="56950"/>
    <n v="6700"/>
    <s v="Kgr."/>
  </r>
  <r>
    <s v="Alimentarios"/>
    <x v="1"/>
    <x v="0"/>
    <s v="Europa no UE"/>
    <x v="28"/>
    <s v="Europa no UE"/>
    <s v="Europa no UE Andorra"/>
    <x v="11"/>
    <x v="3"/>
    <x v="3"/>
    <s v="No reportado"/>
    <n v="2025"/>
    <n v="4804.8"/>
    <n v="104"/>
    <s v="Kgr."/>
  </r>
  <r>
    <s v="Alimentarios"/>
    <x v="1"/>
    <x v="0"/>
    <s v="Europa no UE"/>
    <x v="28"/>
    <s v="Europa no UE"/>
    <s v="Europa no UE Andorra"/>
    <x v="89"/>
    <x v="4"/>
    <x v="21"/>
    <s v="No reportado"/>
    <n v="2025"/>
    <n v="92003.64"/>
    <n v="9182"/>
    <s v="Kgr."/>
  </r>
  <r>
    <s v="Alimentarios"/>
    <x v="1"/>
    <x v="0"/>
    <s v="Europa no UE"/>
    <x v="28"/>
    <s v="Europa no UE"/>
    <s v="Europa no UE Andorra"/>
    <x v="14"/>
    <x v="7"/>
    <x v="7"/>
    <s v="No reportado"/>
    <n v="2025"/>
    <n v="2700"/>
    <n v="360"/>
    <s v="Kgr."/>
  </r>
  <r>
    <s v="Alimentarios"/>
    <x v="1"/>
    <x v="0"/>
    <s v="Europa no UE"/>
    <x v="28"/>
    <s v="Europa no UE"/>
    <s v="Europa no UE Andorra"/>
    <x v="15"/>
    <x v="8"/>
    <x v="8"/>
    <s v="No reportado"/>
    <n v="2025"/>
    <n v="156700"/>
    <n v="10000"/>
    <s v="Kgr."/>
  </r>
  <r>
    <s v="Alimentarios"/>
    <x v="1"/>
    <x v="0"/>
    <s v="Europa no UE"/>
    <x v="28"/>
    <s v="Europa no UE"/>
    <s v="Europa no UE Andorra"/>
    <x v="16"/>
    <x v="3"/>
    <x v="0"/>
    <s v="No reportado"/>
    <n v="2025"/>
    <n v="8700"/>
    <n v="500"/>
    <s v="Kgr."/>
  </r>
  <r>
    <s v="Alimentarios"/>
    <x v="1"/>
    <x v="0"/>
    <s v="Europa no UE"/>
    <x v="28"/>
    <s v="Europa no UE"/>
    <s v="Europa no UE Andorra"/>
    <x v="17"/>
    <x v="1"/>
    <x v="5"/>
    <s v="No reportado"/>
    <n v="2025"/>
    <n v="91.4"/>
    <n v="5"/>
    <s v="Kgr."/>
  </r>
  <r>
    <s v="Alimentarios"/>
    <x v="1"/>
    <x v="0"/>
    <s v="Europa no UE"/>
    <x v="28"/>
    <s v="Europa no UE"/>
    <s v="Europa no UE Andorra"/>
    <x v="58"/>
    <x v="4"/>
    <x v="5"/>
    <s v="No reportado"/>
    <n v="2025"/>
    <n v="23036.68"/>
    <n v="2663.2"/>
    <s v="Kgr."/>
  </r>
  <r>
    <s v="Alimentarios"/>
    <x v="1"/>
    <x v="0"/>
    <s v="Europa no UE"/>
    <x v="28"/>
    <s v="Europa no UE"/>
    <s v="Europa no UE Andorra"/>
    <x v="20"/>
    <x v="10"/>
    <x v="5"/>
    <s v="No reportado"/>
    <n v="2025"/>
    <n v="650.21"/>
    <n v="59.11"/>
    <s v="Kgr."/>
  </r>
  <r>
    <s v="Alimentarios"/>
    <x v="1"/>
    <x v="0"/>
    <s v="Europa no UE"/>
    <x v="28"/>
    <s v="Europa no UE"/>
    <s v="Europa no UE Andorra"/>
    <x v="21"/>
    <x v="0"/>
    <x v="5"/>
    <s v="No reportado"/>
    <n v="2025"/>
    <n v="113427.2"/>
    <n v="7089.2"/>
    <s v="Kgr."/>
  </r>
  <r>
    <s v="Alimentarios"/>
    <x v="1"/>
    <x v="0"/>
    <s v="Europa no UE"/>
    <x v="28"/>
    <s v="Europa no UE"/>
    <s v="Europa no UE Andorra"/>
    <x v="57"/>
    <x v="13"/>
    <x v="5"/>
    <s v="No reportado"/>
    <n v="2025"/>
    <n v="16086.524299999999"/>
    <n v="908.33"/>
    <s v="Kgr."/>
  </r>
  <r>
    <s v="Alimentarios"/>
    <x v="1"/>
    <x v="0"/>
    <s v="Europa no UE"/>
    <x v="28"/>
    <s v="Europa no UE"/>
    <s v="Europa no UE Andorra"/>
    <x v="23"/>
    <x v="11"/>
    <x v="5"/>
    <s v="No reportado"/>
    <n v="2025"/>
    <n v="9360"/>
    <n v="1000"/>
    <s v="Kgr."/>
  </r>
  <r>
    <s v="Alimentarios"/>
    <x v="1"/>
    <x v="0"/>
    <s v="Europa no UE"/>
    <x v="28"/>
    <s v="Europa no UE"/>
    <s v="Europa no UE Andorra"/>
    <x v="25"/>
    <x v="3"/>
    <x v="0"/>
    <s v="No reportado"/>
    <n v="2025"/>
    <n v="21000"/>
    <n v="3000"/>
    <s v="Kgr."/>
  </r>
  <r>
    <s v="Alimentarios"/>
    <x v="1"/>
    <x v="0"/>
    <s v="Europa no UE"/>
    <x v="28"/>
    <s v="Europa no UE"/>
    <s v="Europa no UE Andorra"/>
    <x v="47"/>
    <x v="3"/>
    <x v="0"/>
    <s v="No reportado"/>
    <n v="2025"/>
    <n v="46.64"/>
    <n v="8"/>
    <s v="Kgr."/>
  </r>
  <r>
    <s v="Alimentarios"/>
    <x v="1"/>
    <x v="0"/>
    <s v="Europa no UE"/>
    <x v="28"/>
    <s v="Europa no UE"/>
    <s v="Europa no UE Andorra"/>
    <x v="28"/>
    <x v="3"/>
    <x v="10"/>
    <s v="No reportado"/>
    <n v="2025"/>
    <n v="2574"/>
    <n v="660"/>
    <s v="Ltr."/>
  </r>
  <r>
    <s v="Alimentarios"/>
    <x v="1"/>
    <x v="0"/>
    <s v="Europa no UE"/>
    <x v="28"/>
    <s v="Europa no UE"/>
    <s v="Europa no UE Andorra"/>
    <x v="29"/>
    <x v="5"/>
    <x v="11"/>
    <s v="No reportado"/>
    <n v="2025"/>
    <n v="868858.30978749995"/>
    <n v="96175.382500000007"/>
    <s v="Kgr."/>
  </r>
  <r>
    <s v="Alimentarios"/>
    <x v="1"/>
    <x v="0"/>
    <s v="Europa no UE"/>
    <x v="28"/>
    <s v="Europa no UE"/>
    <s v="Europa no UE Andorra"/>
    <x v="50"/>
    <x v="5"/>
    <x v="14"/>
    <s v="No reportado"/>
    <n v="2025"/>
    <n v="80.62"/>
    <n v="58"/>
    <s v="Kgr."/>
  </r>
  <r>
    <s v="Alimentarios"/>
    <x v="1"/>
    <x v="0"/>
    <s v="Europa no UE"/>
    <x v="28"/>
    <s v="Europa no UE"/>
    <s v="Europa no UE Andorra"/>
    <x v="69"/>
    <x v="13"/>
    <x v="16"/>
    <s v="No reportado"/>
    <n v="2025"/>
    <n v="59.5"/>
    <n v="7"/>
    <s v="Kgr."/>
  </r>
  <r>
    <s v="Alimentarios"/>
    <x v="1"/>
    <x v="0"/>
    <s v="Europa no UE"/>
    <x v="28"/>
    <s v="Europa no UE"/>
    <s v="Europa no UE Andorra"/>
    <x v="52"/>
    <x v="1"/>
    <x v="16"/>
    <s v="No reportado"/>
    <n v="2025"/>
    <n v="23013.599999999999"/>
    <n v="2580"/>
    <s v="Kgr."/>
  </r>
  <r>
    <s v="Alimentarios"/>
    <x v="1"/>
    <x v="0"/>
    <s v="Europa no UE"/>
    <x v="28"/>
    <s v="Europa no UE"/>
    <s v="Europa no UE Andorra"/>
    <x v="53"/>
    <x v="5"/>
    <x v="8"/>
    <s v="No reportado"/>
    <n v="2025"/>
    <n v="204200"/>
    <n v="10000"/>
    <s v="Kgr."/>
  </r>
  <r>
    <s v="Alimentarios"/>
    <x v="1"/>
    <x v="0"/>
    <s v="Europa no UE"/>
    <x v="28"/>
    <s v="Europa no UE"/>
    <s v="Europa no UE Andorra"/>
    <x v="32"/>
    <x v="3"/>
    <x v="11"/>
    <s v="No reportado"/>
    <n v="2025"/>
    <n v="536.64"/>
    <n v="51.6"/>
    <s v="Kgr."/>
  </r>
  <r>
    <s v="Alimentarios"/>
    <x v="1"/>
    <x v="0"/>
    <s v="Europa no UE"/>
    <x v="28"/>
    <s v="Europa no UE"/>
    <s v="Europa no UE Andorra"/>
    <x v="34"/>
    <x v="3"/>
    <x v="14"/>
    <s v="No reportado"/>
    <n v="2025"/>
    <n v="26733"/>
    <n v="4690"/>
    <s v="Kgr."/>
  </r>
  <r>
    <s v="Alimentarios"/>
    <x v="1"/>
    <x v="0"/>
    <s v="Europa no UE"/>
    <x v="28"/>
    <s v="Europa no UE"/>
    <s v="Europa no UE Andorra"/>
    <x v="35"/>
    <x v="3"/>
    <x v="15"/>
    <s v="No reportado"/>
    <n v="2025"/>
    <n v="296"/>
    <n v="10"/>
    <s v="Kgr."/>
  </r>
  <r>
    <s v="Alimentarios"/>
    <x v="1"/>
    <x v="0"/>
    <s v="Europa no UE"/>
    <x v="28"/>
    <s v="Europa no UE"/>
    <s v="Europa no UE Andorra"/>
    <x v="37"/>
    <x v="3"/>
    <x v="14"/>
    <s v="No reportado"/>
    <n v="2025"/>
    <n v="428.34"/>
    <n v="66"/>
    <s v="Kgr."/>
  </r>
  <r>
    <s v="Alimentarios"/>
    <x v="1"/>
    <x v="0"/>
    <s v="Europa no UE"/>
    <x v="28"/>
    <s v="Europa no UE"/>
    <s v="Europa no UE Andorra"/>
    <x v="38"/>
    <x v="13"/>
    <x v="5"/>
    <s v="No reportado"/>
    <n v="2025"/>
    <n v="50268"/>
    <n v="2513.4"/>
    <s v="Kgr."/>
  </r>
  <r>
    <s v="Alimentarios"/>
    <x v="1"/>
    <x v="0"/>
    <s v="Europa no UE"/>
    <x v="28"/>
    <s v="Europa no UE"/>
    <s v="Europa no UE Andorra"/>
    <x v="40"/>
    <x v="4"/>
    <x v="16"/>
    <s v="No reportado"/>
    <n v="2025"/>
    <n v="14881.56"/>
    <n v="732"/>
    <s v="Kgr."/>
  </r>
  <r>
    <s v="Alimentarios"/>
    <x v="1"/>
    <x v="0"/>
    <s v="Europa no UE"/>
    <x v="28"/>
    <s v="Europa no UE"/>
    <s v="Europa no UE Andorra"/>
    <x v="55"/>
    <x v="2"/>
    <x v="16"/>
    <s v="No reportado"/>
    <n v="2025"/>
    <n v="28451.46"/>
    <n v="3657"/>
    <s v="Kgr."/>
  </r>
  <r>
    <s v="Alimentarios"/>
    <x v="1"/>
    <x v="0"/>
    <s v="Europa no UE"/>
    <x v="28"/>
    <s v="Europa no UE"/>
    <s v="Europa no UE Andorra"/>
    <x v="79"/>
    <x v="11"/>
    <x v="19"/>
    <s v="No reportado"/>
    <n v="2025"/>
    <n v="799800"/>
    <n v="103200"/>
    <s v="Kgr."/>
  </r>
  <r>
    <s v="Alimentarios"/>
    <x v="1"/>
    <x v="0"/>
    <s v="Europa no UE"/>
    <x v="28"/>
    <s v="Europa no UE"/>
    <s v="Europa no UE Andorra"/>
    <x v="74"/>
    <x v="4"/>
    <x v="13"/>
    <s v="No reportado"/>
    <n v="2025"/>
    <n v="27919.385999999999"/>
    <n v="762.2"/>
    <s v="Kgr."/>
  </r>
  <r>
    <s v="Alimentarios"/>
    <x v="1"/>
    <x v="0"/>
    <s v="Europa no UE"/>
    <x v="29"/>
    <s v="Europa no UE"/>
    <s v="Europa no UE Bosnia-Herzegovina"/>
    <x v="6"/>
    <x v="3"/>
    <x v="0"/>
    <s v="No reportado"/>
    <n v="2025"/>
    <n v="12000"/>
    <n v="2000"/>
    <s v="Kgr."/>
  </r>
  <r>
    <s v="Alimentarios"/>
    <x v="1"/>
    <x v="0"/>
    <s v="Europa no UE"/>
    <x v="29"/>
    <s v="Europa no UE"/>
    <s v="Europa no UE Bosnia-Herzegovina"/>
    <x v="29"/>
    <x v="5"/>
    <x v="11"/>
    <s v="No reportado"/>
    <n v="2025"/>
    <n v="7508.8"/>
    <n v="772"/>
    <s v="Kgr."/>
  </r>
  <r>
    <s v="Alimentarios"/>
    <x v="1"/>
    <x v="0"/>
    <s v="Europa no UE"/>
    <x v="30"/>
    <s v="Europa no UE"/>
    <s v="Europa no UE Gibraltar"/>
    <x v="29"/>
    <x v="5"/>
    <x v="11"/>
    <s v="No reportado"/>
    <n v="2025"/>
    <n v="61182.720000000001"/>
    <n v="6508.8"/>
    <s v="Kgr."/>
  </r>
  <r>
    <s v="Alimentarios"/>
    <x v="1"/>
    <x v="0"/>
    <s v="Europa no UE"/>
    <x v="31"/>
    <s v="Europa no UE"/>
    <s v="Europa no UE Islandia"/>
    <x v="0"/>
    <x v="0"/>
    <x v="0"/>
    <s v="No reportado"/>
    <n v="2025"/>
    <n v="13734"/>
    <n v="1308"/>
    <s v="Kgr."/>
  </r>
  <r>
    <s v="Alimentarios"/>
    <x v="1"/>
    <x v="0"/>
    <s v="Europa no UE"/>
    <x v="31"/>
    <s v="Europa no UE"/>
    <s v="Europa no UE Islandia"/>
    <x v="4"/>
    <x v="4"/>
    <x v="2"/>
    <s v="No reportado"/>
    <n v="2025"/>
    <n v="1392"/>
    <n v="600"/>
    <s v="Kgr."/>
  </r>
  <r>
    <s v="Alimentarios"/>
    <x v="1"/>
    <x v="0"/>
    <s v="Europa no UE"/>
    <x v="31"/>
    <s v="Europa no UE"/>
    <s v="Europa no UE Islandia"/>
    <x v="29"/>
    <x v="5"/>
    <x v="11"/>
    <s v="No reportado"/>
    <n v="2025"/>
    <n v="89638.399999999994"/>
    <n v="9536"/>
    <s v="Kgr."/>
  </r>
  <r>
    <s v="Alimentarios"/>
    <x v="1"/>
    <x v="0"/>
    <s v="Europa no UE"/>
    <x v="32"/>
    <s v="Europa no UE"/>
    <s v="Europa no UE Monaco"/>
    <x v="5"/>
    <x v="5"/>
    <x v="2"/>
    <s v="No reportado"/>
    <n v="2025"/>
    <n v="152.4"/>
    <n v="60"/>
    <s v="Kgr."/>
  </r>
  <r>
    <s v="Alimentarios"/>
    <x v="1"/>
    <x v="0"/>
    <s v="Europa no UE"/>
    <x v="32"/>
    <s v="Europa no UE"/>
    <s v="Europa no UE Monaco"/>
    <x v="29"/>
    <x v="5"/>
    <x v="11"/>
    <s v="No reportado"/>
    <n v="2025"/>
    <n v="33448.959999999999"/>
    <n v="3558.4"/>
    <s v="Kgr."/>
  </r>
  <r>
    <s v="Alimentarios"/>
    <x v="1"/>
    <x v="0"/>
    <s v="Europa no UE"/>
    <x v="33"/>
    <s v="Europa no UE"/>
    <s v="Europa no UE Moldavia"/>
    <x v="21"/>
    <x v="0"/>
    <x v="5"/>
    <s v="No reportado"/>
    <n v="2025"/>
    <n v="4891.2"/>
    <n v="305.7"/>
    <s v="Kgr."/>
  </r>
  <r>
    <s v="Alimentarios"/>
    <x v="1"/>
    <x v="0"/>
    <s v="Europa no UE"/>
    <x v="33"/>
    <s v="Europa no UE"/>
    <s v="Europa no UE Moldavia"/>
    <x v="29"/>
    <x v="5"/>
    <x v="11"/>
    <s v="No reportado"/>
    <n v="2025"/>
    <n v="94857.2"/>
    <n v="9551"/>
    <s v="Kgr."/>
  </r>
  <r>
    <s v="Alimentarios"/>
    <x v="1"/>
    <x v="0"/>
    <s v="Europa no UE"/>
    <x v="34"/>
    <s v="Europa no UE"/>
    <s v="Europa no UE Montenegro"/>
    <x v="49"/>
    <x v="3"/>
    <x v="10"/>
    <s v="No reportado"/>
    <n v="2025"/>
    <n v="326.11919999999998"/>
    <n v="12"/>
    <s v="Ltr."/>
  </r>
  <r>
    <s v="Alimentarios"/>
    <x v="1"/>
    <x v="0"/>
    <s v="Europa no UE"/>
    <x v="34"/>
    <s v="Europa no UE"/>
    <s v="Europa no UE Montenegro"/>
    <x v="29"/>
    <x v="5"/>
    <x v="11"/>
    <s v="No reportado"/>
    <n v="2025"/>
    <n v="22741.629199999999"/>
    <n v="2363.42"/>
    <s v="Kgr."/>
  </r>
  <r>
    <s v="Alimentarios"/>
    <x v="1"/>
    <x v="0"/>
    <s v="Europa no UE"/>
    <x v="35"/>
    <s v="Europa no UE"/>
    <s v="Europa no UE Noruega"/>
    <x v="0"/>
    <x v="0"/>
    <x v="0"/>
    <s v="No reportado"/>
    <n v="2025"/>
    <n v="3717"/>
    <n v="354"/>
    <s v="Kgr."/>
  </r>
  <r>
    <s v="Alimentarios"/>
    <x v="1"/>
    <x v="0"/>
    <s v="Europa no UE"/>
    <x v="35"/>
    <s v="Europa no UE"/>
    <s v="Europa no UE Noruega"/>
    <x v="1"/>
    <x v="1"/>
    <x v="0"/>
    <s v="No reportado"/>
    <n v="2025"/>
    <n v="18000"/>
    <n v="1800"/>
    <s v="Kgr."/>
  </r>
  <r>
    <s v="Alimentarios"/>
    <x v="1"/>
    <x v="0"/>
    <s v="Europa no UE"/>
    <x v="35"/>
    <s v="Europa no UE"/>
    <s v="Europa no UE Noruega"/>
    <x v="9"/>
    <x v="6"/>
    <x v="4"/>
    <s v="No reportado"/>
    <n v="2025"/>
    <n v="377611"/>
    <n v="290470"/>
    <s v="Kgr."/>
  </r>
  <r>
    <s v="Alimentarios"/>
    <x v="1"/>
    <x v="0"/>
    <s v="Europa no UE"/>
    <x v="35"/>
    <s v="Europa no UE"/>
    <s v="Europa no UE Noruega"/>
    <x v="12"/>
    <x v="2"/>
    <x v="5"/>
    <s v="No reportado"/>
    <n v="2025"/>
    <n v="2198.395"/>
    <n v="231.41"/>
    <s v="Kgr."/>
  </r>
  <r>
    <s v="Alimentarios"/>
    <x v="1"/>
    <x v="0"/>
    <s v="Europa no UE"/>
    <x v="35"/>
    <s v="Europa no UE"/>
    <s v="Europa no UE Noruega"/>
    <x v="14"/>
    <x v="7"/>
    <x v="7"/>
    <s v="No reportado"/>
    <n v="2025"/>
    <n v="67575"/>
    <n v="9010"/>
    <s v="Kgr."/>
  </r>
  <r>
    <s v="Alimentarios"/>
    <x v="1"/>
    <x v="0"/>
    <s v="Europa no UE"/>
    <x v="35"/>
    <s v="Europa no UE"/>
    <s v="Europa no UE Noruega"/>
    <x v="16"/>
    <x v="3"/>
    <x v="0"/>
    <s v="No reportado"/>
    <n v="2025"/>
    <n v="5220"/>
    <n v="300"/>
    <s v="Kgr."/>
  </r>
  <r>
    <s v="Alimentarios"/>
    <x v="1"/>
    <x v="0"/>
    <s v="Europa no UE"/>
    <x v="35"/>
    <s v="Europa no UE"/>
    <s v="Europa no UE Noruega"/>
    <x v="21"/>
    <x v="0"/>
    <x v="5"/>
    <s v="No reportado"/>
    <n v="2025"/>
    <n v="1111771.2"/>
    <n v="69485.7"/>
    <s v="Kgr."/>
  </r>
  <r>
    <s v="Alimentarios"/>
    <x v="1"/>
    <x v="0"/>
    <s v="Europa no UE"/>
    <x v="35"/>
    <s v="Europa no UE"/>
    <s v="Europa no UE Noruega"/>
    <x v="22"/>
    <x v="11"/>
    <x v="5"/>
    <s v="No reportado"/>
    <n v="2025"/>
    <n v="920"/>
    <n v="115"/>
    <s v="Kgr."/>
  </r>
  <r>
    <s v="Alimentarios"/>
    <x v="1"/>
    <x v="0"/>
    <s v="Europa no UE"/>
    <x v="35"/>
    <s v="Europa no UE"/>
    <s v="Europa no UE Noruega"/>
    <x v="23"/>
    <x v="11"/>
    <x v="5"/>
    <s v="No reportado"/>
    <n v="2025"/>
    <n v="81.432000000000002"/>
    <n v="8.6999999999999993"/>
    <s v="Kgr."/>
  </r>
  <r>
    <s v="Alimentarios"/>
    <x v="1"/>
    <x v="0"/>
    <s v="Europa no UE"/>
    <x v="35"/>
    <s v="Europa no UE"/>
    <s v="Europa no UE Noruega"/>
    <x v="25"/>
    <x v="3"/>
    <x v="0"/>
    <s v="No reportado"/>
    <n v="2025"/>
    <n v="3500"/>
    <n v="500"/>
    <s v="Kgr."/>
  </r>
  <r>
    <s v="Alimentarios"/>
    <x v="1"/>
    <x v="0"/>
    <s v="Europa no UE"/>
    <x v="35"/>
    <s v="Europa no UE"/>
    <s v="Europa no UE Noruega"/>
    <x v="47"/>
    <x v="3"/>
    <x v="0"/>
    <s v="No reportado"/>
    <n v="2025"/>
    <n v="769.56"/>
    <n v="132"/>
    <s v="Kgr."/>
  </r>
  <r>
    <s v="Alimentarios"/>
    <x v="1"/>
    <x v="0"/>
    <s v="Europa no UE"/>
    <x v="35"/>
    <s v="Europa no UE"/>
    <s v="Europa no UE Noruega"/>
    <x v="29"/>
    <x v="5"/>
    <x v="11"/>
    <s v="No reportado"/>
    <n v="2025"/>
    <n v="1125768.7854625001"/>
    <n v="113845.39750000001"/>
    <s v="Kgr."/>
  </r>
  <r>
    <s v="Alimentarios"/>
    <x v="1"/>
    <x v="0"/>
    <s v="Europa no UE"/>
    <x v="35"/>
    <s v="Europa no UE"/>
    <s v="Europa no UE Noruega"/>
    <x v="52"/>
    <x v="1"/>
    <x v="16"/>
    <s v="No reportado"/>
    <n v="2025"/>
    <n v="35.68"/>
    <n v="4"/>
    <s v="Kgr."/>
  </r>
  <r>
    <s v="Alimentarios"/>
    <x v="1"/>
    <x v="0"/>
    <s v="Europa no UE"/>
    <x v="35"/>
    <s v="Europa no UE"/>
    <s v="Europa no UE Noruega"/>
    <x v="38"/>
    <x v="13"/>
    <x v="5"/>
    <s v="No reportado"/>
    <n v="2025"/>
    <n v="57100"/>
    <n v="2855"/>
    <s v="Kgr."/>
  </r>
  <r>
    <s v="Alimentarios"/>
    <x v="1"/>
    <x v="0"/>
    <s v="Europa no UE"/>
    <x v="36"/>
    <s v="Europa no UE"/>
    <s v="Europa no UE Rusia"/>
    <x v="0"/>
    <x v="0"/>
    <x v="0"/>
    <s v="No reportado"/>
    <n v="2025"/>
    <n v="4483.5"/>
    <n v="427"/>
    <s v="Kgr."/>
  </r>
  <r>
    <s v="Alimentarios"/>
    <x v="1"/>
    <x v="0"/>
    <s v="Europa no UE"/>
    <x v="36"/>
    <s v="Europa no UE"/>
    <s v="Europa no UE Rusia"/>
    <x v="16"/>
    <x v="3"/>
    <x v="0"/>
    <s v="No reportado"/>
    <n v="2025"/>
    <n v="46980"/>
    <n v="2700"/>
    <s v="Kgr."/>
  </r>
  <r>
    <s v="Alimentarios"/>
    <x v="1"/>
    <x v="0"/>
    <s v="Europa no UE"/>
    <x v="36"/>
    <s v="Europa no UE"/>
    <s v="Europa no UE Rusia"/>
    <x v="24"/>
    <x v="12"/>
    <x v="9"/>
    <s v="No reportado"/>
    <n v="2025"/>
    <n v="1020"/>
    <n v="500"/>
    <s v="Ltr."/>
  </r>
  <r>
    <s v="Alimentarios"/>
    <x v="1"/>
    <x v="0"/>
    <s v="Europa no UE"/>
    <x v="36"/>
    <s v="Europa no UE"/>
    <s v="Europa no UE Rusia"/>
    <x v="47"/>
    <x v="3"/>
    <x v="0"/>
    <s v="No reportado"/>
    <n v="2025"/>
    <n v="3834.3910000000001"/>
    <n v="657.7"/>
    <s v="Kgr."/>
  </r>
  <r>
    <s v="Alimentarios"/>
    <x v="1"/>
    <x v="0"/>
    <s v="Europa no UE"/>
    <x v="36"/>
    <s v="Europa no UE"/>
    <s v="Europa no UE Rusia"/>
    <x v="27"/>
    <x v="4"/>
    <x v="0"/>
    <s v="No reportado"/>
    <n v="2025"/>
    <n v="30124"/>
    <n v="3544"/>
    <s v="Kgr."/>
  </r>
  <r>
    <s v="Alimentarios"/>
    <x v="1"/>
    <x v="0"/>
    <s v="Europa no UE"/>
    <x v="36"/>
    <s v="Europa no UE"/>
    <s v="Europa no UE Rusia"/>
    <x v="55"/>
    <x v="2"/>
    <x v="16"/>
    <s v="No reportado"/>
    <n v="2025"/>
    <n v="6519.64"/>
    <n v="838"/>
    <s v="Kgr."/>
  </r>
  <r>
    <s v="Alimentarios"/>
    <x v="1"/>
    <x v="0"/>
    <s v="Europa no UE"/>
    <x v="37"/>
    <s v="Europa no UE"/>
    <s v="Europa no UE San Marino"/>
    <x v="21"/>
    <x v="0"/>
    <x v="5"/>
    <s v="No reportado"/>
    <n v="2025"/>
    <n v="224"/>
    <n v="14"/>
    <s v="Kgr."/>
  </r>
  <r>
    <s v="Alimentarios"/>
    <x v="1"/>
    <x v="0"/>
    <s v="Europa no UE"/>
    <x v="38"/>
    <s v="Europa no UE"/>
    <s v="Europa no UE Serbia"/>
    <x v="2"/>
    <x v="2"/>
    <x v="0"/>
    <s v="No reportado"/>
    <n v="2025"/>
    <n v="5051.7"/>
    <n v="270"/>
    <s v="Kgr."/>
  </r>
  <r>
    <s v="Alimentarios"/>
    <x v="1"/>
    <x v="0"/>
    <s v="Europa no UE"/>
    <x v="38"/>
    <s v="Europa no UE"/>
    <s v="Europa no UE Serbia"/>
    <x v="21"/>
    <x v="0"/>
    <x v="5"/>
    <s v="No reportado"/>
    <n v="2025"/>
    <n v="22720"/>
    <n v="1420"/>
    <s v="Kgr."/>
  </r>
  <r>
    <s v="Alimentarios"/>
    <x v="1"/>
    <x v="0"/>
    <s v="Europa no UE"/>
    <x v="38"/>
    <s v="Europa no UE"/>
    <s v="Europa no UE Serbia"/>
    <x v="57"/>
    <x v="13"/>
    <x v="5"/>
    <s v="No reportado"/>
    <n v="2025"/>
    <n v="12.5741"/>
    <n v="0.71"/>
    <s v="Kgr."/>
  </r>
  <r>
    <s v="Alimentarios"/>
    <x v="1"/>
    <x v="0"/>
    <s v="Europa no UE"/>
    <x v="38"/>
    <s v="Europa no UE"/>
    <s v="Europa no UE Serbia"/>
    <x v="29"/>
    <x v="5"/>
    <x v="11"/>
    <s v="No reportado"/>
    <n v="2025"/>
    <n v="91853.004749999993"/>
    <n v="9561.57"/>
    <s v="Kgr."/>
  </r>
  <r>
    <s v="Alimentarios"/>
    <x v="1"/>
    <x v="0"/>
    <s v="Europa no UE"/>
    <x v="39"/>
    <s v="Europa no UE"/>
    <s v="Europa no UE Suiza"/>
    <x v="0"/>
    <x v="0"/>
    <x v="0"/>
    <s v="No reportado"/>
    <n v="2025"/>
    <n v="3832.5"/>
    <n v="365"/>
    <s v="Kgr."/>
  </r>
  <r>
    <s v="Alimentarios"/>
    <x v="1"/>
    <x v="0"/>
    <s v="Europa no UE"/>
    <x v="39"/>
    <s v="Europa no UE"/>
    <s v="Europa no UE Suiza"/>
    <x v="1"/>
    <x v="1"/>
    <x v="0"/>
    <s v="No reportado"/>
    <n v="2025"/>
    <n v="31000"/>
    <n v="3100"/>
    <s v="Kgr."/>
  </r>
  <r>
    <s v="Alimentarios"/>
    <x v="1"/>
    <x v="0"/>
    <s v="Europa no UE"/>
    <x v="39"/>
    <s v="Europa no UE"/>
    <s v="Europa no UE Suiza"/>
    <x v="2"/>
    <x v="2"/>
    <x v="0"/>
    <s v="No reportado"/>
    <n v="2025"/>
    <n v="78207.8"/>
    <n v="4180"/>
    <s v="Kgr."/>
  </r>
  <r>
    <s v="Alimentarios"/>
    <x v="1"/>
    <x v="0"/>
    <s v="Europa no UE"/>
    <x v="39"/>
    <s v="Europa no UE"/>
    <s v="Europa no UE Suiza"/>
    <x v="3"/>
    <x v="3"/>
    <x v="1"/>
    <s v="No reportado"/>
    <n v="2025"/>
    <n v="20"/>
    <n v="4"/>
    <s v="Kgr."/>
  </r>
  <r>
    <s v="Alimentarios"/>
    <x v="1"/>
    <x v="0"/>
    <s v="Europa no UE"/>
    <x v="39"/>
    <s v="Europa no UE"/>
    <s v="Europa no UE Suiza"/>
    <x v="42"/>
    <x v="0"/>
    <x v="7"/>
    <s v="No reportado"/>
    <n v="2025"/>
    <n v="420"/>
    <n v="0.06"/>
    <s v="Kgr."/>
  </r>
  <r>
    <s v="Alimentarios"/>
    <x v="1"/>
    <x v="0"/>
    <s v="Europa no UE"/>
    <x v="39"/>
    <s v="Europa no UE"/>
    <s v="Europa no UE Suiza"/>
    <x v="63"/>
    <x v="3"/>
    <x v="4"/>
    <s v="No reportado"/>
    <n v="2025"/>
    <n v="1068"/>
    <n v="400"/>
    <s v="Kgr."/>
  </r>
  <r>
    <s v="Alimentarios"/>
    <x v="1"/>
    <x v="0"/>
    <s v="Europa no UE"/>
    <x v="39"/>
    <s v="Europa no UE"/>
    <s v="Europa no UE Suiza"/>
    <x v="6"/>
    <x v="3"/>
    <x v="0"/>
    <s v="No reportado"/>
    <n v="2025"/>
    <n v="18000"/>
    <n v="3000"/>
    <s v="Kgr."/>
  </r>
  <r>
    <s v="Alimentarios"/>
    <x v="1"/>
    <x v="0"/>
    <s v="Europa no UE"/>
    <x v="39"/>
    <s v="Europa no UE"/>
    <s v="Europa no UE Suiza"/>
    <x v="7"/>
    <x v="5"/>
    <x v="3"/>
    <s v="No reportado"/>
    <n v="2025"/>
    <n v="14073.637055221499"/>
    <n v="306"/>
    <s v="Kgr."/>
  </r>
  <r>
    <s v="Alimentarios"/>
    <x v="1"/>
    <x v="0"/>
    <s v="Europa no UE"/>
    <x v="39"/>
    <s v="Europa no UE"/>
    <s v="Europa no UE Suiza"/>
    <x v="8"/>
    <x v="5"/>
    <x v="3"/>
    <s v="No reportado"/>
    <n v="2025"/>
    <n v="2348.7150000000001"/>
    <n v="46.5"/>
    <s v="Kgr."/>
  </r>
  <r>
    <s v="Alimentarios"/>
    <x v="1"/>
    <x v="0"/>
    <s v="Europa no UE"/>
    <x v="39"/>
    <s v="Europa no UE"/>
    <s v="Europa no UE Suiza"/>
    <x v="9"/>
    <x v="6"/>
    <x v="4"/>
    <s v="No reportado"/>
    <n v="2025"/>
    <n v="1359618"/>
    <n v="1045860"/>
    <s v="Kgr."/>
  </r>
  <r>
    <s v="Alimentarios"/>
    <x v="1"/>
    <x v="0"/>
    <s v="Europa no UE"/>
    <x v="39"/>
    <s v="Europa no UE"/>
    <s v="Europa no UE Suiza"/>
    <x v="64"/>
    <x v="14"/>
    <x v="4"/>
    <s v="No reportado"/>
    <n v="2025"/>
    <n v="10000"/>
    <n v="5000"/>
    <s v="Kgr."/>
  </r>
  <r>
    <s v="Alimentarios"/>
    <x v="1"/>
    <x v="0"/>
    <s v="Europa no UE"/>
    <x v="39"/>
    <s v="Europa no UE"/>
    <s v="Europa no UE Suiza"/>
    <x v="13"/>
    <x v="7"/>
    <x v="6"/>
    <s v="No reportado"/>
    <n v="2025"/>
    <n v="720"/>
    <n v="80"/>
    <s v="Kgr."/>
  </r>
  <r>
    <s v="Alimentarios"/>
    <x v="1"/>
    <x v="0"/>
    <s v="Europa no UE"/>
    <x v="39"/>
    <s v="Europa no UE"/>
    <s v="Europa no UE Suiza"/>
    <x v="44"/>
    <x v="0"/>
    <x v="0"/>
    <s v="No reportado"/>
    <n v="2025"/>
    <n v="84000"/>
    <n v="6000"/>
    <s v="Kgr."/>
  </r>
  <r>
    <s v="Alimentarios"/>
    <x v="1"/>
    <x v="0"/>
    <s v="Europa no UE"/>
    <x v="39"/>
    <s v="Europa no UE"/>
    <s v="Europa no UE Suiza"/>
    <x v="45"/>
    <x v="6"/>
    <x v="4"/>
    <s v="No reportado"/>
    <n v="2025"/>
    <n v="7500"/>
    <n v="2000"/>
    <s v="Kgr."/>
  </r>
  <r>
    <s v="Alimentarios"/>
    <x v="1"/>
    <x v="0"/>
    <s v="Europa no UE"/>
    <x v="39"/>
    <s v="Europa no UE"/>
    <s v="Europa no UE Suiza"/>
    <x v="16"/>
    <x v="3"/>
    <x v="0"/>
    <s v="No reportado"/>
    <n v="2025"/>
    <n v="222720"/>
    <n v="12800"/>
    <s v="Kgr."/>
  </r>
  <r>
    <s v="Alimentarios"/>
    <x v="1"/>
    <x v="0"/>
    <s v="Europa no UE"/>
    <x v="39"/>
    <s v="Europa no UE"/>
    <s v="Europa no UE Suiza"/>
    <x v="21"/>
    <x v="0"/>
    <x v="5"/>
    <s v="No reportado"/>
    <n v="2025"/>
    <n v="3575432"/>
    <n v="223464.5"/>
    <s v="Kgr."/>
  </r>
  <r>
    <s v="Alimentarios"/>
    <x v="1"/>
    <x v="0"/>
    <s v="Europa no UE"/>
    <x v="39"/>
    <s v="Europa no UE"/>
    <s v="Europa no UE Suiza"/>
    <x v="22"/>
    <x v="11"/>
    <x v="5"/>
    <s v="No reportado"/>
    <n v="2025"/>
    <n v="520"/>
    <n v="65"/>
    <s v="Kgr."/>
  </r>
  <r>
    <s v="Alimentarios"/>
    <x v="1"/>
    <x v="0"/>
    <s v="Europa no UE"/>
    <x v="39"/>
    <s v="Europa no UE"/>
    <s v="Europa no UE Suiza"/>
    <x v="57"/>
    <x v="13"/>
    <x v="5"/>
    <s v="No reportado"/>
    <n v="2025"/>
    <n v="2922.15"/>
    <n v="165"/>
    <s v="Kgr."/>
  </r>
  <r>
    <s v="Alimentarios"/>
    <x v="1"/>
    <x v="0"/>
    <s v="Europa no UE"/>
    <x v="39"/>
    <s v="Europa no UE"/>
    <s v="Europa no UE Suiza"/>
    <x v="23"/>
    <x v="11"/>
    <x v="5"/>
    <s v="No reportado"/>
    <n v="2025"/>
    <n v="4680"/>
    <n v="500"/>
    <s v="Kgr."/>
  </r>
  <r>
    <s v="Alimentarios"/>
    <x v="1"/>
    <x v="0"/>
    <s v="Europa no UE"/>
    <x v="39"/>
    <s v="Europa no UE"/>
    <s v="Europa no UE Suiza"/>
    <x v="24"/>
    <x v="12"/>
    <x v="9"/>
    <s v="No reportado"/>
    <n v="2025"/>
    <n v="2329.6799999999998"/>
    <n v="1142"/>
    <s v="Ltr."/>
  </r>
  <r>
    <s v="Alimentarios"/>
    <x v="1"/>
    <x v="0"/>
    <s v="Europa no UE"/>
    <x v="39"/>
    <s v="Europa no UE"/>
    <s v="Europa no UE Suiza"/>
    <x v="25"/>
    <x v="3"/>
    <x v="0"/>
    <s v="No reportado"/>
    <n v="2025"/>
    <n v="7000"/>
    <n v="1000"/>
    <s v="Kgr."/>
  </r>
  <r>
    <s v="Alimentarios"/>
    <x v="1"/>
    <x v="0"/>
    <s v="Europa no UE"/>
    <x v="39"/>
    <s v="Europa no UE"/>
    <s v="Europa no UE Suiza"/>
    <x v="26"/>
    <x v="3"/>
    <x v="0"/>
    <s v="No reportado"/>
    <n v="2025"/>
    <n v="43860.530902229599"/>
    <n v="5642"/>
    <s v="Kgr."/>
  </r>
  <r>
    <s v="Alimentarios"/>
    <x v="1"/>
    <x v="0"/>
    <s v="Europa no UE"/>
    <x v="39"/>
    <s v="Europa no UE"/>
    <s v="Europa no UE Suiza"/>
    <x v="47"/>
    <x v="3"/>
    <x v="0"/>
    <s v="No reportado"/>
    <n v="2025"/>
    <n v="190815.9"/>
    <n v="32730"/>
    <s v="Kgr."/>
  </r>
  <r>
    <s v="Alimentarios"/>
    <x v="1"/>
    <x v="0"/>
    <s v="Europa no UE"/>
    <x v="39"/>
    <s v="Europa no UE"/>
    <s v="Europa no UE Suiza"/>
    <x v="27"/>
    <x v="4"/>
    <x v="0"/>
    <s v="No reportado"/>
    <n v="2025"/>
    <n v="3595.5"/>
    <n v="423"/>
    <s v="Kgr."/>
  </r>
  <r>
    <s v="Alimentarios"/>
    <x v="1"/>
    <x v="0"/>
    <s v="Europa no UE"/>
    <x v="39"/>
    <s v="Europa no UE"/>
    <s v="Europa no UE Suiza"/>
    <x v="48"/>
    <x v="7"/>
    <x v="5"/>
    <s v="No reportado"/>
    <n v="2025"/>
    <n v="1838.48"/>
    <n v="98"/>
    <s v="Kgr."/>
  </r>
  <r>
    <s v="Alimentarios"/>
    <x v="1"/>
    <x v="0"/>
    <s v="Europa no UE"/>
    <x v="39"/>
    <s v="Europa no UE"/>
    <s v="Europa no UE Suiza"/>
    <x v="66"/>
    <x v="6"/>
    <x v="4"/>
    <s v="No reportado"/>
    <n v="2025"/>
    <n v="7695"/>
    <n v="4750"/>
    <s v="Kgr."/>
  </r>
  <r>
    <s v="Alimentarios"/>
    <x v="1"/>
    <x v="0"/>
    <s v="Europa no UE"/>
    <x v="39"/>
    <s v="Europa no UE"/>
    <s v="Europa no UE Suiza"/>
    <x v="28"/>
    <x v="3"/>
    <x v="10"/>
    <s v="No reportado"/>
    <n v="2025"/>
    <n v="29425.5"/>
    <n v="7545"/>
    <s v="Ltr."/>
  </r>
  <r>
    <s v="Alimentarios"/>
    <x v="1"/>
    <x v="0"/>
    <s v="Europa no UE"/>
    <x v="39"/>
    <s v="Europa no UE"/>
    <s v="Europa no UE Suiza"/>
    <x v="49"/>
    <x v="3"/>
    <x v="10"/>
    <s v="No reportado"/>
    <n v="2025"/>
    <n v="1195.7704000000001"/>
    <n v="44"/>
    <s v="Ltr."/>
  </r>
  <r>
    <s v="Alimentarios"/>
    <x v="1"/>
    <x v="0"/>
    <s v="Europa no UE"/>
    <x v="39"/>
    <s v="Europa no UE"/>
    <s v="Europa no UE Suiza"/>
    <x v="29"/>
    <x v="5"/>
    <x v="11"/>
    <s v="No reportado"/>
    <n v="2025"/>
    <n v="4616003.1098250002"/>
    <n v="530923.63500000001"/>
    <s v="Kgr."/>
  </r>
  <r>
    <s v="Alimentarios"/>
    <x v="1"/>
    <x v="0"/>
    <s v="Europa no UE"/>
    <x v="39"/>
    <s v="Europa no UE"/>
    <s v="Europa no UE Suiza"/>
    <x v="50"/>
    <x v="5"/>
    <x v="14"/>
    <s v="No reportado"/>
    <n v="2025"/>
    <n v="6645.59"/>
    <n v="4781"/>
    <s v="Kgr."/>
  </r>
  <r>
    <s v="Alimentarios"/>
    <x v="1"/>
    <x v="0"/>
    <s v="Europa no UE"/>
    <x v="39"/>
    <s v="Europa no UE"/>
    <s v="Europa no UE Suiza"/>
    <x v="30"/>
    <x v="3"/>
    <x v="0"/>
    <s v="No reportado"/>
    <n v="2025"/>
    <n v="2917.894104775"/>
    <n v="300"/>
    <s v="Kgr."/>
  </r>
  <r>
    <s v="Alimentarios"/>
    <x v="1"/>
    <x v="0"/>
    <s v="Europa no UE"/>
    <x v="39"/>
    <s v="Europa no UE"/>
    <s v="Europa no UE Suiza"/>
    <x v="69"/>
    <x v="13"/>
    <x v="16"/>
    <s v="No reportado"/>
    <n v="2025"/>
    <n v="425"/>
    <n v="50"/>
    <s v="Kgr."/>
  </r>
  <r>
    <s v="Alimentarios"/>
    <x v="1"/>
    <x v="0"/>
    <s v="Europa no UE"/>
    <x v="39"/>
    <s v="Europa no UE"/>
    <s v="Europa no UE Suiza"/>
    <x v="51"/>
    <x v="3"/>
    <x v="15"/>
    <s v="No reportado"/>
    <n v="2025"/>
    <n v="243"/>
    <n v="25"/>
    <s v="Kgr."/>
  </r>
  <r>
    <s v="Alimentarios"/>
    <x v="1"/>
    <x v="0"/>
    <s v="Europa no UE"/>
    <x v="39"/>
    <s v="Europa no UE"/>
    <s v="Europa no UE Suiza"/>
    <x v="31"/>
    <x v="13"/>
    <x v="12"/>
    <s v="No reportado"/>
    <n v="2025"/>
    <n v="120000"/>
    <n v="4000"/>
    <s v="Kgr."/>
  </r>
  <r>
    <s v="Alimentarios"/>
    <x v="1"/>
    <x v="0"/>
    <s v="Europa no UE"/>
    <x v="39"/>
    <s v="Europa no UE"/>
    <s v="Europa no UE Suiza"/>
    <x v="53"/>
    <x v="5"/>
    <x v="8"/>
    <s v="No reportado"/>
    <n v="2025"/>
    <n v="408400"/>
    <n v="20000"/>
    <s v="Kgr."/>
  </r>
  <r>
    <s v="Alimentarios"/>
    <x v="1"/>
    <x v="0"/>
    <s v="Europa no UE"/>
    <x v="39"/>
    <s v="Europa no UE"/>
    <s v="Europa no UE Suiza"/>
    <x v="32"/>
    <x v="3"/>
    <x v="11"/>
    <s v="No reportado"/>
    <n v="2025"/>
    <n v="13594.88"/>
    <n v="1307.2"/>
    <s v="Kgr."/>
  </r>
  <r>
    <s v="Alimentarios"/>
    <x v="1"/>
    <x v="0"/>
    <s v="Europa no UE"/>
    <x v="39"/>
    <s v="Europa no UE"/>
    <s v="Europa no UE Suiza"/>
    <x v="33"/>
    <x v="6"/>
    <x v="13"/>
    <s v="No reportado"/>
    <n v="2025"/>
    <n v="13749.4"/>
    <n v="854"/>
    <s v="Kgr."/>
  </r>
  <r>
    <s v="Alimentarios"/>
    <x v="1"/>
    <x v="0"/>
    <s v="Europa no UE"/>
    <x v="39"/>
    <s v="Europa no UE"/>
    <s v="Europa no UE Suiza"/>
    <x v="34"/>
    <x v="3"/>
    <x v="14"/>
    <s v="No reportado"/>
    <n v="2025"/>
    <n v="1311"/>
    <n v="230"/>
    <s v="Kgr."/>
  </r>
  <r>
    <s v="Alimentarios"/>
    <x v="1"/>
    <x v="0"/>
    <s v="Europa no UE"/>
    <x v="39"/>
    <s v="Europa no UE"/>
    <s v="Europa no UE Suiza"/>
    <x v="35"/>
    <x v="3"/>
    <x v="15"/>
    <s v="No reportado"/>
    <n v="2025"/>
    <n v="592"/>
    <n v="20"/>
    <s v="Kgr."/>
  </r>
  <r>
    <s v="Alimentarios"/>
    <x v="1"/>
    <x v="0"/>
    <s v="Europa no UE"/>
    <x v="39"/>
    <s v="Europa no UE"/>
    <s v="Europa no UE Suiza"/>
    <x v="54"/>
    <x v="10"/>
    <x v="4"/>
    <s v="No reportado"/>
    <n v="2025"/>
    <n v="1614000"/>
    <n v="1076000"/>
    <s v="Kgr."/>
  </r>
  <r>
    <s v="Alimentarios"/>
    <x v="1"/>
    <x v="0"/>
    <s v="Europa no UE"/>
    <x v="39"/>
    <s v="Europa no UE"/>
    <s v="Europa no UE Suiza"/>
    <x v="37"/>
    <x v="3"/>
    <x v="14"/>
    <s v="No reportado"/>
    <n v="2025"/>
    <n v="3374.8"/>
    <n v="520"/>
    <s v="Kgr."/>
  </r>
  <r>
    <s v="Alimentarios"/>
    <x v="1"/>
    <x v="0"/>
    <s v="Europa no UE"/>
    <x v="39"/>
    <s v="Europa no UE"/>
    <s v="Europa no UE Suiza"/>
    <x v="38"/>
    <x v="13"/>
    <x v="5"/>
    <s v="No reportado"/>
    <n v="2025"/>
    <n v="9668"/>
    <n v="483.4"/>
    <s v="Kgr."/>
  </r>
  <r>
    <s v="Alimentarios"/>
    <x v="1"/>
    <x v="0"/>
    <s v="Europa no UE"/>
    <x v="39"/>
    <s v="Europa no UE"/>
    <s v="Europa no UE Suiza"/>
    <x v="39"/>
    <x v="13"/>
    <x v="5"/>
    <s v="No reportado"/>
    <n v="2025"/>
    <n v="4400"/>
    <n v="400"/>
    <s v="Kgr."/>
  </r>
  <r>
    <s v="Alimentarios"/>
    <x v="1"/>
    <x v="0"/>
    <s v="Europa no UE"/>
    <x v="39"/>
    <s v="Europa no UE"/>
    <s v="Europa no UE Suiza"/>
    <x v="55"/>
    <x v="2"/>
    <x v="16"/>
    <s v="No reportado"/>
    <n v="2025"/>
    <n v="410.78399999999999"/>
    <n v="52.8"/>
    <s v="Kgr."/>
  </r>
  <r>
    <s v="Alimentarios"/>
    <x v="1"/>
    <x v="0"/>
    <s v="Europa no UE"/>
    <x v="39"/>
    <s v="Europa no UE"/>
    <s v="Europa no UE Suiza"/>
    <x v="56"/>
    <x v="11"/>
    <x v="14"/>
    <s v="No reportado"/>
    <n v="2025"/>
    <n v="1133.0550000000001"/>
    <n v="114.45"/>
    <s v="Kgr."/>
  </r>
  <r>
    <s v="Alimentarios"/>
    <x v="1"/>
    <x v="0"/>
    <s v="Europa no UE"/>
    <x v="39"/>
    <s v="Europa no UE"/>
    <s v="Europa no UE Suiza"/>
    <x v="41"/>
    <x v="6"/>
    <x v="13"/>
    <s v="No reportado"/>
    <n v="2025"/>
    <n v="34651.08"/>
    <n v="1818"/>
    <s v="Kgr."/>
  </r>
  <r>
    <s v="Alimentarios"/>
    <x v="1"/>
    <x v="0"/>
    <s v="Europa no UE"/>
    <x v="40"/>
    <s v="Europa no UE"/>
    <s v="Europa no UE Ucrania"/>
    <x v="61"/>
    <x v="5"/>
    <x v="5"/>
    <s v="No reportado"/>
    <n v="2025"/>
    <n v="13350"/>
    <n v="750"/>
    <s v="Kgr."/>
  </r>
  <r>
    <s v="Alimentarios"/>
    <x v="1"/>
    <x v="0"/>
    <s v="Europa no UE"/>
    <x v="40"/>
    <s v="Europa no UE"/>
    <s v="Europa no UE Ucrania"/>
    <x v="12"/>
    <x v="2"/>
    <x v="5"/>
    <s v="No reportado"/>
    <n v="2025"/>
    <n v="2612.5"/>
    <n v="275"/>
    <s v="Kgr."/>
  </r>
  <r>
    <s v="Alimentarios"/>
    <x v="1"/>
    <x v="0"/>
    <s v="Europa no UE"/>
    <x v="40"/>
    <s v="Europa no UE"/>
    <s v="Europa no UE Ucrania"/>
    <x v="18"/>
    <x v="9"/>
    <x v="5"/>
    <s v="No reportado"/>
    <n v="2025"/>
    <n v="502.7"/>
    <n v="45.7"/>
    <s v="Kgr."/>
  </r>
  <r>
    <s v="Alimentarios"/>
    <x v="1"/>
    <x v="0"/>
    <s v="Europa no UE"/>
    <x v="40"/>
    <s v="Europa no UE"/>
    <s v="Europa no UE Ucrania"/>
    <x v="19"/>
    <x v="9"/>
    <x v="5"/>
    <s v="No reportado"/>
    <n v="2025"/>
    <n v="1256.45"/>
    <n v="96.65"/>
    <s v="Kgr."/>
  </r>
  <r>
    <s v="Alimentarios"/>
    <x v="1"/>
    <x v="0"/>
    <s v="Europa no UE"/>
    <x v="40"/>
    <s v="Europa no UE"/>
    <s v="Europa no UE Ucrania"/>
    <x v="21"/>
    <x v="0"/>
    <x v="5"/>
    <s v="No reportado"/>
    <n v="2025"/>
    <n v="54598.400000000001"/>
    <n v="3412.4"/>
    <s v="Kgr."/>
  </r>
  <r>
    <s v="Alimentarios"/>
    <x v="1"/>
    <x v="0"/>
    <s v="Europa no UE"/>
    <x v="40"/>
    <s v="Europa no UE"/>
    <s v="Europa no UE Ucrania"/>
    <x v="57"/>
    <x v="13"/>
    <x v="5"/>
    <s v="No reportado"/>
    <n v="2025"/>
    <n v="4250.3999999999996"/>
    <n v="240"/>
    <s v="Kgr."/>
  </r>
  <r>
    <s v="Alimentarios"/>
    <x v="1"/>
    <x v="0"/>
    <s v="Europa no UE"/>
    <x v="40"/>
    <s v="Europa no UE"/>
    <s v="Europa no UE Ucrania"/>
    <x v="29"/>
    <x v="5"/>
    <x v="11"/>
    <s v="No reportado"/>
    <n v="2025"/>
    <n v="4121975.4641999998"/>
    <n v="435868.2"/>
    <s v="Kgr."/>
  </r>
  <r>
    <s v="Alimentarios"/>
    <x v="1"/>
    <x v="0"/>
    <s v="Europa no UE"/>
    <x v="40"/>
    <s v="Europa no UE"/>
    <s v="Europa no UE Ucrania"/>
    <x v="40"/>
    <x v="4"/>
    <x v="16"/>
    <s v="No reportado"/>
    <n v="2025"/>
    <n v="1524.75"/>
    <n v="75"/>
    <s v="Kgr."/>
  </r>
  <r>
    <s v="Alimentarios"/>
    <x v="1"/>
    <x v="0"/>
    <s v="Europa no UE"/>
    <x v="40"/>
    <s v="Europa no UE"/>
    <s v="Europa no UE Ucrania"/>
    <x v="74"/>
    <x v="4"/>
    <x v="13"/>
    <s v="No reportado"/>
    <n v="2025"/>
    <n v="219780"/>
    <n v="6000"/>
    <s v="Kgr."/>
  </r>
  <r>
    <s v="Alimentarios"/>
    <x v="1"/>
    <x v="0"/>
    <s v="Europa no UE"/>
    <x v="41"/>
    <s v="Europa no UE"/>
    <s v="Europa no UE Macedonia"/>
    <x v="21"/>
    <x v="0"/>
    <x v="5"/>
    <s v="No reportado"/>
    <n v="2025"/>
    <n v="992"/>
    <n v="62"/>
    <s v="Kgr."/>
  </r>
  <r>
    <s v="Alimentarios"/>
    <x v="1"/>
    <x v="0"/>
    <s v="Europa no UE"/>
    <x v="41"/>
    <s v="Europa no UE"/>
    <s v="Europa no UE Macedonia"/>
    <x v="29"/>
    <x v="5"/>
    <x v="11"/>
    <s v="No reportado"/>
    <n v="2025"/>
    <n v="6617.6"/>
    <n v="704"/>
    <s v="Kgr."/>
  </r>
  <r>
    <s v="Alimentarios"/>
    <x v="1"/>
    <x v="0"/>
    <s v="Europa no UE"/>
    <x v="42"/>
    <s v="Europa no UE"/>
    <s v="Europa no UE Reino Unido"/>
    <x v="1"/>
    <x v="1"/>
    <x v="0"/>
    <s v="No reportado"/>
    <n v="2025"/>
    <n v="38000"/>
    <n v="4750"/>
    <s v="Kgr."/>
  </r>
  <r>
    <s v="Alimentarios"/>
    <x v="1"/>
    <x v="0"/>
    <s v="Europa no UE"/>
    <x v="42"/>
    <s v="Europa no UE"/>
    <s v="Europa no UE Reino Unido"/>
    <x v="2"/>
    <x v="2"/>
    <x v="0"/>
    <s v="No reportado"/>
    <n v="2025"/>
    <n v="935.5"/>
    <n v="50"/>
    <s v="Kgr."/>
  </r>
  <r>
    <s v="Alimentarios"/>
    <x v="1"/>
    <x v="0"/>
    <s v="Europa no UE"/>
    <x v="42"/>
    <s v="Europa no UE"/>
    <s v="Europa no UE Reino Unido"/>
    <x v="3"/>
    <x v="3"/>
    <x v="1"/>
    <s v="No reportado"/>
    <n v="2025"/>
    <n v="100"/>
    <n v="20"/>
    <s v="Kgr."/>
  </r>
  <r>
    <s v="Alimentarios"/>
    <x v="1"/>
    <x v="0"/>
    <s v="Europa no UE"/>
    <x v="42"/>
    <s v="Europa no UE"/>
    <s v="Europa no UE Reino Unido"/>
    <x v="4"/>
    <x v="4"/>
    <x v="2"/>
    <s v="No reportado"/>
    <n v="2025"/>
    <n v="44103.199999999997"/>
    <n v="19010"/>
    <s v="Kgr."/>
  </r>
  <r>
    <s v="Alimentarios"/>
    <x v="1"/>
    <x v="0"/>
    <s v="Europa no UE"/>
    <x v="42"/>
    <s v="Europa no UE"/>
    <s v="Europa no UE Reino Unido"/>
    <x v="62"/>
    <x v="11"/>
    <x v="5"/>
    <s v="No reportado"/>
    <n v="2025"/>
    <n v="1845.9621336"/>
    <n v="213.9"/>
    <s v="Kgr."/>
  </r>
  <r>
    <s v="Alimentarios"/>
    <x v="1"/>
    <x v="0"/>
    <s v="Europa no UE"/>
    <x v="42"/>
    <s v="Europa no UE"/>
    <s v="Europa no UE Reino Unido"/>
    <x v="42"/>
    <x v="0"/>
    <x v="7"/>
    <s v="No reportado"/>
    <n v="2025"/>
    <n v="57204"/>
    <n v="8.1720000000000006"/>
    <s v="Kgr."/>
  </r>
  <r>
    <s v="Alimentarios"/>
    <x v="1"/>
    <x v="0"/>
    <s v="Europa no UE"/>
    <x v="42"/>
    <s v="Europa no UE"/>
    <s v="Europa no UE Reino Unido"/>
    <x v="5"/>
    <x v="5"/>
    <x v="2"/>
    <s v="No reportado"/>
    <n v="2025"/>
    <n v="84058.76"/>
    <n v="33094"/>
    <s v="Kgr."/>
  </r>
  <r>
    <s v="Alimentarios"/>
    <x v="1"/>
    <x v="0"/>
    <s v="Europa no UE"/>
    <x v="42"/>
    <s v="Europa no UE"/>
    <s v="Europa no UE Reino Unido"/>
    <x v="59"/>
    <x v="7"/>
    <x v="4"/>
    <s v="No reportado"/>
    <n v="2025"/>
    <n v="2545466.5699999998"/>
    <n v="918941"/>
    <s v="Kgr."/>
  </r>
  <r>
    <s v="Alimentarios"/>
    <x v="1"/>
    <x v="0"/>
    <s v="Europa no UE"/>
    <x v="42"/>
    <s v="Europa no UE"/>
    <s v="Europa no UE Reino Unido"/>
    <x v="63"/>
    <x v="3"/>
    <x v="4"/>
    <s v="No reportado"/>
    <n v="2025"/>
    <n v="122820"/>
    <n v="46000"/>
    <s v="Kgr."/>
  </r>
  <r>
    <s v="Alimentarios"/>
    <x v="1"/>
    <x v="0"/>
    <s v="Europa no UE"/>
    <x v="42"/>
    <s v="Europa no UE"/>
    <s v="Europa no UE Reino Unido"/>
    <x v="7"/>
    <x v="5"/>
    <x v="3"/>
    <s v="No reportado"/>
    <n v="2025"/>
    <n v="199270.98024084899"/>
    <n v="4499.5"/>
    <s v="Kgr."/>
  </r>
  <r>
    <s v="Alimentarios"/>
    <x v="1"/>
    <x v="0"/>
    <s v="Europa no UE"/>
    <x v="42"/>
    <s v="Europa no UE"/>
    <s v="Europa no UE Reino Unido"/>
    <x v="61"/>
    <x v="5"/>
    <x v="5"/>
    <s v="No reportado"/>
    <n v="2025"/>
    <n v="107691.068"/>
    <n v="6050.06"/>
    <s v="Kgr."/>
  </r>
  <r>
    <s v="Alimentarios"/>
    <x v="1"/>
    <x v="0"/>
    <s v="Europa no UE"/>
    <x v="42"/>
    <s v="Europa no UE"/>
    <s v="Europa no UE Reino Unido"/>
    <x v="8"/>
    <x v="5"/>
    <x v="3"/>
    <s v="No reportado"/>
    <n v="2025"/>
    <n v="7829.05"/>
    <n v="155"/>
    <s v="Kgr."/>
  </r>
  <r>
    <s v="Alimentarios"/>
    <x v="1"/>
    <x v="0"/>
    <s v="Europa no UE"/>
    <x v="42"/>
    <s v="Europa no UE"/>
    <s v="Europa no UE Reino Unido"/>
    <x v="9"/>
    <x v="6"/>
    <x v="4"/>
    <s v="No reportado"/>
    <n v="2025"/>
    <n v="414349"/>
    <n v="318730"/>
    <s v="Kgr."/>
  </r>
  <r>
    <s v="Alimentarios"/>
    <x v="1"/>
    <x v="0"/>
    <s v="Europa no UE"/>
    <x v="42"/>
    <s v="Europa no UE"/>
    <s v="Europa no UE Reino Unido"/>
    <x v="10"/>
    <x v="4"/>
    <x v="0"/>
    <s v="No reportado"/>
    <n v="2025"/>
    <n v="43350"/>
    <n v="5100"/>
    <s v="Kgr."/>
  </r>
  <r>
    <s v="Alimentarios"/>
    <x v="1"/>
    <x v="0"/>
    <s v="Europa no UE"/>
    <x v="42"/>
    <s v="Europa no UE"/>
    <s v="Europa no UE Reino Unido"/>
    <x v="11"/>
    <x v="3"/>
    <x v="3"/>
    <s v="No reportado"/>
    <n v="2025"/>
    <n v="182952"/>
    <n v="3960"/>
    <s v="Kgr."/>
  </r>
  <r>
    <s v="Alimentarios"/>
    <x v="1"/>
    <x v="0"/>
    <s v="Europa no UE"/>
    <x v="42"/>
    <s v="Europa no UE"/>
    <s v="Europa no UE Reino Unido"/>
    <x v="12"/>
    <x v="2"/>
    <x v="5"/>
    <s v="No reportado"/>
    <n v="2025"/>
    <n v="53084.29"/>
    <n v="5587.82"/>
    <s v="Kgr."/>
  </r>
  <r>
    <s v="Alimentarios"/>
    <x v="1"/>
    <x v="0"/>
    <s v="Europa no UE"/>
    <x v="42"/>
    <s v="Europa no UE"/>
    <s v="Europa no UE Reino Unido"/>
    <x v="44"/>
    <x v="0"/>
    <x v="0"/>
    <s v="No reportado"/>
    <n v="2025"/>
    <n v="210000"/>
    <n v="15000"/>
    <s v="Kgr."/>
  </r>
  <r>
    <s v="Alimentarios"/>
    <x v="1"/>
    <x v="0"/>
    <s v="Europa no UE"/>
    <x v="42"/>
    <s v="Europa no UE"/>
    <s v="Europa no UE Reino Unido"/>
    <x v="14"/>
    <x v="7"/>
    <x v="7"/>
    <s v="No reportado"/>
    <n v="2025"/>
    <n v="421875"/>
    <n v="56250"/>
    <s v="Kgr."/>
  </r>
  <r>
    <s v="Alimentarios"/>
    <x v="1"/>
    <x v="0"/>
    <s v="Europa no UE"/>
    <x v="42"/>
    <s v="Europa no UE"/>
    <s v="Europa no UE Reino Unido"/>
    <x v="15"/>
    <x v="8"/>
    <x v="8"/>
    <s v="No reportado"/>
    <n v="2025"/>
    <n v="313400"/>
    <n v="20000"/>
    <s v="Kgr."/>
  </r>
  <r>
    <s v="Alimentarios"/>
    <x v="1"/>
    <x v="0"/>
    <s v="Europa no UE"/>
    <x v="42"/>
    <s v="Europa no UE"/>
    <s v="Europa no UE Reino Unido"/>
    <x v="16"/>
    <x v="3"/>
    <x v="0"/>
    <s v="No reportado"/>
    <n v="2025"/>
    <n v="22620"/>
    <n v="1300"/>
    <s v="Kgr."/>
  </r>
  <r>
    <s v="Alimentarios"/>
    <x v="1"/>
    <x v="0"/>
    <s v="Europa no UE"/>
    <x v="42"/>
    <s v="Europa no UE"/>
    <s v="Europa no UE Reino Unido"/>
    <x v="19"/>
    <x v="9"/>
    <x v="5"/>
    <s v="No reportado"/>
    <n v="2025"/>
    <n v="42618.16"/>
    <n v="3278.32"/>
    <s v="Kgr."/>
  </r>
  <r>
    <s v="Alimentarios"/>
    <x v="1"/>
    <x v="0"/>
    <s v="Europa no UE"/>
    <x v="42"/>
    <s v="Europa no UE"/>
    <s v="Europa no UE Reino Unido"/>
    <x v="78"/>
    <x v="7"/>
    <x v="5"/>
    <s v="No reportado"/>
    <n v="2025"/>
    <n v="7875"/>
    <n v="525"/>
    <s v="Kgr."/>
  </r>
  <r>
    <s v="Alimentarios"/>
    <x v="1"/>
    <x v="0"/>
    <s v="Europa no UE"/>
    <x v="42"/>
    <s v="Europa no UE"/>
    <s v="Europa no UE Reino Unido"/>
    <x v="20"/>
    <x v="10"/>
    <x v="5"/>
    <s v="No reportado"/>
    <n v="2025"/>
    <n v="9513.24"/>
    <n v="864.84"/>
    <s v="Kgr."/>
  </r>
  <r>
    <s v="Alimentarios"/>
    <x v="1"/>
    <x v="0"/>
    <s v="Europa no UE"/>
    <x v="42"/>
    <s v="Europa no UE"/>
    <s v="Europa no UE Reino Unido"/>
    <x v="21"/>
    <x v="0"/>
    <x v="5"/>
    <s v="No reportado"/>
    <n v="2025"/>
    <n v="19444275.199999999"/>
    <n v="1215267.2"/>
    <s v="Kgr."/>
  </r>
  <r>
    <s v="Alimentarios"/>
    <x v="1"/>
    <x v="0"/>
    <s v="Europa no UE"/>
    <x v="42"/>
    <s v="Europa no UE"/>
    <s v="Europa no UE Reino Unido"/>
    <x v="22"/>
    <x v="11"/>
    <x v="5"/>
    <s v="No reportado"/>
    <n v="2025"/>
    <n v="14976"/>
    <n v="1872"/>
    <s v="Kgr."/>
  </r>
  <r>
    <s v="Alimentarios"/>
    <x v="1"/>
    <x v="0"/>
    <s v="Europa no UE"/>
    <x v="42"/>
    <s v="Europa no UE"/>
    <s v="Europa no UE Reino Unido"/>
    <x v="57"/>
    <x v="13"/>
    <x v="5"/>
    <s v="No reportado"/>
    <n v="2025"/>
    <n v="13896.1515"/>
    <n v="784.65"/>
    <s v="Kgr."/>
  </r>
  <r>
    <s v="Alimentarios"/>
    <x v="1"/>
    <x v="0"/>
    <s v="Europa no UE"/>
    <x v="42"/>
    <s v="Europa no UE"/>
    <s v="Europa no UE Reino Unido"/>
    <x v="46"/>
    <x v="8"/>
    <x v="5"/>
    <s v="No reportado"/>
    <n v="2025"/>
    <n v="91500"/>
    <n v="5000"/>
    <s v="Kgr."/>
  </r>
  <r>
    <s v="Alimentarios"/>
    <x v="1"/>
    <x v="0"/>
    <s v="Europa no UE"/>
    <x v="42"/>
    <s v="Europa no UE"/>
    <s v="Europa no UE Reino Unido"/>
    <x v="23"/>
    <x v="11"/>
    <x v="5"/>
    <s v="No reportado"/>
    <n v="2025"/>
    <n v="65828.88"/>
    <n v="7033"/>
    <s v="Kgr."/>
  </r>
  <r>
    <s v="Alimentarios"/>
    <x v="1"/>
    <x v="0"/>
    <s v="Europa no UE"/>
    <x v="42"/>
    <s v="Europa no UE"/>
    <s v="Europa no UE Reino Unido"/>
    <x v="24"/>
    <x v="12"/>
    <x v="9"/>
    <s v="No reportado"/>
    <n v="2025"/>
    <n v="244.8"/>
    <n v="120"/>
    <s v="Ltr."/>
  </r>
  <r>
    <s v="Alimentarios"/>
    <x v="1"/>
    <x v="0"/>
    <s v="Europa no UE"/>
    <x v="42"/>
    <s v="Europa no UE"/>
    <s v="Europa no UE Reino Unido"/>
    <x v="25"/>
    <x v="3"/>
    <x v="0"/>
    <s v="No reportado"/>
    <n v="2025"/>
    <n v="21000"/>
    <n v="3000"/>
    <s v="Kgr."/>
  </r>
  <r>
    <s v="Alimentarios"/>
    <x v="1"/>
    <x v="0"/>
    <s v="Europa no UE"/>
    <x v="42"/>
    <s v="Europa no UE"/>
    <s v="Europa no UE Reino Unido"/>
    <x v="26"/>
    <x v="3"/>
    <x v="0"/>
    <s v="No reportado"/>
    <n v="2025"/>
    <n v="2339.95388188074"/>
    <n v="301"/>
    <s v="Kgr."/>
  </r>
  <r>
    <s v="Alimentarios"/>
    <x v="1"/>
    <x v="0"/>
    <s v="Europa no UE"/>
    <x v="42"/>
    <s v="Europa no UE"/>
    <s v="Europa no UE Reino Unido"/>
    <x v="47"/>
    <x v="3"/>
    <x v="0"/>
    <s v="No reportado"/>
    <n v="2025"/>
    <n v="961.95"/>
    <n v="165"/>
    <s v="Kgr."/>
  </r>
  <r>
    <s v="Alimentarios"/>
    <x v="1"/>
    <x v="0"/>
    <s v="Europa no UE"/>
    <x v="42"/>
    <s v="Europa no UE"/>
    <s v="Europa no UE Reino Unido"/>
    <x v="27"/>
    <x v="4"/>
    <x v="0"/>
    <s v="No reportado"/>
    <n v="2025"/>
    <n v="57502.5"/>
    <n v="6765"/>
    <s v="Kgr."/>
  </r>
  <r>
    <s v="Alimentarios"/>
    <x v="1"/>
    <x v="0"/>
    <s v="Europa no UE"/>
    <x v="42"/>
    <s v="Europa no UE"/>
    <s v="Europa no UE Reino Unido"/>
    <x v="48"/>
    <x v="7"/>
    <x v="5"/>
    <s v="No reportado"/>
    <n v="2025"/>
    <n v="7879.2"/>
    <n v="420"/>
    <s v="Kgr."/>
  </r>
  <r>
    <s v="Alimentarios"/>
    <x v="1"/>
    <x v="0"/>
    <s v="Europa no UE"/>
    <x v="42"/>
    <s v="Europa no UE"/>
    <s v="Europa no UE Reino Unido"/>
    <x v="28"/>
    <x v="3"/>
    <x v="10"/>
    <s v="No reportado"/>
    <n v="2025"/>
    <n v="437825.7"/>
    <n v="112263"/>
    <s v="Ltr."/>
  </r>
  <r>
    <s v="Alimentarios"/>
    <x v="1"/>
    <x v="0"/>
    <s v="Europa no UE"/>
    <x v="42"/>
    <s v="Europa no UE"/>
    <s v="Europa no UE Reino Unido"/>
    <x v="49"/>
    <x v="3"/>
    <x v="10"/>
    <s v="No reportado"/>
    <n v="2025"/>
    <n v="22393.518400000001"/>
    <n v="824"/>
    <s v="Ltr."/>
  </r>
  <r>
    <s v="Alimentarios"/>
    <x v="1"/>
    <x v="0"/>
    <s v="Europa no UE"/>
    <x v="42"/>
    <s v="Europa no UE"/>
    <s v="Europa no UE Reino Unido"/>
    <x v="90"/>
    <x v="3"/>
    <x v="10"/>
    <s v="No reportado"/>
    <n v="2025"/>
    <n v="298360"/>
    <n v="74590"/>
    <s v="Ltr."/>
  </r>
  <r>
    <s v="Alimentarios"/>
    <x v="1"/>
    <x v="0"/>
    <s v="Europa no UE"/>
    <x v="42"/>
    <s v="Europa no UE"/>
    <s v="Europa no UE Reino Unido"/>
    <x v="29"/>
    <x v="5"/>
    <x v="11"/>
    <s v="No reportado"/>
    <n v="2025"/>
    <n v="2846666.8333124998"/>
    <n v="311203.44750000001"/>
    <s v="Kgr."/>
  </r>
  <r>
    <s v="Alimentarios"/>
    <x v="1"/>
    <x v="0"/>
    <s v="Europa no UE"/>
    <x v="42"/>
    <s v="Europa no UE"/>
    <s v="Europa no UE Reino Unido"/>
    <x v="50"/>
    <x v="5"/>
    <x v="14"/>
    <s v="No reportado"/>
    <n v="2025"/>
    <n v="60291.25"/>
    <n v="43375"/>
    <s v="Kgr."/>
  </r>
  <r>
    <s v="Alimentarios"/>
    <x v="1"/>
    <x v="0"/>
    <s v="Europa no UE"/>
    <x v="42"/>
    <s v="Europa no UE"/>
    <s v="Europa no UE Reino Unido"/>
    <x v="30"/>
    <x v="3"/>
    <x v="0"/>
    <s v="No reportado"/>
    <n v="2025"/>
    <n v="70827.716531156999"/>
    <n v="7282.0720000000001"/>
    <s v="Kgr."/>
  </r>
  <r>
    <s v="Alimentarios"/>
    <x v="1"/>
    <x v="0"/>
    <s v="Europa no UE"/>
    <x v="42"/>
    <s v="Europa no UE"/>
    <s v="Europa no UE Reino Unido"/>
    <x v="91"/>
    <x v="13"/>
    <x v="22"/>
    <s v="No reportado"/>
    <n v="2025"/>
    <n v="15441.47"/>
    <n v="6743"/>
    <s v="Kgr."/>
  </r>
  <r>
    <s v="Alimentarios"/>
    <x v="1"/>
    <x v="0"/>
    <s v="Europa no UE"/>
    <x v="42"/>
    <s v="Europa no UE"/>
    <s v="Europa no UE Reino Unido"/>
    <x v="51"/>
    <x v="3"/>
    <x v="15"/>
    <s v="No reportado"/>
    <n v="2025"/>
    <n v="6852.6"/>
    <n v="705"/>
    <s v="Kgr."/>
  </r>
  <r>
    <s v="Alimentarios"/>
    <x v="1"/>
    <x v="0"/>
    <s v="Europa no UE"/>
    <x v="42"/>
    <s v="Europa no UE"/>
    <s v="Europa no UE Reino Unido"/>
    <x v="70"/>
    <x v="0"/>
    <x v="8"/>
    <s v="No reportado"/>
    <n v="2025"/>
    <n v="510648.25"/>
    <n v="1458995"/>
    <s v="Kgr."/>
  </r>
  <r>
    <s v="Alimentarios"/>
    <x v="1"/>
    <x v="0"/>
    <s v="Europa no UE"/>
    <x v="42"/>
    <s v="Europa no UE"/>
    <s v="Europa no UE Reino Unido"/>
    <x v="31"/>
    <x v="13"/>
    <x v="12"/>
    <s v="No reportado"/>
    <n v="2025"/>
    <n v="450000"/>
    <n v="15000"/>
    <s v="Kgr."/>
  </r>
  <r>
    <s v="Alimentarios"/>
    <x v="1"/>
    <x v="0"/>
    <s v="Europa no UE"/>
    <x v="42"/>
    <s v="Europa no UE"/>
    <s v="Europa no UE Reino Unido"/>
    <x v="71"/>
    <x v="6"/>
    <x v="4"/>
    <s v="No reportado"/>
    <n v="2025"/>
    <n v="2520"/>
    <n v="840"/>
    <s v="Kgr."/>
  </r>
  <r>
    <s v="Alimentarios"/>
    <x v="1"/>
    <x v="0"/>
    <s v="Europa no UE"/>
    <x v="42"/>
    <s v="Europa no UE"/>
    <s v="Europa no UE Reino Unido"/>
    <x v="52"/>
    <x v="1"/>
    <x v="16"/>
    <s v="No reportado"/>
    <n v="2025"/>
    <n v="5828354.7599999998"/>
    <n v="653403"/>
    <s v="Kgr."/>
  </r>
  <r>
    <s v="Alimentarios"/>
    <x v="1"/>
    <x v="0"/>
    <s v="Europa no UE"/>
    <x v="42"/>
    <s v="Europa no UE"/>
    <s v="Europa no UE Reino Unido"/>
    <x v="53"/>
    <x v="5"/>
    <x v="8"/>
    <s v="No reportado"/>
    <n v="2025"/>
    <n v="408400"/>
    <n v="20000"/>
    <s v="Kgr."/>
  </r>
  <r>
    <s v="Alimentarios"/>
    <x v="1"/>
    <x v="0"/>
    <s v="Europa no UE"/>
    <x v="42"/>
    <s v="Europa no UE"/>
    <s v="Europa no UE Reino Unido"/>
    <x v="33"/>
    <x v="6"/>
    <x v="13"/>
    <s v="No reportado"/>
    <n v="2025"/>
    <n v="59473.4"/>
    <n v="3694"/>
    <s v="Kgr."/>
  </r>
  <r>
    <s v="Alimentarios"/>
    <x v="1"/>
    <x v="0"/>
    <s v="Europa no UE"/>
    <x v="42"/>
    <s v="Europa no UE"/>
    <s v="Europa no UE Reino Unido"/>
    <x v="34"/>
    <x v="3"/>
    <x v="14"/>
    <s v="No reportado"/>
    <n v="2025"/>
    <n v="2445.3000000000002"/>
    <n v="429"/>
    <s v="Kgr."/>
  </r>
  <r>
    <s v="Alimentarios"/>
    <x v="1"/>
    <x v="0"/>
    <s v="Europa no UE"/>
    <x v="42"/>
    <s v="Europa no UE"/>
    <s v="Europa no UE Reino Unido"/>
    <x v="73"/>
    <x v="4"/>
    <x v="4"/>
    <s v="No reportado"/>
    <n v="2025"/>
    <n v="1499872.7"/>
    <n v="1376030"/>
    <s v="Kgr."/>
  </r>
  <r>
    <s v="Alimentarios"/>
    <x v="1"/>
    <x v="0"/>
    <s v="Europa no UE"/>
    <x v="42"/>
    <s v="Europa no UE"/>
    <s v="Europa no UE Reino Unido"/>
    <x v="35"/>
    <x v="3"/>
    <x v="15"/>
    <s v="No reportado"/>
    <n v="2025"/>
    <n v="29600"/>
    <n v="1000"/>
    <s v="Kgr."/>
  </r>
  <r>
    <s v="Alimentarios"/>
    <x v="1"/>
    <x v="0"/>
    <s v="Europa no UE"/>
    <x v="42"/>
    <s v="Europa no UE"/>
    <s v="Europa no UE Reino Unido"/>
    <x v="36"/>
    <x v="13"/>
    <x v="16"/>
    <s v="No reportado"/>
    <n v="2025"/>
    <n v="133500"/>
    <n v="30000"/>
    <s v="Kgr."/>
  </r>
  <r>
    <s v="Alimentarios"/>
    <x v="1"/>
    <x v="0"/>
    <s v="Europa no UE"/>
    <x v="42"/>
    <s v="Europa no UE"/>
    <s v="Europa no UE Reino Unido"/>
    <x v="37"/>
    <x v="3"/>
    <x v="14"/>
    <s v="No reportado"/>
    <n v="2025"/>
    <n v="1395.35"/>
    <n v="215"/>
    <s v="Kgr."/>
  </r>
  <r>
    <s v="Alimentarios"/>
    <x v="1"/>
    <x v="0"/>
    <s v="Europa no UE"/>
    <x v="42"/>
    <s v="Europa no UE"/>
    <s v="Europa no UE Reino Unido"/>
    <x v="38"/>
    <x v="13"/>
    <x v="5"/>
    <s v="No reportado"/>
    <n v="2025"/>
    <n v="13380"/>
    <n v="669"/>
    <s v="Kgr."/>
  </r>
  <r>
    <s v="Alimentarios"/>
    <x v="1"/>
    <x v="0"/>
    <s v="Europa no UE"/>
    <x v="42"/>
    <s v="Europa no UE"/>
    <s v="Europa no UE Reino Unido"/>
    <x v="39"/>
    <x v="13"/>
    <x v="5"/>
    <s v="No reportado"/>
    <n v="2025"/>
    <n v="66000"/>
    <n v="6000"/>
    <s v="Kgr."/>
  </r>
  <r>
    <s v="Alimentarios"/>
    <x v="1"/>
    <x v="0"/>
    <s v="Europa no UE"/>
    <x v="42"/>
    <s v="Europa no UE"/>
    <s v="Europa no UE Reino Unido"/>
    <x v="40"/>
    <x v="4"/>
    <x v="16"/>
    <s v="No reportado"/>
    <n v="2025"/>
    <n v="6912.2"/>
    <n v="340"/>
    <s v="Kgr."/>
  </r>
  <r>
    <s v="Alimentarios"/>
    <x v="1"/>
    <x v="0"/>
    <s v="Europa no UE"/>
    <x v="42"/>
    <s v="Europa no UE"/>
    <s v="Europa no UE Reino Unido"/>
    <x v="55"/>
    <x v="2"/>
    <x v="16"/>
    <s v="No reportado"/>
    <n v="2025"/>
    <n v="20196.88"/>
    <n v="2596"/>
    <s v="Kgr."/>
  </r>
  <r>
    <s v="Alimentarios"/>
    <x v="1"/>
    <x v="0"/>
    <s v="Europa no UE"/>
    <x v="42"/>
    <s v="Europa no UE"/>
    <s v="Europa no UE Reino Unido"/>
    <x v="56"/>
    <x v="11"/>
    <x v="14"/>
    <s v="No reportado"/>
    <n v="2025"/>
    <n v="87763.5"/>
    <n v="8865"/>
    <s v="Kgr."/>
  </r>
  <r>
    <s v="Alimentarios"/>
    <x v="1"/>
    <x v="0"/>
    <s v="Europa no UE"/>
    <x v="42"/>
    <s v="Europa no UE"/>
    <s v="Europa no UE Reino Unido"/>
    <x v="41"/>
    <x v="6"/>
    <x v="13"/>
    <s v="No reportado"/>
    <n v="2025"/>
    <n v="88762.42"/>
    <n v="4657"/>
    <s v="Kgr."/>
  </r>
  <r>
    <s v="Alimentarios"/>
    <x v="1"/>
    <x v="0"/>
    <s v="Europa no UE"/>
    <x v="43"/>
    <s v="Europa no UE"/>
    <s v="Europa no UE - Resto de Europa no U.E."/>
    <x v="87"/>
    <x v="12"/>
    <x v="5"/>
    <s v="No reportado"/>
    <n v="2025"/>
    <n v="108000"/>
    <n v="8000"/>
    <s v="Kgr."/>
  </r>
  <r>
    <s v="Alimentarios"/>
    <x v="1"/>
    <x v="0"/>
    <s v="Europa no UE"/>
    <x v="43"/>
    <s v="Europa no UE"/>
    <s v="Europa no UE - Resto de Europa no U.E."/>
    <x v="88"/>
    <x v="7"/>
    <x v="3"/>
    <s v="No reportado"/>
    <n v="2025"/>
    <n v="507524.32500000001"/>
    <n v="11628.5"/>
    <s v="Kgr."/>
  </r>
  <r>
    <s v="Alimentarios"/>
    <x v="1"/>
    <x v="0"/>
    <s v="Europa no UE"/>
    <x v="43"/>
    <s v="Europa no UE"/>
    <s v="Europa no UE - Resto de Europa no U.E."/>
    <x v="9"/>
    <x v="6"/>
    <x v="4"/>
    <s v="No reportado"/>
    <n v="2025"/>
    <n v="694876"/>
    <n v="534520"/>
    <s v="Kgr."/>
  </r>
  <r>
    <s v="Alimentarios"/>
    <x v="1"/>
    <x v="0"/>
    <s v="Europa no UE"/>
    <x v="43"/>
    <s v="Europa no UE"/>
    <s v="Europa no UE - Resto de Europa no U.E."/>
    <x v="19"/>
    <x v="9"/>
    <x v="5"/>
    <s v="No reportado"/>
    <n v="2025"/>
    <n v="698.1"/>
    <n v="53.7"/>
    <s v="Kgr."/>
  </r>
  <r>
    <s v="Alimentarios"/>
    <x v="1"/>
    <x v="0"/>
    <s v="Europa no UE"/>
    <x v="43"/>
    <s v="Europa no UE"/>
    <s v="Europa no UE - Resto de Europa no U.E."/>
    <x v="27"/>
    <x v="4"/>
    <x v="0"/>
    <s v="No reportado"/>
    <n v="2025"/>
    <n v="204093.5"/>
    <n v="24011"/>
    <s v="Kgr."/>
  </r>
  <r>
    <s v="Alimentarios"/>
    <x v="1"/>
    <x v="0"/>
    <s v="Europa no UE"/>
    <x v="43"/>
    <s v="Europa no UE"/>
    <s v="Europa no UE - Resto de Europa no U.E."/>
    <x v="28"/>
    <x v="3"/>
    <x v="10"/>
    <s v="No reportado"/>
    <n v="2025"/>
    <n v="10221.9"/>
    <n v="2621"/>
    <s v="Ltr."/>
  </r>
  <r>
    <s v="Alimentarios"/>
    <x v="1"/>
    <x v="0"/>
    <s v="Europa no UE"/>
    <x v="43"/>
    <s v="Europa no UE"/>
    <s v="Europa no UE - Resto de Europa no U.E."/>
    <x v="33"/>
    <x v="6"/>
    <x v="13"/>
    <s v="No reportado"/>
    <n v="2025"/>
    <n v="20913.900000000001"/>
    <n v="1299"/>
    <s v="Kgr."/>
  </r>
  <r>
    <s v="Alimentarios"/>
    <x v="1"/>
    <x v="0"/>
    <s v="Europa no UE"/>
    <x v="43"/>
    <s v="Europa no UE"/>
    <s v="Europa no UE - Resto de Europa no U.E."/>
    <x v="34"/>
    <x v="3"/>
    <x v="14"/>
    <s v="No reportado"/>
    <n v="2025"/>
    <n v="2280"/>
    <n v="400"/>
    <s v="Kgr."/>
  </r>
  <r>
    <s v="Alimentarios"/>
    <x v="1"/>
    <x v="0"/>
    <s v="Europa no UE"/>
    <x v="43"/>
    <s v="Europa no UE"/>
    <s v="Europa no UE - Resto de Europa no U.E."/>
    <x v="37"/>
    <x v="3"/>
    <x v="14"/>
    <s v="No reportado"/>
    <n v="2025"/>
    <n v="3011.36"/>
    <n v="464"/>
    <s v="Kgr."/>
  </r>
  <r>
    <s v="Alimentarios"/>
    <x v="1"/>
    <x v="0"/>
    <s v="Europa no UE"/>
    <x v="43"/>
    <s v="Europa no UE"/>
    <s v="Europa no UE - Resto de Europa no U.E."/>
    <x v="38"/>
    <x v="13"/>
    <x v="5"/>
    <s v="No reportado"/>
    <n v="2025"/>
    <n v="15620"/>
    <n v="781"/>
    <s v="Kgr."/>
  </r>
  <r>
    <s v="Alimentarios"/>
    <x v="1"/>
    <x v="0"/>
    <s v="Europa no UE"/>
    <x v="43"/>
    <s v="Europa no UE"/>
    <s v="Europa no UE - Resto de Europa no U.E."/>
    <x v="41"/>
    <x v="6"/>
    <x v="13"/>
    <s v="No reportado"/>
    <n v="2025"/>
    <n v="31315.58"/>
    <n v="1643"/>
    <s v="Kgr."/>
  </r>
  <r>
    <s v="Alimentarios"/>
    <x v="1"/>
    <x v="1"/>
    <s v="Africa"/>
    <x v="44"/>
    <s v="África"/>
    <s v="África Angola"/>
    <x v="29"/>
    <x v="5"/>
    <x v="11"/>
    <s v="No reportado"/>
    <n v="2025"/>
    <n v="73640"/>
    <n v="7364"/>
    <s v="Kgr."/>
  </r>
  <r>
    <s v="Alimentarios"/>
    <x v="1"/>
    <x v="1"/>
    <s v="Africa"/>
    <x v="45"/>
    <s v="África"/>
    <s v="África Cabo Verde"/>
    <x v="19"/>
    <x v="9"/>
    <x v="5"/>
    <s v="No reportado"/>
    <n v="2025"/>
    <n v="2548"/>
    <n v="196"/>
    <s v="Kgr."/>
  </r>
  <r>
    <s v="Alimentarios"/>
    <x v="1"/>
    <x v="1"/>
    <s v="Africa"/>
    <x v="46"/>
    <s v="África"/>
    <s v="África Mayotte"/>
    <x v="29"/>
    <x v="5"/>
    <x v="11"/>
    <s v="No reportado"/>
    <n v="2025"/>
    <n v="13957.12"/>
    <n v="1484.8"/>
    <s v="Kgr."/>
  </r>
  <r>
    <s v="Alimentarios"/>
    <x v="1"/>
    <x v="1"/>
    <s v="Africa"/>
    <x v="47"/>
    <s v="África"/>
    <s v="África Congo, Rep democratica del"/>
    <x v="21"/>
    <x v="0"/>
    <x v="5"/>
    <s v="No reportado"/>
    <n v="2025"/>
    <n v="1136"/>
    <n v="71"/>
    <s v="Kgr."/>
  </r>
  <r>
    <s v="Alimentarios"/>
    <x v="1"/>
    <x v="1"/>
    <s v="Africa"/>
    <x v="48"/>
    <s v="África"/>
    <s v="África Guinea Ecuatorial"/>
    <x v="21"/>
    <x v="0"/>
    <x v="5"/>
    <s v="No reportado"/>
    <n v="2025"/>
    <n v="10625.6"/>
    <n v="664.1"/>
    <s v="Kgr."/>
  </r>
  <r>
    <s v="Alimentarios"/>
    <x v="1"/>
    <x v="1"/>
    <s v="Africa"/>
    <x v="48"/>
    <s v="África"/>
    <s v="África Guinea Ecuatorial"/>
    <x v="29"/>
    <x v="5"/>
    <x v="11"/>
    <s v="No reportado"/>
    <n v="2025"/>
    <n v="9986.56"/>
    <n v="1062.4000000000001"/>
    <s v="Kgr."/>
  </r>
  <r>
    <s v="Alimentarios"/>
    <x v="1"/>
    <x v="1"/>
    <s v="Africa"/>
    <x v="49"/>
    <s v="África"/>
    <s v="África Gabon"/>
    <x v="29"/>
    <x v="5"/>
    <x v="11"/>
    <s v="No reportado"/>
    <n v="2025"/>
    <n v="49331.199999999997"/>
    <n v="5248"/>
    <s v="Kgr."/>
  </r>
  <r>
    <s v="Alimentarios"/>
    <x v="1"/>
    <x v="1"/>
    <s v="Africa"/>
    <x v="50"/>
    <s v="África"/>
    <s v="África Guinea"/>
    <x v="29"/>
    <x v="5"/>
    <x v="11"/>
    <s v="No reportado"/>
    <n v="2025"/>
    <n v="30080"/>
    <n v="3200"/>
    <s v="Kgr."/>
  </r>
  <r>
    <s v="Alimentarios"/>
    <x v="1"/>
    <x v="1"/>
    <s v="Africa"/>
    <x v="51"/>
    <s v="África"/>
    <s v="África Costa de Marfil"/>
    <x v="29"/>
    <x v="5"/>
    <x v="11"/>
    <s v="No reportado"/>
    <n v="2025"/>
    <n v="5715.2"/>
    <n v="608"/>
    <s v="Kgr."/>
  </r>
  <r>
    <s v="Alimentarios"/>
    <x v="1"/>
    <x v="1"/>
    <s v="Africa"/>
    <x v="52"/>
    <s v="África"/>
    <s v="África Kenya"/>
    <x v="2"/>
    <x v="2"/>
    <x v="0"/>
    <s v="No reportado"/>
    <n v="2025"/>
    <n v="2806.5"/>
    <n v="150"/>
    <s v="Kgr."/>
  </r>
  <r>
    <s v="Alimentarios"/>
    <x v="1"/>
    <x v="1"/>
    <s v="Africa"/>
    <x v="52"/>
    <s v="África"/>
    <s v="África Kenya"/>
    <x v="29"/>
    <x v="5"/>
    <x v="11"/>
    <s v="No reportado"/>
    <n v="2025"/>
    <n v="2887.68"/>
    <n v="307.2"/>
    <s v="Kgr."/>
  </r>
  <r>
    <s v="Alimentarios"/>
    <x v="1"/>
    <x v="1"/>
    <s v="Africa"/>
    <x v="53"/>
    <s v="África"/>
    <s v="África Mauritania"/>
    <x v="92"/>
    <x v="10"/>
    <x v="23"/>
    <s v="No reportado"/>
    <n v="2025"/>
    <n v="930074.82"/>
    <n v="525466"/>
    <s v="Kgr."/>
  </r>
  <r>
    <s v="Alimentarios"/>
    <x v="1"/>
    <x v="1"/>
    <s v="Africa"/>
    <x v="54"/>
    <s v="África"/>
    <s v="África Mauricio"/>
    <x v="16"/>
    <x v="3"/>
    <x v="0"/>
    <s v="No reportado"/>
    <n v="2025"/>
    <n v="5220"/>
    <n v="300"/>
    <s v="Kgr."/>
  </r>
  <r>
    <s v="Alimentarios"/>
    <x v="1"/>
    <x v="1"/>
    <s v="Africa"/>
    <x v="54"/>
    <s v="África"/>
    <s v="África Mauricio"/>
    <x v="21"/>
    <x v="0"/>
    <x v="5"/>
    <s v="No reportado"/>
    <n v="2025"/>
    <n v="1264"/>
    <n v="79"/>
    <s v="Kgr."/>
  </r>
  <r>
    <s v="Alimentarios"/>
    <x v="1"/>
    <x v="1"/>
    <s v="Africa"/>
    <x v="55"/>
    <s v="África"/>
    <s v="África Marruecos"/>
    <x v="93"/>
    <x v="3"/>
    <x v="0"/>
    <s v="No reportado"/>
    <n v="2025"/>
    <n v="450000"/>
    <n v="45000"/>
    <s v="Kgr."/>
  </r>
  <r>
    <s v="Alimentarios"/>
    <x v="1"/>
    <x v="1"/>
    <s v="Africa"/>
    <x v="55"/>
    <s v="África"/>
    <s v="África Marruecos"/>
    <x v="3"/>
    <x v="3"/>
    <x v="1"/>
    <s v="No reportado"/>
    <n v="2025"/>
    <n v="900"/>
    <n v="180"/>
    <s v="Kgr."/>
  </r>
  <r>
    <s v="Alimentarios"/>
    <x v="1"/>
    <x v="1"/>
    <s v="Africa"/>
    <x v="55"/>
    <s v="África"/>
    <s v="África Marruecos"/>
    <x v="9"/>
    <x v="6"/>
    <x v="4"/>
    <s v="No reportado"/>
    <n v="2025"/>
    <n v="3939"/>
    <n v="3030"/>
    <s v="Kgr."/>
  </r>
  <r>
    <s v="Alimentarios"/>
    <x v="1"/>
    <x v="1"/>
    <s v="Africa"/>
    <x v="55"/>
    <s v="África"/>
    <s v="África Marruecos"/>
    <x v="16"/>
    <x v="3"/>
    <x v="0"/>
    <s v="No reportado"/>
    <n v="2025"/>
    <n v="1740"/>
    <n v="100"/>
    <s v="Kgr."/>
  </r>
  <r>
    <s v="Alimentarios"/>
    <x v="1"/>
    <x v="1"/>
    <s v="Africa"/>
    <x v="55"/>
    <s v="África"/>
    <s v="África Marruecos"/>
    <x v="21"/>
    <x v="0"/>
    <x v="5"/>
    <s v="No reportado"/>
    <n v="2025"/>
    <n v="143747.20000000001"/>
    <n v="8984.2000000000007"/>
    <s v="Kgr."/>
  </r>
  <r>
    <s v="Alimentarios"/>
    <x v="1"/>
    <x v="1"/>
    <s v="Africa"/>
    <x v="55"/>
    <s v="África"/>
    <s v="África Marruecos"/>
    <x v="29"/>
    <x v="5"/>
    <x v="11"/>
    <s v="No reportado"/>
    <n v="2025"/>
    <n v="4090.88"/>
    <n v="435.2"/>
    <s v="Kgr."/>
  </r>
  <r>
    <s v="Alimentarios"/>
    <x v="1"/>
    <x v="1"/>
    <s v="Africa"/>
    <x v="55"/>
    <s v="África"/>
    <s v="África Marruecos"/>
    <x v="31"/>
    <x v="13"/>
    <x v="12"/>
    <s v="No reportado"/>
    <n v="2025"/>
    <n v="30000"/>
    <n v="1000"/>
    <s v="Kgr."/>
  </r>
  <r>
    <s v="Alimentarios"/>
    <x v="1"/>
    <x v="1"/>
    <s v="Africa"/>
    <x v="55"/>
    <s v="África"/>
    <s v="África Marruecos"/>
    <x v="92"/>
    <x v="10"/>
    <x v="23"/>
    <s v="No reportado"/>
    <n v="2025"/>
    <n v="233215.2"/>
    <n v="131760"/>
    <s v="Kgr."/>
  </r>
  <r>
    <s v="Alimentarios"/>
    <x v="1"/>
    <x v="1"/>
    <s v="Africa"/>
    <x v="55"/>
    <s v="África"/>
    <s v="África Marruecos"/>
    <x v="54"/>
    <x v="10"/>
    <x v="4"/>
    <s v="No reportado"/>
    <n v="2025"/>
    <n v="5460000"/>
    <n v="3640000"/>
    <s v="Kgr."/>
  </r>
  <r>
    <s v="Alimentarios"/>
    <x v="1"/>
    <x v="1"/>
    <s v="Africa"/>
    <x v="55"/>
    <s v="África"/>
    <s v="África Marruecos"/>
    <x v="74"/>
    <x v="4"/>
    <x v="13"/>
    <s v="No reportado"/>
    <n v="2025"/>
    <n v="989.01"/>
    <n v="27"/>
    <s v="Kgr."/>
  </r>
  <r>
    <s v="Alimentarios"/>
    <x v="1"/>
    <x v="1"/>
    <s v="Africa"/>
    <x v="56"/>
    <s v="África"/>
    <s v="África Mozambique"/>
    <x v="21"/>
    <x v="0"/>
    <x v="5"/>
    <s v="No reportado"/>
    <n v="2025"/>
    <n v="1630.4"/>
    <n v="101.9"/>
    <s v="Kgr."/>
  </r>
  <r>
    <s v="Alimentarios"/>
    <x v="1"/>
    <x v="1"/>
    <s v="Africa"/>
    <x v="57"/>
    <s v="África"/>
    <s v="África Guinea-Bissau"/>
    <x v="25"/>
    <x v="3"/>
    <x v="0"/>
    <s v="No reportado"/>
    <n v="2025"/>
    <n v="3500"/>
    <n v="500"/>
    <s v="Kgr."/>
  </r>
  <r>
    <s v="Alimentarios"/>
    <x v="1"/>
    <x v="1"/>
    <s v="Africa"/>
    <x v="58"/>
    <s v="África"/>
    <s v="África Senegal"/>
    <x v="92"/>
    <x v="10"/>
    <x v="23"/>
    <s v="No reportado"/>
    <n v="2025"/>
    <n v="1213476.6000000001"/>
    <n v="685580"/>
    <s v="Kgr."/>
  </r>
  <r>
    <s v="Alimentarios"/>
    <x v="1"/>
    <x v="1"/>
    <s v="Africa"/>
    <x v="59"/>
    <s v="África"/>
    <s v="África Seychelles"/>
    <x v="28"/>
    <x v="3"/>
    <x v="10"/>
    <s v="No reportado"/>
    <n v="2025"/>
    <n v="11.7"/>
    <n v="3"/>
    <s v="Ltr."/>
  </r>
  <r>
    <s v="Alimentarios"/>
    <x v="1"/>
    <x v="1"/>
    <s v="Africa"/>
    <x v="59"/>
    <s v="África"/>
    <s v="África Seychelles"/>
    <x v="29"/>
    <x v="5"/>
    <x v="11"/>
    <s v="No reportado"/>
    <n v="2025"/>
    <n v="3368.96"/>
    <n v="358.4"/>
    <s v="Kgr."/>
  </r>
  <r>
    <s v="Alimentarios"/>
    <x v="1"/>
    <x v="1"/>
    <s v="Africa"/>
    <x v="60"/>
    <s v="África"/>
    <s v="África Sierra leona"/>
    <x v="29"/>
    <x v="5"/>
    <x v="11"/>
    <s v="No reportado"/>
    <n v="2025"/>
    <n v="721.92"/>
    <n v="76.8"/>
    <s v="Kgr."/>
  </r>
  <r>
    <s v="Alimentarios"/>
    <x v="1"/>
    <x v="1"/>
    <s v="Africa"/>
    <x v="61"/>
    <s v="África"/>
    <s v="África Sudafrica"/>
    <x v="4"/>
    <x v="4"/>
    <x v="2"/>
    <s v="No reportado"/>
    <n v="2025"/>
    <n v="42873.599999999999"/>
    <n v="18480"/>
    <s v="Kgr."/>
  </r>
  <r>
    <s v="Alimentarios"/>
    <x v="1"/>
    <x v="1"/>
    <s v="Africa"/>
    <x v="61"/>
    <s v="África"/>
    <s v="África Sudafrica"/>
    <x v="14"/>
    <x v="7"/>
    <x v="7"/>
    <s v="No reportado"/>
    <n v="2025"/>
    <n v="11700"/>
    <n v="1560"/>
    <s v="Kgr."/>
  </r>
  <r>
    <s v="Alimentarios"/>
    <x v="1"/>
    <x v="1"/>
    <s v="Africa"/>
    <x v="61"/>
    <s v="África"/>
    <s v="África Sudafrica"/>
    <x v="21"/>
    <x v="0"/>
    <x v="5"/>
    <s v="No reportado"/>
    <n v="2025"/>
    <n v="44536"/>
    <n v="2783.5"/>
    <s v="Kgr."/>
  </r>
  <r>
    <s v="Alimentarios"/>
    <x v="1"/>
    <x v="1"/>
    <s v="Africa"/>
    <x v="61"/>
    <s v="África"/>
    <s v="África Sudafrica"/>
    <x v="29"/>
    <x v="5"/>
    <x v="11"/>
    <s v="No reportado"/>
    <n v="2025"/>
    <n v="54805.760000000002"/>
    <n v="5830.4"/>
    <s v="Kgr."/>
  </r>
  <r>
    <s v="Alimentarios"/>
    <x v="1"/>
    <x v="1"/>
    <s v="Africa"/>
    <x v="62"/>
    <s v="África"/>
    <s v="África Egipto"/>
    <x v="21"/>
    <x v="0"/>
    <x v="5"/>
    <s v="No reportado"/>
    <n v="2025"/>
    <n v="2976"/>
    <n v="186"/>
    <s v="Kgr."/>
  </r>
  <r>
    <s v="Alimentarios"/>
    <x v="1"/>
    <x v="1"/>
    <s v="Africa"/>
    <x v="63"/>
    <s v="África"/>
    <s v="África Zambia"/>
    <x v="21"/>
    <x v="0"/>
    <x v="5"/>
    <s v="No reportado"/>
    <n v="2025"/>
    <n v="5068.8"/>
    <n v="316.8"/>
    <s v="Kgr."/>
  </r>
  <r>
    <s v="Alimentarios"/>
    <x v="1"/>
    <x v="1"/>
    <s v="Africa"/>
    <x v="64"/>
    <s v="África"/>
    <s v="África - Resto África"/>
    <x v="9"/>
    <x v="6"/>
    <x v="4"/>
    <s v="No reportado"/>
    <n v="2025"/>
    <n v="65767"/>
    <n v="50590"/>
    <s v="Kgr."/>
  </r>
  <r>
    <s v="Alimentarios"/>
    <x v="1"/>
    <x v="1"/>
    <s v="Africa"/>
    <x v="64"/>
    <s v="África"/>
    <s v="África - Resto África"/>
    <x v="23"/>
    <x v="11"/>
    <x v="5"/>
    <s v="No reportado"/>
    <n v="2025"/>
    <n v="82.367999999999995"/>
    <n v="8.8000000000000007"/>
    <s v="Kgr."/>
  </r>
  <r>
    <s v="Alimentarios"/>
    <x v="1"/>
    <x v="1"/>
    <s v="Africa"/>
    <x v="64"/>
    <s v="África"/>
    <s v="África - Resto África"/>
    <x v="29"/>
    <x v="5"/>
    <x v="11"/>
    <s v="No reportado"/>
    <n v="2025"/>
    <n v="19311.36"/>
    <n v="2054.4"/>
    <s v="Kgr."/>
  </r>
  <r>
    <s v="Alimentarios"/>
    <x v="1"/>
    <x v="2"/>
    <s v="Asia"/>
    <x v="65"/>
    <s v="Asia"/>
    <s v="Asia Bahrein"/>
    <x v="12"/>
    <x v="2"/>
    <x v="5"/>
    <s v="No reportado"/>
    <n v="2025"/>
    <n v="598.5"/>
    <n v="63"/>
    <s v="Kgr."/>
  </r>
  <r>
    <s v="Alimentarios"/>
    <x v="1"/>
    <x v="2"/>
    <s v="Asia"/>
    <x v="65"/>
    <s v="Asia"/>
    <s v="Asia Bahrein"/>
    <x v="16"/>
    <x v="3"/>
    <x v="0"/>
    <s v="No reportado"/>
    <n v="2025"/>
    <n v="1740"/>
    <n v="100"/>
    <s v="Kgr."/>
  </r>
  <r>
    <s v="Alimentarios"/>
    <x v="1"/>
    <x v="2"/>
    <s v="Asia"/>
    <x v="65"/>
    <s v="Asia"/>
    <s v="Asia Bahrein"/>
    <x v="21"/>
    <x v="0"/>
    <x v="5"/>
    <s v="No reportado"/>
    <n v="2025"/>
    <n v="8115.2"/>
    <n v="507.2"/>
    <s v="Kgr."/>
  </r>
  <r>
    <s v="Alimentarios"/>
    <x v="1"/>
    <x v="2"/>
    <s v="Asia"/>
    <x v="66"/>
    <s v="Asia"/>
    <s v="Asia Bangladesh"/>
    <x v="47"/>
    <x v="3"/>
    <x v="0"/>
    <s v="No reportado"/>
    <n v="2025"/>
    <n v="18341.18"/>
    <n v="3146"/>
    <s v="Kgr."/>
  </r>
  <r>
    <s v="Alimentarios"/>
    <x v="1"/>
    <x v="2"/>
    <s v="Asia"/>
    <x v="67"/>
    <s v="Asia"/>
    <s v="Asia Armenia"/>
    <x v="29"/>
    <x v="5"/>
    <x v="11"/>
    <s v="No reportado"/>
    <n v="2025"/>
    <n v="1082.8800000000001"/>
    <n v="115.2"/>
    <s v="Kgr."/>
  </r>
  <r>
    <s v="Alimentarios"/>
    <x v="1"/>
    <x v="2"/>
    <s v="Asia"/>
    <x v="67"/>
    <s v="Asia"/>
    <s v="Asia Armenia"/>
    <x v="74"/>
    <x v="4"/>
    <x v="13"/>
    <s v="No reportado"/>
    <n v="2025"/>
    <n v="439.56"/>
    <n v="12"/>
    <s v="Kgr."/>
  </r>
  <r>
    <s v="Alimentarios"/>
    <x v="1"/>
    <x v="2"/>
    <s v="Asia"/>
    <x v="68"/>
    <s v="Asia"/>
    <s v="Asia Camboya"/>
    <x v="11"/>
    <x v="3"/>
    <x v="3"/>
    <s v="No reportado"/>
    <n v="2025"/>
    <n v="11827.2"/>
    <n v="256"/>
    <s v="Kgr."/>
  </r>
  <r>
    <s v="Alimentarios"/>
    <x v="1"/>
    <x v="2"/>
    <s v="Asia"/>
    <x v="68"/>
    <s v="Asia"/>
    <s v="Asia Camboya"/>
    <x v="21"/>
    <x v="0"/>
    <x v="5"/>
    <s v="No reportado"/>
    <n v="2025"/>
    <n v="460.8"/>
    <n v="28.8"/>
    <s v="Kgr."/>
  </r>
  <r>
    <s v="Alimentarios"/>
    <x v="1"/>
    <x v="2"/>
    <s v="Asia"/>
    <x v="68"/>
    <s v="Asia"/>
    <s v="Asia Camboya"/>
    <x v="29"/>
    <x v="5"/>
    <x v="11"/>
    <s v="No reportado"/>
    <n v="2025"/>
    <n v="5775.36"/>
    <n v="614.4"/>
    <s v="Kgr."/>
  </r>
  <r>
    <s v="Alimentarios"/>
    <x v="1"/>
    <x v="2"/>
    <s v="Asia"/>
    <x v="69"/>
    <s v="Asia"/>
    <s v="Asia Sri Lanka"/>
    <x v="29"/>
    <x v="5"/>
    <x v="11"/>
    <s v="No reportado"/>
    <n v="2025"/>
    <n v="2346.2399999999998"/>
    <n v="249.6"/>
    <s v="Kgr."/>
  </r>
  <r>
    <s v="Alimentarios"/>
    <x v="1"/>
    <x v="2"/>
    <s v="Asia"/>
    <x v="70"/>
    <s v="Asia"/>
    <s v="Asia China"/>
    <x v="0"/>
    <x v="0"/>
    <x v="0"/>
    <s v="No reportado"/>
    <n v="2025"/>
    <n v="75369"/>
    <n v="7178"/>
    <s v="Kgr."/>
  </r>
  <r>
    <s v="Alimentarios"/>
    <x v="1"/>
    <x v="2"/>
    <s v="Asia"/>
    <x v="70"/>
    <s v="Asia"/>
    <s v="Asia China"/>
    <x v="1"/>
    <x v="1"/>
    <x v="0"/>
    <s v="No reportado"/>
    <n v="2025"/>
    <n v="61000"/>
    <n v="6100"/>
    <s v="Kgr."/>
  </r>
  <r>
    <s v="Alimentarios"/>
    <x v="1"/>
    <x v="2"/>
    <s v="Asia"/>
    <x v="70"/>
    <s v="Asia"/>
    <s v="Asia China"/>
    <x v="86"/>
    <x v="3"/>
    <x v="0"/>
    <s v="No reportado"/>
    <n v="2025"/>
    <n v="238000"/>
    <n v="28000"/>
    <s v="Kgr."/>
  </r>
  <r>
    <s v="Alimentarios"/>
    <x v="1"/>
    <x v="2"/>
    <s v="Asia"/>
    <x v="70"/>
    <s v="Asia"/>
    <s v="Asia China"/>
    <x v="6"/>
    <x v="3"/>
    <x v="0"/>
    <s v="No reportado"/>
    <n v="2025"/>
    <n v="870000"/>
    <n v="145000"/>
    <s v="Kgr."/>
  </r>
  <r>
    <s v="Alimentarios"/>
    <x v="1"/>
    <x v="2"/>
    <s v="Asia"/>
    <x v="70"/>
    <s v="Asia"/>
    <s v="Asia China"/>
    <x v="7"/>
    <x v="5"/>
    <x v="3"/>
    <s v="No reportado"/>
    <n v="2025"/>
    <n v="168883.64466265799"/>
    <n v="3672"/>
    <s v="Kgr."/>
  </r>
  <r>
    <s v="Alimentarios"/>
    <x v="1"/>
    <x v="2"/>
    <s v="Asia"/>
    <x v="70"/>
    <s v="Asia"/>
    <s v="Asia China"/>
    <x v="10"/>
    <x v="4"/>
    <x v="0"/>
    <s v="No reportado"/>
    <n v="2025"/>
    <n v="17000"/>
    <n v="2000"/>
    <s v="Kgr."/>
  </r>
  <r>
    <s v="Alimentarios"/>
    <x v="1"/>
    <x v="2"/>
    <s v="Asia"/>
    <x v="70"/>
    <s v="Asia"/>
    <s v="Asia China"/>
    <x v="12"/>
    <x v="2"/>
    <x v="5"/>
    <s v="No reportado"/>
    <n v="2025"/>
    <n v="1247.0650000000001"/>
    <n v="131.27000000000001"/>
    <s v="Kgr."/>
  </r>
  <r>
    <s v="Alimentarios"/>
    <x v="1"/>
    <x v="2"/>
    <s v="Asia"/>
    <x v="70"/>
    <s v="Asia"/>
    <s v="Asia China"/>
    <x v="44"/>
    <x v="0"/>
    <x v="0"/>
    <s v="No reportado"/>
    <n v="2025"/>
    <n v="350000"/>
    <n v="25000"/>
    <s v="Kgr."/>
  </r>
  <r>
    <s v="Alimentarios"/>
    <x v="1"/>
    <x v="2"/>
    <s v="Asia"/>
    <x v="70"/>
    <s v="Asia"/>
    <s v="Asia China"/>
    <x v="14"/>
    <x v="7"/>
    <x v="7"/>
    <s v="No reportado"/>
    <n v="2025"/>
    <n v="15825"/>
    <n v="2110"/>
    <s v="Kgr."/>
  </r>
  <r>
    <s v="Alimentarios"/>
    <x v="1"/>
    <x v="2"/>
    <s v="Asia"/>
    <x v="70"/>
    <s v="Asia"/>
    <s v="Asia China"/>
    <x v="15"/>
    <x v="8"/>
    <x v="8"/>
    <s v="No reportado"/>
    <n v="2025"/>
    <n v="31340"/>
    <n v="2000"/>
    <s v="Kgr."/>
  </r>
  <r>
    <s v="Alimentarios"/>
    <x v="1"/>
    <x v="2"/>
    <s v="Asia"/>
    <x v="70"/>
    <s v="Asia"/>
    <s v="Asia China"/>
    <x v="16"/>
    <x v="3"/>
    <x v="0"/>
    <s v="No reportado"/>
    <n v="2025"/>
    <n v="48720"/>
    <n v="2800"/>
    <s v="Kgr."/>
  </r>
  <r>
    <s v="Alimentarios"/>
    <x v="1"/>
    <x v="2"/>
    <s v="Asia"/>
    <x v="70"/>
    <s v="Asia"/>
    <s v="Asia China"/>
    <x v="19"/>
    <x v="9"/>
    <x v="5"/>
    <s v="No reportado"/>
    <n v="2025"/>
    <n v="9800.83"/>
    <n v="753.91"/>
    <s v="Kgr."/>
  </r>
  <r>
    <s v="Alimentarios"/>
    <x v="1"/>
    <x v="2"/>
    <s v="Asia"/>
    <x v="70"/>
    <s v="Asia"/>
    <s v="Asia China"/>
    <x v="21"/>
    <x v="0"/>
    <x v="5"/>
    <s v="No reportado"/>
    <n v="2025"/>
    <n v="268931.20000000001"/>
    <n v="16808.2"/>
    <s v="Kgr."/>
  </r>
  <r>
    <s v="Alimentarios"/>
    <x v="1"/>
    <x v="2"/>
    <s v="Asia"/>
    <x v="70"/>
    <s v="Asia"/>
    <s v="Asia China"/>
    <x v="28"/>
    <x v="3"/>
    <x v="10"/>
    <s v="No reportado"/>
    <n v="2025"/>
    <n v="13618.8"/>
    <n v="3492"/>
    <s v="Ltr."/>
  </r>
  <r>
    <s v="Alimentarios"/>
    <x v="1"/>
    <x v="2"/>
    <s v="Asia"/>
    <x v="70"/>
    <s v="Asia"/>
    <s v="Asia China"/>
    <x v="29"/>
    <x v="5"/>
    <x v="11"/>
    <s v="No reportado"/>
    <n v="2025"/>
    <n v="11098935.22525"/>
    <n v="1207709.23"/>
    <s v="Kgr."/>
  </r>
  <r>
    <s v="Alimentarios"/>
    <x v="1"/>
    <x v="2"/>
    <s v="Asia"/>
    <x v="70"/>
    <s v="Asia"/>
    <s v="Asia China"/>
    <x v="50"/>
    <x v="5"/>
    <x v="14"/>
    <s v="No reportado"/>
    <n v="2025"/>
    <n v="1462.28"/>
    <n v="1052"/>
    <s v="Kgr."/>
  </r>
  <r>
    <s v="Alimentarios"/>
    <x v="1"/>
    <x v="2"/>
    <s v="Asia"/>
    <x v="70"/>
    <s v="Asia"/>
    <s v="Asia China"/>
    <x v="30"/>
    <x v="3"/>
    <x v="0"/>
    <s v="No reportado"/>
    <n v="2025"/>
    <n v="4571.3674308141699"/>
    <n v="470"/>
    <s v="Kgr."/>
  </r>
  <r>
    <s v="Alimentarios"/>
    <x v="1"/>
    <x v="2"/>
    <s v="Asia"/>
    <x v="70"/>
    <s v="Asia"/>
    <s v="Asia China"/>
    <x v="53"/>
    <x v="5"/>
    <x v="8"/>
    <s v="No reportado"/>
    <n v="2025"/>
    <n v="102100"/>
    <n v="5000"/>
    <s v="Kgr."/>
  </r>
  <r>
    <s v="Alimentarios"/>
    <x v="1"/>
    <x v="2"/>
    <s v="Asia"/>
    <x v="70"/>
    <s v="Asia"/>
    <s v="Asia China"/>
    <x v="38"/>
    <x v="13"/>
    <x v="5"/>
    <s v="No reportado"/>
    <n v="2025"/>
    <n v="1240"/>
    <n v="62"/>
    <s v="Kgr."/>
  </r>
  <r>
    <s v="Alimentarios"/>
    <x v="1"/>
    <x v="2"/>
    <s v="Asia"/>
    <x v="70"/>
    <s v="Asia"/>
    <s v="Asia China"/>
    <x v="39"/>
    <x v="13"/>
    <x v="5"/>
    <s v="No reportado"/>
    <n v="2025"/>
    <n v="1100"/>
    <n v="100"/>
    <s v="Kgr."/>
  </r>
  <r>
    <s v="Alimentarios"/>
    <x v="1"/>
    <x v="2"/>
    <s v="Asia"/>
    <x v="70"/>
    <s v="Asia"/>
    <s v="Asia China"/>
    <x v="74"/>
    <x v="4"/>
    <x v="13"/>
    <s v="No reportado"/>
    <n v="2025"/>
    <n v="73.260000000000005"/>
    <n v="2"/>
    <s v="Kgr."/>
  </r>
  <r>
    <s v="Alimentarios"/>
    <x v="1"/>
    <x v="2"/>
    <s v="Asia"/>
    <x v="71"/>
    <s v="Asia"/>
    <s v="Asia Taiwan"/>
    <x v="0"/>
    <x v="0"/>
    <x v="0"/>
    <s v="No reportado"/>
    <n v="2025"/>
    <n v="223839"/>
    <n v="21318"/>
    <s v="Kgr."/>
  </r>
  <r>
    <s v="Alimentarios"/>
    <x v="1"/>
    <x v="2"/>
    <s v="Asia"/>
    <x v="71"/>
    <s v="Asia"/>
    <s v="Asia Taiwan"/>
    <x v="6"/>
    <x v="3"/>
    <x v="0"/>
    <s v="No reportado"/>
    <n v="2025"/>
    <n v="180000"/>
    <n v="30000"/>
    <s v="Kgr."/>
  </r>
  <r>
    <s v="Alimentarios"/>
    <x v="1"/>
    <x v="2"/>
    <s v="Asia"/>
    <x v="71"/>
    <s v="Asia"/>
    <s v="Asia Taiwan"/>
    <x v="7"/>
    <x v="5"/>
    <x v="3"/>
    <s v="No reportado"/>
    <n v="2025"/>
    <n v="3518.4092638053899"/>
    <n v="76.5"/>
    <s v="Kgr."/>
  </r>
  <r>
    <s v="Alimentarios"/>
    <x v="1"/>
    <x v="2"/>
    <s v="Asia"/>
    <x v="71"/>
    <s v="Asia"/>
    <s v="Asia Taiwan"/>
    <x v="12"/>
    <x v="2"/>
    <x v="5"/>
    <s v="No reportado"/>
    <n v="2025"/>
    <n v="490.67500000000001"/>
    <n v="51.65"/>
    <s v="Kgr."/>
  </r>
  <r>
    <s v="Alimentarios"/>
    <x v="1"/>
    <x v="2"/>
    <s v="Asia"/>
    <x v="71"/>
    <s v="Asia"/>
    <s v="Asia Taiwan"/>
    <x v="44"/>
    <x v="0"/>
    <x v="0"/>
    <s v="No reportado"/>
    <n v="2025"/>
    <n v="88200"/>
    <n v="6300"/>
    <s v="Kgr."/>
  </r>
  <r>
    <s v="Alimentarios"/>
    <x v="1"/>
    <x v="2"/>
    <s v="Asia"/>
    <x v="71"/>
    <s v="Asia"/>
    <s v="Asia Taiwan"/>
    <x v="16"/>
    <x v="3"/>
    <x v="0"/>
    <s v="No reportado"/>
    <n v="2025"/>
    <n v="139200"/>
    <n v="8000"/>
    <s v="Kgr."/>
  </r>
  <r>
    <s v="Alimentarios"/>
    <x v="1"/>
    <x v="2"/>
    <s v="Asia"/>
    <x v="71"/>
    <s v="Asia"/>
    <s v="Asia Taiwan"/>
    <x v="21"/>
    <x v="0"/>
    <x v="5"/>
    <s v="No reportado"/>
    <n v="2025"/>
    <n v="1896"/>
    <n v="118.5"/>
    <s v="Kgr."/>
  </r>
  <r>
    <s v="Alimentarios"/>
    <x v="1"/>
    <x v="2"/>
    <s v="Asia"/>
    <x v="71"/>
    <s v="Asia"/>
    <s v="Asia Taiwan"/>
    <x v="47"/>
    <x v="3"/>
    <x v="0"/>
    <s v="No reportado"/>
    <n v="2025"/>
    <n v="3847.8"/>
    <n v="660"/>
    <s v="Kgr."/>
  </r>
  <r>
    <s v="Alimentarios"/>
    <x v="1"/>
    <x v="2"/>
    <s v="Asia"/>
    <x v="71"/>
    <s v="Asia"/>
    <s v="Asia Taiwan"/>
    <x v="27"/>
    <x v="4"/>
    <x v="0"/>
    <s v="No reportado"/>
    <n v="2025"/>
    <n v="380052"/>
    <n v="44712"/>
    <s v="Kgr."/>
  </r>
  <r>
    <s v="Alimentarios"/>
    <x v="1"/>
    <x v="2"/>
    <s v="Asia"/>
    <x v="71"/>
    <s v="Asia"/>
    <s v="Asia Taiwan"/>
    <x v="28"/>
    <x v="3"/>
    <x v="10"/>
    <s v="No reportado"/>
    <n v="2025"/>
    <n v="1474.2"/>
    <n v="378"/>
    <s v="Ltr."/>
  </r>
  <r>
    <s v="Alimentarios"/>
    <x v="1"/>
    <x v="2"/>
    <s v="Asia"/>
    <x v="71"/>
    <s v="Asia"/>
    <s v="Asia Taiwan"/>
    <x v="29"/>
    <x v="5"/>
    <x v="11"/>
    <s v="No reportado"/>
    <n v="2025"/>
    <n v="257553.92000000001"/>
    <n v="26412.799999999999"/>
    <s v="Kgr."/>
  </r>
  <r>
    <s v="Alimentarios"/>
    <x v="1"/>
    <x v="2"/>
    <s v="Asia"/>
    <x v="71"/>
    <s v="Asia"/>
    <s v="Asia Taiwan"/>
    <x v="50"/>
    <x v="5"/>
    <x v="14"/>
    <s v="No reportado"/>
    <n v="2025"/>
    <n v="2243.46"/>
    <n v="1614"/>
    <s v="Kgr."/>
  </r>
  <r>
    <s v="Alimentarios"/>
    <x v="1"/>
    <x v="2"/>
    <s v="Asia"/>
    <x v="71"/>
    <s v="Asia"/>
    <s v="Asia Taiwan"/>
    <x v="30"/>
    <x v="3"/>
    <x v="0"/>
    <s v="No reportado"/>
    <n v="2025"/>
    <n v="282807.93789672898"/>
    <n v="29076.58"/>
    <s v="Kgr."/>
  </r>
  <r>
    <s v="Alimentarios"/>
    <x v="1"/>
    <x v="2"/>
    <s v="Asia"/>
    <x v="72"/>
    <s v="Asia"/>
    <s v="Asia Georgia"/>
    <x v="21"/>
    <x v="0"/>
    <x v="5"/>
    <s v="No reportado"/>
    <n v="2025"/>
    <n v="2192"/>
    <n v="137"/>
    <s v="Kgr."/>
  </r>
  <r>
    <s v="Alimentarios"/>
    <x v="1"/>
    <x v="2"/>
    <s v="Asia"/>
    <x v="72"/>
    <s v="Asia"/>
    <s v="Asia Georgia"/>
    <x v="29"/>
    <x v="5"/>
    <x v="11"/>
    <s v="No reportado"/>
    <n v="2025"/>
    <n v="42558.58"/>
    <n v="4662.55"/>
    <s v="Kgr."/>
  </r>
  <r>
    <s v="Alimentarios"/>
    <x v="1"/>
    <x v="2"/>
    <s v="Asia"/>
    <x v="73"/>
    <s v="Asia"/>
    <s v="Asia Hong Kong"/>
    <x v="4"/>
    <x v="4"/>
    <x v="2"/>
    <s v="No reportado"/>
    <n v="2025"/>
    <n v="35078.400000000001"/>
    <n v="15120"/>
    <s v="Kgr."/>
  </r>
  <r>
    <s v="Alimentarios"/>
    <x v="1"/>
    <x v="2"/>
    <s v="Asia"/>
    <x v="73"/>
    <s v="Asia"/>
    <s v="Asia Hong Kong"/>
    <x v="61"/>
    <x v="5"/>
    <x v="5"/>
    <s v="No reportado"/>
    <n v="2025"/>
    <n v="67701.588000000003"/>
    <n v="3803.46"/>
    <s v="Kgr."/>
  </r>
  <r>
    <s v="Alimentarios"/>
    <x v="1"/>
    <x v="2"/>
    <s v="Asia"/>
    <x v="73"/>
    <s v="Asia"/>
    <s v="Asia Hong Kong"/>
    <x v="8"/>
    <x v="5"/>
    <x v="3"/>
    <s v="No reportado"/>
    <n v="2025"/>
    <n v="4697.43"/>
    <n v="93"/>
    <s v="Kgr."/>
  </r>
  <r>
    <s v="Alimentarios"/>
    <x v="1"/>
    <x v="2"/>
    <s v="Asia"/>
    <x v="73"/>
    <s v="Asia"/>
    <s v="Asia Hong Kong"/>
    <x v="10"/>
    <x v="4"/>
    <x v="0"/>
    <s v="No reportado"/>
    <n v="2025"/>
    <n v="21250"/>
    <n v="2500"/>
    <s v="Kgr."/>
  </r>
  <r>
    <s v="Alimentarios"/>
    <x v="1"/>
    <x v="2"/>
    <s v="Asia"/>
    <x v="73"/>
    <s v="Asia"/>
    <s v="Asia Hong Kong"/>
    <x v="11"/>
    <x v="3"/>
    <x v="3"/>
    <s v="No reportado"/>
    <n v="2025"/>
    <n v="7392"/>
    <n v="160"/>
    <s v="Kgr."/>
  </r>
  <r>
    <s v="Alimentarios"/>
    <x v="1"/>
    <x v="2"/>
    <s v="Asia"/>
    <x v="73"/>
    <s v="Asia"/>
    <s v="Asia Hong Kong"/>
    <x v="12"/>
    <x v="2"/>
    <x v="5"/>
    <s v="No reportado"/>
    <n v="2025"/>
    <n v="6119.0450000000001"/>
    <n v="644.11"/>
    <s v="Kgr."/>
  </r>
  <r>
    <s v="Alimentarios"/>
    <x v="1"/>
    <x v="2"/>
    <s v="Asia"/>
    <x v="73"/>
    <s v="Asia"/>
    <s v="Asia Hong Kong"/>
    <x v="44"/>
    <x v="0"/>
    <x v="0"/>
    <s v="No reportado"/>
    <n v="2025"/>
    <n v="32200"/>
    <n v="2300"/>
    <s v="Kgr."/>
  </r>
  <r>
    <s v="Alimentarios"/>
    <x v="1"/>
    <x v="2"/>
    <s v="Asia"/>
    <x v="73"/>
    <s v="Asia"/>
    <s v="Asia Hong Kong"/>
    <x v="19"/>
    <x v="9"/>
    <x v="5"/>
    <s v="No reportado"/>
    <n v="2025"/>
    <n v="840.58"/>
    <n v="64.66"/>
    <s v="Kgr."/>
  </r>
  <r>
    <s v="Alimentarios"/>
    <x v="1"/>
    <x v="2"/>
    <s v="Asia"/>
    <x v="73"/>
    <s v="Asia"/>
    <s v="Asia Hong Kong"/>
    <x v="28"/>
    <x v="3"/>
    <x v="10"/>
    <s v="No reportado"/>
    <n v="2025"/>
    <n v="4949.1000000000004"/>
    <n v="1269"/>
    <s v="Ltr."/>
  </r>
  <r>
    <s v="Alimentarios"/>
    <x v="1"/>
    <x v="2"/>
    <s v="Asia"/>
    <x v="73"/>
    <s v="Asia"/>
    <s v="Asia Hong Kong"/>
    <x v="49"/>
    <x v="3"/>
    <x v="10"/>
    <s v="No reportado"/>
    <n v="2025"/>
    <n v="244.58940000000001"/>
    <n v="9"/>
    <s v="Ltr."/>
  </r>
  <r>
    <s v="Alimentarios"/>
    <x v="1"/>
    <x v="2"/>
    <s v="Asia"/>
    <x v="73"/>
    <s v="Asia"/>
    <s v="Asia Hong Kong"/>
    <x v="29"/>
    <x v="5"/>
    <x v="11"/>
    <s v="No reportado"/>
    <n v="2025"/>
    <n v="317192.85859999998"/>
    <n v="32270.51"/>
    <s v="Kgr."/>
  </r>
  <r>
    <s v="Alimentarios"/>
    <x v="1"/>
    <x v="2"/>
    <s v="Asia"/>
    <x v="73"/>
    <s v="Asia"/>
    <s v="Asia Hong Kong"/>
    <x v="31"/>
    <x v="13"/>
    <x v="12"/>
    <s v="No reportado"/>
    <n v="2025"/>
    <n v="30000"/>
    <n v="1000"/>
    <s v="Kgr."/>
  </r>
  <r>
    <s v="Alimentarios"/>
    <x v="1"/>
    <x v="2"/>
    <s v="Asia"/>
    <x v="73"/>
    <s v="Asia"/>
    <s v="Asia Hong Kong"/>
    <x v="52"/>
    <x v="1"/>
    <x v="16"/>
    <s v="No reportado"/>
    <n v="2025"/>
    <n v="6475.92"/>
    <n v="726"/>
    <s v="Kgr."/>
  </r>
  <r>
    <s v="Alimentarios"/>
    <x v="1"/>
    <x v="2"/>
    <s v="Asia"/>
    <x v="73"/>
    <s v="Asia"/>
    <s v="Asia Hong Kong"/>
    <x v="53"/>
    <x v="5"/>
    <x v="8"/>
    <s v="No reportado"/>
    <n v="2025"/>
    <n v="102100"/>
    <n v="5000"/>
    <s v="Kgr."/>
  </r>
  <r>
    <s v="Alimentarios"/>
    <x v="1"/>
    <x v="2"/>
    <s v="Asia"/>
    <x v="73"/>
    <s v="Asia"/>
    <s v="Asia Hong Kong"/>
    <x v="40"/>
    <x v="4"/>
    <x v="16"/>
    <s v="No reportado"/>
    <n v="2025"/>
    <n v="3964.35"/>
    <n v="195"/>
    <s v="Kgr."/>
  </r>
  <r>
    <s v="Alimentarios"/>
    <x v="1"/>
    <x v="2"/>
    <s v="Asia"/>
    <x v="74"/>
    <s v="Asia"/>
    <s v="Asia India"/>
    <x v="28"/>
    <x v="3"/>
    <x v="10"/>
    <s v="No reportado"/>
    <n v="2025"/>
    <n v="5265"/>
    <n v="1350"/>
    <s v="Ltr."/>
  </r>
  <r>
    <s v="Alimentarios"/>
    <x v="1"/>
    <x v="2"/>
    <s v="Asia"/>
    <x v="74"/>
    <s v="Asia"/>
    <s v="Asia India"/>
    <x v="29"/>
    <x v="5"/>
    <x v="11"/>
    <s v="No reportado"/>
    <n v="2025"/>
    <n v="9084.16"/>
    <n v="966.4"/>
    <s v="Kgr."/>
  </r>
  <r>
    <s v="Alimentarios"/>
    <x v="1"/>
    <x v="2"/>
    <s v="Asia"/>
    <x v="75"/>
    <s v="Asia"/>
    <s v="Asia Indonesia"/>
    <x v="6"/>
    <x v="3"/>
    <x v="0"/>
    <s v="No reportado"/>
    <n v="2025"/>
    <n v="102000"/>
    <n v="17000"/>
    <s v="Kgr."/>
  </r>
  <r>
    <s v="Alimentarios"/>
    <x v="1"/>
    <x v="2"/>
    <s v="Asia"/>
    <x v="75"/>
    <s v="Asia"/>
    <s v="Asia Indonesia"/>
    <x v="29"/>
    <x v="5"/>
    <x v="11"/>
    <s v="No reportado"/>
    <n v="2025"/>
    <n v="3609.6"/>
    <n v="384"/>
    <s v="Kgr."/>
  </r>
  <r>
    <s v="Alimentarios"/>
    <x v="1"/>
    <x v="2"/>
    <s v="Asia"/>
    <x v="76"/>
    <s v="Asia"/>
    <s v="Asia Israel"/>
    <x v="19"/>
    <x v="9"/>
    <x v="5"/>
    <s v="No reportado"/>
    <n v="2025"/>
    <n v="121321.59"/>
    <n v="9332.43"/>
    <s v="Kgr."/>
  </r>
  <r>
    <s v="Alimentarios"/>
    <x v="1"/>
    <x v="2"/>
    <s v="Asia"/>
    <x v="76"/>
    <s v="Asia"/>
    <s v="Asia Israel"/>
    <x v="21"/>
    <x v="0"/>
    <x v="5"/>
    <s v="No reportado"/>
    <n v="2025"/>
    <n v="148369.60000000001"/>
    <n v="9273.1"/>
    <s v="Kgr."/>
  </r>
  <r>
    <s v="Alimentarios"/>
    <x v="1"/>
    <x v="2"/>
    <s v="Asia"/>
    <x v="76"/>
    <s v="Asia"/>
    <s v="Asia Israel"/>
    <x v="28"/>
    <x v="3"/>
    <x v="10"/>
    <s v="No reportado"/>
    <n v="2025"/>
    <n v="7581.6"/>
    <n v="1944"/>
    <s v="Ltr."/>
  </r>
  <r>
    <s v="Alimentarios"/>
    <x v="1"/>
    <x v="2"/>
    <s v="Asia"/>
    <x v="76"/>
    <s v="Asia"/>
    <s v="Asia Israel"/>
    <x v="29"/>
    <x v="5"/>
    <x v="11"/>
    <s v="No reportado"/>
    <n v="2025"/>
    <n v="2406.4"/>
    <n v="256"/>
    <s v="Kgr."/>
  </r>
  <r>
    <s v="Alimentarios"/>
    <x v="1"/>
    <x v="2"/>
    <s v="Asia"/>
    <x v="76"/>
    <s v="Asia"/>
    <s v="Asia Israel"/>
    <x v="39"/>
    <x v="13"/>
    <x v="5"/>
    <s v="No reportado"/>
    <n v="2025"/>
    <n v="8800"/>
    <n v="800"/>
    <s v="Kgr."/>
  </r>
  <r>
    <s v="Alimentarios"/>
    <x v="1"/>
    <x v="2"/>
    <s v="Asia"/>
    <x v="77"/>
    <s v="Asia"/>
    <s v="Asia Japón"/>
    <x v="0"/>
    <x v="0"/>
    <x v="0"/>
    <s v="No reportado"/>
    <n v="2025"/>
    <n v="2331"/>
    <n v="222"/>
    <s v="Kgr."/>
  </r>
  <r>
    <s v="Alimentarios"/>
    <x v="1"/>
    <x v="2"/>
    <s v="Asia"/>
    <x v="77"/>
    <s v="Asia"/>
    <s v="Asia Japón"/>
    <x v="1"/>
    <x v="1"/>
    <x v="0"/>
    <s v="No reportado"/>
    <n v="2025"/>
    <n v="36000"/>
    <n v="3600"/>
    <s v="Kgr."/>
  </r>
  <r>
    <s v="Alimentarios"/>
    <x v="1"/>
    <x v="2"/>
    <s v="Asia"/>
    <x v="77"/>
    <s v="Asia"/>
    <s v="Asia Japón"/>
    <x v="2"/>
    <x v="2"/>
    <x v="0"/>
    <s v="No reportado"/>
    <n v="2025"/>
    <n v="85317.6"/>
    <n v="4560"/>
    <s v="Kgr."/>
  </r>
  <r>
    <s v="Alimentarios"/>
    <x v="1"/>
    <x v="2"/>
    <s v="Asia"/>
    <x v="77"/>
    <s v="Asia"/>
    <s v="Asia Japón"/>
    <x v="94"/>
    <x v="3"/>
    <x v="0"/>
    <s v="No reportado"/>
    <n v="2025"/>
    <n v="24000"/>
    <n v="2400"/>
    <s v="Kgr."/>
  </r>
  <r>
    <s v="Alimentarios"/>
    <x v="1"/>
    <x v="2"/>
    <s v="Asia"/>
    <x v="77"/>
    <s v="Asia"/>
    <s v="Asia Japón"/>
    <x v="62"/>
    <x v="11"/>
    <x v="5"/>
    <s v="No reportado"/>
    <n v="2025"/>
    <n v="796.5512152"/>
    <n v="92.3"/>
    <s v="Kgr."/>
  </r>
  <r>
    <s v="Alimentarios"/>
    <x v="1"/>
    <x v="2"/>
    <s v="Asia"/>
    <x v="77"/>
    <s v="Asia"/>
    <s v="Asia Japón"/>
    <x v="6"/>
    <x v="3"/>
    <x v="0"/>
    <s v="No reportado"/>
    <n v="2025"/>
    <n v="1012000"/>
    <n v="192000"/>
    <s v="Kgr."/>
  </r>
  <r>
    <s v="Alimentarios"/>
    <x v="1"/>
    <x v="2"/>
    <s v="Asia"/>
    <x v="77"/>
    <s v="Asia"/>
    <s v="Asia Japón"/>
    <x v="95"/>
    <x v="7"/>
    <x v="0"/>
    <s v="No reportado"/>
    <n v="2025"/>
    <n v="3000"/>
    <n v="100"/>
    <s v="Kgr."/>
  </r>
  <r>
    <s v="Alimentarios"/>
    <x v="1"/>
    <x v="2"/>
    <s v="Asia"/>
    <x v="77"/>
    <s v="Asia"/>
    <s v="Asia Japón"/>
    <x v="61"/>
    <x v="5"/>
    <x v="5"/>
    <s v="No reportado"/>
    <n v="2025"/>
    <n v="31389.944"/>
    <n v="1763.48"/>
    <s v="Kgr."/>
  </r>
  <r>
    <s v="Alimentarios"/>
    <x v="1"/>
    <x v="2"/>
    <s v="Asia"/>
    <x v="77"/>
    <s v="Asia"/>
    <s v="Asia Japón"/>
    <x v="8"/>
    <x v="5"/>
    <x v="3"/>
    <s v="No reportado"/>
    <n v="2025"/>
    <n v="27401.674999999999"/>
    <n v="542.5"/>
    <s v="Kgr."/>
  </r>
  <r>
    <s v="Alimentarios"/>
    <x v="1"/>
    <x v="2"/>
    <s v="Asia"/>
    <x v="77"/>
    <s v="Asia"/>
    <s v="Asia Japón"/>
    <x v="10"/>
    <x v="4"/>
    <x v="0"/>
    <s v="No reportado"/>
    <n v="2025"/>
    <n v="4250"/>
    <n v="500"/>
    <s v="Kgr."/>
  </r>
  <r>
    <s v="Alimentarios"/>
    <x v="1"/>
    <x v="2"/>
    <s v="Asia"/>
    <x v="77"/>
    <s v="Asia"/>
    <s v="Asia Japón"/>
    <x v="11"/>
    <x v="3"/>
    <x v="3"/>
    <s v="No reportado"/>
    <n v="2025"/>
    <n v="22176"/>
    <n v="480"/>
    <s v="Kgr."/>
  </r>
  <r>
    <s v="Alimentarios"/>
    <x v="1"/>
    <x v="2"/>
    <s v="Asia"/>
    <x v="77"/>
    <s v="Asia"/>
    <s v="Asia Japón"/>
    <x v="12"/>
    <x v="2"/>
    <x v="5"/>
    <s v="No reportado"/>
    <n v="2025"/>
    <n v="8985.3850000000002"/>
    <n v="945.83"/>
    <s v="Kgr."/>
  </r>
  <r>
    <s v="Alimentarios"/>
    <x v="1"/>
    <x v="2"/>
    <s v="Asia"/>
    <x v="77"/>
    <s v="Asia"/>
    <s v="Asia Japón"/>
    <x v="44"/>
    <x v="0"/>
    <x v="0"/>
    <s v="No reportado"/>
    <n v="2025"/>
    <n v="826000"/>
    <n v="59000"/>
    <s v="Kgr."/>
  </r>
  <r>
    <s v="Alimentarios"/>
    <x v="1"/>
    <x v="2"/>
    <s v="Asia"/>
    <x v="77"/>
    <s v="Asia"/>
    <s v="Asia Japón"/>
    <x v="14"/>
    <x v="7"/>
    <x v="7"/>
    <s v="No reportado"/>
    <n v="2025"/>
    <n v="48075"/>
    <n v="6410"/>
    <s v="Kgr."/>
  </r>
  <r>
    <s v="Alimentarios"/>
    <x v="1"/>
    <x v="2"/>
    <s v="Asia"/>
    <x v="77"/>
    <s v="Asia"/>
    <s v="Asia Japón"/>
    <x v="16"/>
    <x v="3"/>
    <x v="0"/>
    <s v="No reportado"/>
    <n v="2025"/>
    <n v="27840"/>
    <n v="1600"/>
    <s v="Kgr."/>
  </r>
  <r>
    <s v="Alimentarios"/>
    <x v="1"/>
    <x v="2"/>
    <s v="Asia"/>
    <x v="77"/>
    <s v="Asia"/>
    <s v="Asia Japón"/>
    <x v="19"/>
    <x v="9"/>
    <x v="5"/>
    <s v="No reportado"/>
    <n v="2025"/>
    <n v="5887.57"/>
    <n v="452.89"/>
    <s v="Kgr."/>
  </r>
  <r>
    <s v="Alimentarios"/>
    <x v="1"/>
    <x v="2"/>
    <s v="Asia"/>
    <x v="77"/>
    <s v="Asia"/>
    <s v="Asia Japón"/>
    <x v="21"/>
    <x v="0"/>
    <x v="5"/>
    <s v="No reportado"/>
    <n v="2025"/>
    <n v="129198.39999999999"/>
    <n v="8074.9"/>
    <s v="Kgr."/>
  </r>
  <r>
    <s v="Alimentarios"/>
    <x v="1"/>
    <x v="2"/>
    <s v="Asia"/>
    <x v="77"/>
    <s v="Asia"/>
    <s v="Asia Japón"/>
    <x v="23"/>
    <x v="11"/>
    <x v="5"/>
    <s v="No reportado"/>
    <n v="2025"/>
    <n v="6420.5856000000003"/>
    <n v="685.96"/>
    <s v="Kgr."/>
  </r>
  <r>
    <s v="Alimentarios"/>
    <x v="1"/>
    <x v="2"/>
    <s v="Asia"/>
    <x v="77"/>
    <s v="Asia"/>
    <s v="Asia Japón"/>
    <x v="24"/>
    <x v="12"/>
    <x v="9"/>
    <s v="No reportado"/>
    <n v="2025"/>
    <n v="1326"/>
    <n v="650"/>
    <s v="Ltr."/>
  </r>
  <r>
    <s v="Alimentarios"/>
    <x v="1"/>
    <x v="2"/>
    <s v="Asia"/>
    <x v="77"/>
    <s v="Asia"/>
    <s v="Asia Japón"/>
    <x v="47"/>
    <x v="3"/>
    <x v="0"/>
    <s v="No reportado"/>
    <n v="2025"/>
    <n v="18656"/>
    <n v="3200"/>
    <s v="Kgr."/>
  </r>
  <r>
    <s v="Alimentarios"/>
    <x v="1"/>
    <x v="2"/>
    <s v="Asia"/>
    <x v="77"/>
    <s v="Asia"/>
    <s v="Asia Japón"/>
    <x v="27"/>
    <x v="4"/>
    <x v="0"/>
    <s v="No reportado"/>
    <n v="2025"/>
    <n v="260839.5"/>
    <n v="30687"/>
    <s v="Kgr."/>
  </r>
  <r>
    <s v="Alimentarios"/>
    <x v="1"/>
    <x v="2"/>
    <s v="Asia"/>
    <x v="77"/>
    <s v="Asia"/>
    <s v="Asia Japón"/>
    <x v="28"/>
    <x v="3"/>
    <x v="10"/>
    <s v="No reportado"/>
    <n v="2025"/>
    <n v="6025.5"/>
    <n v="1545"/>
    <s v="Ltr."/>
  </r>
  <r>
    <s v="Alimentarios"/>
    <x v="1"/>
    <x v="2"/>
    <s v="Asia"/>
    <x v="77"/>
    <s v="Asia"/>
    <s v="Asia Japón"/>
    <x v="49"/>
    <x v="3"/>
    <x v="10"/>
    <s v="No reportado"/>
    <n v="2025"/>
    <n v="2364.3642"/>
    <n v="87"/>
    <s v="Ltr."/>
  </r>
  <r>
    <s v="Alimentarios"/>
    <x v="1"/>
    <x v="2"/>
    <s v="Asia"/>
    <x v="77"/>
    <s v="Asia"/>
    <s v="Asia Japón"/>
    <x v="29"/>
    <x v="5"/>
    <x v="11"/>
    <s v="No reportado"/>
    <n v="2025"/>
    <n v="10725624.4129325"/>
    <n v="1097487.6575"/>
    <s v="Kgr."/>
  </r>
  <r>
    <s v="Alimentarios"/>
    <x v="1"/>
    <x v="2"/>
    <s v="Asia"/>
    <x v="77"/>
    <s v="Asia"/>
    <s v="Asia Japón"/>
    <x v="30"/>
    <x v="3"/>
    <x v="0"/>
    <s v="No reportado"/>
    <n v="2025"/>
    <n v="3890.5254730333299"/>
    <n v="400"/>
    <s v="Kgr."/>
  </r>
  <r>
    <s v="Alimentarios"/>
    <x v="1"/>
    <x v="2"/>
    <s v="Asia"/>
    <x v="77"/>
    <s v="Asia"/>
    <s v="Asia Japón"/>
    <x v="31"/>
    <x v="13"/>
    <x v="12"/>
    <s v="No reportado"/>
    <n v="2025"/>
    <n v="13650"/>
    <n v="455"/>
    <s v="Kgr."/>
  </r>
  <r>
    <s v="Alimentarios"/>
    <x v="1"/>
    <x v="2"/>
    <s v="Asia"/>
    <x v="77"/>
    <s v="Asia"/>
    <s v="Asia Japón"/>
    <x v="32"/>
    <x v="3"/>
    <x v="11"/>
    <s v="No reportado"/>
    <n v="2025"/>
    <n v="334773.92"/>
    <n v="32189.8"/>
    <s v="Kgr."/>
  </r>
  <r>
    <s v="Alimentarios"/>
    <x v="1"/>
    <x v="2"/>
    <s v="Asia"/>
    <x v="77"/>
    <s v="Asia"/>
    <s v="Asia Japón"/>
    <x v="36"/>
    <x v="13"/>
    <x v="16"/>
    <s v="No reportado"/>
    <n v="2025"/>
    <n v="8900"/>
    <n v="2000"/>
    <s v="Kgr."/>
  </r>
  <r>
    <s v="Alimentarios"/>
    <x v="1"/>
    <x v="2"/>
    <s v="Asia"/>
    <x v="77"/>
    <s v="Asia"/>
    <s v="Asia Japón"/>
    <x v="39"/>
    <x v="13"/>
    <x v="5"/>
    <s v="No reportado"/>
    <n v="2025"/>
    <n v="3300"/>
    <n v="300"/>
    <s v="Kgr."/>
  </r>
  <r>
    <s v="Alimentarios"/>
    <x v="1"/>
    <x v="2"/>
    <s v="Asia"/>
    <x v="78"/>
    <s v="Asia"/>
    <s v="Asia Kazajistan"/>
    <x v="21"/>
    <x v="0"/>
    <x v="5"/>
    <s v="No reportado"/>
    <n v="2025"/>
    <n v="9116.7999999999993"/>
    <n v="569.79999999999995"/>
    <s v="Kgr."/>
  </r>
  <r>
    <s v="Alimentarios"/>
    <x v="1"/>
    <x v="2"/>
    <s v="Asia"/>
    <x v="79"/>
    <s v="Asia"/>
    <s v="Asia Jordania"/>
    <x v="21"/>
    <x v="0"/>
    <x v="5"/>
    <s v="No reportado"/>
    <n v="2025"/>
    <n v="41592"/>
    <n v="2599.5"/>
    <s v="Kgr."/>
  </r>
  <r>
    <s v="Alimentarios"/>
    <x v="1"/>
    <x v="2"/>
    <s v="Asia"/>
    <x v="79"/>
    <s v="Asia"/>
    <s v="Asia Jordania"/>
    <x v="29"/>
    <x v="5"/>
    <x v="11"/>
    <s v="No reportado"/>
    <n v="2025"/>
    <n v="1684.48"/>
    <n v="179.2"/>
    <s v="Kgr."/>
  </r>
  <r>
    <s v="Alimentarios"/>
    <x v="1"/>
    <x v="2"/>
    <s v="Asia"/>
    <x v="80"/>
    <s v="Asia"/>
    <s v="Asia Corea, Rep.Pop.Dem.de"/>
    <x v="0"/>
    <x v="0"/>
    <x v="0"/>
    <s v="No reportado"/>
    <n v="2025"/>
    <n v="5775"/>
    <n v="550"/>
    <s v="Kgr."/>
  </r>
  <r>
    <s v="Alimentarios"/>
    <x v="1"/>
    <x v="2"/>
    <s v="Asia"/>
    <x v="81"/>
    <s v="Asia"/>
    <s v="Asia Corea, Republica de"/>
    <x v="2"/>
    <x v="2"/>
    <x v="0"/>
    <s v="No reportado"/>
    <n v="2025"/>
    <n v="16839"/>
    <n v="900"/>
    <s v="Kgr."/>
  </r>
  <r>
    <s v="Alimentarios"/>
    <x v="1"/>
    <x v="2"/>
    <s v="Asia"/>
    <x v="81"/>
    <s v="Asia"/>
    <s v="Asia Corea, Republica de"/>
    <x v="94"/>
    <x v="3"/>
    <x v="0"/>
    <s v="No reportado"/>
    <n v="2025"/>
    <n v="94900"/>
    <n v="9490"/>
    <s v="Kgr."/>
  </r>
  <r>
    <s v="Alimentarios"/>
    <x v="1"/>
    <x v="2"/>
    <s v="Asia"/>
    <x v="81"/>
    <s v="Asia"/>
    <s v="Asia Corea, Republica de"/>
    <x v="6"/>
    <x v="3"/>
    <x v="0"/>
    <s v="No reportado"/>
    <n v="2025"/>
    <n v="102000"/>
    <n v="17000"/>
    <s v="Kgr."/>
  </r>
  <r>
    <s v="Alimentarios"/>
    <x v="1"/>
    <x v="2"/>
    <s v="Asia"/>
    <x v="81"/>
    <s v="Asia"/>
    <s v="Asia Corea, Republica de"/>
    <x v="95"/>
    <x v="7"/>
    <x v="0"/>
    <s v="No reportado"/>
    <n v="2025"/>
    <n v="3600"/>
    <n v="120"/>
    <s v="Kgr."/>
  </r>
  <r>
    <s v="Alimentarios"/>
    <x v="1"/>
    <x v="2"/>
    <s v="Asia"/>
    <x v="81"/>
    <s v="Asia"/>
    <s v="Asia Corea, Republica de"/>
    <x v="11"/>
    <x v="3"/>
    <x v="3"/>
    <s v="No reportado"/>
    <n v="2025"/>
    <n v="89073.600000000006"/>
    <n v="1928"/>
    <s v="Kgr."/>
  </r>
  <r>
    <s v="Alimentarios"/>
    <x v="1"/>
    <x v="2"/>
    <s v="Asia"/>
    <x v="81"/>
    <s v="Asia"/>
    <s v="Asia Corea, Republica de"/>
    <x v="12"/>
    <x v="2"/>
    <x v="5"/>
    <s v="No reportado"/>
    <n v="2025"/>
    <n v="1795.5"/>
    <n v="189"/>
    <s v="Kgr."/>
  </r>
  <r>
    <s v="Alimentarios"/>
    <x v="1"/>
    <x v="2"/>
    <s v="Asia"/>
    <x v="81"/>
    <s v="Asia"/>
    <s v="Asia Corea, Republica de"/>
    <x v="44"/>
    <x v="0"/>
    <x v="0"/>
    <s v="No reportado"/>
    <n v="2025"/>
    <n v="357000"/>
    <n v="25500"/>
    <s v="Kgr."/>
  </r>
  <r>
    <s v="Alimentarios"/>
    <x v="1"/>
    <x v="2"/>
    <s v="Asia"/>
    <x v="81"/>
    <s v="Asia"/>
    <s v="Asia Corea, Republica de"/>
    <x v="16"/>
    <x v="3"/>
    <x v="0"/>
    <s v="No reportado"/>
    <n v="2025"/>
    <n v="1124040"/>
    <n v="64600"/>
    <s v="Kgr."/>
  </r>
  <r>
    <s v="Alimentarios"/>
    <x v="1"/>
    <x v="2"/>
    <s v="Asia"/>
    <x v="81"/>
    <s v="Asia"/>
    <s v="Asia Corea, Republica de"/>
    <x v="21"/>
    <x v="0"/>
    <x v="5"/>
    <s v="No reportado"/>
    <n v="2025"/>
    <n v="166356.79999999999"/>
    <n v="10397.299999999999"/>
    <s v="Kgr."/>
  </r>
  <r>
    <s v="Alimentarios"/>
    <x v="1"/>
    <x v="2"/>
    <s v="Asia"/>
    <x v="81"/>
    <s v="Asia"/>
    <s v="Asia Corea, Republica de"/>
    <x v="26"/>
    <x v="3"/>
    <x v="0"/>
    <s v="No reportado"/>
    <n v="2025"/>
    <n v="86943.668488219701"/>
    <n v="11184"/>
    <s v="Kgr."/>
  </r>
  <r>
    <s v="Alimentarios"/>
    <x v="1"/>
    <x v="2"/>
    <s v="Asia"/>
    <x v="81"/>
    <s v="Asia"/>
    <s v="Asia Corea, Republica de"/>
    <x v="47"/>
    <x v="3"/>
    <x v="0"/>
    <s v="No reportado"/>
    <n v="2025"/>
    <n v="52732.35"/>
    <n v="9045"/>
    <s v="Kgr."/>
  </r>
  <r>
    <s v="Alimentarios"/>
    <x v="1"/>
    <x v="2"/>
    <s v="Asia"/>
    <x v="81"/>
    <s v="Asia"/>
    <s v="Asia Corea, Republica de"/>
    <x v="28"/>
    <x v="3"/>
    <x v="10"/>
    <s v="No reportado"/>
    <n v="2025"/>
    <n v="93580.5"/>
    <n v="23995"/>
    <s v="Ltr."/>
  </r>
  <r>
    <s v="Alimentarios"/>
    <x v="1"/>
    <x v="2"/>
    <s v="Asia"/>
    <x v="81"/>
    <s v="Asia"/>
    <s v="Asia Corea, Republica de"/>
    <x v="49"/>
    <x v="3"/>
    <x v="10"/>
    <s v="No reportado"/>
    <n v="2025"/>
    <n v="28725.6662"/>
    <n v="1057"/>
    <s v="Ltr."/>
  </r>
  <r>
    <s v="Alimentarios"/>
    <x v="1"/>
    <x v="2"/>
    <s v="Asia"/>
    <x v="81"/>
    <s v="Asia"/>
    <s v="Asia Corea, Republica de"/>
    <x v="29"/>
    <x v="5"/>
    <x v="11"/>
    <s v="No reportado"/>
    <n v="2025"/>
    <n v="1924068.5279999999"/>
    <n v="199702.05"/>
    <s v="Kgr."/>
  </r>
  <r>
    <s v="Alimentarios"/>
    <x v="1"/>
    <x v="2"/>
    <s v="Asia"/>
    <x v="81"/>
    <s v="Asia"/>
    <s v="Asia Corea, Republica de"/>
    <x v="30"/>
    <x v="3"/>
    <x v="0"/>
    <s v="No reportado"/>
    <n v="2025"/>
    <n v="10394.8032219873"/>
    <n v="1068.73"/>
    <s v="Kgr."/>
  </r>
  <r>
    <s v="Alimentarios"/>
    <x v="1"/>
    <x v="2"/>
    <s v="Asia"/>
    <x v="82"/>
    <s v="Asia"/>
    <s v="Asia Kuwait"/>
    <x v="2"/>
    <x v="2"/>
    <x v="0"/>
    <s v="No reportado"/>
    <n v="2025"/>
    <n v="748.4"/>
    <n v="40"/>
    <s v="Kgr."/>
  </r>
  <r>
    <s v="Alimentarios"/>
    <x v="1"/>
    <x v="2"/>
    <s v="Asia"/>
    <x v="82"/>
    <s v="Asia"/>
    <s v="Asia Kuwait"/>
    <x v="16"/>
    <x v="3"/>
    <x v="0"/>
    <s v="No reportado"/>
    <n v="2025"/>
    <n v="10440"/>
    <n v="600"/>
    <s v="Kgr."/>
  </r>
  <r>
    <s v="Alimentarios"/>
    <x v="1"/>
    <x v="2"/>
    <s v="Asia"/>
    <x v="82"/>
    <s v="Asia"/>
    <s v="Asia Kuwait"/>
    <x v="21"/>
    <x v="0"/>
    <x v="5"/>
    <s v="No reportado"/>
    <n v="2025"/>
    <n v="27627.200000000001"/>
    <n v="1726.7"/>
    <s v="Kgr."/>
  </r>
  <r>
    <s v="Alimentarios"/>
    <x v="1"/>
    <x v="2"/>
    <s v="Asia"/>
    <x v="83"/>
    <s v="Asia"/>
    <s v="Asia Laos, Rep.Pop.Dem.de"/>
    <x v="21"/>
    <x v="0"/>
    <x v="5"/>
    <s v="No reportado"/>
    <n v="2025"/>
    <n v="2105.6"/>
    <n v="131.6"/>
    <s v="Kgr."/>
  </r>
  <r>
    <s v="Alimentarios"/>
    <x v="1"/>
    <x v="2"/>
    <s v="Asia"/>
    <x v="83"/>
    <s v="Asia"/>
    <s v="Asia Laos, Rep.Pop.Dem.de"/>
    <x v="67"/>
    <x v="8"/>
    <x v="8"/>
    <s v="No reportado"/>
    <n v="2025"/>
    <n v="2749.23792"/>
    <n v="158.4"/>
    <s v="Kgr."/>
  </r>
  <r>
    <s v="Alimentarios"/>
    <x v="1"/>
    <x v="2"/>
    <s v="Asia"/>
    <x v="84"/>
    <s v="Asia"/>
    <s v="Asia Libano"/>
    <x v="21"/>
    <x v="0"/>
    <x v="5"/>
    <s v="No reportado"/>
    <n v="2025"/>
    <n v="207292.79999999999"/>
    <n v="12955.8"/>
    <s v="Kgr."/>
  </r>
  <r>
    <s v="Alimentarios"/>
    <x v="1"/>
    <x v="2"/>
    <s v="Asia"/>
    <x v="84"/>
    <s v="Asia"/>
    <s v="Asia Libano"/>
    <x v="29"/>
    <x v="5"/>
    <x v="11"/>
    <s v="No reportado"/>
    <n v="2025"/>
    <n v="6858.24"/>
    <n v="729.6"/>
    <s v="Kgr."/>
  </r>
  <r>
    <s v="Alimentarios"/>
    <x v="1"/>
    <x v="2"/>
    <s v="Asia"/>
    <x v="85"/>
    <s v="Asia"/>
    <s v="Asia Macao"/>
    <x v="29"/>
    <x v="5"/>
    <x v="11"/>
    <s v="No reportado"/>
    <n v="2025"/>
    <n v="7820.8"/>
    <n v="832"/>
    <s v="Kgr."/>
  </r>
  <r>
    <s v="Alimentarios"/>
    <x v="1"/>
    <x v="2"/>
    <s v="Asia"/>
    <x v="86"/>
    <s v="Asia"/>
    <s v="Asia Malasia"/>
    <x v="0"/>
    <x v="0"/>
    <x v="0"/>
    <s v="No reportado"/>
    <n v="2025"/>
    <n v="6972"/>
    <n v="664"/>
    <s v="Kgr."/>
  </r>
  <r>
    <s v="Alimentarios"/>
    <x v="1"/>
    <x v="2"/>
    <s v="Asia"/>
    <x v="86"/>
    <s v="Asia"/>
    <s v="Asia Malasia"/>
    <x v="4"/>
    <x v="4"/>
    <x v="2"/>
    <s v="No reportado"/>
    <n v="2025"/>
    <n v="24499.200000000001"/>
    <n v="10560"/>
    <s v="Kgr."/>
  </r>
  <r>
    <s v="Alimentarios"/>
    <x v="1"/>
    <x v="2"/>
    <s v="Asia"/>
    <x v="86"/>
    <s v="Asia"/>
    <s v="Asia Malasia"/>
    <x v="16"/>
    <x v="3"/>
    <x v="0"/>
    <s v="No reportado"/>
    <n v="2025"/>
    <n v="6960"/>
    <n v="400"/>
    <s v="Kgr."/>
  </r>
  <r>
    <s v="Alimentarios"/>
    <x v="1"/>
    <x v="2"/>
    <s v="Asia"/>
    <x v="86"/>
    <s v="Asia"/>
    <s v="Asia Malasia"/>
    <x v="21"/>
    <x v="0"/>
    <x v="5"/>
    <s v="No reportado"/>
    <n v="2025"/>
    <n v="58001.599999999999"/>
    <n v="3625.1"/>
    <s v="Kgr."/>
  </r>
  <r>
    <s v="Alimentarios"/>
    <x v="1"/>
    <x v="2"/>
    <s v="Asia"/>
    <x v="86"/>
    <s v="Asia"/>
    <s v="Asia Malasia"/>
    <x v="47"/>
    <x v="3"/>
    <x v="0"/>
    <s v="No reportado"/>
    <n v="2025"/>
    <n v="874.5"/>
    <n v="150"/>
    <s v="Kgr."/>
  </r>
  <r>
    <s v="Alimentarios"/>
    <x v="1"/>
    <x v="2"/>
    <s v="Asia"/>
    <x v="86"/>
    <s v="Asia"/>
    <s v="Asia Malasia"/>
    <x v="29"/>
    <x v="5"/>
    <x v="11"/>
    <s v="No reportado"/>
    <n v="2025"/>
    <n v="36008.821937499997"/>
    <n v="3725.8825000000002"/>
    <s v="Kgr."/>
  </r>
  <r>
    <s v="Alimentarios"/>
    <x v="1"/>
    <x v="2"/>
    <s v="Asia"/>
    <x v="86"/>
    <s v="Asia"/>
    <s v="Asia Malasia"/>
    <x v="52"/>
    <x v="1"/>
    <x v="16"/>
    <s v="No reportado"/>
    <n v="2025"/>
    <n v="160.56"/>
    <n v="18"/>
    <s v="Kgr."/>
  </r>
  <r>
    <s v="Alimentarios"/>
    <x v="1"/>
    <x v="2"/>
    <s v="Asia"/>
    <x v="87"/>
    <s v="Asia"/>
    <s v="Asia Oman"/>
    <x v="21"/>
    <x v="0"/>
    <x v="5"/>
    <s v="No reportado"/>
    <n v="2025"/>
    <n v="15036.8"/>
    <n v="939.8"/>
    <s v="Kgr."/>
  </r>
  <r>
    <s v="Alimentarios"/>
    <x v="1"/>
    <x v="2"/>
    <s v="Asia"/>
    <x v="88"/>
    <s v="Asia"/>
    <s v="Asia Filipinas"/>
    <x v="2"/>
    <x v="2"/>
    <x v="0"/>
    <s v="No reportado"/>
    <n v="2025"/>
    <n v="4303.3"/>
    <n v="230"/>
    <s v="Kgr."/>
  </r>
  <r>
    <s v="Alimentarios"/>
    <x v="1"/>
    <x v="2"/>
    <s v="Asia"/>
    <x v="88"/>
    <s v="Asia"/>
    <s v="Asia Filipinas"/>
    <x v="62"/>
    <x v="11"/>
    <x v="5"/>
    <s v="No reportado"/>
    <n v="2025"/>
    <n v="51.780144"/>
    <n v="6"/>
    <s v="Kgr."/>
  </r>
  <r>
    <s v="Alimentarios"/>
    <x v="1"/>
    <x v="2"/>
    <s v="Asia"/>
    <x v="88"/>
    <s v="Asia"/>
    <s v="Asia Filipinas"/>
    <x v="12"/>
    <x v="2"/>
    <x v="5"/>
    <s v="No reportado"/>
    <n v="2025"/>
    <n v="2024.925"/>
    <n v="213.15"/>
    <s v="Kgr."/>
  </r>
  <r>
    <s v="Alimentarios"/>
    <x v="1"/>
    <x v="2"/>
    <s v="Asia"/>
    <x v="88"/>
    <s v="Asia"/>
    <s v="Asia Filipinas"/>
    <x v="19"/>
    <x v="9"/>
    <x v="5"/>
    <s v="No reportado"/>
    <n v="2025"/>
    <n v="2821"/>
    <n v="217"/>
    <s v="Kgr."/>
  </r>
  <r>
    <s v="Alimentarios"/>
    <x v="1"/>
    <x v="2"/>
    <s v="Asia"/>
    <x v="88"/>
    <s v="Asia"/>
    <s v="Asia Filipinas"/>
    <x v="21"/>
    <x v="0"/>
    <x v="5"/>
    <s v="No reportado"/>
    <n v="2025"/>
    <n v="232486.39999999999"/>
    <n v="14530.4"/>
    <s v="Kgr."/>
  </r>
  <r>
    <s v="Alimentarios"/>
    <x v="1"/>
    <x v="2"/>
    <s v="Asia"/>
    <x v="88"/>
    <s v="Asia"/>
    <s v="Asia Filipinas"/>
    <x v="24"/>
    <x v="12"/>
    <x v="9"/>
    <s v="No reportado"/>
    <n v="2025"/>
    <n v="142.80000000000001"/>
    <n v="70"/>
    <s v="Ltr."/>
  </r>
  <r>
    <s v="Alimentarios"/>
    <x v="1"/>
    <x v="2"/>
    <s v="Asia"/>
    <x v="88"/>
    <s v="Asia"/>
    <s v="Asia Filipinas"/>
    <x v="28"/>
    <x v="3"/>
    <x v="10"/>
    <s v="No reportado"/>
    <n v="2025"/>
    <n v="351"/>
    <n v="90"/>
    <s v="Ltr."/>
  </r>
  <r>
    <s v="Alimentarios"/>
    <x v="1"/>
    <x v="2"/>
    <s v="Asia"/>
    <x v="88"/>
    <s v="Asia"/>
    <s v="Asia Filipinas"/>
    <x v="29"/>
    <x v="5"/>
    <x v="11"/>
    <s v="No reportado"/>
    <n v="2025"/>
    <n v="129729.52"/>
    <n v="13403.8"/>
    <s v="Kgr."/>
  </r>
  <r>
    <s v="Alimentarios"/>
    <x v="1"/>
    <x v="2"/>
    <s v="Asia"/>
    <x v="89"/>
    <s v="Asia"/>
    <s v="Asia Qatar"/>
    <x v="21"/>
    <x v="0"/>
    <x v="5"/>
    <s v="No reportado"/>
    <n v="2025"/>
    <n v="61608"/>
    <n v="3850.5"/>
    <s v="Kgr."/>
  </r>
  <r>
    <s v="Alimentarios"/>
    <x v="1"/>
    <x v="2"/>
    <s v="Asia"/>
    <x v="90"/>
    <s v="Asia"/>
    <s v="Asia Arabia Saudita"/>
    <x v="42"/>
    <x v="0"/>
    <x v="7"/>
    <s v="No reportado"/>
    <n v="2025"/>
    <n v="448"/>
    <n v="6.4000000000000001E-2"/>
    <s v="Kgr."/>
  </r>
  <r>
    <s v="Alimentarios"/>
    <x v="1"/>
    <x v="2"/>
    <s v="Asia"/>
    <x v="90"/>
    <s v="Asia"/>
    <s v="Asia Arabia Saudita"/>
    <x v="16"/>
    <x v="3"/>
    <x v="0"/>
    <s v="No reportado"/>
    <n v="2025"/>
    <n v="1740"/>
    <n v="100"/>
    <s v="Kgr."/>
  </r>
  <r>
    <s v="Alimentarios"/>
    <x v="1"/>
    <x v="2"/>
    <s v="Asia"/>
    <x v="90"/>
    <s v="Asia"/>
    <s v="Asia Arabia Saudita"/>
    <x v="21"/>
    <x v="0"/>
    <x v="5"/>
    <s v="No reportado"/>
    <n v="2025"/>
    <n v="79620.800000000003"/>
    <n v="4976.3"/>
    <s v="Kgr."/>
  </r>
  <r>
    <s v="Alimentarios"/>
    <x v="1"/>
    <x v="2"/>
    <s v="Asia"/>
    <x v="90"/>
    <s v="Asia"/>
    <s v="Asia Arabia Saudita"/>
    <x v="28"/>
    <x v="3"/>
    <x v="10"/>
    <s v="No reportado"/>
    <n v="2025"/>
    <n v="14742"/>
    <n v="3780"/>
    <s v="Ltr."/>
  </r>
  <r>
    <s v="Alimentarios"/>
    <x v="1"/>
    <x v="2"/>
    <s v="Asia"/>
    <x v="90"/>
    <s v="Asia"/>
    <s v="Asia Arabia Saudita"/>
    <x v="31"/>
    <x v="13"/>
    <x v="12"/>
    <s v="No reportado"/>
    <n v="2025"/>
    <n v="150000"/>
    <n v="5000"/>
    <s v="Kgr."/>
  </r>
  <r>
    <s v="Alimentarios"/>
    <x v="1"/>
    <x v="2"/>
    <s v="Asia"/>
    <x v="91"/>
    <s v="Asia"/>
    <s v="Asia Singapur"/>
    <x v="0"/>
    <x v="0"/>
    <x v="0"/>
    <s v="No reportado"/>
    <n v="2025"/>
    <n v="1732.5"/>
    <n v="165"/>
    <s v="Kgr."/>
  </r>
  <r>
    <s v="Alimentarios"/>
    <x v="1"/>
    <x v="2"/>
    <s v="Asia"/>
    <x v="91"/>
    <s v="Asia"/>
    <s v="Asia Singapur"/>
    <x v="2"/>
    <x v="2"/>
    <x v="0"/>
    <s v="No reportado"/>
    <n v="2025"/>
    <n v="4116.2"/>
    <n v="220"/>
    <s v="Kgr."/>
  </r>
  <r>
    <s v="Alimentarios"/>
    <x v="1"/>
    <x v="2"/>
    <s v="Asia"/>
    <x v="91"/>
    <s v="Asia"/>
    <s v="Asia Singapur"/>
    <x v="12"/>
    <x v="2"/>
    <x v="5"/>
    <s v="No reportado"/>
    <n v="2025"/>
    <n v="7074.9350000000004"/>
    <n v="744.73"/>
    <s v="Kgr."/>
  </r>
  <r>
    <s v="Alimentarios"/>
    <x v="1"/>
    <x v="2"/>
    <s v="Asia"/>
    <x v="91"/>
    <s v="Asia"/>
    <s v="Asia Singapur"/>
    <x v="14"/>
    <x v="7"/>
    <x v="7"/>
    <s v="No reportado"/>
    <n v="2025"/>
    <n v="70950"/>
    <n v="9460"/>
    <s v="Kgr."/>
  </r>
  <r>
    <s v="Alimentarios"/>
    <x v="1"/>
    <x v="2"/>
    <s v="Asia"/>
    <x v="91"/>
    <s v="Asia"/>
    <s v="Asia Singapur"/>
    <x v="15"/>
    <x v="8"/>
    <x v="8"/>
    <s v="No reportado"/>
    <n v="2025"/>
    <n v="31340"/>
    <n v="2000"/>
    <s v="Kgr."/>
  </r>
  <r>
    <s v="Alimentarios"/>
    <x v="1"/>
    <x v="2"/>
    <s v="Asia"/>
    <x v="91"/>
    <s v="Asia"/>
    <s v="Asia Singapur"/>
    <x v="19"/>
    <x v="9"/>
    <x v="5"/>
    <s v="No reportado"/>
    <n v="2025"/>
    <n v="13274.43"/>
    <n v="1021.11"/>
    <s v="Kgr."/>
  </r>
  <r>
    <s v="Alimentarios"/>
    <x v="1"/>
    <x v="2"/>
    <s v="Asia"/>
    <x v="91"/>
    <s v="Asia"/>
    <s v="Asia Singapur"/>
    <x v="21"/>
    <x v="0"/>
    <x v="5"/>
    <s v="No reportado"/>
    <n v="2025"/>
    <n v="416171.2"/>
    <n v="26010.7"/>
    <s v="Kgr."/>
  </r>
  <r>
    <s v="Alimentarios"/>
    <x v="1"/>
    <x v="2"/>
    <s v="Asia"/>
    <x v="91"/>
    <s v="Asia"/>
    <s v="Asia Singapur"/>
    <x v="26"/>
    <x v="3"/>
    <x v="0"/>
    <s v="No reportado"/>
    <n v="2025"/>
    <n v="28623.6219039364"/>
    <n v="3682"/>
    <s v="Kgr."/>
  </r>
  <r>
    <s v="Alimentarios"/>
    <x v="1"/>
    <x v="2"/>
    <s v="Asia"/>
    <x v="91"/>
    <s v="Asia"/>
    <s v="Asia Singapur"/>
    <x v="47"/>
    <x v="3"/>
    <x v="0"/>
    <s v="No reportado"/>
    <n v="2025"/>
    <n v="4075.17"/>
    <n v="699"/>
    <s v="Kgr."/>
  </r>
  <r>
    <s v="Alimentarios"/>
    <x v="1"/>
    <x v="2"/>
    <s v="Asia"/>
    <x v="91"/>
    <s v="Asia"/>
    <s v="Asia Singapur"/>
    <x v="28"/>
    <x v="3"/>
    <x v="10"/>
    <s v="No reportado"/>
    <n v="2025"/>
    <n v="2808"/>
    <n v="720"/>
    <s v="Ltr."/>
  </r>
  <r>
    <s v="Alimentarios"/>
    <x v="1"/>
    <x v="2"/>
    <s v="Asia"/>
    <x v="91"/>
    <s v="Asia"/>
    <s v="Asia Singapur"/>
    <x v="49"/>
    <x v="3"/>
    <x v="10"/>
    <s v="No reportado"/>
    <n v="2025"/>
    <n v="2174.1280000000002"/>
    <n v="80"/>
    <s v="Ltr."/>
  </r>
  <r>
    <s v="Alimentarios"/>
    <x v="1"/>
    <x v="2"/>
    <s v="Asia"/>
    <x v="91"/>
    <s v="Asia"/>
    <s v="Asia Singapur"/>
    <x v="29"/>
    <x v="5"/>
    <x v="11"/>
    <s v="No reportado"/>
    <n v="2025"/>
    <n v="44281.432687499997"/>
    <n v="4782.3225000000002"/>
    <s v="Kgr."/>
  </r>
  <r>
    <s v="Alimentarios"/>
    <x v="1"/>
    <x v="2"/>
    <s v="Asia"/>
    <x v="91"/>
    <s v="Asia"/>
    <s v="Asia Singapur"/>
    <x v="67"/>
    <x v="8"/>
    <x v="8"/>
    <s v="No reportado"/>
    <n v="2025"/>
    <n v="270.58471700000001"/>
    <n v="15.59"/>
    <s v="Kgr."/>
  </r>
  <r>
    <s v="Alimentarios"/>
    <x v="1"/>
    <x v="2"/>
    <s v="Asia"/>
    <x v="91"/>
    <s v="Asia"/>
    <s v="Asia Singapur"/>
    <x v="53"/>
    <x v="5"/>
    <x v="8"/>
    <s v="No reportado"/>
    <n v="2025"/>
    <n v="102100"/>
    <n v="5000"/>
    <s v="Kgr."/>
  </r>
  <r>
    <s v="Alimentarios"/>
    <x v="1"/>
    <x v="2"/>
    <s v="Asia"/>
    <x v="91"/>
    <s v="Asia"/>
    <s v="Asia Singapur"/>
    <x v="35"/>
    <x v="3"/>
    <x v="15"/>
    <s v="No reportado"/>
    <n v="2025"/>
    <n v="592"/>
    <n v="20"/>
    <s v="Kgr."/>
  </r>
  <r>
    <s v="Alimentarios"/>
    <x v="1"/>
    <x v="2"/>
    <s v="Asia"/>
    <x v="92"/>
    <s v="Asia"/>
    <s v="Asia Viet Nam"/>
    <x v="12"/>
    <x v="2"/>
    <x v="5"/>
    <s v="No reportado"/>
    <n v="2025"/>
    <n v="7947.415"/>
    <n v="836.57"/>
    <s v="Kgr."/>
  </r>
  <r>
    <s v="Alimentarios"/>
    <x v="1"/>
    <x v="2"/>
    <s v="Asia"/>
    <x v="92"/>
    <s v="Asia"/>
    <s v="Asia Viet Nam"/>
    <x v="19"/>
    <x v="9"/>
    <x v="5"/>
    <s v="No reportado"/>
    <n v="2025"/>
    <n v="2537.9899999999998"/>
    <n v="195.23"/>
    <s v="Kgr."/>
  </r>
  <r>
    <s v="Alimentarios"/>
    <x v="1"/>
    <x v="2"/>
    <s v="Asia"/>
    <x v="92"/>
    <s v="Asia"/>
    <s v="Asia Viet Nam"/>
    <x v="21"/>
    <x v="0"/>
    <x v="5"/>
    <s v="No reportado"/>
    <n v="2025"/>
    <n v="66065.600000000006"/>
    <n v="4129.1000000000004"/>
    <s v="Kgr."/>
  </r>
  <r>
    <s v="Alimentarios"/>
    <x v="1"/>
    <x v="2"/>
    <s v="Asia"/>
    <x v="92"/>
    <s v="Asia"/>
    <s v="Asia Viet Nam"/>
    <x v="29"/>
    <x v="5"/>
    <x v="11"/>
    <s v="No reportado"/>
    <n v="2025"/>
    <n v="542186.8284"/>
    <n v="55415.94"/>
    <s v="Kgr."/>
  </r>
  <r>
    <s v="Alimentarios"/>
    <x v="1"/>
    <x v="2"/>
    <s v="Asia"/>
    <x v="93"/>
    <s v="Asia"/>
    <s v="Asia Tailandia"/>
    <x v="11"/>
    <x v="3"/>
    <x v="3"/>
    <s v="No reportado"/>
    <n v="2025"/>
    <n v="6283.2"/>
    <n v="136"/>
    <s v="Kgr."/>
  </r>
  <r>
    <s v="Alimentarios"/>
    <x v="1"/>
    <x v="2"/>
    <s v="Asia"/>
    <x v="93"/>
    <s v="Asia"/>
    <s v="Asia Tailandia"/>
    <x v="12"/>
    <x v="2"/>
    <x v="5"/>
    <s v="No reportado"/>
    <n v="2025"/>
    <n v="684"/>
    <n v="72"/>
    <s v="Kgr."/>
  </r>
  <r>
    <s v="Alimentarios"/>
    <x v="1"/>
    <x v="2"/>
    <s v="Asia"/>
    <x v="93"/>
    <s v="Asia"/>
    <s v="Asia Tailandia"/>
    <x v="16"/>
    <x v="3"/>
    <x v="0"/>
    <s v="No reportado"/>
    <n v="2025"/>
    <n v="1740"/>
    <n v="100"/>
    <s v="Kgr."/>
  </r>
  <r>
    <s v="Alimentarios"/>
    <x v="1"/>
    <x v="2"/>
    <s v="Asia"/>
    <x v="93"/>
    <s v="Asia"/>
    <s v="Asia Tailandia"/>
    <x v="18"/>
    <x v="9"/>
    <x v="5"/>
    <s v="No reportado"/>
    <n v="2025"/>
    <n v="249.7"/>
    <n v="22.7"/>
    <s v="Kgr."/>
  </r>
  <r>
    <s v="Alimentarios"/>
    <x v="1"/>
    <x v="2"/>
    <s v="Asia"/>
    <x v="93"/>
    <s v="Asia"/>
    <s v="Asia Tailandia"/>
    <x v="21"/>
    <x v="0"/>
    <x v="5"/>
    <s v="No reportado"/>
    <n v="2025"/>
    <n v="108456"/>
    <n v="6778.5"/>
    <s v="Kgr."/>
  </r>
  <r>
    <s v="Alimentarios"/>
    <x v="1"/>
    <x v="2"/>
    <s v="Asia"/>
    <x v="93"/>
    <s v="Asia"/>
    <s v="Asia Tailandia"/>
    <x v="26"/>
    <x v="3"/>
    <x v="0"/>
    <s v="No reportado"/>
    <n v="2025"/>
    <n v="101535.34103403401"/>
    <n v="13061"/>
    <s v="Kgr."/>
  </r>
  <r>
    <s v="Alimentarios"/>
    <x v="1"/>
    <x v="2"/>
    <s v="Asia"/>
    <x v="93"/>
    <s v="Asia"/>
    <s v="Asia Tailandia"/>
    <x v="49"/>
    <x v="3"/>
    <x v="10"/>
    <s v="No reportado"/>
    <n v="2025"/>
    <n v="10000.988799999999"/>
    <n v="368"/>
    <s v="Ltr."/>
  </r>
  <r>
    <s v="Alimentarios"/>
    <x v="1"/>
    <x v="2"/>
    <s v="Asia"/>
    <x v="93"/>
    <s v="Asia"/>
    <s v="Asia Tailandia"/>
    <x v="29"/>
    <x v="5"/>
    <x v="11"/>
    <s v="No reportado"/>
    <n v="2025"/>
    <n v="388994.56"/>
    <n v="41382.400000000001"/>
    <s v="Kgr."/>
  </r>
  <r>
    <s v="Alimentarios"/>
    <x v="1"/>
    <x v="2"/>
    <s v="Asia"/>
    <x v="94"/>
    <s v="Asia"/>
    <s v="Asia Emiratos Arabes Unidos"/>
    <x v="62"/>
    <x v="11"/>
    <x v="5"/>
    <s v="No reportado"/>
    <n v="2025"/>
    <n v="191.58653279999999"/>
    <n v="22.2"/>
    <s v="Kgr."/>
  </r>
  <r>
    <s v="Alimentarios"/>
    <x v="1"/>
    <x v="2"/>
    <s v="Asia"/>
    <x v="94"/>
    <s v="Asia"/>
    <s v="Asia Emiratos Arabes Unidos"/>
    <x v="42"/>
    <x v="0"/>
    <x v="7"/>
    <s v="No reportado"/>
    <n v="2025"/>
    <n v="98"/>
    <n v="1.4E-2"/>
    <s v="Kgr."/>
  </r>
  <r>
    <s v="Alimentarios"/>
    <x v="1"/>
    <x v="2"/>
    <s v="Asia"/>
    <x v="94"/>
    <s v="Asia"/>
    <s v="Asia Emiratos Arabes Unidos"/>
    <x v="60"/>
    <x v="10"/>
    <x v="17"/>
    <s v="No reportado"/>
    <n v="2025"/>
    <n v="19982"/>
    <n v="200"/>
    <s v="Kgr."/>
  </r>
  <r>
    <s v="Alimentarios"/>
    <x v="1"/>
    <x v="2"/>
    <s v="Asia"/>
    <x v="94"/>
    <s v="Asia"/>
    <s v="Asia Emiratos Arabes Unidos"/>
    <x v="6"/>
    <x v="3"/>
    <x v="0"/>
    <s v="No reportado"/>
    <n v="2025"/>
    <n v="3000"/>
    <n v="500"/>
    <s v="Kgr."/>
  </r>
  <r>
    <s v="Alimentarios"/>
    <x v="1"/>
    <x v="2"/>
    <s v="Asia"/>
    <x v="94"/>
    <s v="Asia"/>
    <s v="Asia Emiratos Arabes Unidos"/>
    <x v="61"/>
    <x v="5"/>
    <x v="5"/>
    <s v="No reportado"/>
    <n v="2025"/>
    <n v="53263.296000000002"/>
    <n v="2992.32"/>
    <s v="Kgr."/>
  </r>
  <r>
    <s v="Alimentarios"/>
    <x v="1"/>
    <x v="2"/>
    <s v="Asia"/>
    <x v="94"/>
    <s v="Asia"/>
    <s v="Asia Emiratos Arabes Unidos"/>
    <x v="12"/>
    <x v="2"/>
    <x v="5"/>
    <s v="No reportado"/>
    <n v="2025"/>
    <n v="6705.86"/>
    <n v="705.88"/>
    <s v="Kgr."/>
  </r>
  <r>
    <s v="Alimentarios"/>
    <x v="1"/>
    <x v="2"/>
    <s v="Asia"/>
    <x v="94"/>
    <s v="Asia"/>
    <s v="Asia Emiratos Arabes Unidos"/>
    <x v="44"/>
    <x v="0"/>
    <x v="0"/>
    <s v="No reportado"/>
    <n v="2025"/>
    <n v="51800"/>
    <n v="3700"/>
    <s v="Kgr."/>
  </r>
  <r>
    <s v="Alimentarios"/>
    <x v="1"/>
    <x v="2"/>
    <s v="Asia"/>
    <x v="94"/>
    <s v="Asia"/>
    <s v="Asia Emiratos Arabes Unidos"/>
    <x v="16"/>
    <x v="3"/>
    <x v="0"/>
    <s v="No reportado"/>
    <n v="2025"/>
    <n v="52200"/>
    <n v="3000"/>
    <s v="Kgr."/>
  </r>
  <r>
    <s v="Alimentarios"/>
    <x v="1"/>
    <x v="2"/>
    <s v="Asia"/>
    <x v="94"/>
    <s v="Asia"/>
    <s v="Asia Emiratos Arabes Unidos"/>
    <x v="20"/>
    <x v="10"/>
    <x v="5"/>
    <s v="No reportado"/>
    <n v="2025"/>
    <n v="17.38"/>
    <n v="1.58"/>
    <s v="Kgr."/>
  </r>
  <r>
    <s v="Alimentarios"/>
    <x v="1"/>
    <x v="2"/>
    <s v="Asia"/>
    <x v="94"/>
    <s v="Asia"/>
    <s v="Asia Emiratos Arabes Unidos"/>
    <x v="21"/>
    <x v="0"/>
    <x v="5"/>
    <s v="No reportado"/>
    <n v="2025"/>
    <n v="550548.80000000005"/>
    <n v="34409.300000000003"/>
    <s v="Kgr."/>
  </r>
  <r>
    <s v="Alimentarios"/>
    <x v="1"/>
    <x v="2"/>
    <s v="Asia"/>
    <x v="94"/>
    <s v="Asia"/>
    <s v="Asia Emiratos Arabes Unidos"/>
    <x v="22"/>
    <x v="11"/>
    <x v="5"/>
    <s v="No reportado"/>
    <n v="2025"/>
    <n v="1040"/>
    <n v="130"/>
    <s v="Kgr."/>
  </r>
  <r>
    <s v="Alimentarios"/>
    <x v="1"/>
    <x v="2"/>
    <s v="Asia"/>
    <x v="94"/>
    <s v="Asia"/>
    <s v="Asia Emiratos Arabes Unidos"/>
    <x v="28"/>
    <x v="3"/>
    <x v="10"/>
    <s v="No reportado"/>
    <n v="2025"/>
    <n v="1872"/>
    <n v="480"/>
    <s v="Ltr."/>
  </r>
  <r>
    <s v="Alimentarios"/>
    <x v="1"/>
    <x v="2"/>
    <s v="Asia"/>
    <x v="94"/>
    <s v="Asia"/>
    <s v="Asia Emiratos Arabes Unidos"/>
    <x v="29"/>
    <x v="5"/>
    <x v="11"/>
    <s v="No reportado"/>
    <n v="2025"/>
    <n v="80994.78"/>
    <n v="8626.0499999999993"/>
    <s v="Kgr."/>
  </r>
  <r>
    <s v="Alimentarios"/>
    <x v="1"/>
    <x v="2"/>
    <s v="Asia"/>
    <x v="94"/>
    <s v="Asia"/>
    <s v="Asia Emiratos Arabes Unidos"/>
    <x v="31"/>
    <x v="13"/>
    <x v="12"/>
    <s v="No reportado"/>
    <n v="2025"/>
    <n v="180000"/>
    <n v="6000"/>
    <s v="Kgr."/>
  </r>
  <r>
    <s v="Alimentarios"/>
    <x v="1"/>
    <x v="2"/>
    <s v="Asia"/>
    <x v="94"/>
    <s v="Asia"/>
    <s v="Asia Emiratos Arabes Unidos"/>
    <x v="52"/>
    <x v="1"/>
    <x v="16"/>
    <s v="No reportado"/>
    <n v="2025"/>
    <n v="802.8"/>
    <n v="90"/>
    <s v="Kgr."/>
  </r>
  <r>
    <s v="Alimentarios"/>
    <x v="1"/>
    <x v="2"/>
    <s v="Asia"/>
    <x v="94"/>
    <s v="Asia"/>
    <s v="Asia Emiratos Arabes Unidos"/>
    <x v="74"/>
    <x v="4"/>
    <x v="13"/>
    <s v="No reportado"/>
    <n v="2025"/>
    <n v="659.34"/>
    <n v="18"/>
    <s v="Kgr."/>
  </r>
  <r>
    <s v="Alimentarios"/>
    <x v="1"/>
    <x v="2"/>
    <s v="Asia"/>
    <x v="95"/>
    <s v="Asia"/>
    <s v="Asia Turquia"/>
    <x v="12"/>
    <x v="2"/>
    <x v="5"/>
    <s v="No reportado"/>
    <n v="2025"/>
    <n v="256.5"/>
    <n v="27"/>
    <s v="Kgr."/>
  </r>
  <r>
    <s v="Alimentarios"/>
    <x v="1"/>
    <x v="2"/>
    <s v="Asia"/>
    <x v="95"/>
    <s v="Asia"/>
    <s v="Asia Turquia"/>
    <x v="21"/>
    <x v="0"/>
    <x v="5"/>
    <s v="No reportado"/>
    <n v="2025"/>
    <n v="778513.6"/>
    <n v="48657.1"/>
    <s v="Kgr."/>
  </r>
  <r>
    <s v="Alimentarios"/>
    <x v="1"/>
    <x v="2"/>
    <s v="Asia"/>
    <x v="95"/>
    <s v="Asia"/>
    <s v="Asia Turquia"/>
    <x v="50"/>
    <x v="5"/>
    <x v="14"/>
    <s v="No reportado"/>
    <n v="2025"/>
    <n v="7462.91"/>
    <n v="5369"/>
    <s v="Kgr."/>
  </r>
  <r>
    <s v="Alimentarios"/>
    <x v="1"/>
    <x v="2"/>
    <s v="Asia"/>
    <x v="96"/>
    <s v="Asia"/>
    <s v="Asia - Resto Asia"/>
    <x v="86"/>
    <x v="3"/>
    <x v="0"/>
    <s v="No reportado"/>
    <n v="2025"/>
    <n v="416500"/>
    <n v="49000"/>
    <s v="Kgr."/>
  </r>
  <r>
    <s v="Alimentarios"/>
    <x v="1"/>
    <x v="2"/>
    <s v="Asia"/>
    <x v="96"/>
    <s v="Asia"/>
    <s v="Asia - Resto Asia"/>
    <x v="87"/>
    <x v="12"/>
    <x v="5"/>
    <s v="No reportado"/>
    <n v="2025"/>
    <n v="27000"/>
    <n v="2000"/>
    <s v="Kgr."/>
  </r>
  <r>
    <s v="Alimentarios"/>
    <x v="1"/>
    <x v="2"/>
    <s v="Asia"/>
    <x v="96"/>
    <s v="Asia"/>
    <s v="Asia - Resto Asia"/>
    <x v="88"/>
    <x v="7"/>
    <x v="3"/>
    <s v="No reportado"/>
    <n v="2025"/>
    <n v="24774.75"/>
    <n v="562.5"/>
    <s v="Kgr."/>
  </r>
  <r>
    <s v="Alimentarios"/>
    <x v="1"/>
    <x v="2"/>
    <s v="Asia"/>
    <x v="96"/>
    <s v="Asia"/>
    <s v="Asia - Resto Asia"/>
    <x v="43"/>
    <x v="6"/>
    <x v="4"/>
    <s v="No reportado"/>
    <n v="2025"/>
    <n v="19483.2"/>
    <n v="15840"/>
    <s v="Kgr."/>
  </r>
  <r>
    <s v="Alimentarios"/>
    <x v="1"/>
    <x v="2"/>
    <s v="Asia"/>
    <x v="96"/>
    <s v="Asia"/>
    <s v="Asia - Resto Asia"/>
    <x v="9"/>
    <x v="6"/>
    <x v="4"/>
    <s v="No reportado"/>
    <n v="2025"/>
    <n v="34502"/>
    <n v="26540"/>
    <s v="Kgr."/>
  </r>
  <r>
    <s v="Alimentarios"/>
    <x v="1"/>
    <x v="2"/>
    <s v="Asia"/>
    <x v="96"/>
    <s v="Asia"/>
    <s v="Asia - Resto Asia"/>
    <x v="16"/>
    <x v="3"/>
    <x v="0"/>
    <s v="No reportado"/>
    <n v="2025"/>
    <n v="6960"/>
    <n v="400"/>
    <s v="Kgr."/>
  </r>
  <r>
    <s v="Alimentarios"/>
    <x v="1"/>
    <x v="2"/>
    <s v="Asia"/>
    <x v="96"/>
    <s v="Asia"/>
    <s v="Asia - Resto Asia"/>
    <x v="19"/>
    <x v="9"/>
    <x v="5"/>
    <s v="No reportado"/>
    <n v="2025"/>
    <n v="1690"/>
    <n v="130"/>
    <s v="Kgr."/>
  </r>
  <r>
    <s v="Alimentarios"/>
    <x v="1"/>
    <x v="2"/>
    <s v="Asia"/>
    <x v="96"/>
    <s v="Asia"/>
    <s v="Asia - Resto Asia"/>
    <x v="23"/>
    <x v="11"/>
    <x v="5"/>
    <s v="No reportado"/>
    <n v="2025"/>
    <n v="1317.7008000000001"/>
    <n v="140.78"/>
    <s v="Kgr."/>
  </r>
  <r>
    <s v="Alimentarios"/>
    <x v="1"/>
    <x v="2"/>
    <s v="Asia"/>
    <x v="96"/>
    <s v="Asia"/>
    <s v="Asia - Resto Asia"/>
    <x v="27"/>
    <x v="4"/>
    <x v="0"/>
    <s v="No reportado"/>
    <n v="2025"/>
    <n v="3201083"/>
    <n v="376598"/>
    <s v="Kgr."/>
  </r>
  <r>
    <s v="Alimentarios"/>
    <x v="1"/>
    <x v="2"/>
    <s v="Asia"/>
    <x v="96"/>
    <s v="Asia"/>
    <s v="Asia - Resto Asia"/>
    <x v="29"/>
    <x v="5"/>
    <x v="11"/>
    <s v="No reportado"/>
    <n v="2025"/>
    <n v="171696.64000000001"/>
    <n v="18265.599999999999"/>
    <s v="Kgr."/>
  </r>
  <r>
    <s v="Alimentarios"/>
    <x v="1"/>
    <x v="2"/>
    <s v="Asia"/>
    <x v="96"/>
    <s v="Asia"/>
    <s v="Asia - Resto Asia"/>
    <x v="33"/>
    <x v="6"/>
    <x v="13"/>
    <s v="No reportado"/>
    <n v="2025"/>
    <n v="6472.2"/>
    <n v="402"/>
    <s v="Kgr."/>
  </r>
  <r>
    <s v="Alimentarios"/>
    <x v="1"/>
    <x v="2"/>
    <s v="Asia"/>
    <x v="96"/>
    <s v="Asia"/>
    <s v="Asia - Resto Asia"/>
    <x v="38"/>
    <x v="13"/>
    <x v="5"/>
    <s v="No reportado"/>
    <n v="2025"/>
    <n v="2249900"/>
    <n v="112495"/>
    <s v="Kgr."/>
  </r>
  <r>
    <s v="Alimentarios"/>
    <x v="1"/>
    <x v="2"/>
    <s v="Asia"/>
    <x v="96"/>
    <s v="Asia"/>
    <s v="Asia - Resto Asia"/>
    <x v="41"/>
    <x v="6"/>
    <x v="13"/>
    <s v="No reportado"/>
    <n v="2025"/>
    <n v="20070.18"/>
    <n v="1053"/>
    <s v="Kgr."/>
  </r>
  <r>
    <s v="Alimentarios"/>
    <x v="1"/>
    <x v="3"/>
    <s v="Oceanía"/>
    <x v="97"/>
    <s v="Oceanía"/>
    <s v="Oceanía Australia"/>
    <x v="5"/>
    <x v="5"/>
    <x v="2"/>
    <s v="No reportado"/>
    <n v="2025"/>
    <n v="32816.800000000003"/>
    <n v="12920"/>
    <s v="Kgr."/>
  </r>
  <r>
    <s v="Alimentarios"/>
    <x v="1"/>
    <x v="3"/>
    <s v="Oceanía"/>
    <x v="97"/>
    <s v="Oceanía"/>
    <s v="Oceanía Australia"/>
    <x v="60"/>
    <x v="10"/>
    <x v="17"/>
    <s v="No reportado"/>
    <n v="2025"/>
    <n v="999.1"/>
    <n v="10"/>
    <s v="Kgr."/>
  </r>
  <r>
    <s v="Alimentarios"/>
    <x v="1"/>
    <x v="3"/>
    <s v="Oceanía"/>
    <x v="97"/>
    <s v="Oceanía"/>
    <s v="Oceanía Australia"/>
    <x v="12"/>
    <x v="2"/>
    <x v="5"/>
    <s v="No reportado"/>
    <n v="2025"/>
    <n v="5276.11"/>
    <n v="555.38"/>
    <s v="Kgr."/>
  </r>
  <r>
    <s v="Alimentarios"/>
    <x v="1"/>
    <x v="3"/>
    <s v="Oceanía"/>
    <x v="97"/>
    <s v="Oceanía"/>
    <s v="Oceanía Australia"/>
    <x v="14"/>
    <x v="7"/>
    <x v="7"/>
    <s v="No reportado"/>
    <n v="2025"/>
    <n v="46200"/>
    <n v="6160"/>
    <s v="Kgr."/>
  </r>
  <r>
    <s v="Alimentarios"/>
    <x v="1"/>
    <x v="3"/>
    <s v="Oceanía"/>
    <x v="97"/>
    <s v="Oceanía"/>
    <s v="Oceanía Australia"/>
    <x v="16"/>
    <x v="3"/>
    <x v="0"/>
    <s v="No reportado"/>
    <n v="2025"/>
    <n v="1740"/>
    <n v="100"/>
    <s v="Kgr."/>
  </r>
  <r>
    <s v="Alimentarios"/>
    <x v="1"/>
    <x v="3"/>
    <s v="Oceanía"/>
    <x v="97"/>
    <s v="Oceanía"/>
    <s v="Oceanía Australia"/>
    <x v="19"/>
    <x v="9"/>
    <x v="5"/>
    <s v="No reportado"/>
    <n v="2025"/>
    <n v="8911.6299999999992"/>
    <n v="685.51"/>
    <s v="Kgr."/>
  </r>
  <r>
    <s v="Alimentarios"/>
    <x v="1"/>
    <x v="3"/>
    <s v="Oceanía"/>
    <x v="97"/>
    <s v="Oceanía"/>
    <s v="Oceanía Australia"/>
    <x v="21"/>
    <x v="0"/>
    <x v="5"/>
    <s v="No reportado"/>
    <n v="2025"/>
    <n v="3368779.2"/>
    <n v="210548.7"/>
    <s v="Kgr."/>
  </r>
  <r>
    <s v="Alimentarios"/>
    <x v="1"/>
    <x v="3"/>
    <s v="Oceanía"/>
    <x v="97"/>
    <s v="Oceanía"/>
    <s v="Oceanía Australia"/>
    <x v="23"/>
    <x v="11"/>
    <x v="5"/>
    <s v="No reportado"/>
    <n v="2025"/>
    <n v="18720"/>
    <n v="2000"/>
    <s v="Kgr."/>
  </r>
  <r>
    <s v="Alimentarios"/>
    <x v="1"/>
    <x v="3"/>
    <s v="Oceanía"/>
    <x v="97"/>
    <s v="Oceanía"/>
    <s v="Oceanía Australia"/>
    <x v="28"/>
    <x v="3"/>
    <x v="10"/>
    <s v="No reportado"/>
    <n v="2025"/>
    <n v="51534.6"/>
    <n v="13214"/>
    <s v="Ltr."/>
  </r>
  <r>
    <s v="Alimentarios"/>
    <x v="1"/>
    <x v="3"/>
    <s v="Oceanía"/>
    <x v="97"/>
    <s v="Oceanía"/>
    <s v="Oceanía Australia"/>
    <x v="29"/>
    <x v="5"/>
    <x v="11"/>
    <s v="No reportado"/>
    <n v="2025"/>
    <n v="3000000.6278125001"/>
    <n v="329791.33750000002"/>
    <s v="Kgr."/>
  </r>
  <r>
    <s v="Alimentarios"/>
    <x v="1"/>
    <x v="3"/>
    <s v="Oceanía"/>
    <x v="97"/>
    <s v="Oceanía"/>
    <s v="Oceanía Australia"/>
    <x v="50"/>
    <x v="5"/>
    <x v="14"/>
    <s v="No reportado"/>
    <n v="2025"/>
    <n v="13691.5"/>
    <n v="9850"/>
    <s v="Kgr."/>
  </r>
  <r>
    <s v="Alimentarios"/>
    <x v="1"/>
    <x v="3"/>
    <s v="Oceanía"/>
    <x v="97"/>
    <s v="Oceanía"/>
    <s v="Oceanía Australia"/>
    <x v="33"/>
    <x v="6"/>
    <x v="13"/>
    <s v="No reportado"/>
    <n v="2025"/>
    <n v="29768.9"/>
    <n v="1849"/>
    <s v="Kgr."/>
  </r>
  <r>
    <s v="Alimentarios"/>
    <x v="1"/>
    <x v="3"/>
    <s v="Oceanía"/>
    <x v="97"/>
    <s v="Oceanía"/>
    <s v="Oceanía Australia"/>
    <x v="34"/>
    <x v="3"/>
    <x v="14"/>
    <s v="No reportado"/>
    <n v="2025"/>
    <n v="68.400000000000006"/>
    <n v="12"/>
    <s v="Kgr."/>
  </r>
  <r>
    <s v="Alimentarios"/>
    <x v="1"/>
    <x v="3"/>
    <s v="Oceanía"/>
    <x v="97"/>
    <s v="Oceanía"/>
    <s v="Oceanía Australia"/>
    <x v="35"/>
    <x v="3"/>
    <x v="15"/>
    <s v="No reportado"/>
    <n v="2025"/>
    <n v="2368"/>
    <n v="80"/>
    <s v="Kgr."/>
  </r>
  <r>
    <s v="Alimentarios"/>
    <x v="1"/>
    <x v="3"/>
    <s v="Oceanía"/>
    <x v="97"/>
    <s v="Oceanía"/>
    <s v="Oceanía Australia"/>
    <x v="37"/>
    <x v="3"/>
    <x v="14"/>
    <s v="No reportado"/>
    <n v="2025"/>
    <n v="616.54999999999995"/>
    <n v="95"/>
    <s v="Kgr."/>
  </r>
  <r>
    <s v="Alimentarios"/>
    <x v="1"/>
    <x v="3"/>
    <s v="Oceanía"/>
    <x v="97"/>
    <s v="Oceanía"/>
    <s v="Oceanía Australia"/>
    <x v="39"/>
    <x v="13"/>
    <x v="5"/>
    <s v="No reportado"/>
    <n v="2025"/>
    <n v="17600"/>
    <n v="1600"/>
    <s v="Kgr."/>
  </r>
  <r>
    <s v="Alimentarios"/>
    <x v="1"/>
    <x v="3"/>
    <s v="Oceanía"/>
    <x v="97"/>
    <s v="Oceanía"/>
    <s v="Oceanía Australia"/>
    <x v="41"/>
    <x v="6"/>
    <x v="13"/>
    <s v="No reportado"/>
    <n v="2025"/>
    <n v="46658.879999999997"/>
    <n v="2448"/>
    <s v="Kgr."/>
  </r>
  <r>
    <s v="Alimentarios"/>
    <x v="1"/>
    <x v="3"/>
    <s v="Oceanía"/>
    <x v="98"/>
    <s v="Oceanía"/>
    <s v="Oceanía Polinesia francesa"/>
    <x v="28"/>
    <x v="3"/>
    <x v="10"/>
    <s v="No reportado"/>
    <n v="2025"/>
    <n v="358.8"/>
    <n v="92"/>
    <s v="Ltr."/>
  </r>
  <r>
    <s v="Alimentarios"/>
    <x v="1"/>
    <x v="3"/>
    <s v="Oceanía"/>
    <x v="98"/>
    <s v="Oceanía"/>
    <s v="Oceanía Polinesia francesa"/>
    <x v="29"/>
    <x v="5"/>
    <x v="11"/>
    <s v="No reportado"/>
    <n v="2025"/>
    <n v="64972.800000000003"/>
    <n v="6912"/>
    <s v="Kgr."/>
  </r>
  <r>
    <s v="Alimentarios"/>
    <x v="1"/>
    <x v="3"/>
    <s v="Oceanía"/>
    <x v="99"/>
    <s v="Oceanía"/>
    <s v="Oceanía Nueva Caledonia"/>
    <x v="29"/>
    <x v="5"/>
    <x v="11"/>
    <s v="No reportado"/>
    <n v="2025"/>
    <n v="61329.19"/>
    <n v="6746.5"/>
    <s v="Kgr."/>
  </r>
  <r>
    <s v="Alimentarios"/>
    <x v="1"/>
    <x v="3"/>
    <s v="Oceanía"/>
    <x v="100"/>
    <s v="Oceanía"/>
    <s v="Oceanía Nueva Zelanda"/>
    <x v="3"/>
    <x v="3"/>
    <x v="1"/>
    <s v="No reportado"/>
    <n v="2025"/>
    <n v="50"/>
    <n v="10"/>
    <s v="Kgr."/>
  </r>
  <r>
    <s v="Alimentarios"/>
    <x v="1"/>
    <x v="3"/>
    <s v="Oceanía"/>
    <x v="100"/>
    <s v="Oceanía"/>
    <s v="Oceanía Nueva Zelanda"/>
    <x v="14"/>
    <x v="7"/>
    <x v="7"/>
    <s v="No reportado"/>
    <n v="2025"/>
    <n v="10200"/>
    <n v="1360"/>
    <s v="Kgr."/>
  </r>
  <r>
    <s v="Alimentarios"/>
    <x v="1"/>
    <x v="3"/>
    <s v="Oceanía"/>
    <x v="100"/>
    <s v="Oceanía"/>
    <s v="Oceanía Nueva Zelanda"/>
    <x v="21"/>
    <x v="0"/>
    <x v="5"/>
    <s v="No reportado"/>
    <n v="2025"/>
    <n v="107830.39999999999"/>
    <n v="6739.4"/>
    <s v="Kgr."/>
  </r>
  <r>
    <s v="Alimentarios"/>
    <x v="1"/>
    <x v="3"/>
    <s v="Oceanía"/>
    <x v="100"/>
    <s v="Oceanía"/>
    <s v="Oceanía Nueva Zelanda"/>
    <x v="28"/>
    <x v="3"/>
    <x v="10"/>
    <s v="No reportado"/>
    <n v="2025"/>
    <n v="31956.6"/>
    <n v="8194"/>
    <s v="Ltr."/>
  </r>
  <r>
    <s v="Alimentarios"/>
    <x v="1"/>
    <x v="3"/>
    <s v="Oceanía"/>
    <x v="100"/>
    <s v="Oceanía"/>
    <s v="Oceanía Nueva Zelanda"/>
    <x v="29"/>
    <x v="5"/>
    <x v="11"/>
    <s v="No reportado"/>
    <n v="2025"/>
    <n v="45971.839999999997"/>
    <n v="4865.6000000000004"/>
    <s v="Kgr."/>
  </r>
  <r>
    <s v="Alimentarios"/>
    <x v="1"/>
    <x v="3"/>
    <s v="Oceanía"/>
    <x v="100"/>
    <s v="Oceanía"/>
    <s v="Oceanía Nueva Zelanda"/>
    <x v="50"/>
    <x v="5"/>
    <x v="14"/>
    <s v="No reportado"/>
    <n v="2025"/>
    <n v="2282.38"/>
    <n v="1642"/>
    <s v="Kgr."/>
  </r>
  <r>
    <s v="Alimentarios"/>
    <x v="1"/>
    <x v="3"/>
    <s v="Oceanía"/>
    <x v="101"/>
    <s v="Oceanía"/>
    <s v="Oceanía - Resto Oceanía"/>
    <x v="33"/>
    <x v="6"/>
    <x v="13"/>
    <s v="No reportado"/>
    <n v="2025"/>
    <n v="317894.5"/>
    <n v="19745"/>
    <s v="Kgr."/>
  </r>
  <r>
    <s v="Alimentarios"/>
    <x v="1"/>
    <x v="3"/>
    <s v="Oceanía"/>
    <x v="101"/>
    <s v="Oceanía"/>
    <s v="Oceanía - Resto Oceanía"/>
    <x v="38"/>
    <x v="13"/>
    <x v="5"/>
    <s v="No reportado"/>
    <n v="2025"/>
    <n v="9140"/>
    <n v="457"/>
    <s v="Kgr."/>
  </r>
  <r>
    <s v="Alimentarios"/>
    <x v="1"/>
    <x v="3"/>
    <s v="Oceanía"/>
    <x v="101"/>
    <s v="Oceanía"/>
    <s v="Oceanía - Resto Oceanía"/>
    <x v="41"/>
    <x v="6"/>
    <x v="13"/>
    <s v="No reportado"/>
    <n v="2025"/>
    <n v="487554.8"/>
    <n v="25580"/>
    <s v="Kgr."/>
  </r>
  <r>
    <s v="Alimentarios"/>
    <x v="1"/>
    <x v="4"/>
    <s v="América N"/>
    <x v="102"/>
    <s v="América Norte"/>
    <s v="América Norte Bahamas"/>
    <x v="57"/>
    <x v="13"/>
    <x v="5"/>
    <s v="No reportado"/>
    <n v="2025"/>
    <n v="425.04"/>
    <n v="24"/>
    <s v="Kgr."/>
  </r>
  <r>
    <s v="Alimentarios"/>
    <x v="1"/>
    <x v="4"/>
    <s v="América N"/>
    <x v="103"/>
    <s v="América Norte"/>
    <s v="América Norte Islas Vírgenes (u.k.)"/>
    <x v="29"/>
    <x v="5"/>
    <x v="11"/>
    <s v="No reportado"/>
    <n v="2025"/>
    <n v="1443.84"/>
    <n v="153.6"/>
    <s v="Kgr."/>
  </r>
  <r>
    <s v="Alimentarios"/>
    <x v="1"/>
    <x v="4"/>
    <s v="América N"/>
    <x v="104"/>
    <s v="América Norte"/>
    <s v="América Norte Canada"/>
    <x v="0"/>
    <x v="0"/>
    <x v="0"/>
    <s v="No reportado"/>
    <n v="2025"/>
    <n v="27436.5"/>
    <n v="2613"/>
    <s v="Kgr."/>
  </r>
  <r>
    <s v="Alimentarios"/>
    <x v="1"/>
    <x v="4"/>
    <s v="América N"/>
    <x v="104"/>
    <s v="América Norte"/>
    <s v="América Norte Canada"/>
    <x v="93"/>
    <x v="3"/>
    <x v="0"/>
    <s v="No reportado"/>
    <n v="2025"/>
    <n v="2000"/>
    <n v="200"/>
    <s v="Kgr."/>
  </r>
  <r>
    <s v="Alimentarios"/>
    <x v="1"/>
    <x v="4"/>
    <s v="América N"/>
    <x v="104"/>
    <s v="América Norte"/>
    <s v="América Norte Canada"/>
    <x v="60"/>
    <x v="10"/>
    <x v="17"/>
    <s v="No reportado"/>
    <n v="2025"/>
    <n v="10490.55"/>
    <n v="105"/>
    <s v="Kgr."/>
  </r>
  <r>
    <s v="Alimentarios"/>
    <x v="1"/>
    <x v="4"/>
    <s v="América N"/>
    <x v="104"/>
    <s v="América Norte"/>
    <s v="América Norte Canada"/>
    <x v="6"/>
    <x v="3"/>
    <x v="0"/>
    <s v="No reportado"/>
    <n v="2025"/>
    <n v="60000"/>
    <n v="10000"/>
    <s v="Kgr."/>
  </r>
  <r>
    <s v="Alimentarios"/>
    <x v="1"/>
    <x v="4"/>
    <s v="América N"/>
    <x v="104"/>
    <s v="América Norte"/>
    <s v="América Norte Canada"/>
    <x v="43"/>
    <x v="6"/>
    <x v="4"/>
    <s v="No reportado"/>
    <n v="2025"/>
    <n v="14563.2"/>
    <n v="11840"/>
    <s v="Kgr."/>
  </r>
  <r>
    <s v="Alimentarios"/>
    <x v="1"/>
    <x v="4"/>
    <s v="América N"/>
    <x v="104"/>
    <s v="América Norte"/>
    <s v="América Norte Canada"/>
    <x v="61"/>
    <x v="5"/>
    <x v="5"/>
    <s v="No reportado"/>
    <n v="2025"/>
    <n v="7424.0240000000003"/>
    <n v="417.08"/>
    <s v="Kgr."/>
  </r>
  <r>
    <s v="Alimentarios"/>
    <x v="1"/>
    <x v="4"/>
    <s v="América N"/>
    <x v="104"/>
    <s v="América Norte"/>
    <s v="América Norte Canada"/>
    <x v="9"/>
    <x v="6"/>
    <x v="4"/>
    <s v="No reportado"/>
    <n v="2025"/>
    <n v="352040"/>
    <n v="270800"/>
    <s v="Kgr."/>
  </r>
  <r>
    <s v="Alimentarios"/>
    <x v="1"/>
    <x v="4"/>
    <s v="América N"/>
    <x v="104"/>
    <s v="América Norte"/>
    <s v="América Norte Canada"/>
    <x v="10"/>
    <x v="4"/>
    <x v="0"/>
    <s v="No reportado"/>
    <n v="2025"/>
    <n v="17850"/>
    <n v="2100"/>
    <s v="Kgr."/>
  </r>
  <r>
    <s v="Alimentarios"/>
    <x v="1"/>
    <x v="4"/>
    <s v="América N"/>
    <x v="104"/>
    <s v="América Norte"/>
    <s v="América Norte Canada"/>
    <x v="12"/>
    <x v="2"/>
    <x v="5"/>
    <s v="No reportado"/>
    <n v="2025"/>
    <n v="10491.895"/>
    <n v="1104.4100000000001"/>
    <s v="Kgr."/>
  </r>
  <r>
    <s v="Alimentarios"/>
    <x v="1"/>
    <x v="4"/>
    <s v="América N"/>
    <x v="104"/>
    <s v="América Norte"/>
    <s v="América Norte Canada"/>
    <x v="44"/>
    <x v="0"/>
    <x v="0"/>
    <s v="No reportado"/>
    <n v="2025"/>
    <n v="70000"/>
    <n v="5000"/>
    <s v="Kgr."/>
  </r>
  <r>
    <s v="Alimentarios"/>
    <x v="1"/>
    <x v="4"/>
    <s v="América N"/>
    <x v="104"/>
    <s v="América Norte"/>
    <s v="América Norte Canada"/>
    <x v="45"/>
    <x v="6"/>
    <x v="4"/>
    <s v="No reportado"/>
    <n v="2025"/>
    <n v="127500"/>
    <n v="34000"/>
    <s v="Kgr."/>
  </r>
  <r>
    <s v="Alimentarios"/>
    <x v="1"/>
    <x v="4"/>
    <s v="América N"/>
    <x v="104"/>
    <s v="América Norte"/>
    <s v="América Norte Canada"/>
    <x v="16"/>
    <x v="3"/>
    <x v="0"/>
    <s v="No reportado"/>
    <n v="2025"/>
    <n v="50460"/>
    <n v="2900"/>
    <s v="Kgr."/>
  </r>
  <r>
    <s v="Alimentarios"/>
    <x v="1"/>
    <x v="4"/>
    <s v="América N"/>
    <x v="104"/>
    <s v="América Norte"/>
    <s v="América Norte Canada"/>
    <x v="17"/>
    <x v="1"/>
    <x v="5"/>
    <s v="No reportado"/>
    <n v="2025"/>
    <n v="201.08"/>
    <n v="11"/>
    <s v="Kgr."/>
  </r>
  <r>
    <s v="Alimentarios"/>
    <x v="1"/>
    <x v="4"/>
    <s v="América N"/>
    <x v="104"/>
    <s v="América Norte"/>
    <s v="América Norte Canada"/>
    <x v="19"/>
    <x v="9"/>
    <x v="5"/>
    <s v="No reportado"/>
    <n v="2025"/>
    <n v="49266.62"/>
    <n v="3789.74"/>
    <s v="Kgr."/>
  </r>
  <r>
    <s v="Alimentarios"/>
    <x v="1"/>
    <x v="4"/>
    <s v="América N"/>
    <x v="104"/>
    <s v="América Norte"/>
    <s v="América Norte Canada"/>
    <x v="20"/>
    <x v="10"/>
    <x v="5"/>
    <s v="No reportado"/>
    <n v="2025"/>
    <n v="156.63999999999999"/>
    <n v="14.24"/>
    <s v="Kgr."/>
  </r>
  <r>
    <s v="Alimentarios"/>
    <x v="1"/>
    <x v="4"/>
    <s v="América N"/>
    <x v="104"/>
    <s v="América Norte"/>
    <s v="América Norte Canada"/>
    <x v="21"/>
    <x v="0"/>
    <x v="5"/>
    <s v="No reportado"/>
    <n v="2025"/>
    <n v="8361729.5999999996"/>
    <n v="522608.1"/>
    <s v="Kgr."/>
  </r>
  <r>
    <s v="Alimentarios"/>
    <x v="1"/>
    <x v="4"/>
    <s v="América N"/>
    <x v="104"/>
    <s v="América Norte"/>
    <s v="América Norte Canada"/>
    <x v="57"/>
    <x v="13"/>
    <x v="5"/>
    <s v="No reportado"/>
    <n v="2025"/>
    <n v="779.24"/>
    <n v="44"/>
    <s v="Kgr."/>
  </r>
  <r>
    <s v="Alimentarios"/>
    <x v="1"/>
    <x v="4"/>
    <s v="América N"/>
    <x v="104"/>
    <s v="América Norte"/>
    <s v="América Norte Canada"/>
    <x v="24"/>
    <x v="12"/>
    <x v="9"/>
    <s v="No reportado"/>
    <n v="2025"/>
    <n v="102"/>
    <n v="50"/>
    <s v="Ltr."/>
  </r>
  <r>
    <s v="Alimentarios"/>
    <x v="1"/>
    <x v="4"/>
    <s v="América N"/>
    <x v="104"/>
    <s v="América Norte"/>
    <s v="América Norte Canada"/>
    <x v="25"/>
    <x v="3"/>
    <x v="0"/>
    <s v="No reportado"/>
    <n v="2025"/>
    <n v="70000"/>
    <n v="10000"/>
    <s v="Kgr."/>
  </r>
  <r>
    <s v="Alimentarios"/>
    <x v="1"/>
    <x v="4"/>
    <s v="América N"/>
    <x v="104"/>
    <s v="América Norte"/>
    <s v="América Norte Canada"/>
    <x v="26"/>
    <x v="3"/>
    <x v="0"/>
    <s v="No reportado"/>
    <n v="2025"/>
    <n v="23.321799487183402"/>
    <n v="3"/>
    <s v="Kgr."/>
  </r>
  <r>
    <s v="Alimentarios"/>
    <x v="1"/>
    <x v="4"/>
    <s v="América N"/>
    <x v="104"/>
    <s v="América Norte"/>
    <s v="América Norte Canada"/>
    <x v="27"/>
    <x v="4"/>
    <x v="0"/>
    <s v="No reportado"/>
    <n v="2025"/>
    <n v="9188.5"/>
    <n v="1081"/>
    <s v="Kgr."/>
  </r>
  <r>
    <s v="Alimentarios"/>
    <x v="1"/>
    <x v="4"/>
    <s v="América N"/>
    <x v="104"/>
    <s v="América Norte"/>
    <s v="América Norte Canada"/>
    <x v="28"/>
    <x v="3"/>
    <x v="10"/>
    <s v="No reportado"/>
    <n v="2025"/>
    <n v="20876.7"/>
    <n v="5353"/>
    <s v="Ltr."/>
  </r>
  <r>
    <s v="Alimentarios"/>
    <x v="1"/>
    <x v="4"/>
    <s v="América N"/>
    <x v="104"/>
    <s v="América Norte"/>
    <s v="América Norte Canada"/>
    <x v="49"/>
    <x v="3"/>
    <x v="10"/>
    <s v="No reportado"/>
    <n v="2025"/>
    <n v="86992.296600000001"/>
    <n v="3201"/>
    <s v="Ltr."/>
  </r>
  <r>
    <s v="Alimentarios"/>
    <x v="1"/>
    <x v="4"/>
    <s v="América N"/>
    <x v="104"/>
    <s v="América Norte"/>
    <s v="América Norte Canada"/>
    <x v="29"/>
    <x v="5"/>
    <x v="11"/>
    <s v="No reportado"/>
    <n v="2025"/>
    <n v="237842.88"/>
    <n v="28960.799999999999"/>
    <s v="Kgr."/>
  </r>
  <r>
    <s v="Alimentarios"/>
    <x v="1"/>
    <x v="4"/>
    <s v="América N"/>
    <x v="104"/>
    <s v="América Norte"/>
    <s v="América Norte Canada"/>
    <x v="33"/>
    <x v="6"/>
    <x v="13"/>
    <s v="No reportado"/>
    <n v="2025"/>
    <n v="9160.9"/>
    <n v="569"/>
    <s v="Kgr."/>
  </r>
  <r>
    <s v="Alimentarios"/>
    <x v="1"/>
    <x v="4"/>
    <s v="América N"/>
    <x v="104"/>
    <s v="América Norte"/>
    <s v="América Norte Canada"/>
    <x v="35"/>
    <x v="3"/>
    <x v="15"/>
    <s v="No reportado"/>
    <n v="2025"/>
    <n v="1184"/>
    <n v="40"/>
    <s v="Kgr."/>
  </r>
  <r>
    <s v="Alimentarios"/>
    <x v="1"/>
    <x v="4"/>
    <s v="América N"/>
    <x v="104"/>
    <s v="América Norte"/>
    <s v="América Norte Canada"/>
    <x v="38"/>
    <x v="13"/>
    <x v="5"/>
    <s v="No reportado"/>
    <n v="2025"/>
    <n v="59740"/>
    <n v="2987"/>
    <s v="Kgr."/>
  </r>
  <r>
    <s v="Alimentarios"/>
    <x v="1"/>
    <x v="4"/>
    <s v="América N"/>
    <x v="104"/>
    <s v="América Norte"/>
    <s v="América Norte Canada"/>
    <x v="39"/>
    <x v="13"/>
    <x v="5"/>
    <s v="No reportado"/>
    <n v="2025"/>
    <n v="16500"/>
    <n v="1500"/>
    <s v="Kgr."/>
  </r>
  <r>
    <s v="Alimentarios"/>
    <x v="1"/>
    <x v="4"/>
    <s v="América N"/>
    <x v="104"/>
    <s v="América Norte"/>
    <s v="América Norte Canada"/>
    <x v="41"/>
    <x v="6"/>
    <x v="13"/>
    <s v="No reportado"/>
    <n v="2025"/>
    <n v="12655.84"/>
    <n v="664"/>
    <s v="Kgr."/>
  </r>
  <r>
    <s v="Alimentarios"/>
    <x v="1"/>
    <x v="4"/>
    <s v="América N"/>
    <x v="105"/>
    <s v="América Norte"/>
    <s v="América Norte Islas Caiman"/>
    <x v="29"/>
    <x v="5"/>
    <x v="11"/>
    <s v="No reportado"/>
    <n v="2025"/>
    <n v="21537.279999999999"/>
    <n v="2291.1999999999998"/>
    <s v="Kgr."/>
  </r>
  <r>
    <s v="Alimentarios"/>
    <x v="1"/>
    <x v="4"/>
    <s v="América N"/>
    <x v="106"/>
    <s v="América Norte"/>
    <s v="América Norte Costa Rica"/>
    <x v="6"/>
    <x v="3"/>
    <x v="0"/>
    <s v="No reportado"/>
    <n v="2025"/>
    <n v="600"/>
    <n v="100"/>
    <s v="Kgr."/>
  </r>
  <r>
    <s v="Alimentarios"/>
    <x v="1"/>
    <x v="4"/>
    <s v="América N"/>
    <x v="106"/>
    <s v="América Norte"/>
    <s v="América Norte Costa Rica"/>
    <x v="19"/>
    <x v="9"/>
    <x v="5"/>
    <s v="No reportado"/>
    <n v="2025"/>
    <n v="11960"/>
    <n v="920"/>
    <s v="Kgr."/>
  </r>
  <r>
    <s v="Alimentarios"/>
    <x v="1"/>
    <x v="4"/>
    <s v="América N"/>
    <x v="106"/>
    <s v="América Norte"/>
    <s v="América Norte Costa Rica"/>
    <x v="21"/>
    <x v="0"/>
    <x v="5"/>
    <s v="No reportado"/>
    <n v="2025"/>
    <n v="221273.60000000001"/>
    <n v="13829.6"/>
    <s v="Kgr."/>
  </r>
  <r>
    <s v="Alimentarios"/>
    <x v="1"/>
    <x v="4"/>
    <s v="América N"/>
    <x v="106"/>
    <s v="América Norte"/>
    <s v="América Norte Costa Rica"/>
    <x v="22"/>
    <x v="11"/>
    <x v="5"/>
    <s v="No reportado"/>
    <n v="2025"/>
    <n v="5184"/>
    <n v="648"/>
    <s v="Kgr."/>
  </r>
  <r>
    <s v="Alimentarios"/>
    <x v="1"/>
    <x v="4"/>
    <s v="América N"/>
    <x v="106"/>
    <s v="América Norte"/>
    <s v="América Norte Costa Rica"/>
    <x v="29"/>
    <x v="5"/>
    <x v="11"/>
    <s v="No reportado"/>
    <n v="2025"/>
    <n v="1162621.1200000001"/>
    <n v="117368.8"/>
    <s v="Kgr."/>
  </r>
  <r>
    <s v="Alimentarios"/>
    <x v="1"/>
    <x v="4"/>
    <s v="América N"/>
    <x v="106"/>
    <s v="América Norte"/>
    <s v="América Norte Costa Rica"/>
    <x v="30"/>
    <x v="3"/>
    <x v="0"/>
    <s v="No reportado"/>
    <n v="2025"/>
    <n v="1069.21366312639"/>
    <n v="109.93"/>
    <s v="Kgr."/>
  </r>
  <r>
    <s v="Alimentarios"/>
    <x v="1"/>
    <x v="4"/>
    <s v="América N"/>
    <x v="106"/>
    <s v="América Norte"/>
    <s v="América Norte Costa Rica"/>
    <x v="74"/>
    <x v="4"/>
    <x v="13"/>
    <s v="No reportado"/>
    <n v="2025"/>
    <n v="1978.02"/>
    <n v="54"/>
    <s v="Kgr."/>
  </r>
  <r>
    <s v="Alimentarios"/>
    <x v="1"/>
    <x v="4"/>
    <s v="América N"/>
    <x v="107"/>
    <s v="América Norte"/>
    <s v="América Norte Cuba"/>
    <x v="12"/>
    <x v="2"/>
    <x v="5"/>
    <s v="No reportado"/>
    <n v="2025"/>
    <n v="36860"/>
    <n v="3880"/>
    <s v="Kgr."/>
  </r>
  <r>
    <s v="Alimentarios"/>
    <x v="1"/>
    <x v="4"/>
    <s v="América N"/>
    <x v="107"/>
    <s v="América Norte"/>
    <s v="América Norte Cuba"/>
    <x v="21"/>
    <x v="0"/>
    <x v="5"/>
    <s v="No reportado"/>
    <n v="2025"/>
    <n v="133936"/>
    <n v="8371"/>
    <s v="Kgr."/>
  </r>
  <r>
    <s v="Alimentarios"/>
    <x v="1"/>
    <x v="4"/>
    <s v="América N"/>
    <x v="107"/>
    <s v="América Norte"/>
    <s v="América Norte Cuba"/>
    <x v="22"/>
    <x v="11"/>
    <x v="5"/>
    <s v="No reportado"/>
    <n v="2025"/>
    <n v="864"/>
    <n v="108"/>
    <s v="Kgr."/>
  </r>
  <r>
    <s v="Alimentarios"/>
    <x v="1"/>
    <x v="4"/>
    <s v="América N"/>
    <x v="107"/>
    <s v="América Norte"/>
    <s v="América Norte Cuba"/>
    <x v="29"/>
    <x v="5"/>
    <x v="11"/>
    <s v="No reportado"/>
    <n v="2025"/>
    <n v="817032.96"/>
    <n v="86918.399999999994"/>
    <s v="Kgr."/>
  </r>
  <r>
    <s v="Alimentarios"/>
    <x v="1"/>
    <x v="4"/>
    <s v="América N"/>
    <x v="107"/>
    <s v="América Norte"/>
    <s v="América Norte Cuba"/>
    <x v="92"/>
    <x v="10"/>
    <x v="23"/>
    <s v="No reportado"/>
    <n v="2025"/>
    <n v="304440"/>
    <n v="172000"/>
    <s v="Kgr."/>
  </r>
  <r>
    <s v="Alimentarios"/>
    <x v="1"/>
    <x v="4"/>
    <s v="América N"/>
    <x v="107"/>
    <s v="América Norte"/>
    <s v="América Norte Cuba"/>
    <x v="33"/>
    <x v="6"/>
    <x v="13"/>
    <s v="No reportado"/>
    <n v="2025"/>
    <n v="416490.9"/>
    <n v="25869"/>
    <s v="Kgr."/>
  </r>
  <r>
    <s v="Alimentarios"/>
    <x v="1"/>
    <x v="4"/>
    <s v="América N"/>
    <x v="107"/>
    <s v="América Norte"/>
    <s v="América Norte Cuba"/>
    <x v="41"/>
    <x v="6"/>
    <x v="13"/>
    <s v="No reportado"/>
    <n v="2025"/>
    <n v="507377.2"/>
    <n v="26620"/>
    <s v="Kgr."/>
  </r>
  <r>
    <s v="Alimentarios"/>
    <x v="1"/>
    <x v="4"/>
    <s v="América N"/>
    <x v="108"/>
    <s v="América Norte"/>
    <s v="América Norte Republica Dominicana"/>
    <x v="2"/>
    <x v="2"/>
    <x v="0"/>
    <s v="No reportado"/>
    <n v="2025"/>
    <n v="32929.599999999999"/>
    <n v="1760"/>
    <s v="Kgr."/>
  </r>
  <r>
    <s v="Alimentarios"/>
    <x v="1"/>
    <x v="4"/>
    <s v="América N"/>
    <x v="108"/>
    <s v="América Norte"/>
    <s v="América Norte Republica Dominicana"/>
    <x v="61"/>
    <x v="5"/>
    <x v="5"/>
    <s v="No reportado"/>
    <n v="2025"/>
    <n v="36187.4"/>
    <n v="2033"/>
    <s v="Kgr."/>
  </r>
  <r>
    <s v="Alimentarios"/>
    <x v="1"/>
    <x v="4"/>
    <s v="América N"/>
    <x v="108"/>
    <s v="América Norte"/>
    <s v="América Norte Republica Dominicana"/>
    <x v="12"/>
    <x v="2"/>
    <x v="5"/>
    <s v="No reportado"/>
    <n v="2025"/>
    <n v="278116.77500000002"/>
    <n v="29275.45"/>
    <s v="Kgr."/>
  </r>
  <r>
    <s v="Alimentarios"/>
    <x v="1"/>
    <x v="4"/>
    <s v="América N"/>
    <x v="108"/>
    <s v="América Norte"/>
    <s v="América Norte Republica Dominicana"/>
    <x v="16"/>
    <x v="3"/>
    <x v="0"/>
    <s v="No reportado"/>
    <n v="2025"/>
    <n v="13920"/>
    <n v="800"/>
    <s v="Kgr."/>
  </r>
  <r>
    <s v="Alimentarios"/>
    <x v="1"/>
    <x v="4"/>
    <s v="América N"/>
    <x v="108"/>
    <s v="América Norte"/>
    <s v="América Norte Republica Dominicana"/>
    <x v="19"/>
    <x v="9"/>
    <x v="5"/>
    <s v="No reportado"/>
    <n v="2025"/>
    <n v="49439"/>
    <n v="3803"/>
    <s v="Kgr."/>
  </r>
  <r>
    <s v="Alimentarios"/>
    <x v="1"/>
    <x v="4"/>
    <s v="América N"/>
    <x v="108"/>
    <s v="América Norte"/>
    <s v="América Norte Republica Dominicana"/>
    <x v="21"/>
    <x v="0"/>
    <x v="5"/>
    <s v="No reportado"/>
    <n v="2025"/>
    <n v="317619.20000000001"/>
    <n v="19851.2"/>
    <s v="Kgr."/>
  </r>
  <r>
    <s v="Alimentarios"/>
    <x v="1"/>
    <x v="4"/>
    <s v="América N"/>
    <x v="108"/>
    <s v="América Norte"/>
    <s v="América Norte Republica Dominicana"/>
    <x v="22"/>
    <x v="11"/>
    <x v="5"/>
    <s v="No reportado"/>
    <n v="2025"/>
    <n v="31144"/>
    <n v="3893"/>
    <s v="Kgr."/>
  </r>
  <r>
    <s v="Alimentarios"/>
    <x v="1"/>
    <x v="4"/>
    <s v="América N"/>
    <x v="108"/>
    <s v="América Norte"/>
    <s v="América Norte Republica Dominicana"/>
    <x v="25"/>
    <x v="3"/>
    <x v="0"/>
    <s v="No reportado"/>
    <n v="2025"/>
    <n v="7000"/>
    <n v="1000"/>
    <s v="Kgr."/>
  </r>
  <r>
    <s v="Alimentarios"/>
    <x v="1"/>
    <x v="4"/>
    <s v="América N"/>
    <x v="108"/>
    <s v="América Norte"/>
    <s v="América Norte Republica Dominicana"/>
    <x v="29"/>
    <x v="5"/>
    <x v="11"/>
    <s v="No reportado"/>
    <n v="2025"/>
    <n v="903873.64"/>
    <n v="97379.5"/>
    <s v="Kgr."/>
  </r>
  <r>
    <s v="Alimentarios"/>
    <x v="1"/>
    <x v="4"/>
    <s v="América N"/>
    <x v="108"/>
    <s v="América Norte"/>
    <s v="América Norte Republica Dominicana"/>
    <x v="50"/>
    <x v="5"/>
    <x v="14"/>
    <s v="No reportado"/>
    <n v="2025"/>
    <n v="1483.13"/>
    <n v="1067"/>
    <s v="Kgr."/>
  </r>
  <r>
    <s v="Alimentarios"/>
    <x v="1"/>
    <x v="4"/>
    <s v="América N"/>
    <x v="108"/>
    <s v="América Norte"/>
    <s v="América Norte Republica Dominicana"/>
    <x v="53"/>
    <x v="5"/>
    <x v="8"/>
    <s v="No reportado"/>
    <n v="2025"/>
    <n v="20420"/>
    <n v="1000"/>
    <s v="Kgr."/>
  </r>
  <r>
    <s v="Alimentarios"/>
    <x v="1"/>
    <x v="4"/>
    <s v="América N"/>
    <x v="108"/>
    <s v="América Norte"/>
    <s v="América Norte Republica Dominicana"/>
    <x v="33"/>
    <x v="6"/>
    <x v="13"/>
    <s v="No reportado"/>
    <n v="2025"/>
    <n v="32393.200000000001"/>
    <n v="2012"/>
    <s v="Kgr."/>
  </r>
  <r>
    <s v="Alimentarios"/>
    <x v="1"/>
    <x v="4"/>
    <s v="América N"/>
    <x v="108"/>
    <s v="América Norte"/>
    <s v="América Norte Republica Dominicana"/>
    <x v="41"/>
    <x v="6"/>
    <x v="13"/>
    <s v="No reportado"/>
    <n v="2025"/>
    <n v="101227.66"/>
    <n v="5311"/>
    <s v="Kgr."/>
  </r>
  <r>
    <s v="Alimentarios"/>
    <x v="1"/>
    <x v="4"/>
    <s v="América N"/>
    <x v="109"/>
    <s v="América Norte"/>
    <s v="América Norte El Salvador"/>
    <x v="19"/>
    <x v="9"/>
    <x v="5"/>
    <s v="No reportado"/>
    <n v="2025"/>
    <n v="1131"/>
    <n v="87"/>
    <s v="Kgr."/>
  </r>
  <r>
    <s v="Alimentarios"/>
    <x v="1"/>
    <x v="4"/>
    <s v="América N"/>
    <x v="109"/>
    <s v="América Norte"/>
    <s v="América Norte El Salvador"/>
    <x v="21"/>
    <x v="0"/>
    <x v="5"/>
    <s v="No reportado"/>
    <n v="2025"/>
    <n v="28720"/>
    <n v="1795"/>
    <s v="Kgr."/>
  </r>
  <r>
    <s v="Alimentarios"/>
    <x v="1"/>
    <x v="4"/>
    <s v="América N"/>
    <x v="109"/>
    <s v="América Norte"/>
    <s v="América Norte El Salvador"/>
    <x v="29"/>
    <x v="5"/>
    <x v="11"/>
    <s v="No reportado"/>
    <n v="2025"/>
    <n v="536200"/>
    <n v="53620"/>
    <s v="Kgr."/>
  </r>
  <r>
    <s v="Alimentarios"/>
    <x v="1"/>
    <x v="4"/>
    <s v="América N"/>
    <x v="110"/>
    <s v="América Norte"/>
    <s v="América Norte Guatemala"/>
    <x v="16"/>
    <x v="3"/>
    <x v="0"/>
    <s v="No reportado"/>
    <n v="2025"/>
    <n v="1740"/>
    <n v="100"/>
    <s v="Kgr."/>
  </r>
  <r>
    <s v="Alimentarios"/>
    <x v="1"/>
    <x v="4"/>
    <s v="América N"/>
    <x v="110"/>
    <s v="América Norte"/>
    <s v="América Norte Guatemala"/>
    <x v="21"/>
    <x v="0"/>
    <x v="5"/>
    <s v="No reportado"/>
    <n v="2025"/>
    <n v="287904"/>
    <n v="17994"/>
    <s v="Kgr."/>
  </r>
  <r>
    <s v="Alimentarios"/>
    <x v="1"/>
    <x v="4"/>
    <s v="América N"/>
    <x v="110"/>
    <s v="América Norte"/>
    <s v="América Norte Guatemala"/>
    <x v="47"/>
    <x v="3"/>
    <x v="0"/>
    <s v="No reportado"/>
    <n v="2025"/>
    <n v="320.64999999999998"/>
    <n v="55"/>
    <s v="Kgr."/>
  </r>
  <r>
    <s v="Alimentarios"/>
    <x v="1"/>
    <x v="4"/>
    <s v="América N"/>
    <x v="110"/>
    <s v="América Norte"/>
    <s v="América Norte Guatemala"/>
    <x v="29"/>
    <x v="5"/>
    <x v="11"/>
    <s v="No reportado"/>
    <n v="2025"/>
    <n v="653892.88"/>
    <n v="65492.2"/>
    <s v="Kgr."/>
  </r>
  <r>
    <s v="Alimentarios"/>
    <x v="1"/>
    <x v="4"/>
    <s v="América N"/>
    <x v="110"/>
    <s v="América Norte"/>
    <s v="América Norte Guatemala"/>
    <x v="52"/>
    <x v="1"/>
    <x v="16"/>
    <s v="No reportado"/>
    <n v="2025"/>
    <n v="1998.08"/>
    <n v="224"/>
    <s v="Kgr."/>
  </r>
  <r>
    <s v="Alimentarios"/>
    <x v="1"/>
    <x v="4"/>
    <s v="América N"/>
    <x v="110"/>
    <s v="América Norte"/>
    <s v="América Norte Guatemala"/>
    <x v="40"/>
    <x v="4"/>
    <x v="16"/>
    <s v="No reportado"/>
    <n v="2025"/>
    <n v="243.96"/>
    <n v="12"/>
    <s v="Kgr."/>
  </r>
  <r>
    <s v="Alimentarios"/>
    <x v="1"/>
    <x v="4"/>
    <s v="América N"/>
    <x v="111"/>
    <s v="América Norte"/>
    <s v="América Norte Honduras"/>
    <x v="61"/>
    <x v="5"/>
    <x v="5"/>
    <s v="No reportado"/>
    <n v="2025"/>
    <n v="4328.96"/>
    <n v="243.2"/>
    <s v="Kgr."/>
  </r>
  <r>
    <s v="Alimentarios"/>
    <x v="1"/>
    <x v="4"/>
    <s v="América N"/>
    <x v="111"/>
    <s v="América Norte"/>
    <s v="América Norte Honduras"/>
    <x v="12"/>
    <x v="2"/>
    <x v="5"/>
    <s v="No reportado"/>
    <n v="2025"/>
    <n v="1828.94"/>
    <n v="192.52"/>
    <s v="Kgr."/>
  </r>
  <r>
    <s v="Alimentarios"/>
    <x v="1"/>
    <x v="4"/>
    <s v="América N"/>
    <x v="111"/>
    <s v="América Norte"/>
    <s v="América Norte Honduras"/>
    <x v="21"/>
    <x v="0"/>
    <x v="5"/>
    <s v="No reportado"/>
    <n v="2025"/>
    <n v="21772.799999999999"/>
    <n v="1360.8"/>
    <s v="Kgr."/>
  </r>
  <r>
    <s v="Alimentarios"/>
    <x v="1"/>
    <x v="4"/>
    <s v="América N"/>
    <x v="111"/>
    <s v="América Norte"/>
    <s v="América Norte Honduras"/>
    <x v="29"/>
    <x v="5"/>
    <x v="11"/>
    <s v="No reportado"/>
    <n v="2025"/>
    <n v="343000"/>
    <n v="34300"/>
    <s v="Kgr."/>
  </r>
  <r>
    <s v="Alimentarios"/>
    <x v="1"/>
    <x v="4"/>
    <s v="América N"/>
    <x v="111"/>
    <s v="América Norte"/>
    <s v="América Norte Honduras"/>
    <x v="52"/>
    <x v="1"/>
    <x v="16"/>
    <s v="No reportado"/>
    <n v="2025"/>
    <n v="214.08"/>
    <n v="24"/>
    <s v="Kgr."/>
  </r>
  <r>
    <s v="Alimentarios"/>
    <x v="1"/>
    <x v="4"/>
    <s v="América N"/>
    <x v="112"/>
    <s v="América Norte"/>
    <s v="América Norte Jamaica"/>
    <x v="61"/>
    <x v="5"/>
    <x v="5"/>
    <s v="No reportado"/>
    <n v="2025"/>
    <n v="4328.96"/>
    <n v="243.2"/>
    <s v="Kgr."/>
  </r>
  <r>
    <s v="Alimentarios"/>
    <x v="1"/>
    <x v="4"/>
    <s v="América N"/>
    <x v="113"/>
    <s v="América Norte"/>
    <s v="América Norte Mexico"/>
    <x v="1"/>
    <x v="1"/>
    <x v="0"/>
    <s v="No reportado"/>
    <n v="2025"/>
    <n v="13200"/>
    <n v="1650"/>
    <s v="Kgr."/>
  </r>
  <r>
    <s v="Alimentarios"/>
    <x v="1"/>
    <x v="4"/>
    <s v="América N"/>
    <x v="113"/>
    <s v="América Norte"/>
    <s v="América Norte Mexico"/>
    <x v="2"/>
    <x v="2"/>
    <x v="0"/>
    <s v="No reportado"/>
    <n v="2025"/>
    <n v="8419.5"/>
    <n v="450"/>
    <s v="Kgr."/>
  </r>
  <r>
    <s v="Alimentarios"/>
    <x v="1"/>
    <x v="4"/>
    <s v="América N"/>
    <x v="113"/>
    <s v="América Norte"/>
    <s v="América Norte Mexico"/>
    <x v="42"/>
    <x v="0"/>
    <x v="7"/>
    <s v="No reportado"/>
    <n v="2025"/>
    <n v="15960"/>
    <n v="2.2799999999999998"/>
    <s v="Kgr."/>
  </r>
  <r>
    <s v="Alimentarios"/>
    <x v="1"/>
    <x v="4"/>
    <s v="América N"/>
    <x v="113"/>
    <s v="América Norte"/>
    <s v="América Norte Mexico"/>
    <x v="86"/>
    <x v="3"/>
    <x v="0"/>
    <s v="No reportado"/>
    <n v="2025"/>
    <n v="399500"/>
    <n v="47000"/>
    <s v="Kgr."/>
  </r>
  <r>
    <s v="Alimentarios"/>
    <x v="1"/>
    <x v="4"/>
    <s v="América N"/>
    <x v="113"/>
    <s v="América Norte"/>
    <s v="América Norte Mexico"/>
    <x v="5"/>
    <x v="5"/>
    <x v="2"/>
    <s v="No reportado"/>
    <n v="2025"/>
    <n v="19050"/>
    <n v="7500"/>
    <s v="Kgr."/>
  </r>
  <r>
    <s v="Alimentarios"/>
    <x v="1"/>
    <x v="4"/>
    <s v="América N"/>
    <x v="113"/>
    <s v="América Norte"/>
    <s v="América Norte Mexico"/>
    <x v="61"/>
    <x v="5"/>
    <x v="5"/>
    <s v="No reportado"/>
    <n v="2025"/>
    <n v="132427.19399999999"/>
    <n v="7439.73"/>
    <s v="Kgr."/>
  </r>
  <r>
    <s v="Alimentarios"/>
    <x v="1"/>
    <x v="4"/>
    <s v="América N"/>
    <x v="113"/>
    <s v="América Norte"/>
    <s v="América Norte Mexico"/>
    <x v="8"/>
    <x v="5"/>
    <x v="3"/>
    <s v="No reportado"/>
    <n v="2025"/>
    <n v="5871.7875000000004"/>
    <n v="116.25"/>
    <s v="Kgr."/>
  </r>
  <r>
    <s v="Alimentarios"/>
    <x v="1"/>
    <x v="4"/>
    <s v="América N"/>
    <x v="113"/>
    <s v="América Norte"/>
    <s v="América Norte Mexico"/>
    <x v="12"/>
    <x v="2"/>
    <x v="5"/>
    <s v="No reportado"/>
    <n v="2025"/>
    <n v="60741.48"/>
    <n v="6393.84"/>
    <s v="Kgr."/>
  </r>
  <r>
    <s v="Alimentarios"/>
    <x v="1"/>
    <x v="4"/>
    <s v="América N"/>
    <x v="113"/>
    <s v="América Norte"/>
    <s v="América Norte Mexico"/>
    <x v="44"/>
    <x v="0"/>
    <x v="0"/>
    <s v="No reportado"/>
    <n v="2025"/>
    <n v="42000"/>
    <n v="3000"/>
    <s v="Kgr."/>
  </r>
  <r>
    <s v="Alimentarios"/>
    <x v="1"/>
    <x v="4"/>
    <s v="América N"/>
    <x v="113"/>
    <s v="América Norte"/>
    <s v="América Norte Mexico"/>
    <x v="14"/>
    <x v="7"/>
    <x v="7"/>
    <s v="No reportado"/>
    <n v="2025"/>
    <n v="61575"/>
    <n v="8210"/>
    <s v="Kgr."/>
  </r>
  <r>
    <s v="Alimentarios"/>
    <x v="1"/>
    <x v="4"/>
    <s v="América N"/>
    <x v="113"/>
    <s v="América Norte"/>
    <s v="América Norte Mexico"/>
    <x v="15"/>
    <x v="8"/>
    <x v="8"/>
    <s v="No reportado"/>
    <n v="2025"/>
    <n v="31340"/>
    <n v="2000"/>
    <s v="Kgr."/>
  </r>
  <r>
    <s v="Alimentarios"/>
    <x v="1"/>
    <x v="4"/>
    <s v="América N"/>
    <x v="113"/>
    <s v="América Norte"/>
    <s v="América Norte Mexico"/>
    <x v="16"/>
    <x v="3"/>
    <x v="0"/>
    <s v="No reportado"/>
    <n v="2025"/>
    <n v="66120"/>
    <n v="3800"/>
    <s v="Kgr."/>
  </r>
  <r>
    <s v="Alimentarios"/>
    <x v="1"/>
    <x v="4"/>
    <s v="América N"/>
    <x v="113"/>
    <s v="América Norte"/>
    <s v="América Norte Mexico"/>
    <x v="19"/>
    <x v="9"/>
    <x v="5"/>
    <s v="No reportado"/>
    <n v="2025"/>
    <n v="1235"/>
    <n v="95"/>
    <s v="Kgr."/>
  </r>
  <r>
    <s v="Alimentarios"/>
    <x v="1"/>
    <x v="4"/>
    <s v="América N"/>
    <x v="113"/>
    <s v="América Norte"/>
    <s v="América Norte Mexico"/>
    <x v="21"/>
    <x v="0"/>
    <x v="5"/>
    <s v="No reportado"/>
    <n v="2025"/>
    <n v="2127955.2000000002"/>
    <n v="132997.20000000001"/>
    <s v="Kgr."/>
  </r>
  <r>
    <s v="Alimentarios"/>
    <x v="1"/>
    <x v="4"/>
    <s v="América N"/>
    <x v="113"/>
    <s v="América Norte"/>
    <s v="América Norte Mexico"/>
    <x v="22"/>
    <x v="11"/>
    <x v="5"/>
    <s v="No reportado"/>
    <n v="2025"/>
    <n v="19032"/>
    <n v="2379"/>
    <s v="Kgr."/>
  </r>
  <r>
    <s v="Alimentarios"/>
    <x v="1"/>
    <x v="4"/>
    <s v="América N"/>
    <x v="113"/>
    <s v="América Norte"/>
    <s v="América Norte Mexico"/>
    <x v="23"/>
    <x v="11"/>
    <x v="5"/>
    <s v="No reportado"/>
    <n v="2025"/>
    <n v="39995.279999999999"/>
    <n v="4273"/>
    <s v="Kgr."/>
  </r>
  <r>
    <s v="Alimentarios"/>
    <x v="1"/>
    <x v="4"/>
    <s v="América N"/>
    <x v="113"/>
    <s v="América Norte"/>
    <s v="América Norte Mexico"/>
    <x v="24"/>
    <x v="12"/>
    <x v="9"/>
    <s v="No reportado"/>
    <n v="2025"/>
    <n v="346.8"/>
    <n v="170"/>
    <s v="Ltr."/>
  </r>
  <r>
    <s v="Alimentarios"/>
    <x v="1"/>
    <x v="4"/>
    <s v="América N"/>
    <x v="113"/>
    <s v="América Norte"/>
    <s v="América Norte Mexico"/>
    <x v="25"/>
    <x v="3"/>
    <x v="0"/>
    <s v="No reportado"/>
    <n v="2025"/>
    <n v="35000"/>
    <n v="5000"/>
    <s v="Kgr."/>
  </r>
  <r>
    <s v="Alimentarios"/>
    <x v="1"/>
    <x v="4"/>
    <s v="América N"/>
    <x v="113"/>
    <s v="América Norte"/>
    <s v="América Norte Mexico"/>
    <x v="47"/>
    <x v="3"/>
    <x v="0"/>
    <s v="No reportado"/>
    <n v="2025"/>
    <n v="3410.55"/>
    <n v="585"/>
    <s v="Kgr."/>
  </r>
  <r>
    <s v="Alimentarios"/>
    <x v="1"/>
    <x v="4"/>
    <s v="América N"/>
    <x v="113"/>
    <s v="América Norte"/>
    <s v="América Norte Mexico"/>
    <x v="27"/>
    <x v="4"/>
    <x v="0"/>
    <s v="No reportado"/>
    <n v="2025"/>
    <n v="228573.5"/>
    <n v="26891"/>
    <s v="Kgr."/>
  </r>
  <r>
    <s v="Alimentarios"/>
    <x v="1"/>
    <x v="4"/>
    <s v="América N"/>
    <x v="113"/>
    <s v="América Norte"/>
    <s v="América Norte Mexico"/>
    <x v="29"/>
    <x v="5"/>
    <x v="11"/>
    <s v="No reportado"/>
    <n v="2025"/>
    <n v="13616617.800799999"/>
    <n v="1589974.18"/>
    <s v="Kgr."/>
  </r>
  <r>
    <s v="Alimentarios"/>
    <x v="1"/>
    <x v="4"/>
    <s v="América N"/>
    <x v="113"/>
    <s v="América Norte"/>
    <s v="América Norte Mexico"/>
    <x v="50"/>
    <x v="5"/>
    <x v="14"/>
    <s v="No reportado"/>
    <n v="2025"/>
    <n v="13.9"/>
    <n v="10"/>
    <s v="Kgr."/>
  </r>
  <r>
    <s v="Alimentarios"/>
    <x v="1"/>
    <x v="4"/>
    <s v="América N"/>
    <x v="113"/>
    <s v="América Norte"/>
    <s v="América Norte Mexico"/>
    <x v="30"/>
    <x v="3"/>
    <x v="0"/>
    <s v="No reportado"/>
    <n v="2025"/>
    <n v="6390.1880894572496"/>
    <n v="657"/>
    <s v="Kgr."/>
  </r>
  <r>
    <s v="Alimentarios"/>
    <x v="1"/>
    <x v="4"/>
    <s v="América N"/>
    <x v="113"/>
    <s v="América Norte"/>
    <s v="América Norte Mexico"/>
    <x v="67"/>
    <x v="8"/>
    <x v="8"/>
    <s v="No reportado"/>
    <n v="2025"/>
    <n v="4502.2242200000001"/>
    <n v="259.39999999999998"/>
    <s v="Kgr."/>
  </r>
  <r>
    <s v="Alimentarios"/>
    <x v="1"/>
    <x v="4"/>
    <s v="América N"/>
    <x v="113"/>
    <s v="América Norte"/>
    <s v="América Norte Mexico"/>
    <x v="52"/>
    <x v="1"/>
    <x v="16"/>
    <s v="No reportado"/>
    <n v="2025"/>
    <n v="35323.199999999997"/>
    <n v="3960"/>
    <s v="Kgr."/>
  </r>
  <r>
    <s v="Alimentarios"/>
    <x v="1"/>
    <x v="4"/>
    <s v="América N"/>
    <x v="113"/>
    <s v="América Norte"/>
    <s v="América Norte Mexico"/>
    <x v="53"/>
    <x v="5"/>
    <x v="8"/>
    <s v="No reportado"/>
    <n v="2025"/>
    <n v="408400"/>
    <n v="20000"/>
    <s v="Kgr."/>
  </r>
  <r>
    <s v="Alimentarios"/>
    <x v="1"/>
    <x v="4"/>
    <s v="América N"/>
    <x v="113"/>
    <s v="América Norte"/>
    <s v="América Norte Mexico"/>
    <x v="33"/>
    <x v="6"/>
    <x v="13"/>
    <s v="No reportado"/>
    <n v="2025"/>
    <n v="57509.2"/>
    <n v="3572"/>
    <s v="Kgr."/>
  </r>
  <r>
    <s v="Alimentarios"/>
    <x v="1"/>
    <x v="4"/>
    <s v="América N"/>
    <x v="113"/>
    <s v="América Norte"/>
    <s v="América Norte Mexico"/>
    <x v="36"/>
    <x v="13"/>
    <x v="16"/>
    <s v="No reportado"/>
    <n v="2025"/>
    <n v="8900"/>
    <n v="2000"/>
    <s v="Kgr."/>
  </r>
  <r>
    <s v="Alimentarios"/>
    <x v="1"/>
    <x v="4"/>
    <s v="América N"/>
    <x v="113"/>
    <s v="América Norte"/>
    <s v="América Norte Mexico"/>
    <x v="38"/>
    <x v="13"/>
    <x v="5"/>
    <s v="No reportado"/>
    <n v="2025"/>
    <n v="3360"/>
    <n v="168"/>
    <s v="Kgr."/>
  </r>
  <r>
    <s v="Alimentarios"/>
    <x v="1"/>
    <x v="4"/>
    <s v="América N"/>
    <x v="113"/>
    <s v="América Norte"/>
    <s v="América Norte Mexico"/>
    <x v="39"/>
    <x v="13"/>
    <x v="5"/>
    <s v="No reportado"/>
    <n v="2025"/>
    <n v="16500"/>
    <n v="1500"/>
    <s v="Kgr."/>
  </r>
  <r>
    <s v="Alimentarios"/>
    <x v="1"/>
    <x v="4"/>
    <s v="América N"/>
    <x v="113"/>
    <s v="América Norte"/>
    <s v="América Norte Mexico"/>
    <x v="40"/>
    <x v="4"/>
    <x v="16"/>
    <s v="No reportado"/>
    <n v="2025"/>
    <n v="1382.44"/>
    <n v="68"/>
    <s v="Kgr."/>
  </r>
  <r>
    <s v="Alimentarios"/>
    <x v="1"/>
    <x v="4"/>
    <s v="América N"/>
    <x v="113"/>
    <s v="América Norte"/>
    <s v="América Norte Mexico"/>
    <x v="74"/>
    <x v="4"/>
    <x v="13"/>
    <s v="No reportado"/>
    <n v="2025"/>
    <n v="10732.59"/>
    <n v="293"/>
    <s v="Kgr."/>
  </r>
  <r>
    <s v="Alimentarios"/>
    <x v="1"/>
    <x v="4"/>
    <s v="América N"/>
    <x v="113"/>
    <s v="América Norte"/>
    <s v="América Norte Mexico"/>
    <x v="41"/>
    <x v="6"/>
    <x v="13"/>
    <s v="No reportado"/>
    <n v="2025"/>
    <n v="55578.96"/>
    <n v="2916"/>
    <s v="Kgr."/>
  </r>
  <r>
    <s v="Alimentarios"/>
    <x v="1"/>
    <x v="4"/>
    <s v="América N"/>
    <x v="114"/>
    <s v="América Norte"/>
    <s v="América Norte Nicaragua"/>
    <x v="29"/>
    <x v="5"/>
    <x v="11"/>
    <s v="No reportado"/>
    <n v="2025"/>
    <n v="460740"/>
    <n v="46074"/>
    <s v="Kgr."/>
  </r>
  <r>
    <s v="Alimentarios"/>
    <x v="1"/>
    <x v="4"/>
    <s v="América N"/>
    <x v="115"/>
    <s v="América Norte"/>
    <s v="América Norte Panama"/>
    <x v="17"/>
    <x v="1"/>
    <x v="5"/>
    <s v="No reportado"/>
    <n v="2025"/>
    <n v="237.64"/>
    <n v="13"/>
    <s v="Kgr."/>
  </r>
  <r>
    <s v="Alimentarios"/>
    <x v="1"/>
    <x v="4"/>
    <s v="América N"/>
    <x v="115"/>
    <s v="América Norte"/>
    <s v="América Norte Panama"/>
    <x v="19"/>
    <x v="9"/>
    <x v="5"/>
    <s v="No reportado"/>
    <n v="2025"/>
    <n v="1118"/>
    <n v="86"/>
    <s v="Kgr."/>
  </r>
  <r>
    <s v="Alimentarios"/>
    <x v="1"/>
    <x v="4"/>
    <s v="América N"/>
    <x v="115"/>
    <s v="América Norte"/>
    <s v="América Norte Panama"/>
    <x v="21"/>
    <x v="0"/>
    <x v="5"/>
    <s v="No reportado"/>
    <n v="2025"/>
    <n v="318784"/>
    <n v="19924"/>
    <s v="Kgr."/>
  </r>
  <r>
    <s v="Alimentarios"/>
    <x v="1"/>
    <x v="4"/>
    <s v="América N"/>
    <x v="115"/>
    <s v="América Norte"/>
    <s v="América Norte Panama"/>
    <x v="22"/>
    <x v="11"/>
    <x v="5"/>
    <s v="No reportado"/>
    <n v="2025"/>
    <n v="5360"/>
    <n v="670"/>
    <s v="Kgr."/>
  </r>
  <r>
    <s v="Alimentarios"/>
    <x v="1"/>
    <x v="4"/>
    <s v="América N"/>
    <x v="115"/>
    <s v="América Norte"/>
    <s v="América Norte Panama"/>
    <x v="47"/>
    <x v="3"/>
    <x v="0"/>
    <s v="No reportado"/>
    <n v="2025"/>
    <n v="23550.867999999999"/>
    <n v="4039.6"/>
    <s v="Kgr."/>
  </r>
  <r>
    <s v="Alimentarios"/>
    <x v="1"/>
    <x v="4"/>
    <s v="América N"/>
    <x v="115"/>
    <s v="América Norte"/>
    <s v="América Norte Panama"/>
    <x v="29"/>
    <x v="5"/>
    <x v="11"/>
    <s v="No reportado"/>
    <n v="2025"/>
    <n v="938387.42"/>
    <n v="96417.65"/>
    <s v="Kgr."/>
  </r>
  <r>
    <s v="Alimentarios"/>
    <x v="1"/>
    <x v="4"/>
    <s v="América N"/>
    <x v="115"/>
    <s v="América Norte"/>
    <s v="América Norte Panama"/>
    <x v="50"/>
    <x v="5"/>
    <x v="14"/>
    <s v="No reportado"/>
    <n v="2025"/>
    <n v="266.88"/>
    <n v="192"/>
    <s v="Kgr."/>
  </r>
  <r>
    <s v="Alimentarios"/>
    <x v="1"/>
    <x v="4"/>
    <s v="América N"/>
    <x v="115"/>
    <s v="América Norte"/>
    <s v="América Norte Panama"/>
    <x v="74"/>
    <x v="4"/>
    <x v="13"/>
    <s v="No reportado"/>
    <n v="2025"/>
    <n v="842.49"/>
    <n v="23"/>
    <s v="Kgr."/>
  </r>
  <r>
    <s v="Alimentarios"/>
    <x v="1"/>
    <x v="4"/>
    <s v="América N"/>
    <x v="115"/>
    <s v="América Norte"/>
    <s v="América Norte Panama"/>
    <x v="41"/>
    <x v="6"/>
    <x v="13"/>
    <s v="No reportado"/>
    <n v="2025"/>
    <n v="103991.36"/>
    <n v="5456"/>
    <s v="Kgr."/>
  </r>
  <r>
    <s v="Alimentarios"/>
    <x v="1"/>
    <x v="4"/>
    <s v="América N"/>
    <x v="116"/>
    <s v="América Norte"/>
    <s v="América Norte Puerto Rico"/>
    <x v="2"/>
    <x v="2"/>
    <x v="0"/>
    <s v="No reportado"/>
    <n v="2025"/>
    <n v="2806.5"/>
    <n v="150"/>
    <s v="Kgr."/>
  </r>
  <r>
    <s v="Alimentarios"/>
    <x v="1"/>
    <x v="4"/>
    <s v="América N"/>
    <x v="116"/>
    <s v="América Norte"/>
    <s v="América Norte Puerto Rico"/>
    <x v="15"/>
    <x v="8"/>
    <x v="8"/>
    <s v="No reportado"/>
    <n v="2025"/>
    <n v="1567"/>
    <n v="100"/>
    <s v="Kgr."/>
  </r>
  <r>
    <s v="Alimentarios"/>
    <x v="1"/>
    <x v="4"/>
    <s v="América N"/>
    <x v="116"/>
    <s v="América Norte"/>
    <s v="América Norte Puerto Rico"/>
    <x v="21"/>
    <x v="0"/>
    <x v="5"/>
    <s v="No reportado"/>
    <n v="2025"/>
    <n v="194228.8"/>
    <n v="12139.3"/>
    <s v="Kgr."/>
  </r>
  <r>
    <s v="Alimentarios"/>
    <x v="1"/>
    <x v="4"/>
    <s v="América N"/>
    <x v="116"/>
    <s v="América Norte"/>
    <s v="América Norte Puerto Rico"/>
    <x v="29"/>
    <x v="5"/>
    <x v="11"/>
    <s v="No reportado"/>
    <n v="2025"/>
    <n v="341311.52"/>
    <n v="34158.800000000003"/>
    <s v="Kgr."/>
  </r>
  <r>
    <s v="Alimentarios"/>
    <x v="1"/>
    <x v="4"/>
    <s v="América N"/>
    <x v="116"/>
    <s v="América Norte"/>
    <s v="América Norte Puerto Rico"/>
    <x v="35"/>
    <x v="3"/>
    <x v="15"/>
    <s v="No reportado"/>
    <n v="2025"/>
    <n v="296"/>
    <n v="10"/>
    <s v="Kgr."/>
  </r>
  <r>
    <s v="Alimentarios"/>
    <x v="1"/>
    <x v="4"/>
    <s v="América N"/>
    <x v="116"/>
    <s v="América Norte"/>
    <s v="América Norte Puerto Rico"/>
    <x v="74"/>
    <x v="4"/>
    <x v="13"/>
    <s v="No reportado"/>
    <n v="2025"/>
    <n v="2490.84"/>
    <n v="68"/>
    <s v="Kgr."/>
  </r>
  <r>
    <s v="Alimentarios"/>
    <x v="1"/>
    <x v="4"/>
    <s v="América N"/>
    <x v="117"/>
    <s v="América Norte"/>
    <s v="América Norte San Bartolomé"/>
    <x v="16"/>
    <x v="3"/>
    <x v="0"/>
    <s v="No reportado"/>
    <n v="2025"/>
    <n v="1740"/>
    <n v="100"/>
    <s v="Kgr."/>
  </r>
  <r>
    <s v="Alimentarios"/>
    <x v="1"/>
    <x v="4"/>
    <s v="América N"/>
    <x v="118"/>
    <s v="América Norte"/>
    <s v="América Norte Estados Unidos America"/>
    <x v="0"/>
    <x v="0"/>
    <x v="0"/>
    <s v="No reportado"/>
    <n v="2025"/>
    <n v="174884.5"/>
    <n v="34429"/>
    <s v="Kgr."/>
  </r>
  <r>
    <s v="Alimentarios"/>
    <x v="1"/>
    <x v="4"/>
    <s v="América N"/>
    <x v="118"/>
    <s v="América Norte"/>
    <s v="América Norte Estados Unidos America"/>
    <x v="83"/>
    <x v="0"/>
    <x v="0"/>
    <s v="No reportado"/>
    <n v="2025"/>
    <n v="625600"/>
    <n v="120000"/>
    <s v="Kgr."/>
  </r>
  <r>
    <s v="Alimentarios"/>
    <x v="1"/>
    <x v="4"/>
    <s v="América N"/>
    <x v="118"/>
    <s v="América Norte"/>
    <s v="América Norte Estados Unidos America"/>
    <x v="1"/>
    <x v="1"/>
    <x v="0"/>
    <s v="No reportado"/>
    <n v="2025"/>
    <n v="12100"/>
    <n v="1210"/>
    <s v="Kgr."/>
  </r>
  <r>
    <s v="Alimentarios"/>
    <x v="1"/>
    <x v="4"/>
    <s v="América N"/>
    <x v="118"/>
    <s v="América Norte"/>
    <s v="América Norte Estados Unidos America"/>
    <x v="2"/>
    <x v="2"/>
    <x v="0"/>
    <s v="No reportado"/>
    <n v="2025"/>
    <n v="16090.6"/>
    <n v="860"/>
    <s v="Kgr."/>
  </r>
  <r>
    <s v="Alimentarios"/>
    <x v="1"/>
    <x v="4"/>
    <s v="América N"/>
    <x v="118"/>
    <s v="América Norte"/>
    <s v="América Norte Estados Unidos America"/>
    <x v="84"/>
    <x v="7"/>
    <x v="0"/>
    <s v="No reportado"/>
    <n v="2025"/>
    <n v="5400"/>
    <n v="900"/>
    <s v="Kgr."/>
  </r>
  <r>
    <s v="Alimentarios"/>
    <x v="1"/>
    <x v="4"/>
    <s v="América N"/>
    <x v="118"/>
    <s v="América Norte"/>
    <s v="América Norte Estados Unidos America"/>
    <x v="4"/>
    <x v="4"/>
    <x v="2"/>
    <s v="No reportado"/>
    <n v="2025"/>
    <n v="3897.6"/>
    <n v="1680"/>
    <s v="Kgr."/>
  </r>
  <r>
    <s v="Alimentarios"/>
    <x v="1"/>
    <x v="4"/>
    <s v="América N"/>
    <x v="118"/>
    <s v="América Norte"/>
    <s v="América Norte Estados Unidos America"/>
    <x v="62"/>
    <x v="11"/>
    <x v="5"/>
    <s v="No reportado"/>
    <n v="2025"/>
    <n v="1825.250076"/>
    <n v="211.5"/>
    <s v="Kgr."/>
  </r>
  <r>
    <s v="Alimentarios"/>
    <x v="1"/>
    <x v="4"/>
    <s v="América N"/>
    <x v="118"/>
    <s v="América Norte"/>
    <s v="América Norte Estados Unidos America"/>
    <x v="42"/>
    <x v="0"/>
    <x v="7"/>
    <s v="No reportado"/>
    <n v="2025"/>
    <n v="31437"/>
    <n v="4.4909999999999997"/>
    <s v="Kgr."/>
  </r>
  <r>
    <s v="Alimentarios"/>
    <x v="1"/>
    <x v="4"/>
    <s v="América N"/>
    <x v="118"/>
    <s v="América Norte"/>
    <s v="América Norte Estados Unidos America"/>
    <x v="86"/>
    <x v="3"/>
    <x v="0"/>
    <s v="No reportado"/>
    <n v="2025"/>
    <n v="5491000"/>
    <n v="646000"/>
    <s v="Kgr."/>
  </r>
  <r>
    <s v="Alimentarios"/>
    <x v="1"/>
    <x v="4"/>
    <s v="América N"/>
    <x v="118"/>
    <s v="América Norte"/>
    <s v="América Norte Estados Unidos America"/>
    <x v="5"/>
    <x v="5"/>
    <x v="2"/>
    <s v="No reportado"/>
    <n v="2025"/>
    <n v="256209.8"/>
    <n v="100870"/>
    <s v="Kgr."/>
  </r>
  <r>
    <s v="Alimentarios"/>
    <x v="1"/>
    <x v="4"/>
    <s v="América N"/>
    <x v="118"/>
    <s v="América Norte"/>
    <s v="América Norte Estados Unidos America"/>
    <x v="6"/>
    <x v="3"/>
    <x v="0"/>
    <s v="No reportado"/>
    <n v="2025"/>
    <n v="150000"/>
    <n v="25000"/>
    <s v="Kgr."/>
  </r>
  <r>
    <s v="Alimentarios"/>
    <x v="1"/>
    <x v="4"/>
    <s v="América N"/>
    <x v="118"/>
    <s v="América Norte"/>
    <s v="América Norte Estados Unidos America"/>
    <x v="61"/>
    <x v="5"/>
    <x v="5"/>
    <s v="No reportado"/>
    <n v="2025"/>
    <n v="246839.008"/>
    <n v="13867.36"/>
    <s v="Kgr."/>
  </r>
  <r>
    <s v="Alimentarios"/>
    <x v="1"/>
    <x v="4"/>
    <s v="América N"/>
    <x v="118"/>
    <s v="América Norte"/>
    <s v="América Norte Estados Unidos America"/>
    <x v="11"/>
    <x v="3"/>
    <x v="3"/>
    <s v="No reportado"/>
    <n v="2025"/>
    <n v="19219.2"/>
    <n v="416"/>
    <s v="Kgr."/>
  </r>
  <r>
    <s v="Alimentarios"/>
    <x v="1"/>
    <x v="4"/>
    <s v="América N"/>
    <x v="118"/>
    <s v="América Norte"/>
    <s v="América Norte Estados Unidos America"/>
    <x v="12"/>
    <x v="2"/>
    <x v="5"/>
    <s v="No reportado"/>
    <n v="2025"/>
    <n v="1014814.32"/>
    <n v="106822.56"/>
    <s v="Kgr."/>
  </r>
  <r>
    <s v="Alimentarios"/>
    <x v="1"/>
    <x v="4"/>
    <s v="América N"/>
    <x v="118"/>
    <s v="América Norte"/>
    <s v="América Norte Estados Unidos America"/>
    <x v="44"/>
    <x v="0"/>
    <x v="0"/>
    <s v="No reportado"/>
    <n v="2025"/>
    <n v="770000"/>
    <n v="55000"/>
    <s v="Kgr."/>
  </r>
  <r>
    <s v="Alimentarios"/>
    <x v="1"/>
    <x v="4"/>
    <s v="América N"/>
    <x v="118"/>
    <s v="América Norte"/>
    <s v="América Norte Estados Unidos America"/>
    <x v="45"/>
    <x v="6"/>
    <x v="4"/>
    <s v="No reportado"/>
    <n v="2025"/>
    <n v="341250"/>
    <n v="91000"/>
    <s v="Kgr."/>
  </r>
  <r>
    <s v="Alimentarios"/>
    <x v="1"/>
    <x v="4"/>
    <s v="América N"/>
    <x v="118"/>
    <s v="América Norte"/>
    <s v="América Norte Estados Unidos America"/>
    <x v="14"/>
    <x v="7"/>
    <x v="7"/>
    <s v="No reportado"/>
    <n v="2025"/>
    <n v="54975"/>
    <n v="7330"/>
    <s v="Kgr."/>
  </r>
  <r>
    <s v="Alimentarios"/>
    <x v="1"/>
    <x v="4"/>
    <s v="América N"/>
    <x v="118"/>
    <s v="América Norte"/>
    <s v="América Norte Estados Unidos America"/>
    <x v="15"/>
    <x v="8"/>
    <x v="8"/>
    <s v="No reportado"/>
    <n v="2025"/>
    <n v="156700"/>
    <n v="10000"/>
    <s v="Kgr."/>
  </r>
  <r>
    <s v="Alimentarios"/>
    <x v="1"/>
    <x v="4"/>
    <s v="América N"/>
    <x v="118"/>
    <s v="América Norte"/>
    <s v="América Norte Estados Unidos America"/>
    <x v="16"/>
    <x v="3"/>
    <x v="0"/>
    <s v="No reportado"/>
    <n v="2025"/>
    <n v="1353720"/>
    <n v="77800"/>
    <s v="Kgr."/>
  </r>
  <r>
    <s v="Alimentarios"/>
    <x v="1"/>
    <x v="4"/>
    <s v="América N"/>
    <x v="118"/>
    <s v="América Norte"/>
    <s v="América Norte Estados Unidos America"/>
    <x v="17"/>
    <x v="1"/>
    <x v="5"/>
    <s v="No reportado"/>
    <n v="2025"/>
    <n v="731.2"/>
    <n v="40"/>
    <s v="Kgr."/>
  </r>
  <r>
    <s v="Alimentarios"/>
    <x v="1"/>
    <x v="4"/>
    <s v="América N"/>
    <x v="118"/>
    <s v="América Norte"/>
    <s v="América Norte Estados Unidos America"/>
    <x v="58"/>
    <x v="4"/>
    <x v="5"/>
    <s v="No reportado"/>
    <n v="2025"/>
    <n v="24426.562000000002"/>
    <n v="2823.88"/>
    <s v="Kgr."/>
  </r>
  <r>
    <s v="Alimentarios"/>
    <x v="1"/>
    <x v="4"/>
    <s v="América N"/>
    <x v="118"/>
    <s v="América Norte"/>
    <s v="América Norte Estados Unidos America"/>
    <x v="18"/>
    <x v="9"/>
    <x v="5"/>
    <s v="No reportado"/>
    <n v="2025"/>
    <n v="115176.6"/>
    <n v="10470.6"/>
    <s v="Kgr."/>
  </r>
  <r>
    <s v="Alimentarios"/>
    <x v="1"/>
    <x v="4"/>
    <s v="América N"/>
    <x v="118"/>
    <s v="América Norte"/>
    <s v="América Norte Estados Unidos America"/>
    <x v="19"/>
    <x v="9"/>
    <x v="5"/>
    <s v="No reportado"/>
    <n v="2025"/>
    <n v="6138928.6399999997"/>
    <n v="472225.28000000003"/>
    <s v="Kgr."/>
  </r>
  <r>
    <s v="Alimentarios"/>
    <x v="1"/>
    <x v="4"/>
    <s v="América N"/>
    <x v="118"/>
    <s v="América Norte"/>
    <s v="América Norte Estados Unidos America"/>
    <x v="78"/>
    <x v="7"/>
    <x v="5"/>
    <s v="No reportado"/>
    <n v="2025"/>
    <n v="10500"/>
    <n v="700"/>
    <s v="Kgr."/>
  </r>
  <r>
    <s v="Alimentarios"/>
    <x v="1"/>
    <x v="4"/>
    <s v="América N"/>
    <x v="118"/>
    <s v="América Norte"/>
    <s v="América Norte Estados Unidos America"/>
    <x v="20"/>
    <x v="10"/>
    <x v="5"/>
    <s v="No reportado"/>
    <n v="2025"/>
    <n v="27256.240000000002"/>
    <n v="2477.84"/>
    <s v="Kgr."/>
  </r>
  <r>
    <s v="Alimentarios"/>
    <x v="1"/>
    <x v="4"/>
    <s v="América N"/>
    <x v="118"/>
    <s v="América Norte"/>
    <s v="América Norte Estados Unidos America"/>
    <x v="21"/>
    <x v="0"/>
    <x v="5"/>
    <s v="No reportado"/>
    <n v="2025"/>
    <n v="81804302.400000006"/>
    <n v="5112768.9000000004"/>
    <s v="Kgr."/>
  </r>
  <r>
    <s v="Alimentarios"/>
    <x v="1"/>
    <x v="4"/>
    <s v="América N"/>
    <x v="118"/>
    <s v="América Norte"/>
    <s v="América Norte Estados Unidos America"/>
    <x v="22"/>
    <x v="11"/>
    <x v="5"/>
    <s v="No reportado"/>
    <n v="2025"/>
    <n v="63520"/>
    <n v="7940"/>
    <s v="Kgr."/>
  </r>
  <r>
    <s v="Alimentarios"/>
    <x v="1"/>
    <x v="4"/>
    <s v="América N"/>
    <x v="118"/>
    <s v="América Norte"/>
    <s v="América Norte Estados Unidos America"/>
    <x v="57"/>
    <x v="13"/>
    <x v="5"/>
    <s v="No reportado"/>
    <n v="2025"/>
    <n v="9827.4560999999994"/>
    <n v="554.91"/>
    <s v="Kgr."/>
  </r>
  <r>
    <s v="Alimentarios"/>
    <x v="1"/>
    <x v="4"/>
    <s v="América N"/>
    <x v="118"/>
    <s v="América Norte"/>
    <s v="América Norte Estados Unidos America"/>
    <x v="46"/>
    <x v="8"/>
    <x v="5"/>
    <s v="No reportado"/>
    <n v="2025"/>
    <n v="146400"/>
    <n v="8000"/>
    <s v="Kgr."/>
  </r>
  <r>
    <s v="Alimentarios"/>
    <x v="1"/>
    <x v="4"/>
    <s v="América N"/>
    <x v="118"/>
    <s v="América Norte"/>
    <s v="América Norte Estados Unidos America"/>
    <x v="23"/>
    <x v="11"/>
    <x v="5"/>
    <s v="No reportado"/>
    <n v="2025"/>
    <n v="79682.054399999994"/>
    <n v="8513.0400000000009"/>
    <s v="Kgr."/>
  </r>
  <r>
    <s v="Alimentarios"/>
    <x v="1"/>
    <x v="4"/>
    <s v="América N"/>
    <x v="118"/>
    <s v="América Norte"/>
    <s v="América Norte Estados Unidos America"/>
    <x v="24"/>
    <x v="12"/>
    <x v="9"/>
    <s v="No reportado"/>
    <n v="2025"/>
    <n v="2040"/>
    <n v="1000"/>
    <s v="Ltr."/>
  </r>
  <r>
    <s v="Alimentarios"/>
    <x v="1"/>
    <x v="4"/>
    <s v="América N"/>
    <x v="118"/>
    <s v="América Norte"/>
    <s v="América Norte Estados Unidos America"/>
    <x v="25"/>
    <x v="3"/>
    <x v="0"/>
    <s v="No reportado"/>
    <n v="2025"/>
    <n v="70000"/>
    <n v="10000"/>
    <s v="Kgr."/>
  </r>
  <r>
    <s v="Alimentarios"/>
    <x v="1"/>
    <x v="4"/>
    <s v="América N"/>
    <x v="118"/>
    <s v="América Norte"/>
    <s v="América Norte Estados Unidos America"/>
    <x v="26"/>
    <x v="3"/>
    <x v="0"/>
    <s v="No reportado"/>
    <n v="2025"/>
    <n v="92424.291367707803"/>
    <n v="11889"/>
    <s v="Kgr."/>
  </r>
  <r>
    <s v="Alimentarios"/>
    <x v="1"/>
    <x v="4"/>
    <s v="América N"/>
    <x v="118"/>
    <s v="América Norte"/>
    <s v="América Norte Estados Unidos America"/>
    <x v="47"/>
    <x v="3"/>
    <x v="0"/>
    <s v="No reportado"/>
    <n v="2025"/>
    <n v="25960.99"/>
    <n v="4453"/>
    <s v="Kgr."/>
  </r>
  <r>
    <s v="Alimentarios"/>
    <x v="1"/>
    <x v="4"/>
    <s v="América N"/>
    <x v="118"/>
    <s v="América Norte"/>
    <s v="América Norte Estados Unidos America"/>
    <x v="28"/>
    <x v="3"/>
    <x v="10"/>
    <s v="No reportado"/>
    <n v="2025"/>
    <n v="1807560.3"/>
    <n v="463477"/>
    <s v="Ltr."/>
  </r>
  <r>
    <s v="Alimentarios"/>
    <x v="1"/>
    <x v="4"/>
    <s v="América N"/>
    <x v="118"/>
    <s v="América Norte"/>
    <s v="América Norte Estados Unidos America"/>
    <x v="49"/>
    <x v="3"/>
    <x v="10"/>
    <s v="No reportado"/>
    <n v="2025"/>
    <n v="12229.47"/>
    <n v="450"/>
    <s v="Ltr."/>
  </r>
  <r>
    <s v="Alimentarios"/>
    <x v="1"/>
    <x v="4"/>
    <s v="América N"/>
    <x v="118"/>
    <s v="América Norte"/>
    <s v="América Norte Estados Unidos America"/>
    <x v="29"/>
    <x v="5"/>
    <x v="11"/>
    <s v="No reportado"/>
    <n v="2025"/>
    <n v="3262952.48"/>
    <n v="353786"/>
    <s v="Kgr."/>
  </r>
  <r>
    <s v="Alimentarios"/>
    <x v="1"/>
    <x v="4"/>
    <s v="América N"/>
    <x v="118"/>
    <s v="América Norte"/>
    <s v="América Norte Estados Unidos America"/>
    <x v="30"/>
    <x v="3"/>
    <x v="0"/>
    <s v="No reportado"/>
    <n v="2025"/>
    <n v="17643.5330202062"/>
    <n v="1814"/>
    <s v="Kgr."/>
  </r>
  <r>
    <s v="Alimentarios"/>
    <x v="1"/>
    <x v="4"/>
    <s v="América N"/>
    <x v="118"/>
    <s v="América Norte"/>
    <s v="América Norte Estados Unidos America"/>
    <x v="70"/>
    <x v="0"/>
    <x v="8"/>
    <s v="No reportado"/>
    <n v="2025"/>
    <n v="213920"/>
    <n v="611200"/>
    <s v="Kgr."/>
  </r>
  <r>
    <s v="Alimentarios"/>
    <x v="1"/>
    <x v="4"/>
    <s v="América N"/>
    <x v="118"/>
    <s v="América Norte"/>
    <s v="América Norte Estados Unidos America"/>
    <x v="52"/>
    <x v="1"/>
    <x v="16"/>
    <s v="No reportado"/>
    <n v="2025"/>
    <n v="107.04"/>
    <n v="12"/>
    <s v="Kgr."/>
  </r>
  <r>
    <s v="Alimentarios"/>
    <x v="1"/>
    <x v="4"/>
    <s v="América N"/>
    <x v="118"/>
    <s v="América Norte"/>
    <s v="América Norte Estados Unidos America"/>
    <x v="53"/>
    <x v="5"/>
    <x v="8"/>
    <s v="No reportado"/>
    <n v="2025"/>
    <n v="816800"/>
    <n v="40000"/>
    <s v="Kgr."/>
  </r>
  <r>
    <s v="Alimentarios"/>
    <x v="1"/>
    <x v="4"/>
    <s v="América N"/>
    <x v="118"/>
    <s v="América Norte"/>
    <s v="América Norte Estados Unidos America"/>
    <x v="96"/>
    <x v="12"/>
    <x v="22"/>
    <s v="No reportado"/>
    <n v="2025"/>
    <n v="2304"/>
    <n v="144"/>
    <s v="Kgr."/>
  </r>
  <r>
    <s v="Alimentarios"/>
    <x v="1"/>
    <x v="4"/>
    <s v="América N"/>
    <x v="118"/>
    <s v="América Norte"/>
    <s v="América Norte Estados Unidos America"/>
    <x v="33"/>
    <x v="6"/>
    <x v="13"/>
    <s v="No reportado"/>
    <n v="2025"/>
    <n v="1664498.5"/>
    <n v="103385"/>
    <s v="Kgr."/>
  </r>
  <r>
    <s v="Alimentarios"/>
    <x v="1"/>
    <x v="4"/>
    <s v="América N"/>
    <x v="118"/>
    <s v="América Norte"/>
    <s v="América Norte Estados Unidos America"/>
    <x v="35"/>
    <x v="3"/>
    <x v="15"/>
    <s v="No reportado"/>
    <n v="2025"/>
    <n v="7400"/>
    <n v="250"/>
    <s v="Kgr."/>
  </r>
  <r>
    <s v="Alimentarios"/>
    <x v="1"/>
    <x v="4"/>
    <s v="América N"/>
    <x v="118"/>
    <s v="América Norte"/>
    <s v="América Norte Estados Unidos America"/>
    <x v="38"/>
    <x v="13"/>
    <x v="5"/>
    <s v="No reportado"/>
    <n v="2025"/>
    <n v="429664"/>
    <n v="21483.200000000001"/>
    <s v="Kgr."/>
  </r>
  <r>
    <s v="Alimentarios"/>
    <x v="1"/>
    <x v="4"/>
    <s v="América N"/>
    <x v="118"/>
    <s v="América Norte"/>
    <s v="América Norte Estados Unidos America"/>
    <x v="39"/>
    <x v="13"/>
    <x v="5"/>
    <s v="No reportado"/>
    <n v="2025"/>
    <n v="44000"/>
    <n v="4000"/>
    <s v="Kgr."/>
  </r>
  <r>
    <s v="Alimentarios"/>
    <x v="1"/>
    <x v="4"/>
    <s v="América N"/>
    <x v="118"/>
    <s v="América Norte"/>
    <s v="América Norte Estados Unidos America"/>
    <x v="56"/>
    <x v="11"/>
    <x v="14"/>
    <s v="No reportado"/>
    <n v="2025"/>
    <n v="15686.748"/>
    <n v="1584.52"/>
    <s v="Kgr."/>
  </r>
  <r>
    <s v="Alimentarios"/>
    <x v="1"/>
    <x v="4"/>
    <s v="América N"/>
    <x v="118"/>
    <s v="América Norte"/>
    <s v="América Norte Estados Unidos America"/>
    <x v="74"/>
    <x v="4"/>
    <x v="13"/>
    <s v="No reportado"/>
    <n v="2025"/>
    <n v="4139.1899999999996"/>
    <n v="113"/>
    <s v="Kgr."/>
  </r>
  <r>
    <s v="Alimentarios"/>
    <x v="1"/>
    <x v="4"/>
    <s v="América N"/>
    <x v="118"/>
    <s v="América Norte"/>
    <s v="América Norte Estados Unidos America"/>
    <x v="41"/>
    <x v="6"/>
    <x v="13"/>
    <s v="No reportado"/>
    <n v="2025"/>
    <n v="2385320.88"/>
    <n v="125148"/>
    <s v="Kgr."/>
  </r>
  <r>
    <s v="Alimentarios"/>
    <x v="1"/>
    <x v="4"/>
    <s v="América N"/>
    <x v="119"/>
    <s v="América Norte"/>
    <s v="América Norte - Resto América"/>
    <x v="85"/>
    <x v="6"/>
    <x v="2"/>
    <s v="No reportado"/>
    <n v="2025"/>
    <n v="459272"/>
    <n v="208760"/>
    <s v="Kgr."/>
  </r>
  <r>
    <s v="Alimentarios"/>
    <x v="1"/>
    <x v="4"/>
    <s v="América N"/>
    <x v="119"/>
    <s v="América Norte"/>
    <s v="América Norte - Resto América"/>
    <x v="87"/>
    <x v="12"/>
    <x v="5"/>
    <s v="No reportado"/>
    <n v="2025"/>
    <n v="243000"/>
    <n v="18000"/>
    <s v="Kgr."/>
  </r>
  <r>
    <s v="Alimentarios"/>
    <x v="1"/>
    <x v="4"/>
    <s v="América N"/>
    <x v="119"/>
    <s v="América Norte"/>
    <s v="América Norte - Resto América"/>
    <x v="88"/>
    <x v="7"/>
    <x v="3"/>
    <s v="No reportado"/>
    <n v="2025"/>
    <n v="148884.12"/>
    <n v="3632.1"/>
    <s v="Kgr."/>
  </r>
  <r>
    <s v="Alimentarios"/>
    <x v="1"/>
    <x v="4"/>
    <s v="América N"/>
    <x v="119"/>
    <s v="América Norte"/>
    <s v="América Norte - Resto América"/>
    <x v="16"/>
    <x v="3"/>
    <x v="0"/>
    <s v="No reportado"/>
    <n v="2025"/>
    <n v="3480"/>
    <n v="200"/>
    <s v="Kgr."/>
  </r>
  <r>
    <s v="Alimentarios"/>
    <x v="1"/>
    <x v="4"/>
    <s v="América N"/>
    <x v="119"/>
    <s v="América Norte"/>
    <s v="América Norte - Resto América"/>
    <x v="46"/>
    <x v="8"/>
    <x v="5"/>
    <s v="No reportado"/>
    <n v="2025"/>
    <n v="36600"/>
    <n v="2000"/>
    <s v="Kgr."/>
  </r>
  <r>
    <s v="Alimentarios"/>
    <x v="1"/>
    <x v="4"/>
    <s v="América N"/>
    <x v="119"/>
    <s v="América Norte"/>
    <s v="América Norte - Resto América"/>
    <x v="27"/>
    <x v="4"/>
    <x v="0"/>
    <s v="No reportado"/>
    <n v="2025"/>
    <n v="2317066"/>
    <n v="272596"/>
    <s v="Kgr."/>
  </r>
  <r>
    <s v="Alimentarios"/>
    <x v="1"/>
    <x v="4"/>
    <s v="América N"/>
    <x v="119"/>
    <s v="América Norte"/>
    <s v="América Norte - Resto América"/>
    <x v="48"/>
    <x v="7"/>
    <x v="5"/>
    <s v="No reportado"/>
    <n v="2025"/>
    <n v="6453.44"/>
    <n v="344"/>
    <s v="Kgr."/>
  </r>
  <r>
    <s v="Alimentarios"/>
    <x v="1"/>
    <x v="4"/>
    <s v="América N"/>
    <x v="119"/>
    <s v="América Norte"/>
    <s v="América Norte - Resto América"/>
    <x v="33"/>
    <x v="6"/>
    <x v="13"/>
    <s v="No reportado"/>
    <n v="2025"/>
    <n v="197933.4"/>
    <n v="12294"/>
    <s v="Kgr."/>
  </r>
  <r>
    <s v="Alimentarios"/>
    <x v="1"/>
    <x v="4"/>
    <s v="América N"/>
    <x v="119"/>
    <s v="América Norte"/>
    <s v="América Norte - Resto América"/>
    <x v="38"/>
    <x v="13"/>
    <x v="5"/>
    <s v="No reportado"/>
    <n v="2025"/>
    <n v="102312"/>
    <n v="5115.6000000000004"/>
    <s v="Kgr."/>
  </r>
  <r>
    <s v="Alimentarios"/>
    <x v="1"/>
    <x v="4"/>
    <s v="América N"/>
    <x v="119"/>
    <s v="América Norte"/>
    <s v="América Norte - Resto América"/>
    <x v="41"/>
    <x v="6"/>
    <x v="13"/>
    <s v="No reportado"/>
    <n v="2025"/>
    <n v="629761.46"/>
    <n v="33041"/>
    <s v="Kgr."/>
  </r>
  <r>
    <s v="Alimentarios"/>
    <x v="1"/>
    <x v="4"/>
    <s v="América S"/>
    <x v="120"/>
    <s v="América Sur"/>
    <s v="América Sur Argentina"/>
    <x v="15"/>
    <x v="8"/>
    <x v="8"/>
    <s v="No reportado"/>
    <n v="2025"/>
    <n v="7835"/>
    <n v="500"/>
    <s v="Kgr."/>
  </r>
  <r>
    <s v="Alimentarios"/>
    <x v="1"/>
    <x v="4"/>
    <s v="América S"/>
    <x v="120"/>
    <s v="América Sur"/>
    <s v="América Sur Argentina"/>
    <x v="21"/>
    <x v="0"/>
    <x v="5"/>
    <s v="No reportado"/>
    <n v="2025"/>
    <n v="6144"/>
    <n v="384"/>
    <s v="Kgr."/>
  </r>
  <r>
    <s v="Alimentarios"/>
    <x v="1"/>
    <x v="4"/>
    <s v="América S"/>
    <x v="120"/>
    <s v="América Sur"/>
    <s v="América Sur Argentina"/>
    <x v="25"/>
    <x v="3"/>
    <x v="0"/>
    <s v="No reportado"/>
    <n v="2025"/>
    <n v="7000"/>
    <n v="1000"/>
    <s v="Kgr."/>
  </r>
  <r>
    <s v="Alimentarios"/>
    <x v="1"/>
    <x v="4"/>
    <s v="América S"/>
    <x v="120"/>
    <s v="América Sur"/>
    <s v="América Sur Argentina"/>
    <x v="29"/>
    <x v="5"/>
    <x v="11"/>
    <s v="No reportado"/>
    <n v="2025"/>
    <n v="988086.82272499998"/>
    <n v="104015.075"/>
    <s v="Kgr."/>
  </r>
  <r>
    <s v="Alimentarios"/>
    <x v="1"/>
    <x v="4"/>
    <s v="América S"/>
    <x v="120"/>
    <s v="América Sur"/>
    <s v="América Sur Argentina"/>
    <x v="53"/>
    <x v="5"/>
    <x v="8"/>
    <s v="No reportado"/>
    <n v="2025"/>
    <n v="102100"/>
    <n v="5000"/>
    <s v="Kgr."/>
  </r>
  <r>
    <s v="Alimentarios"/>
    <x v="1"/>
    <x v="4"/>
    <s v="América S"/>
    <x v="120"/>
    <s v="América Sur"/>
    <s v="América Sur Argentina"/>
    <x v="33"/>
    <x v="6"/>
    <x v="13"/>
    <s v="No reportado"/>
    <n v="2025"/>
    <n v="341577.6"/>
    <n v="21216"/>
    <s v="Kgr."/>
  </r>
  <r>
    <s v="Alimentarios"/>
    <x v="1"/>
    <x v="4"/>
    <s v="América S"/>
    <x v="120"/>
    <s v="América Sur"/>
    <s v="América Sur Argentina"/>
    <x v="74"/>
    <x v="4"/>
    <x v="13"/>
    <s v="No reportado"/>
    <n v="2025"/>
    <n v="1098.9000000000001"/>
    <n v="30"/>
    <s v="Kgr."/>
  </r>
  <r>
    <s v="Alimentarios"/>
    <x v="1"/>
    <x v="4"/>
    <s v="América S"/>
    <x v="120"/>
    <s v="América Sur"/>
    <s v="América Sur Argentina"/>
    <x v="41"/>
    <x v="6"/>
    <x v="13"/>
    <s v="No reportado"/>
    <n v="2025"/>
    <n v="554398.22"/>
    <n v="29087"/>
    <s v="Kgr."/>
  </r>
  <r>
    <s v="Alimentarios"/>
    <x v="1"/>
    <x v="4"/>
    <s v="América S"/>
    <x v="121"/>
    <s v="América Sur"/>
    <s v="América Sur Brasil"/>
    <x v="0"/>
    <x v="0"/>
    <x v="0"/>
    <s v="No reportado"/>
    <n v="2025"/>
    <n v="20800.5"/>
    <n v="1981"/>
    <s v="Kgr."/>
  </r>
  <r>
    <s v="Alimentarios"/>
    <x v="1"/>
    <x v="4"/>
    <s v="América S"/>
    <x v="121"/>
    <s v="América Sur"/>
    <s v="América Sur Brasil"/>
    <x v="1"/>
    <x v="1"/>
    <x v="0"/>
    <s v="No reportado"/>
    <n v="2025"/>
    <n v="6400"/>
    <n v="800"/>
    <s v="Kgr."/>
  </r>
  <r>
    <s v="Alimentarios"/>
    <x v="1"/>
    <x v="4"/>
    <s v="América S"/>
    <x v="121"/>
    <s v="América Sur"/>
    <s v="América Sur Brasil"/>
    <x v="9"/>
    <x v="6"/>
    <x v="4"/>
    <s v="No reportado"/>
    <n v="2025"/>
    <n v="250666"/>
    <n v="192820"/>
    <s v="Kgr."/>
  </r>
  <r>
    <s v="Alimentarios"/>
    <x v="1"/>
    <x v="4"/>
    <s v="América S"/>
    <x v="121"/>
    <s v="América Sur"/>
    <s v="América Sur Brasil"/>
    <x v="44"/>
    <x v="0"/>
    <x v="0"/>
    <s v="No reportado"/>
    <n v="2025"/>
    <n v="37800"/>
    <n v="2700"/>
    <s v="Kgr."/>
  </r>
  <r>
    <s v="Alimentarios"/>
    <x v="1"/>
    <x v="4"/>
    <s v="América S"/>
    <x v="121"/>
    <s v="América Sur"/>
    <s v="América Sur Brasil"/>
    <x v="16"/>
    <x v="3"/>
    <x v="0"/>
    <s v="No reportado"/>
    <n v="2025"/>
    <n v="15660"/>
    <n v="900"/>
    <s v="Kgr."/>
  </r>
  <r>
    <s v="Alimentarios"/>
    <x v="1"/>
    <x v="4"/>
    <s v="América S"/>
    <x v="121"/>
    <s v="América Sur"/>
    <s v="América Sur Brasil"/>
    <x v="21"/>
    <x v="0"/>
    <x v="5"/>
    <s v="No reportado"/>
    <n v="2025"/>
    <n v="108688"/>
    <n v="6793"/>
    <s v="Kgr."/>
  </r>
  <r>
    <s v="Alimentarios"/>
    <x v="1"/>
    <x v="4"/>
    <s v="América S"/>
    <x v="121"/>
    <s v="América Sur"/>
    <s v="América Sur Brasil"/>
    <x v="25"/>
    <x v="3"/>
    <x v="0"/>
    <s v="No reportado"/>
    <n v="2025"/>
    <n v="35000"/>
    <n v="5000"/>
    <s v="Kgr."/>
  </r>
  <r>
    <s v="Alimentarios"/>
    <x v="1"/>
    <x v="4"/>
    <s v="América S"/>
    <x v="121"/>
    <s v="América Sur"/>
    <s v="América Sur Brasil"/>
    <x v="29"/>
    <x v="5"/>
    <x v="11"/>
    <s v="No reportado"/>
    <n v="2025"/>
    <n v="2578786.7367500002"/>
    <n v="275325.40999999997"/>
    <s v="Kgr."/>
  </r>
  <r>
    <s v="Alimentarios"/>
    <x v="1"/>
    <x v="4"/>
    <s v="América S"/>
    <x v="121"/>
    <s v="América Sur"/>
    <s v="América Sur Brasil"/>
    <x v="30"/>
    <x v="3"/>
    <x v="0"/>
    <s v="No reportado"/>
    <n v="2025"/>
    <n v="13257.0433598705"/>
    <n v="1363.008"/>
    <s v="Kgr."/>
  </r>
  <r>
    <s v="Alimentarios"/>
    <x v="1"/>
    <x v="4"/>
    <s v="América S"/>
    <x v="121"/>
    <s v="América Sur"/>
    <s v="América Sur Brasil"/>
    <x v="52"/>
    <x v="1"/>
    <x v="16"/>
    <s v="No reportado"/>
    <n v="2025"/>
    <n v="3746.4"/>
    <n v="420"/>
    <s v="Kgr."/>
  </r>
  <r>
    <s v="Alimentarios"/>
    <x v="1"/>
    <x v="4"/>
    <s v="América S"/>
    <x v="121"/>
    <s v="América Sur"/>
    <s v="América Sur Brasil"/>
    <x v="33"/>
    <x v="6"/>
    <x v="13"/>
    <s v="No reportado"/>
    <n v="2025"/>
    <n v="22185.8"/>
    <n v="1378"/>
    <s v="Kgr."/>
  </r>
  <r>
    <s v="Alimentarios"/>
    <x v="1"/>
    <x v="4"/>
    <s v="América S"/>
    <x v="121"/>
    <s v="América Sur"/>
    <s v="América Sur Brasil"/>
    <x v="39"/>
    <x v="13"/>
    <x v="5"/>
    <s v="No reportado"/>
    <n v="2025"/>
    <n v="4400"/>
    <n v="400"/>
    <s v="Kgr."/>
  </r>
  <r>
    <s v="Alimentarios"/>
    <x v="1"/>
    <x v="4"/>
    <s v="América S"/>
    <x v="121"/>
    <s v="América Sur"/>
    <s v="América Sur Brasil"/>
    <x v="41"/>
    <x v="6"/>
    <x v="13"/>
    <s v="No reportado"/>
    <n v="2025"/>
    <n v="35241.94"/>
    <n v="1849"/>
    <s v="Kgr."/>
  </r>
  <r>
    <s v="Alimentarios"/>
    <x v="1"/>
    <x v="4"/>
    <s v="América S"/>
    <x v="122"/>
    <s v="América Sur"/>
    <s v="América Sur Chile"/>
    <x v="88"/>
    <x v="7"/>
    <x v="3"/>
    <s v="No reportado"/>
    <n v="2025"/>
    <n v="98937.3"/>
    <n v="2561.5"/>
    <s v="Kgr."/>
  </r>
  <r>
    <s v="Alimentarios"/>
    <x v="1"/>
    <x v="4"/>
    <s v="América S"/>
    <x v="122"/>
    <s v="América Sur"/>
    <s v="América Sur Chile"/>
    <x v="17"/>
    <x v="1"/>
    <x v="5"/>
    <s v="No reportado"/>
    <n v="2025"/>
    <n v="219.36"/>
    <n v="12"/>
    <s v="Kgr."/>
  </r>
  <r>
    <s v="Alimentarios"/>
    <x v="1"/>
    <x v="4"/>
    <s v="América S"/>
    <x v="122"/>
    <s v="América Sur"/>
    <s v="América Sur Chile"/>
    <x v="21"/>
    <x v="0"/>
    <x v="5"/>
    <s v="No reportado"/>
    <n v="2025"/>
    <n v="137236.79999999999"/>
    <n v="8577.2999999999993"/>
    <s v="Kgr."/>
  </r>
  <r>
    <s v="Alimentarios"/>
    <x v="1"/>
    <x v="4"/>
    <s v="América S"/>
    <x v="122"/>
    <s v="América Sur"/>
    <s v="América Sur Chile"/>
    <x v="47"/>
    <x v="3"/>
    <x v="0"/>
    <s v="No reportado"/>
    <n v="2025"/>
    <n v="14575"/>
    <n v="2500"/>
    <s v="Kgr."/>
  </r>
  <r>
    <s v="Alimentarios"/>
    <x v="1"/>
    <x v="4"/>
    <s v="América S"/>
    <x v="122"/>
    <s v="América Sur"/>
    <s v="América Sur Chile"/>
    <x v="29"/>
    <x v="5"/>
    <x v="11"/>
    <s v="No reportado"/>
    <n v="2025"/>
    <n v="1489087.68"/>
    <n v="151364.4"/>
    <s v="Kgr."/>
  </r>
  <r>
    <s v="Alimentarios"/>
    <x v="1"/>
    <x v="4"/>
    <s v="América S"/>
    <x v="122"/>
    <s v="América Sur"/>
    <s v="América Sur Chile"/>
    <x v="52"/>
    <x v="1"/>
    <x v="16"/>
    <s v="No reportado"/>
    <n v="2025"/>
    <n v="8152.88"/>
    <n v="914"/>
    <s v="Kgr."/>
  </r>
  <r>
    <s v="Alimentarios"/>
    <x v="1"/>
    <x v="4"/>
    <s v="América S"/>
    <x v="122"/>
    <s v="América Sur"/>
    <s v="América Sur Chile"/>
    <x v="33"/>
    <x v="6"/>
    <x v="13"/>
    <s v="No reportado"/>
    <n v="2025"/>
    <n v="44693.599999999999"/>
    <n v="2776"/>
    <s v="Kgr."/>
  </r>
  <r>
    <s v="Alimentarios"/>
    <x v="1"/>
    <x v="4"/>
    <s v="América S"/>
    <x v="122"/>
    <s v="América Sur"/>
    <s v="América Sur Chile"/>
    <x v="36"/>
    <x v="13"/>
    <x v="16"/>
    <s v="No reportado"/>
    <n v="2025"/>
    <n v="6675"/>
    <n v="1500"/>
    <s v="Kgr."/>
  </r>
  <r>
    <s v="Alimentarios"/>
    <x v="1"/>
    <x v="4"/>
    <s v="América S"/>
    <x v="122"/>
    <s v="América Sur"/>
    <s v="América Sur Chile"/>
    <x v="41"/>
    <x v="6"/>
    <x v="13"/>
    <s v="No reportado"/>
    <n v="2025"/>
    <n v="170224.86"/>
    <n v="8931"/>
    <s v="Kgr."/>
  </r>
  <r>
    <s v="Alimentarios"/>
    <x v="1"/>
    <x v="4"/>
    <s v="América S"/>
    <x v="123"/>
    <s v="América Sur"/>
    <s v="América Sur Colombia"/>
    <x v="61"/>
    <x v="5"/>
    <x v="5"/>
    <s v="No reportado"/>
    <n v="2025"/>
    <n v="11436.322"/>
    <n v="642.49"/>
    <s v="Kgr."/>
  </r>
  <r>
    <s v="Alimentarios"/>
    <x v="1"/>
    <x v="4"/>
    <s v="América S"/>
    <x v="123"/>
    <s v="América Sur"/>
    <s v="América Sur Colombia"/>
    <x v="44"/>
    <x v="0"/>
    <x v="0"/>
    <s v="No reportado"/>
    <n v="2025"/>
    <n v="16800"/>
    <n v="1200"/>
    <s v="Kgr."/>
  </r>
  <r>
    <s v="Alimentarios"/>
    <x v="1"/>
    <x v="4"/>
    <s v="América S"/>
    <x v="123"/>
    <s v="América Sur"/>
    <s v="América Sur Colombia"/>
    <x v="16"/>
    <x v="3"/>
    <x v="0"/>
    <s v="No reportado"/>
    <n v="2025"/>
    <n v="3480"/>
    <n v="200"/>
    <s v="Kgr."/>
  </r>
  <r>
    <s v="Alimentarios"/>
    <x v="1"/>
    <x v="4"/>
    <s v="América S"/>
    <x v="123"/>
    <s v="América Sur"/>
    <s v="América Sur Colombia"/>
    <x v="19"/>
    <x v="9"/>
    <x v="5"/>
    <s v="No reportado"/>
    <n v="2025"/>
    <n v="13325.52"/>
    <n v="1025.04"/>
    <s v="Kgr."/>
  </r>
  <r>
    <s v="Alimentarios"/>
    <x v="1"/>
    <x v="4"/>
    <s v="América S"/>
    <x v="123"/>
    <s v="América Sur"/>
    <s v="América Sur Colombia"/>
    <x v="21"/>
    <x v="0"/>
    <x v="5"/>
    <s v="No reportado"/>
    <n v="2025"/>
    <n v="467344"/>
    <n v="29209"/>
    <s v="Kgr."/>
  </r>
  <r>
    <s v="Alimentarios"/>
    <x v="1"/>
    <x v="4"/>
    <s v="América S"/>
    <x v="123"/>
    <s v="América Sur"/>
    <s v="América Sur Colombia"/>
    <x v="25"/>
    <x v="3"/>
    <x v="0"/>
    <s v="No reportado"/>
    <n v="2025"/>
    <n v="210000"/>
    <n v="30000"/>
    <s v="Kgr."/>
  </r>
  <r>
    <s v="Alimentarios"/>
    <x v="1"/>
    <x v="4"/>
    <s v="América S"/>
    <x v="123"/>
    <s v="América Sur"/>
    <s v="América Sur Colombia"/>
    <x v="29"/>
    <x v="5"/>
    <x v="11"/>
    <s v="No reportado"/>
    <n v="2025"/>
    <n v="1137822.8882124999"/>
    <n v="118854.3175"/>
    <s v="Kgr."/>
  </r>
  <r>
    <s v="Alimentarios"/>
    <x v="1"/>
    <x v="4"/>
    <s v="América S"/>
    <x v="123"/>
    <s v="América Sur"/>
    <s v="América Sur Colombia"/>
    <x v="33"/>
    <x v="6"/>
    <x v="13"/>
    <s v="No reportado"/>
    <n v="2025"/>
    <n v="19320"/>
    <n v="1200"/>
    <s v="Kgr."/>
  </r>
  <r>
    <s v="Alimentarios"/>
    <x v="1"/>
    <x v="4"/>
    <s v="América S"/>
    <x v="123"/>
    <s v="América Sur"/>
    <s v="América Sur Colombia"/>
    <x v="36"/>
    <x v="13"/>
    <x v="16"/>
    <s v="No reportado"/>
    <n v="2025"/>
    <n v="17800"/>
    <n v="4000"/>
    <s v="Kgr."/>
  </r>
  <r>
    <s v="Alimentarios"/>
    <x v="1"/>
    <x v="4"/>
    <s v="América S"/>
    <x v="123"/>
    <s v="América Sur"/>
    <s v="América Sur Colombia"/>
    <x v="39"/>
    <x v="13"/>
    <x v="5"/>
    <s v="No reportado"/>
    <n v="2025"/>
    <n v="8800"/>
    <n v="800"/>
    <s v="Kgr."/>
  </r>
  <r>
    <s v="Alimentarios"/>
    <x v="1"/>
    <x v="4"/>
    <s v="América S"/>
    <x v="123"/>
    <s v="América Sur"/>
    <s v="América Sur Colombia"/>
    <x v="41"/>
    <x v="6"/>
    <x v="13"/>
    <s v="No reportado"/>
    <n v="2025"/>
    <n v="20089.240000000002"/>
    <n v="1054"/>
    <s v="Kgr."/>
  </r>
  <r>
    <s v="Alimentarios"/>
    <x v="1"/>
    <x v="4"/>
    <s v="América S"/>
    <x v="124"/>
    <s v="América Sur"/>
    <s v="América Sur Ecuador"/>
    <x v="12"/>
    <x v="2"/>
    <x v="5"/>
    <s v="No reportado"/>
    <n v="2025"/>
    <n v="3467.5"/>
    <n v="365"/>
    <s v="Kgr."/>
  </r>
  <r>
    <s v="Alimentarios"/>
    <x v="1"/>
    <x v="4"/>
    <s v="América S"/>
    <x v="124"/>
    <s v="América Sur"/>
    <s v="América Sur Ecuador"/>
    <x v="19"/>
    <x v="9"/>
    <x v="5"/>
    <s v="No reportado"/>
    <n v="2025"/>
    <n v="1638"/>
    <n v="126"/>
    <s v="Kgr."/>
  </r>
  <r>
    <s v="Alimentarios"/>
    <x v="1"/>
    <x v="4"/>
    <s v="América S"/>
    <x v="124"/>
    <s v="América Sur"/>
    <s v="América Sur Ecuador"/>
    <x v="21"/>
    <x v="0"/>
    <x v="5"/>
    <s v="No reportado"/>
    <n v="2025"/>
    <n v="110016"/>
    <n v="6876"/>
    <s v="Kgr."/>
  </r>
  <r>
    <s v="Alimentarios"/>
    <x v="1"/>
    <x v="4"/>
    <s v="América S"/>
    <x v="124"/>
    <s v="América Sur"/>
    <s v="América Sur Ecuador"/>
    <x v="29"/>
    <x v="5"/>
    <x v="11"/>
    <s v="No reportado"/>
    <n v="2025"/>
    <n v="1229012.3356250001"/>
    <n v="130860.575"/>
    <s v="Kgr."/>
  </r>
  <r>
    <s v="Alimentarios"/>
    <x v="1"/>
    <x v="4"/>
    <s v="América S"/>
    <x v="124"/>
    <s v="América Sur"/>
    <s v="América Sur Ecuador"/>
    <x v="39"/>
    <x v="13"/>
    <x v="5"/>
    <s v="No reportado"/>
    <n v="2025"/>
    <n v="4400"/>
    <n v="400"/>
    <s v="Kgr."/>
  </r>
  <r>
    <s v="Alimentarios"/>
    <x v="1"/>
    <x v="4"/>
    <s v="América S"/>
    <x v="125"/>
    <s v="América Sur"/>
    <s v="América Sur Curaçao"/>
    <x v="29"/>
    <x v="5"/>
    <x v="11"/>
    <s v="No reportado"/>
    <n v="2025"/>
    <n v="11971.84"/>
    <n v="1273.5999999999999"/>
    <s v="Kgr."/>
  </r>
  <r>
    <s v="Alimentarios"/>
    <x v="1"/>
    <x v="4"/>
    <s v="América S"/>
    <x v="126"/>
    <s v="América Sur"/>
    <s v="América Sur Paraguay"/>
    <x v="4"/>
    <x v="4"/>
    <x v="2"/>
    <s v="No reportado"/>
    <n v="2025"/>
    <n v="15590.4"/>
    <n v="6720"/>
    <s v="Kgr."/>
  </r>
  <r>
    <s v="Alimentarios"/>
    <x v="1"/>
    <x v="4"/>
    <s v="América S"/>
    <x v="126"/>
    <s v="América Sur"/>
    <s v="América Sur Paraguay"/>
    <x v="21"/>
    <x v="0"/>
    <x v="5"/>
    <s v="No reportado"/>
    <n v="2025"/>
    <n v="17008"/>
    <n v="1063"/>
    <s v="Kgr."/>
  </r>
  <r>
    <s v="Alimentarios"/>
    <x v="1"/>
    <x v="4"/>
    <s v="América S"/>
    <x v="126"/>
    <s v="América Sur"/>
    <s v="América Sur Paraguay"/>
    <x v="28"/>
    <x v="3"/>
    <x v="10"/>
    <s v="No reportado"/>
    <n v="2025"/>
    <n v="280.8"/>
    <n v="72"/>
    <s v="Ltr."/>
  </r>
  <r>
    <s v="Alimentarios"/>
    <x v="1"/>
    <x v="4"/>
    <s v="América S"/>
    <x v="126"/>
    <s v="América Sur"/>
    <s v="América Sur Paraguay"/>
    <x v="29"/>
    <x v="5"/>
    <x v="11"/>
    <s v="No reportado"/>
    <n v="2025"/>
    <n v="47194.879999999997"/>
    <n v="4899.2"/>
    <s v="Kgr."/>
  </r>
  <r>
    <s v="Alimentarios"/>
    <x v="1"/>
    <x v="4"/>
    <s v="América S"/>
    <x v="127"/>
    <s v="América Sur"/>
    <s v="América Sur Peru"/>
    <x v="21"/>
    <x v="0"/>
    <x v="5"/>
    <s v="No reportado"/>
    <n v="2025"/>
    <n v="344816"/>
    <n v="21551"/>
    <s v="Kgr."/>
  </r>
  <r>
    <s v="Alimentarios"/>
    <x v="1"/>
    <x v="4"/>
    <s v="América S"/>
    <x v="127"/>
    <s v="América Sur"/>
    <s v="América Sur Peru"/>
    <x v="25"/>
    <x v="3"/>
    <x v="0"/>
    <s v="No reportado"/>
    <n v="2025"/>
    <n v="35000"/>
    <n v="5000"/>
    <s v="Kgr."/>
  </r>
  <r>
    <s v="Alimentarios"/>
    <x v="1"/>
    <x v="4"/>
    <s v="América S"/>
    <x v="127"/>
    <s v="América Sur"/>
    <s v="América Sur Peru"/>
    <x v="29"/>
    <x v="5"/>
    <x v="11"/>
    <s v="No reportado"/>
    <n v="2025"/>
    <n v="370631.99166250002"/>
    <n v="39355.667500000003"/>
    <s v="Kgr."/>
  </r>
  <r>
    <s v="Alimentarios"/>
    <x v="1"/>
    <x v="4"/>
    <s v="América S"/>
    <x v="128"/>
    <s v="América Sur"/>
    <s v="América Sur Uruguay"/>
    <x v="42"/>
    <x v="0"/>
    <x v="7"/>
    <s v="No reportado"/>
    <n v="2025"/>
    <n v="1764"/>
    <n v="0.252"/>
    <s v="Kgr."/>
  </r>
  <r>
    <s v="Alimentarios"/>
    <x v="1"/>
    <x v="4"/>
    <s v="América S"/>
    <x v="128"/>
    <s v="América Sur"/>
    <s v="América Sur Uruguay"/>
    <x v="21"/>
    <x v="0"/>
    <x v="5"/>
    <s v="No reportado"/>
    <n v="2025"/>
    <n v="23280"/>
    <n v="1455"/>
    <s v="Kgr."/>
  </r>
  <r>
    <s v="Alimentarios"/>
    <x v="1"/>
    <x v="4"/>
    <s v="América S"/>
    <x v="128"/>
    <s v="América Sur"/>
    <s v="América Sur Uruguay"/>
    <x v="29"/>
    <x v="5"/>
    <x v="11"/>
    <s v="No reportado"/>
    <n v="2025"/>
    <n v="553885.67200000002"/>
    <n v="59549.440000000002"/>
    <s v="Kgr."/>
  </r>
  <r>
    <s v="Alimentarios"/>
    <x v="1"/>
    <x v="4"/>
    <s v="América S"/>
    <x v="128"/>
    <s v="América Sur"/>
    <s v="América Sur Uruguay"/>
    <x v="52"/>
    <x v="1"/>
    <x v="16"/>
    <s v="No reportado"/>
    <n v="2025"/>
    <n v="8937.84"/>
    <n v="1002"/>
    <s v="Kgr."/>
  </r>
  <r>
    <s v="Alimentarios"/>
    <x v="1"/>
    <x v="4"/>
    <s v="América S"/>
    <x v="128"/>
    <s v="América Sur"/>
    <s v="América Sur Uruguay"/>
    <x v="33"/>
    <x v="6"/>
    <x v="13"/>
    <s v="No reportado"/>
    <n v="2025"/>
    <n v="123326"/>
    <n v="7660"/>
    <s v="Kgr."/>
  </r>
  <r>
    <s v="Alimentarios"/>
    <x v="1"/>
    <x v="4"/>
    <s v="América S"/>
    <x v="128"/>
    <s v="América Sur"/>
    <s v="América Sur Uruguay"/>
    <x v="40"/>
    <x v="4"/>
    <x v="16"/>
    <s v="No reportado"/>
    <n v="2025"/>
    <n v="40.659999999999997"/>
    <n v="2"/>
    <s v="Kgr."/>
  </r>
  <r>
    <s v="Alimentarios"/>
    <x v="1"/>
    <x v="4"/>
    <s v="América S"/>
    <x v="128"/>
    <s v="América Sur"/>
    <s v="América Sur Uruguay"/>
    <x v="41"/>
    <x v="6"/>
    <x v="13"/>
    <s v="No reportado"/>
    <n v="2025"/>
    <n v="197957.16"/>
    <n v="10386"/>
    <s v="Kgr."/>
  </r>
  <r>
    <s v="Alimentarios"/>
    <x v="1"/>
    <x v="4"/>
    <s v="América S"/>
    <x v="129"/>
    <s v="América Sur"/>
    <s v="América Sur Venezuela"/>
    <x v="21"/>
    <x v="0"/>
    <x v="5"/>
    <s v="No reportado"/>
    <n v="2025"/>
    <n v="20774.400000000001"/>
    <n v="1298.4000000000001"/>
    <s v="Kgr."/>
  </r>
  <r>
    <s v="Alimentarios"/>
    <x v="1"/>
    <x v="4"/>
    <s v="América S"/>
    <x v="129"/>
    <s v="América Sur"/>
    <s v="América Sur Venezuela"/>
    <x v="29"/>
    <x v="5"/>
    <x v="11"/>
    <s v="No reportado"/>
    <n v="2025"/>
    <n v="2787571.9209375"/>
    <n v="303387.41249999998"/>
    <s v="Kgr."/>
  </r>
  <r>
    <s v="Alimentarios"/>
    <x v="1"/>
    <x v="4"/>
    <s v="América S"/>
    <x v="129"/>
    <s v="América Sur"/>
    <s v="América Sur Venezuela"/>
    <x v="33"/>
    <x v="6"/>
    <x v="13"/>
    <s v="No reportado"/>
    <n v="2025"/>
    <n v="10835.3"/>
    <n v="673"/>
    <s v="Kgr."/>
  </r>
  <r>
    <s v="Alimentarios"/>
    <x v="1"/>
    <x v="5"/>
    <s v="No asignado"/>
    <x v="130"/>
    <s v="No asignado"/>
    <s v="No asignado Almacenes y provisiones"/>
    <x v="28"/>
    <x v="3"/>
    <x v="10"/>
    <s v="No reportado"/>
    <n v="2025"/>
    <n v="7051.2"/>
    <n v="1808"/>
    <s v="Ltr."/>
  </r>
  <r>
    <s v="Alimentarios"/>
    <x v="1"/>
    <x v="5"/>
    <s v="No asignado"/>
    <x v="131"/>
    <s v="No asignado"/>
    <s v="No asignado Almacenes y provisiones. Intra-UE"/>
    <x v="29"/>
    <x v="5"/>
    <x v="11"/>
    <s v="No reportado"/>
    <n v="2025"/>
    <n v="4692.4799999999996"/>
    <n v="499.2"/>
    <s v="Kgr."/>
  </r>
  <r>
    <s v="Alimentarios"/>
    <x v="1"/>
    <x v="5"/>
    <s v="No asignado"/>
    <x v="131"/>
    <s v="No asignado"/>
    <s v="No asignado Almacenes y provisiones. Intra-UE"/>
    <x v="55"/>
    <x v="2"/>
    <x v="16"/>
    <s v="No reportado"/>
    <n v="2025"/>
    <n v="326.76"/>
    <n v="42"/>
    <s v="Kgr.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12">
  <r>
    <n v="1"/>
    <s v="Calasparra"/>
    <n v="20"/>
    <x v="0"/>
    <s v="Frutas y hortalizas"/>
    <s v="CLASE 1.6. FRUTAS, HORTALIZAS Y CEREALES FRESCOS O TRANSFORMADOS"/>
    <x v="0"/>
    <s v="Arroz"/>
    <s v="Alimentarios"/>
    <n v="2025"/>
    <n v="2898477.82"/>
    <s v="€"/>
    <s v="€"/>
    <n v="114"/>
    <s v="Mercado en España"/>
    <x v="0"/>
    <n v="2024"/>
    <n v="2520803.04"/>
    <n v="377674.7799999998"/>
  </r>
  <r>
    <n v="1"/>
    <s v="Calasparra"/>
    <n v="20"/>
    <x v="0"/>
    <s v="Frutas y hortalizas"/>
    <s v="CLASE 1.6. FRUTAS, HORTALIZAS Y CEREALES FRESCOS O TRANSFORMADOS"/>
    <x v="0"/>
    <s v="Arroz"/>
    <s v="Alimentarios"/>
    <n v="2025"/>
    <n v="117586.76"/>
    <s v="€"/>
    <s v="€"/>
    <n v="115"/>
    <s v="Mercado en la UE"/>
    <x v="1"/>
    <n v="2024"/>
    <n v="114401.84"/>
    <n v="3184.9199999999983"/>
  </r>
  <r>
    <n v="1"/>
    <s v="Calasparra"/>
    <n v="20"/>
    <x v="0"/>
    <s v="Frutas y hortalizas"/>
    <s v="CLASE 1.6. FRUTAS, HORTALIZAS Y CEREALES FRESCOS O TRANSFORMADOS"/>
    <x v="0"/>
    <s v="Arroz"/>
    <s v="Alimentarios"/>
    <n v="2025"/>
    <n v="392287.76"/>
    <s v="€"/>
    <s v="€"/>
    <n v="116"/>
    <s v="Mercado en Terceros países"/>
    <x v="2"/>
    <n v="2024"/>
    <n v="536346.16"/>
    <n v="-144058.40000000002"/>
  </r>
  <r>
    <n v="1"/>
    <s v="Calasparra"/>
    <n v="20"/>
    <x v="0"/>
    <s v="Frutas y hortalizas"/>
    <s v="CLASE 1.6. FRUTAS, HORTALIZAS Y CEREALES FRESCOS O TRANSFORMADOS"/>
    <x v="0"/>
    <s v="Arroz"/>
    <s v="Alimentarios"/>
    <n v="2025"/>
    <n v="3408352.34"/>
    <s v="€"/>
    <s v="€"/>
    <n v="117"/>
    <s v="Total valor económico (114+115+116)"/>
    <x v="3"/>
    <n v="2024"/>
    <n v="3171551.04"/>
    <n v="236801.29999999981"/>
  </r>
  <r>
    <n v="2"/>
    <s v="Cordero Segureño"/>
    <n v="20"/>
    <x v="0"/>
    <s v="Carnes frescas"/>
    <s v="CLASE 1.1. CARNES FRESCAS"/>
    <x v="1"/>
    <s v="Ovino"/>
    <s v="Alimentarios"/>
    <n v="2025"/>
    <n v="1151134.92"/>
    <s v="€"/>
    <s v="€"/>
    <n v="114"/>
    <s v="Mercado en España"/>
    <x v="0"/>
    <n v="2024"/>
    <n v="1646851.13"/>
    <n v="-495716.20999999996"/>
  </r>
  <r>
    <n v="2"/>
    <s v="Cordero Segureño"/>
    <n v="20"/>
    <x v="0"/>
    <s v="Carnes frescas"/>
    <s v="CLASE 1.1. CARNES FRESCAS"/>
    <x v="1"/>
    <s v="Ovino"/>
    <s v="Alimentarios"/>
    <n v="2025"/>
    <n v="0"/>
    <s v="€"/>
    <s v="€"/>
    <n v="115"/>
    <s v="Mercado en la UE"/>
    <x v="1"/>
    <n v="2024"/>
    <n v="0"/>
    <n v="0"/>
  </r>
  <r>
    <n v="2"/>
    <s v="Cordero Segureño"/>
    <n v="20"/>
    <x v="0"/>
    <s v="Carnes frescas"/>
    <s v="CLASE 1.1. CARNES FRESCAS"/>
    <x v="1"/>
    <s v="Ovino"/>
    <s v="Alimentarios"/>
    <n v="2025"/>
    <n v="0"/>
    <s v="€"/>
    <s v="€"/>
    <n v="116"/>
    <s v="Mercado en Terceros países"/>
    <x v="2"/>
    <n v="2024"/>
    <n v="0"/>
    <n v="0"/>
  </r>
  <r>
    <n v="2"/>
    <s v="Cordero Segureño"/>
    <n v="20"/>
    <x v="0"/>
    <s v="Carnes frescas"/>
    <s v="CLASE 1.1. CARNES FRESCAS"/>
    <x v="1"/>
    <s v="Ovino"/>
    <s v="Alimentarios"/>
    <n v="2025"/>
    <n v="1151134.92"/>
    <s v="€"/>
    <s v="€"/>
    <n v="117"/>
    <s v="Total valor económico (114+115+116)"/>
    <x v="3"/>
    <n v="2024"/>
    <n v="1646851.13"/>
    <n v="-495716.20999999996"/>
  </r>
  <r>
    <n v="3"/>
    <s v="Carne de Ávila"/>
    <n v="20"/>
    <x v="0"/>
    <s v="Carnes frescas"/>
    <s v="CLASE 1.1. CARNES FRESCAS"/>
    <x v="2"/>
    <s v="Vacuno"/>
    <s v="Alimentarios"/>
    <n v="2025"/>
    <n v="9185850"/>
    <s v="€"/>
    <s v="€"/>
    <n v="114"/>
    <s v="Mercado en España"/>
    <x v="0"/>
    <n v="2024"/>
    <n v="8675100"/>
    <n v="510750"/>
  </r>
  <r>
    <n v="3"/>
    <s v="Carne de Ávila"/>
    <n v="20"/>
    <x v="0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3"/>
    <s v="Carne de Ávila"/>
    <n v="20"/>
    <x v="0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3"/>
    <s v="Carne de Ávila"/>
    <n v="20"/>
    <x v="0"/>
    <s v="Carnes frescas"/>
    <s v="CLASE 1.1. CARNES FRESCAS"/>
    <x v="2"/>
    <s v="Vacuno"/>
    <s v="Alimentarios"/>
    <n v="2025"/>
    <n v="9185850"/>
    <s v="€"/>
    <s v="€"/>
    <n v="117"/>
    <s v="Total valor económico (114+115+116)"/>
    <x v="3"/>
    <n v="2024"/>
    <n v="8675100"/>
    <n v="510750"/>
  </r>
  <r>
    <n v="4"/>
    <s v="Espárrago de Navarra"/>
    <n v="20"/>
    <x v="0"/>
    <s v="Frutas y hortalizas"/>
    <s v="CLASE 1.6. FRUTAS, HORTALIZAS Y CEREALES FRESCOS O TRANSFORMADOS"/>
    <x v="3"/>
    <s v="Hortalizas"/>
    <s v="Alimentarios"/>
    <n v="2025"/>
    <n v="17363193"/>
    <s v="€"/>
    <s v="€"/>
    <n v="114"/>
    <s v="Mercado en España"/>
    <x v="0"/>
    <n v="2024"/>
    <n v="24298666"/>
    <n v="-6935473"/>
  </r>
  <r>
    <n v="4"/>
    <s v="Espárrago de Navarra"/>
    <n v="20"/>
    <x v="0"/>
    <s v="Frutas y hortalizas"/>
    <s v="CLASE 1.6. FRUTAS, HORTALIZAS Y CEREALES FRESCOS O TRANSFORMADOS"/>
    <x v="3"/>
    <s v="Hortalizas"/>
    <s v="Alimentarios"/>
    <n v="2025"/>
    <n v="2246200"/>
    <s v="€"/>
    <s v="€"/>
    <n v="115"/>
    <s v="Mercado en la UE"/>
    <x v="1"/>
    <n v="2024"/>
    <n v="2087400"/>
    <n v="158800"/>
  </r>
  <r>
    <n v="4"/>
    <s v="Espárrago de Navarra"/>
    <n v="20"/>
    <x v="0"/>
    <s v="Frutas y hortalizas"/>
    <s v="CLASE 1.6. FRUTAS, HORTALIZAS Y CEREALES FRESCOS O TRANSFORMADOS"/>
    <x v="3"/>
    <s v="Hortalizas"/>
    <s v="Alimentarios"/>
    <n v="2025"/>
    <n v="2675020"/>
    <s v="€"/>
    <s v="€"/>
    <n v="116"/>
    <s v="Mercado en Terceros países"/>
    <x v="2"/>
    <n v="2024"/>
    <n v="2584400"/>
    <n v="90620"/>
  </r>
  <r>
    <n v="4"/>
    <s v="Espárrago de Navarra"/>
    <n v="20"/>
    <x v="0"/>
    <s v="Frutas y hortalizas"/>
    <s v="CLASE 1.6. FRUTAS, HORTALIZAS Y CEREALES FRESCOS O TRANSFORMADOS"/>
    <x v="3"/>
    <s v="Hortalizas"/>
    <s v="Alimentarios"/>
    <n v="2025"/>
    <n v="22284413"/>
    <s v="€"/>
    <s v="€"/>
    <n v="117"/>
    <s v="Total valor económico (114+115+116)"/>
    <x v="3"/>
    <n v="2024"/>
    <n v="28970466"/>
    <n v="-6686053"/>
  </r>
  <r>
    <n v="5"/>
    <s v="Guijuelo"/>
    <n v="20"/>
    <x v="0"/>
    <s v="Productos cárnicos"/>
    <s v="CLASE 1.2. PRODUCTOS CÁRNICOS"/>
    <x v="4"/>
    <s v="Jamones Ibéricos"/>
    <s v="Alimentarios"/>
    <n v="2025"/>
    <n v="31016598.405000001"/>
    <s v="€"/>
    <s v="€"/>
    <n v="114"/>
    <s v="Mercado en España"/>
    <x v="0"/>
    <n v="2024"/>
    <n v="30940570.100000001"/>
    <n v="76028.304999999702"/>
  </r>
  <r>
    <n v="5"/>
    <s v="Guijuelo"/>
    <n v="20"/>
    <x v="0"/>
    <s v="Productos cárnicos"/>
    <s v="CLASE 1.2. PRODUCTOS CÁRNICOS"/>
    <x v="4"/>
    <s v="Jamones Ibéricos"/>
    <s v="Alimentarios"/>
    <n v="2025"/>
    <n v="2624673.37"/>
    <s v="€"/>
    <s v="€"/>
    <n v="115"/>
    <s v="Mercado en la UE"/>
    <x v="1"/>
    <n v="2024"/>
    <n v="1424289.9"/>
    <n v="1200383.4700000002"/>
  </r>
  <r>
    <n v="5"/>
    <s v="Guijuelo"/>
    <n v="20"/>
    <x v="0"/>
    <s v="Productos cárnicos"/>
    <s v="CLASE 1.2. PRODUCTOS CÁRNICOS"/>
    <x v="4"/>
    <s v="Jamones Ibéricos"/>
    <s v="Alimentarios"/>
    <n v="2025"/>
    <n v="996018.68"/>
    <s v="€"/>
    <s v="€"/>
    <n v="116"/>
    <s v="Mercado en Terceros países"/>
    <x v="2"/>
    <n v="2024"/>
    <n v="1083853.6499999999"/>
    <n v="-87834.969999999856"/>
  </r>
  <r>
    <n v="5"/>
    <s v="Guijuelo"/>
    <n v="20"/>
    <x v="0"/>
    <s v="Productos cárnicos"/>
    <s v="CLASE 1.2. PRODUCTOS CÁRNICOS"/>
    <x v="4"/>
    <s v="Jamones Ibéricos"/>
    <s v="Alimentarios"/>
    <n v="2025"/>
    <n v="34637290.454999998"/>
    <s v="€"/>
    <s v="€"/>
    <n v="117"/>
    <s v="Total valor económico (114+115+116)"/>
    <x v="3"/>
    <n v="2024"/>
    <n v="33448713.649999999"/>
    <n v="1188576.8049999997"/>
  </r>
  <r>
    <n v="6"/>
    <s v="Jabugo"/>
    <n v="20"/>
    <x v="0"/>
    <s v="Productos cárnicos"/>
    <s v="CLASE 1.2. PRODUCTOS CÁRNICOS"/>
    <x v="4"/>
    <s v="Jamones Ibéricos"/>
    <s v="Alimentarios"/>
    <n v="2025"/>
    <n v="32499768.195"/>
    <s v="€"/>
    <s v="€"/>
    <n v="114"/>
    <s v="Mercado en España"/>
    <x v="0"/>
    <n v="2024"/>
    <n v="22436529.129999999"/>
    <n v="10063239.065000001"/>
  </r>
  <r>
    <n v="6"/>
    <s v="Jabugo"/>
    <n v="20"/>
    <x v="0"/>
    <s v="Productos cárnicos"/>
    <s v="CLASE 1.2. PRODUCTOS CÁRNICOS"/>
    <x v="4"/>
    <s v="Jamones Ibéricos"/>
    <s v="Alimentarios"/>
    <n v="2025"/>
    <n v="1323706.9650000001"/>
    <s v="€"/>
    <s v="€"/>
    <n v="115"/>
    <s v="Mercado en la UE"/>
    <x v="1"/>
    <n v="2024"/>
    <n v="933405.38"/>
    <n v="390301.58500000008"/>
  </r>
  <r>
    <n v="6"/>
    <s v="Jabugo"/>
    <n v="20"/>
    <x v="0"/>
    <s v="Productos cárnicos"/>
    <s v="CLASE 1.2. PRODUCTOS CÁRNICOS"/>
    <x v="4"/>
    <s v="Jamones Ibéricos"/>
    <s v="Alimentarios"/>
    <n v="2025"/>
    <n v="59892.232499999998"/>
    <s v="€"/>
    <s v="€"/>
    <n v="116"/>
    <s v="Mercado en Terceros países"/>
    <x v="2"/>
    <n v="2024"/>
    <n v="42566.720000000001"/>
    <n v="17325.512499999997"/>
  </r>
  <r>
    <n v="6"/>
    <s v="Jabugo"/>
    <n v="20"/>
    <x v="0"/>
    <s v="Productos cárnicos"/>
    <s v="CLASE 1.2. PRODUCTOS CÁRNICOS"/>
    <x v="4"/>
    <s v="Jamones Ibéricos"/>
    <s v="Alimentarios"/>
    <n v="2025"/>
    <n v="33883367.392499998"/>
    <s v="€"/>
    <s v="€"/>
    <n v="117"/>
    <s v="Total valor económico (114+115+116)"/>
    <x v="3"/>
    <n v="2024"/>
    <n v="23412501.23"/>
    <n v="10470866.162499998"/>
  </r>
  <r>
    <n v="7"/>
    <s v="Queso Los Beyos"/>
    <n v="20"/>
    <x v="0"/>
    <s v="Quesos"/>
    <s v="CLASE 1.3. QUESOS"/>
    <x v="5"/>
    <s v="Quesos"/>
    <s v="Alimentarios"/>
    <n v="2025"/>
    <n v="26157.585999999999"/>
    <s v="€"/>
    <s v="€"/>
    <n v="114"/>
    <s v="Mercado en España"/>
    <x v="0"/>
    <n v="2024"/>
    <n v="64710.12"/>
    <n v="-38552.534"/>
  </r>
  <r>
    <n v="7"/>
    <s v="Queso Los Beyos"/>
    <n v="20"/>
    <x v="0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7"/>
    <s v="Queso Los Beyos"/>
    <n v="20"/>
    <x v="0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7"/>
    <s v="Queso Los Beyos"/>
    <n v="20"/>
    <x v="0"/>
    <s v="Quesos"/>
    <s v="CLASE 1.3. QUESOS"/>
    <x v="5"/>
    <s v="Quesos"/>
    <s v="Alimentarios"/>
    <n v="2025"/>
    <n v="26157.585999999999"/>
    <s v="€"/>
    <s v="€"/>
    <n v="117"/>
    <s v="Total valor económico (114+115+116)"/>
    <x v="3"/>
    <n v="2024"/>
    <n v="64710.12"/>
    <n v="-38552.534"/>
  </r>
  <r>
    <n v="8"/>
    <s v="Idiazabal"/>
    <n v="20"/>
    <x v="0"/>
    <s v="Quesos"/>
    <s v="CLASE 1.3. QUESOS"/>
    <x v="5"/>
    <s v="Quesos"/>
    <s v="Alimentarios"/>
    <n v="2025"/>
    <n v="24732744"/>
    <s v="€"/>
    <s v="€"/>
    <n v="114"/>
    <s v="Mercado en España"/>
    <x v="0"/>
    <n v="2024"/>
    <n v="22350650"/>
    <n v="2382094"/>
  </r>
  <r>
    <n v="8"/>
    <s v="Idiazabal"/>
    <n v="20"/>
    <x v="0"/>
    <s v="Quesos"/>
    <s v="CLASE 1.3. QUESOS"/>
    <x v="5"/>
    <s v="Quesos"/>
    <s v="Alimentarios"/>
    <n v="2025"/>
    <n v="189696.11300000001"/>
    <s v="€"/>
    <s v="€"/>
    <n v="115"/>
    <s v="Mercado en la UE"/>
    <x v="1"/>
    <n v="2024"/>
    <n v="69952.23"/>
    <n v="119743.88300000002"/>
  </r>
  <r>
    <n v="8"/>
    <s v="Idiazabal"/>
    <n v="20"/>
    <x v="0"/>
    <s v="Quesos"/>
    <s v="CLASE 1.3. QUESOS"/>
    <x v="5"/>
    <s v="Quesos"/>
    <s v="Alimentarios"/>
    <n v="2025"/>
    <n v="718076.56400000001"/>
    <s v="€"/>
    <s v="€"/>
    <n v="116"/>
    <s v="Mercado en Terceros países"/>
    <x v="2"/>
    <n v="2024"/>
    <n v="435849.75"/>
    <n v="282226.81400000001"/>
  </r>
  <r>
    <n v="8"/>
    <s v="Idiazabal"/>
    <n v="20"/>
    <x v="0"/>
    <s v="Quesos"/>
    <s v="CLASE 1.3. QUESOS"/>
    <x v="5"/>
    <s v="Quesos"/>
    <s v="Alimentarios"/>
    <n v="2025"/>
    <n v="25640516.677000001"/>
    <s v="€"/>
    <s v="€"/>
    <n v="117"/>
    <s v="Total valor económico (114+115+116)"/>
    <x v="3"/>
    <n v="2024"/>
    <n v="22856451.98"/>
    <n v="2784064.6970000006"/>
  </r>
  <r>
    <n v="9"/>
    <s v="Antequera"/>
    <n v="1"/>
    <x v="1"/>
    <s v="Aceites"/>
    <s v="CLASE 1.5. ACEITES Y GRASAS"/>
    <x v="6"/>
    <s v="Aceites Oli. Vírgen Extra"/>
    <s v="Alimentarios"/>
    <n v="2025"/>
    <n v="1776600.56"/>
    <s v="€"/>
    <s v="€"/>
    <n v="114"/>
    <s v="Mercado en España"/>
    <x v="0"/>
    <n v="2024"/>
    <n v="1627510"/>
    <n v="149090.56000000006"/>
  </r>
  <r>
    <n v="9"/>
    <s v="Antequera"/>
    <n v="1"/>
    <x v="1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9"/>
    <s v="Antequera"/>
    <n v="1"/>
    <x v="1"/>
    <s v="Aceites"/>
    <s v="CLASE 1.5. ACEITES Y GRASAS"/>
    <x v="6"/>
    <s v="Aceites Oli. Vírgen Extra"/>
    <s v="Alimentarios"/>
    <n v="2025"/>
    <n v="118900"/>
    <s v="€"/>
    <s v="€"/>
    <n v="116"/>
    <s v="Mercado en Terceros países"/>
    <x v="2"/>
    <n v="2024"/>
    <n v="0"/>
    <n v="118900"/>
  </r>
  <r>
    <n v="9"/>
    <s v="Antequera"/>
    <n v="1"/>
    <x v="1"/>
    <s v="Aceites"/>
    <s v="CLASE 1.5. ACEITES Y GRASAS"/>
    <x v="6"/>
    <s v="Aceites Oli. Vírgen Extra"/>
    <s v="Alimentarios"/>
    <n v="2025"/>
    <n v="1895500.56"/>
    <s v="€"/>
    <s v="€"/>
    <n v="117"/>
    <s v="Total valor económico (114+115+116)"/>
    <x v="3"/>
    <n v="2024"/>
    <n v="1627510"/>
    <n v="267990.56000000006"/>
  </r>
  <r>
    <n v="10"/>
    <s v="Baena"/>
    <n v="1"/>
    <x v="1"/>
    <s v="Aceites"/>
    <s v="CLASE 1.5. ACEITES Y GRASAS"/>
    <x v="6"/>
    <s v="Aceites Oli. Vírgen Extra"/>
    <s v="Alimentarios"/>
    <n v="2025"/>
    <n v="198246500"/>
    <s v="€"/>
    <s v="€"/>
    <n v="114"/>
    <s v="Mercado en España"/>
    <x v="0"/>
    <n v="2024"/>
    <n v="91542000"/>
    <n v="106704500"/>
  </r>
  <r>
    <n v="10"/>
    <s v="Baena"/>
    <n v="1"/>
    <x v="1"/>
    <s v="Aceites"/>
    <s v="CLASE 1.5. ACEITES Y GRASAS"/>
    <x v="6"/>
    <s v="Aceites Oli. Vírgen Extra"/>
    <s v="Alimentarios"/>
    <n v="2025"/>
    <n v="1657500"/>
    <s v="€"/>
    <s v="€"/>
    <n v="115"/>
    <s v="Mercado en la UE"/>
    <x v="1"/>
    <n v="2024"/>
    <n v="2090000"/>
    <n v="-432500"/>
  </r>
  <r>
    <n v="10"/>
    <s v="Baena"/>
    <n v="1"/>
    <x v="1"/>
    <s v="Aceites"/>
    <s v="CLASE 1.5. ACEITES Y GRASAS"/>
    <x v="6"/>
    <s v="Aceites Oli. Vírgen Extra"/>
    <s v="Alimentarios"/>
    <n v="2025"/>
    <n v="6545000"/>
    <s v="€"/>
    <s v="€"/>
    <n v="116"/>
    <s v="Mercado en Terceros países"/>
    <x v="2"/>
    <n v="2024"/>
    <n v="3476000"/>
    <n v="3069000"/>
  </r>
  <r>
    <n v="10"/>
    <s v="Baena"/>
    <n v="1"/>
    <x v="1"/>
    <s v="Aceites"/>
    <s v="CLASE 1.5. ACEITES Y GRASAS"/>
    <x v="6"/>
    <s v="Aceites Oli. Vírgen Extra"/>
    <s v="Alimentarios"/>
    <n v="2025"/>
    <n v="206449000"/>
    <s v="€"/>
    <s v="€"/>
    <n v="117"/>
    <s v="Total valor económico (114+115+116)"/>
    <x v="3"/>
    <n v="2024"/>
    <n v="97108000"/>
    <n v="109341000"/>
  </r>
  <r>
    <n v="11"/>
    <s v="Estepa"/>
    <n v="1"/>
    <x v="1"/>
    <s v="Aceites"/>
    <s v="CLASE 1.5. ACEITES Y GRASAS"/>
    <x v="6"/>
    <s v="Aceites Oli. Vírgen Extra"/>
    <s v="Alimentarios"/>
    <n v="2025"/>
    <n v="8400"/>
    <s v="€"/>
    <s v="€"/>
    <n v="114"/>
    <s v="Mercado en España"/>
    <x v="0"/>
    <n v="2024"/>
    <n v="13540230"/>
    <n v="-13531830"/>
  </r>
  <r>
    <n v="11"/>
    <s v="Estepa"/>
    <n v="1"/>
    <x v="1"/>
    <s v="Aceites"/>
    <s v="CLASE 1.5. ACEITES Y GRASAS"/>
    <x v="6"/>
    <s v="Aceites Oli. Vírgen Extra"/>
    <s v="Alimentarios"/>
    <n v="2025"/>
    <n v="331500"/>
    <s v="€"/>
    <s v="€"/>
    <n v="115"/>
    <s v="Mercado en la UE"/>
    <x v="1"/>
    <n v="2024"/>
    <n v="532342.80000000005"/>
    <n v="-200842.80000000005"/>
  </r>
  <r>
    <n v="11"/>
    <s v="Estepa"/>
    <n v="1"/>
    <x v="1"/>
    <s v="Aceites"/>
    <s v="CLASE 1.5. ACEITES Y GRASAS"/>
    <x v="6"/>
    <s v="Aceites Oli. Vírgen Extra"/>
    <s v="Alimentarios"/>
    <n v="2025"/>
    <n v="2509600"/>
    <s v="€"/>
    <s v="€"/>
    <n v="116"/>
    <s v="Mercado en Terceros países"/>
    <x v="2"/>
    <n v="2024"/>
    <n v="3607713"/>
    <n v="-1098113"/>
  </r>
  <r>
    <n v="11"/>
    <s v="Estepa"/>
    <n v="1"/>
    <x v="1"/>
    <s v="Aceites"/>
    <s v="CLASE 1.5. ACEITES Y GRASAS"/>
    <x v="6"/>
    <s v="Aceites Oli. Vírgen Extra"/>
    <s v="Alimentarios"/>
    <n v="2025"/>
    <n v="2849500"/>
    <s v="€"/>
    <s v="€"/>
    <n v="117"/>
    <s v="Total valor económico (114+115+116)"/>
    <x v="3"/>
    <n v="2024"/>
    <n v="17680285.800000001"/>
    <n v="-14830785.800000001"/>
  </r>
  <r>
    <n v="12"/>
    <s v="Aceite de Lucena"/>
    <n v="1"/>
    <x v="1"/>
    <s v="Aceites"/>
    <s v="CLASE 1.5. ACEITES Y GRASAS"/>
    <x v="6"/>
    <s v="Aceites Oli. Vírgen Extra"/>
    <s v="Alimentarios"/>
    <n v="2025"/>
    <n v="4017240"/>
    <s v="€"/>
    <s v="€"/>
    <n v="114"/>
    <s v="Mercado en España"/>
    <x v="0"/>
    <n v="2024"/>
    <n v="765870"/>
    <n v="3251370"/>
  </r>
  <r>
    <n v="12"/>
    <s v="Aceite de Lucena"/>
    <n v="1"/>
    <x v="1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12"/>
    <s v="Aceite de Lucena"/>
    <n v="1"/>
    <x v="1"/>
    <s v="Aceites"/>
    <s v="CLASE 1.5. ACEITES Y GRASAS"/>
    <x v="6"/>
    <s v="Aceites Oli. Vírgen Extra"/>
    <s v="Alimentarios"/>
    <n v="2025"/>
    <n v="452000"/>
    <s v="€"/>
    <s v="€"/>
    <n v="116"/>
    <s v="Mercado en Terceros países"/>
    <x v="2"/>
    <n v="2024"/>
    <n v="0"/>
    <n v="452000"/>
  </r>
  <r>
    <n v="12"/>
    <s v="Aceite de Lucena"/>
    <n v="1"/>
    <x v="1"/>
    <s v="Aceites"/>
    <s v="CLASE 1.5. ACEITES Y GRASAS"/>
    <x v="6"/>
    <s v="Aceites Oli. Vírgen Extra"/>
    <s v="Alimentarios"/>
    <n v="2025"/>
    <n v="4469240"/>
    <s v="€"/>
    <s v="€"/>
    <n v="117"/>
    <s v="Total valor económico (114+115+116)"/>
    <x v="3"/>
    <n v="2024"/>
    <n v="765870"/>
    <n v="3703370"/>
  </r>
  <r>
    <n v="13"/>
    <s v="Montes de Granada"/>
    <n v="1"/>
    <x v="1"/>
    <s v="Aceites"/>
    <s v="CLASE 1.5. ACEITES Y GRASAS"/>
    <x v="6"/>
    <s v="Aceites Oli. Vírgen Extra"/>
    <s v="Alimentarios"/>
    <n v="2025"/>
    <n v="2170100"/>
    <s v="€"/>
    <s v="€"/>
    <n v="114"/>
    <s v="Mercado en España"/>
    <x v="0"/>
    <n v="2024"/>
    <n v="603617.5"/>
    <n v="1566482.5"/>
  </r>
  <r>
    <n v="13"/>
    <s v="Montes de Granada"/>
    <n v="1"/>
    <x v="1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13"/>
    <s v="Montes de Granada"/>
    <n v="1"/>
    <x v="1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13"/>
    <s v="Montes de Granada"/>
    <n v="1"/>
    <x v="1"/>
    <s v="Aceites"/>
    <s v="CLASE 1.5. ACEITES Y GRASAS"/>
    <x v="6"/>
    <s v="Aceites Oli. Vírgen Extra"/>
    <s v="Alimentarios"/>
    <n v="2025"/>
    <n v="2170100"/>
    <s v="€"/>
    <s v="€"/>
    <n v="117"/>
    <s v="Total valor económico (114+115+116)"/>
    <x v="3"/>
    <n v="2024"/>
    <n v="603617.5"/>
    <n v="1566482.5"/>
  </r>
  <r>
    <n v="14"/>
    <s v="Montoro-Adamuz"/>
    <n v="1"/>
    <x v="1"/>
    <s v="Aceites"/>
    <s v="CLASE 1.5. ACEITES Y GRASAS"/>
    <x v="6"/>
    <s v="Aceites Oli. Vírgen Extra"/>
    <s v="Alimentarios"/>
    <n v="2025"/>
    <n v="861450"/>
    <s v="€"/>
    <s v="€"/>
    <n v="114"/>
    <s v="Mercado en España"/>
    <x v="0"/>
    <n v="2024"/>
    <n v="0"/>
    <n v="861450"/>
  </r>
  <r>
    <n v="14"/>
    <s v="Montoro-Adamuz"/>
    <n v="1"/>
    <x v="1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14"/>
    <s v="Montoro-Adamuz"/>
    <n v="1"/>
    <x v="1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14"/>
    <s v="Montoro-Adamuz"/>
    <n v="1"/>
    <x v="1"/>
    <s v="Aceites"/>
    <s v="CLASE 1.5. ACEITES Y GRASAS"/>
    <x v="6"/>
    <s v="Aceites Oli. Vírgen Extra"/>
    <s v="Alimentarios"/>
    <n v="2025"/>
    <n v="861450"/>
    <s v="€"/>
    <s v="€"/>
    <n v="117"/>
    <s v="Total valor económico (114+115+116)"/>
    <x v="3"/>
    <n v="2024"/>
    <n v="0"/>
    <n v="861450"/>
  </r>
  <r>
    <n v="15"/>
    <s v="Poniente de Granada"/>
    <n v="1"/>
    <x v="1"/>
    <s v="Aceites"/>
    <s v="CLASE 1.5. ACEITES Y GRASAS"/>
    <x v="6"/>
    <s v="Aceites Oli. Vírgen Extra"/>
    <s v="Alimentarios"/>
    <n v="2025"/>
    <n v="3736000"/>
    <s v="€"/>
    <s v="€"/>
    <n v="114"/>
    <s v="Mercado en España"/>
    <x v="0"/>
    <n v="2024"/>
    <n v="17413440"/>
    <n v="-13677440"/>
  </r>
  <r>
    <n v="15"/>
    <s v="Poniente de Granada"/>
    <n v="1"/>
    <x v="1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15"/>
    <s v="Poniente de Granada"/>
    <n v="1"/>
    <x v="1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15"/>
    <s v="Poniente de Granada"/>
    <n v="1"/>
    <x v="1"/>
    <s v="Aceites"/>
    <s v="CLASE 1.5. ACEITES Y GRASAS"/>
    <x v="6"/>
    <s v="Aceites Oli. Vírgen Extra"/>
    <s v="Alimentarios"/>
    <n v="2025"/>
    <n v="3736000"/>
    <s v="€"/>
    <s v="€"/>
    <n v="117"/>
    <s v="Total valor económico (114+115+116)"/>
    <x v="3"/>
    <n v="2024"/>
    <n v="17413440"/>
    <n v="-13677440"/>
  </r>
  <r>
    <n v="16"/>
    <s v="Priego de Córdoba"/>
    <n v="1"/>
    <x v="1"/>
    <s v="Aceites"/>
    <s v="CLASE 1.5. ACEITES Y GRASAS"/>
    <x v="6"/>
    <s v="Aceites Oli. Vírgen Extra"/>
    <s v="Alimentarios"/>
    <n v="2025"/>
    <n v="32050040"/>
    <s v="€"/>
    <s v="€"/>
    <n v="114"/>
    <s v="Mercado en España"/>
    <x v="0"/>
    <n v="2024"/>
    <n v="11393424"/>
    <n v="20656616"/>
  </r>
  <r>
    <n v="16"/>
    <s v="Priego de Córdoba"/>
    <n v="1"/>
    <x v="1"/>
    <s v="Aceites"/>
    <s v="CLASE 1.5. ACEITES Y GRASAS"/>
    <x v="6"/>
    <s v="Aceites Oli. Vírgen Extra"/>
    <s v="Alimentarios"/>
    <n v="2025"/>
    <n v="2538660"/>
    <s v="€"/>
    <s v="€"/>
    <n v="115"/>
    <s v="Mercado en la UE"/>
    <x v="1"/>
    <n v="2024"/>
    <n v="15736942.16"/>
    <n v="-13198282.16"/>
  </r>
  <r>
    <n v="16"/>
    <s v="Priego de Córdoba"/>
    <n v="1"/>
    <x v="1"/>
    <s v="Aceites"/>
    <s v="CLASE 1.5. ACEITES Y GRASAS"/>
    <x v="6"/>
    <s v="Aceites Oli. Vírgen Extra"/>
    <s v="Alimentarios"/>
    <n v="2025"/>
    <n v="3246840"/>
    <s v="€"/>
    <s v="€"/>
    <n v="116"/>
    <s v="Mercado en Terceros países"/>
    <x v="2"/>
    <n v="2024"/>
    <n v="1225324.702"/>
    <n v="2021515.298"/>
  </r>
  <r>
    <n v="16"/>
    <s v="Priego de Córdoba"/>
    <n v="1"/>
    <x v="1"/>
    <s v="Aceites"/>
    <s v="CLASE 1.5. ACEITES Y GRASAS"/>
    <x v="6"/>
    <s v="Aceites Oli. Vírgen Extra"/>
    <s v="Alimentarios"/>
    <n v="2025"/>
    <n v="37835540"/>
    <s v="€"/>
    <s v="€"/>
    <n v="117"/>
    <s v="Total valor económico (114+115+116)"/>
    <x v="3"/>
    <n v="2024"/>
    <n v="28355690.862"/>
    <n v="9479849.1380000003"/>
  </r>
  <r>
    <n v="17"/>
    <s v="Sierra de Cádiz"/>
    <n v="1"/>
    <x v="1"/>
    <s v="Aceites"/>
    <s v="CLASE 1.5. ACEITES Y GRASAS"/>
    <x v="6"/>
    <s v="Aceites Oli. Vírgen Extra"/>
    <s v="Alimentarios"/>
    <n v="2025"/>
    <n v="2100000"/>
    <s v="€"/>
    <s v="€"/>
    <n v="114"/>
    <s v="Mercado en España"/>
    <x v="0"/>
    <n v="2024"/>
    <n v="882000"/>
    <n v="1218000"/>
  </r>
  <r>
    <n v="17"/>
    <s v="Sierra de Cádiz"/>
    <n v="1"/>
    <x v="1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17"/>
    <s v="Sierra de Cádiz"/>
    <n v="1"/>
    <x v="1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17"/>
    <s v="Sierra de Cádiz"/>
    <n v="1"/>
    <x v="1"/>
    <s v="Aceites"/>
    <s v="CLASE 1.5. ACEITES Y GRASAS"/>
    <x v="6"/>
    <s v="Aceites Oli. Vírgen Extra"/>
    <s v="Alimentarios"/>
    <n v="2025"/>
    <n v="2100000"/>
    <s v="€"/>
    <s v="€"/>
    <n v="117"/>
    <s v="Total valor económico (114+115+116)"/>
    <x v="3"/>
    <n v="2024"/>
    <n v="882000"/>
    <n v="1218000"/>
  </r>
  <r>
    <n v="18"/>
    <s v="Sierra de Cazorla"/>
    <n v="1"/>
    <x v="1"/>
    <s v="Aceites"/>
    <s v="CLASE 1.5. ACEITES Y GRASAS"/>
    <x v="6"/>
    <s v="Aceites Oli. Vírgen Extra"/>
    <s v="Alimentarios"/>
    <n v="2025"/>
    <n v="12939500"/>
    <s v="€"/>
    <s v="€"/>
    <n v="114"/>
    <s v="Mercado en España"/>
    <x v="0"/>
    <n v="2024"/>
    <n v="13849290"/>
    <n v="-909790"/>
  </r>
  <r>
    <n v="18"/>
    <s v="Sierra de Cazorla"/>
    <n v="1"/>
    <x v="1"/>
    <s v="Aceites"/>
    <s v="CLASE 1.5. ACEITES Y GRASAS"/>
    <x v="6"/>
    <s v="Aceites Oli. Vírgen Extra"/>
    <s v="Alimentarios"/>
    <n v="2025"/>
    <n v="542500"/>
    <s v="€"/>
    <s v="€"/>
    <n v="115"/>
    <s v="Mercado en la UE"/>
    <x v="1"/>
    <n v="2024"/>
    <n v="650650"/>
    <n v="-108150"/>
  </r>
  <r>
    <n v="18"/>
    <s v="Sierra de Cazorla"/>
    <n v="1"/>
    <x v="1"/>
    <s v="Aceites"/>
    <s v="CLASE 1.5. ACEITES Y GRASAS"/>
    <x v="6"/>
    <s v="Aceites Oli. Vírgen Extra"/>
    <s v="Alimentarios"/>
    <n v="2025"/>
    <n v="525000"/>
    <s v="€"/>
    <s v="€"/>
    <n v="116"/>
    <s v="Mercado en Terceros países"/>
    <x v="2"/>
    <n v="2024"/>
    <n v="542360"/>
    <n v="-17360"/>
  </r>
  <r>
    <n v="18"/>
    <s v="Sierra de Cazorla"/>
    <n v="1"/>
    <x v="1"/>
    <s v="Aceites"/>
    <s v="CLASE 1.5. ACEITES Y GRASAS"/>
    <x v="6"/>
    <s v="Aceites Oli. Vírgen Extra"/>
    <s v="Alimentarios"/>
    <n v="2025"/>
    <n v="14007000"/>
    <s v="€"/>
    <s v="€"/>
    <n v="117"/>
    <s v="Total valor económico (114+115+116)"/>
    <x v="3"/>
    <n v="2024"/>
    <n v="15042300"/>
    <n v="-1035300"/>
  </r>
  <r>
    <n v="19"/>
    <s v="Sierra de Segura"/>
    <n v="1"/>
    <x v="1"/>
    <s v="Aceites"/>
    <s v="CLASE 1.5. ACEITES Y GRASAS"/>
    <x v="6"/>
    <s v="Aceites Oli. Vírgen Extra"/>
    <s v="Alimentarios"/>
    <n v="2025"/>
    <n v="5695716"/>
    <s v="€"/>
    <s v="€"/>
    <n v="114"/>
    <s v="Mercado en España"/>
    <x v="0"/>
    <n v="2024"/>
    <n v="5982690"/>
    <n v="-286974"/>
  </r>
  <r>
    <n v="19"/>
    <s v="Sierra de Segura"/>
    <n v="1"/>
    <x v="1"/>
    <s v="Aceites"/>
    <s v="CLASE 1.5. ACEITES Y GRASAS"/>
    <x v="6"/>
    <s v="Aceites Oli. Vírgen Extra"/>
    <s v="Alimentarios"/>
    <n v="2025"/>
    <n v="120550.382"/>
    <s v="€"/>
    <s v="€"/>
    <n v="115"/>
    <s v="Mercado en la UE"/>
    <x v="1"/>
    <n v="2024"/>
    <n v="71861.100000000006"/>
    <n v="48689.281999999992"/>
  </r>
  <r>
    <n v="19"/>
    <s v="Sierra de Segura"/>
    <n v="1"/>
    <x v="1"/>
    <s v="Aceites"/>
    <s v="CLASE 1.5. ACEITES Y GRASAS"/>
    <x v="6"/>
    <s v="Aceites Oli. Vírgen Extra"/>
    <s v="Alimentarios"/>
    <n v="2025"/>
    <n v="355750.72899999999"/>
    <s v="€"/>
    <s v="€"/>
    <n v="116"/>
    <s v="Mercado en Terceros países"/>
    <x v="2"/>
    <n v="2024"/>
    <n v="341058.9"/>
    <n v="14691.828999999969"/>
  </r>
  <r>
    <n v="19"/>
    <s v="Sierra de Segura"/>
    <n v="1"/>
    <x v="1"/>
    <s v="Aceites"/>
    <s v="CLASE 1.5. ACEITES Y GRASAS"/>
    <x v="6"/>
    <s v="Aceites Oli. Vírgen Extra"/>
    <s v="Alimentarios"/>
    <n v="2025"/>
    <n v="6172017.1109999996"/>
    <s v="€"/>
    <s v="€"/>
    <n v="117"/>
    <s v="Total valor económico (114+115+116)"/>
    <x v="3"/>
    <n v="2024"/>
    <n v="6395610"/>
    <n v="-223592.88900000043"/>
  </r>
  <r>
    <n v="20"/>
    <s v="Sierra Mágina"/>
    <n v="1"/>
    <x v="1"/>
    <s v="Aceites"/>
    <s v="CLASE 1.5. ACEITES Y GRASAS"/>
    <x v="6"/>
    <s v="Aceites Oli. Vírgen Extra"/>
    <s v="Alimentarios"/>
    <n v="2025"/>
    <n v="9596448"/>
    <s v="€"/>
    <s v="€"/>
    <n v="114"/>
    <s v="Mercado en España"/>
    <x v="0"/>
    <n v="2024"/>
    <n v="8036240"/>
    <n v="1560208"/>
  </r>
  <r>
    <n v="20"/>
    <s v="Sierra Mágina"/>
    <n v="1"/>
    <x v="1"/>
    <s v="Aceites"/>
    <s v="CLASE 1.5. ACEITES Y GRASAS"/>
    <x v="6"/>
    <s v="Aceites Oli. Vírgen Extra"/>
    <s v="Alimentarios"/>
    <n v="2025"/>
    <n v="342751.37699999998"/>
    <s v="€"/>
    <s v="€"/>
    <n v="115"/>
    <s v="Mercado en la UE"/>
    <x v="1"/>
    <n v="2024"/>
    <n v="113217.2"/>
    <n v="229534.17699999997"/>
  </r>
  <r>
    <n v="20"/>
    <s v="Sierra Mágina"/>
    <n v="1"/>
    <x v="1"/>
    <s v="Aceites"/>
    <s v="CLASE 1.5. ACEITES Y GRASAS"/>
    <x v="6"/>
    <s v="Aceites Oli. Vírgen Extra"/>
    <s v="Alimentarios"/>
    <n v="2025"/>
    <n v="362773.5"/>
    <s v="€"/>
    <s v="€"/>
    <n v="116"/>
    <s v="Mercado en Terceros países"/>
    <x v="2"/>
    <n v="2024"/>
    <n v="169670"/>
    <n v="193103.5"/>
  </r>
  <r>
    <n v="20"/>
    <s v="Sierra Mágina"/>
    <n v="1"/>
    <x v="1"/>
    <s v="Aceites"/>
    <s v="CLASE 1.5. ACEITES Y GRASAS"/>
    <x v="6"/>
    <s v="Aceites Oli. Vírgen Extra"/>
    <s v="Alimentarios"/>
    <n v="2025"/>
    <n v="10301972.877"/>
    <s v="€"/>
    <s v="€"/>
    <n v="117"/>
    <s v="Total valor económico (114+115+116)"/>
    <x v="3"/>
    <n v="2024"/>
    <n v="8319127.2000000002"/>
    <n v="1982845.6770000001"/>
  </r>
  <r>
    <n v="21"/>
    <s v="Tomate La Cañada"/>
    <n v="1"/>
    <x v="1"/>
    <s v="Frutas y hortalizas"/>
    <s v="CLASE 1.6. FRUTAS, HORTALIZAS Y CEREALES FRESCOS O TRANSFORMADOS"/>
    <x v="3"/>
    <s v="Hortalizas"/>
    <s v="Alimentarios"/>
    <n v="2025"/>
    <n v="0"/>
    <s v="€"/>
    <s v="€"/>
    <n v="114"/>
    <s v="Mercado en España"/>
    <x v="0"/>
    <n v="2024"/>
    <n v="0"/>
    <n v="0"/>
  </r>
  <r>
    <n v="21"/>
    <s v="Tomate La Cañada"/>
    <n v="1"/>
    <x v="1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21"/>
    <s v="Tomate La Cañada"/>
    <n v="1"/>
    <x v="1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21"/>
    <s v="Tomate La Cañada"/>
    <n v="1"/>
    <x v="1"/>
    <s v="Frutas y hortalizas"/>
    <s v="CLASE 1.6. FRUTAS, HORTALIZAS Y CEREALES FRESCOS O TRANSFORMADOS"/>
    <x v="3"/>
    <s v="Hortalizas"/>
    <s v="Alimentarios"/>
    <n v="2025"/>
    <n v="0"/>
    <s v="€"/>
    <s v="€"/>
    <n v="117"/>
    <s v="Total valor económico (114+115+116)"/>
    <x v="3"/>
    <n v="2024"/>
    <n v="0"/>
    <n v="0"/>
  </r>
  <r>
    <n v="22"/>
    <s v="Espárrago de Huétor-Tájar"/>
    <n v="1"/>
    <x v="1"/>
    <s v="Frutas y hortalizas"/>
    <s v="CLASE 1.6. FRUTAS, HORTALIZAS Y CEREALES FRESCOS O TRANSFORMADOS"/>
    <x v="3"/>
    <s v="Hortalizas"/>
    <s v="Alimentarios"/>
    <n v="2025"/>
    <n v="43505.55"/>
    <s v="€"/>
    <s v="€"/>
    <n v="114"/>
    <s v="Mercado en España"/>
    <x v="0"/>
    <n v="2024"/>
    <n v="50034.6"/>
    <n v="-6529.0499999999956"/>
  </r>
  <r>
    <n v="22"/>
    <s v="Espárrago de Huétor-Tájar"/>
    <n v="1"/>
    <x v="1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22"/>
    <s v="Espárrago de Huétor-Tájar"/>
    <n v="1"/>
    <x v="1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22"/>
    <s v="Espárrago de Huétor-Tájar"/>
    <n v="1"/>
    <x v="1"/>
    <s v="Frutas y hortalizas"/>
    <s v="CLASE 1.6. FRUTAS, HORTALIZAS Y CEREALES FRESCOS O TRANSFORMADOS"/>
    <x v="3"/>
    <s v="Hortalizas"/>
    <s v="Alimentarios"/>
    <n v="2025"/>
    <n v="43505.55"/>
    <s v="€"/>
    <s v="€"/>
    <n v="117"/>
    <s v="Total valor económico (114+115+116)"/>
    <x v="3"/>
    <n v="2024"/>
    <n v="50034.6"/>
    <n v="-6529.0499999999956"/>
  </r>
  <r>
    <n v="23"/>
    <s v="Chirimoya de la Costa tropical de Granada-Málaga"/>
    <n v="1"/>
    <x v="1"/>
    <s v="Frutas y hortalizas"/>
    <s v="CLASE 1.6. FRUTAS, HORTALIZAS Y CEREALES FRESCOS O TRANSFORMADOS"/>
    <x v="7"/>
    <s v="Frutas"/>
    <s v="Alimentarios"/>
    <n v="2025"/>
    <n v="1097904"/>
    <s v="€"/>
    <s v="€"/>
    <n v="114"/>
    <s v="Mercado en España"/>
    <x v="0"/>
    <n v="2024"/>
    <n v="1773062.5"/>
    <n v="-675158.5"/>
  </r>
  <r>
    <n v="23"/>
    <s v="Chirimoya de la Costa tropical de Granada-Málaga"/>
    <n v="1"/>
    <x v="1"/>
    <s v="Frutas y hortalizas"/>
    <s v="CLASE 1.6. FRUTAS, HORTALIZAS Y CEREALES FRESCOS O TRANSFORMADOS"/>
    <x v="7"/>
    <s v="Frutas"/>
    <s v="Alimentarios"/>
    <n v="2025"/>
    <n v="167889.6"/>
    <s v="€"/>
    <s v="€"/>
    <n v="115"/>
    <s v="Mercado en la UE"/>
    <x v="1"/>
    <n v="2024"/>
    <n v="181940"/>
    <n v="-14050.399999999994"/>
  </r>
  <r>
    <n v="23"/>
    <s v="Chirimoya de la Costa tropical de Granada-Málaga"/>
    <n v="1"/>
    <x v="1"/>
    <s v="Frutas y hortalizas"/>
    <s v="CLASE 1.6. FRUTAS, HORTALIZAS Y CEREALES FRESCOS O TRANSFORMADOS"/>
    <x v="7"/>
    <s v="Frutas"/>
    <s v="Alimentarios"/>
    <n v="2025"/>
    <n v="123888"/>
    <s v="€"/>
    <s v="€"/>
    <n v="116"/>
    <s v="Mercado en Terceros países"/>
    <x v="2"/>
    <n v="2024"/>
    <n v="83435"/>
    <n v="40453"/>
  </r>
  <r>
    <n v="23"/>
    <s v="Chirimoya de la Costa tropical de Granada-Málaga"/>
    <n v="1"/>
    <x v="1"/>
    <s v="Frutas y hortalizas"/>
    <s v="CLASE 1.6. FRUTAS, HORTALIZAS Y CEREALES FRESCOS O TRANSFORMADOS"/>
    <x v="7"/>
    <s v="Frutas"/>
    <s v="Alimentarios"/>
    <n v="2025"/>
    <n v="1389681.6"/>
    <s v="€"/>
    <s v="€"/>
    <n v="117"/>
    <s v="Total valor económico (114+115+116)"/>
    <x v="3"/>
    <n v="2024"/>
    <n v="2038437.5"/>
    <n v="-648755.89999999991"/>
  </r>
  <r>
    <n v="24"/>
    <s v="Aceituna Aloreña de Málaga"/>
    <n v="1"/>
    <x v="1"/>
    <s v="Frutas y hortalizas"/>
    <s v="CLASE 1.6. FRUTAS, HORTALIZAS Y CEREALES FRESCOS O TRANSFORMADOS"/>
    <x v="8"/>
    <s v="Aceitunas"/>
    <s v="Alimentarios"/>
    <n v="2025"/>
    <n v="282750"/>
    <s v="€"/>
    <s v="€"/>
    <n v="114"/>
    <s v="Mercado en España"/>
    <x v="0"/>
    <n v="2024"/>
    <n v="389250"/>
    <n v="-106500"/>
  </r>
  <r>
    <n v="24"/>
    <s v="Aceituna Aloreña de Málaga"/>
    <n v="1"/>
    <x v="1"/>
    <s v="Frutas y hortalizas"/>
    <s v="CLASE 1.6. FRUTAS, HORTALIZAS Y CEREALES FRESCOS O TRANSFORMADOS"/>
    <x v="8"/>
    <s v="Aceitunas"/>
    <s v="Alimentarios"/>
    <n v="2025"/>
    <n v="275.5"/>
    <s v="€"/>
    <s v="€"/>
    <n v="115"/>
    <s v="Mercado en la UE"/>
    <x v="1"/>
    <n v="2024"/>
    <n v="4905"/>
    <n v="-4629.5"/>
  </r>
  <r>
    <n v="24"/>
    <s v="Aceituna Aloreña de Málaga"/>
    <n v="1"/>
    <x v="1"/>
    <s v="Frutas y hortalizas"/>
    <s v="CLASE 1.6. FRUTAS, HORTALIZAS Y CEREALES FRESCOS O TRANSFORMADOS"/>
    <x v="8"/>
    <s v="Aceitunas"/>
    <s v="Alimentarios"/>
    <n v="2025"/>
    <n v="1320"/>
    <s v="€"/>
    <s v="€"/>
    <n v="116"/>
    <s v="Mercado en Terceros países"/>
    <x v="2"/>
    <n v="2024"/>
    <n v="675"/>
    <n v="645"/>
  </r>
  <r>
    <n v="24"/>
    <s v="Aceituna Aloreña de Málaga"/>
    <n v="1"/>
    <x v="1"/>
    <s v="Frutas y hortalizas"/>
    <s v="CLASE 1.6. FRUTAS, HORTALIZAS Y CEREALES FRESCOS O TRANSFORMADOS"/>
    <x v="8"/>
    <s v="Aceitunas"/>
    <s v="Alimentarios"/>
    <n v="2025"/>
    <n v="284345.5"/>
    <s v="€"/>
    <s v="€"/>
    <n v="117"/>
    <s v="Total valor económico (114+115+116)"/>
    <x v="3"/>
    <n v="2024"/>
    <n v="394830"/>
    <n v="-110484.5"/>
  </r>
  <r>
    <n v="25"/>
    <s v="Pasas de Málaga"/>
    <n v="1"/>
    <x v="1"/>
    <s v="Frutas y hortalizas"/>
    <s v="CLASE 1.6. FRUTAS, HORTALIZAS Y CEREALES FRESCOS O TRANSFORMADOS"/>
    <x v="7"/>
    <s v="Frutas"/>
    <s v="Alimentarios"/>
    <n v="2025"/>
    <n v="1449290.3"/>
    <s v="€"/>
    <s v="€"/>
    <n v="114"/>
    <s v="Mercado en España"/>
    <x v="0"/>
    <n v="2024"/>
    <n v="1856000"/>
    <n v="-406709.69999999995"/>
  </r>
  <r>
    <n v="25"/>
    <s v="Pasas de Málaga"/>
    <n v="1"/>
    <x v="1"/>
    <s v="Frutas y hortalizas"/>
    <s v="CLASE 1.6. FRUTAS, HORTALIZAS Y CEREALES FRESCOS O TRANSFORMADOS"/>
    <x v="7"/>
    <s v="Frutas"/>
    <s v="Alimentarios"/>
    <n v="2025"/>
    <n v="0"/>
    <s v="€"/>
    <s v="€"/>
    <n v="115"/>
    <s v="Mercado en la UE"/>
    <x v="1"/>
    <n v="2024"/>
    <n v="0"/>
    <n v="0"/>
  </r>
  <r>
    <n v="25"/>
    <s v="Pasas de Málaga"/>
    <n v="1"/>
    <x v="1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25"/>
    <s v="Pasas de Málaga"/>
    <n v="1"/>
    <x v="1"/>
    <s v="Frutas y hortalizas"/>
    <s v="CLASE 1.6. FRUTAS, HORTALIZAS Y CEREALES FRESCOS O TRANSFORMADOS"/>
    <x v="7"/>
    <s v="Frutas"/>
    <s v="Alimentarios"/>
    <n v="2025"/>
    <n v="1449290.3"/>
    <s v="€"/>
    <s v="€"/>
    <n v="117"/>
    <s v="Total valor económico (114+115+116)"/>
    <x v="3"/>
    <n v="2024"/>
    <n v="1856000"/>
    <n v="-406709.69999999995"/>
  </r>
  <r>
    <n v="26"/>
    <s v="Jamón de Trevélez"/>
    <n v="1"/>
    <x v="1"/>
    <s v="Productos cárnicos"/>
    <s v="CLASE 1.2. PRODUCTOS CÁRNICOS"/>
    <x v="9"/>
    <s v="Jamones"/>
    <s v="Alimentarios"/>
    <n v="2025"/>
    <n v="19600328.800000001"/>
    <s v="€"/>
    <s v="€"/>
    <n v="114"/>
    <s v="Mercado en España"/>
    <x v="0"/>
    <n v="2024"/>
    <n v="15358508.573999999"/>
    <n v="4241820.2260000017"/>
  </r>
  <r>
    <n v="26"/>
    <s v="Jamón de Trevélez"/>
    <n v="1"/>
    <x v="1"/>
    <s v="Productos cárnicos"/>
    <s v="CLASE 1.2. PRODUCTOS CÁRNICOS"/>
    <x v="9"/>
    <s v="Jamones"/>
    <s v="Alimentarios"/>
    <n v="2025"/>
    <n v="723480.16"/>
    <s v="€"/>
    <s v="€"/>
    <n v="115"/>
    <s v="Mercado en la UE"/>
    <x v="1"/>
    <n v="2024"/>
    <n v="564158.022"/>
    <n v="159322.13800000004"/>
  </r>
  <r>
    <n v="26"/>
    <s v="Jamón de Trevélez"/>
    <n v="1"/>
    <x v="1"/>
    <s v="Productos cárnicos"/>
    <s v="CLASE 1.2. PRODUCTOS CÁRNICOS"/>
    <x v="9"/>
    <s v="Jamones"/>
    <s v="Alimentarios"/>
    <n v="2025"/>
    <n v="348905.44"/>
    <s v="€"/>
    <s v="€"/>
    <n v="116"/>
    <s v="Mercado en Terceros países"/>
    <x v="2"/>
    <n v="2024"/>
    <n v="213477.45600000001"/>
    <n v="135427.984"/>
  </r>
  <r>
    <n v="26"/>
    <s v="Jamón de Trevélez"/>
    <n v="1"/>
    <x v="1"/>
    <s v="Productos cárnicos"/>
    <s v="CLASE 1.2. PRODUCTOS CÁRNICOS"/>
    <x v="9"/>
    <s v="Jamones"/>
    <s v="Alimentarios"/>
    <n v="2025"/>
    <n v="20672714.399999999"/>
    <s v="€"/>
    <s v="€"/>
    <n v="117"/>
    <s v="Total valor económico (114+115+116)"/>
    <x v="3"/>
    <n v="2024"/>
    <n v="16136144.051999999"/>
    <n v="4536570.3479999993"/>
  </r>
  <r>
    <n v="27"/>
    <s v="Los Pedroches"/>
    <n v="1"/>
    <x v="1"/>
    <s v="Productos cárnicos"/>
    <s v="CLASE 1.2. PRODUCTOS CÁRNICOS"/>
    <x v="4"/>
    <s v="Jamones Ibéricos"/>
    <s v="Alimentarios"/>
    <n v="2025"/>
    <n v="17754099"/>
    <s v="€"/>
    <s v="€"/>
    <n v="114"/>
    <s v="Mercado en España"/>
    <x v="0"/>
    <n v="2024"/>
    <n v="14989174.199999999"/>
    <n v="2764924.8000000007"/>
  </r>
  <r>
    <n v="27"/>
    <s v="Los Pedroches"/>
    <n v="1"/>
    <x v="1"/>
    <s v="Productos cárnicos"/>
    <s v="CLASE 1.2. PRODUCTOS CÁRNICOS"/>
    <x v="4"/>
    <s v="Jamones Ibéricos"/>
    <s v="Alimentarios"/>
    <n v="2025"/>
    <n v="540245.19999999995"/>
    <s v="€"/>
    <s v="€"/>
    <n v="115"/>
    <s v="Mercado en la UE"/>
    <x v="1"/>
    <n v="2024"/>
    <n v="374081.4"/>
    <n v="166163.79999999993"/>
  </r>
  <r>
    <n v="27"/>
    <s v="Los Pedroches"/>
    <n v="1"/>
    <x v="1"/>
    <s v="Productos cárnicos"/>
    <s v="CLASE 1.2. PRODUCTOS CÁRNICOS"/>
    <x v="4"/>
    <s v="Jamones Ibéricos"/>
    <s v="Alimentarios"/>
    <n v="2025"/>
    <n v="343728"/>
    <s v="€"/>
    <s v="€"/>
    <n v="116"/>
    <s v="Mercado en Terceros países"/>
    <x v="2"/>
    <n v="2024"/>
    <n v="263247.59999999998"/>
    <n v="80480.400000000023"/>
  </r>
  <r>
    <n v="27"/>
    <s v="Los Pedroches"/>
    <n v="1"/>
    <x v="1"/>
    <s v="Productos cárnicos"/>
    <s v="CLASE 1.2. PRODUCTOS CÁRNICOS"/>
    <x v="4"/>
    <s v="Jamones Ibéricos"/>
    <s v="Alimentarios"/>
    <n v="2025"/>
    <n v="18638072.199999999"/>
    <s v="€"/>
    <s v="€"/>
    <n v="117"/>
    <s v="Total valor económico (114+115+116)"/>
    <x v="3"/>
    <n v="2024"/>
    <n v="15626503.199999999"/>
    <n v="3011569"/>
  </r>
  <r>
    <n v="28"/>
    <s v="Jamón de Serón"/>
    <n v="1"/>
    <x v="1"/>
    <s v="Productos cárnicos"/>
    <s v="CLASE 1.2. PRODUCTOS CÁRNICOS"/>
    <x v="9"/>
    <s v="Jamones"/>
    <s v="Alimentarios"/>
    <n v="2025"/>
    <n v="0"/>
    <s v="€"/>
    <s v="€"/>
    <n v="114"/>
    <s v="Mercado en España"/>
    <x v="0"/>
    <n v="2024"/>
    <n v="0"/>
    <n v="0"/>
  </r>
  <r>
    <n v="28"/>
    <s v="Jamón de Serón"/>
    <n v="1"/>
    <x v="1"/>
    <s v="Productos cárnicos"/>
    <s v="CLASE 1.2. PRODUCTOS CÁRNICOS"/>
    <x v="9"/>
    <s v="Jamones"/>
    <s v="Alimentarios"/>
    <n v="2025"/>
    <n v="0"/>
    <s v="€"/>
    <s v="€"/>
    <n v="115"/>
    <s v="Mercado en la UE"/>
    <x v="1"/>
    <n v="2024"/>
    <n v="0"/>
    <n v="0"/>
  </r>
  <r>
    <n v="28"/>
    <s v="Jamón de Serón"/>
    <n v="1"/>
    <x v="1"/>
    <s v="Productos cárnicos"/>
    <s v="CLASE 1.2. PRODUCTOS CÁRNICOS"/>
    <x v="9"/>
    <s v="Jamones"/>
    <s v="Alimentarios"/>
    <n v="2025"/>
    <n v="0"/>
    <s v="€"/>
    <s v="€"/>
    <n v="116"/>
    <s v="Mercado en Terceros países"/>
    <x v="2"/>
    <n v="2024"/>
    <n v="0"/>
    <n v="0"/>
  </r>
  <r>
    <n v="28"/>
    <s v="Jamón de Serón"/>
    <n v="1"/>
    <x v="1"/>
    <s v="Productos cárnicos"/>
    <s v="CLASE 1.2. PRODUCTOS CÁRNICOS"/>
    <x v="9"/>
    <s v="Jamones"/>
    <s v="Alimentarios"/>
    <n v="2025"/>
    <n v="0"/>
    <s v="€"/>
    <s v="€"/>
    <n v="117"/>
    <s v="Total valor económico (114+115+116)"/>
    <x v="3"/>
    <n v="2024"/>
    <n v="0"/>
    <n v="0"/>
  </r>
  <r>
    <n v="29"/>
    <s v="Garbanzo de Escacena"/>
    <n v="1"/>
    <x v="1"/>
    <s v="Frutas y hortalizas"/>
    <s v="CLASE 1.6. FRUTAS, HORTALIZAS Y CEREALES FRESCOS O TRANSFORMADOS"/>
    <x v="10"/>
    <s v="Legumbres"/>
    <s v="Alimentarios"/>
    <n v="2025"/>
    <n v="304290"/>
    <s v="€"/>
    <s v="€"/>
    <n v="114"/>
    <s v="Mercado en España"/>
    <x v="0"/>
    <n v="2024"/>
    <n v="288210"/>
    <n v="16080"/>
  </r>
  <r>
    <n v="29"/>
    <s v="Garbanzo de Escacena"/>
    <n v="1"/>
    <x v="1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29"/>
    <s v="Garbanzo de Escacena"/>
    <n v="1"/>
    <x v="1"/>
    <s v="Frutas y hortalizas"/>
    <s v="CLASE 1.6. FRUTAS, HORTALIZAS Y CEREALES FRESCOS O TRANSFORMADOS"/>
    <x v="10"/>
    <s v="Legumbres"/>
    <s v="Alimentarios"/>
    <n v="2025"/>
    <n v="0"/>
    <s v="€"/>
    <s v="€"/>
    <n v="116"/>
    <s v="Mercado en Terceros países"/>
    <x v="2"/>
    <n v="2024"/>
    <n v="0"/>
    <n v="0"/>
  </r>
  <r>
    <n v="29"/>
    <s v="Garbanzo de Escacena"/>
    <n v="1"/>
    <x v="1"/>
    <s v="Frutas y hortalizas"/>
    <s v="CLASE 1.6. FRUTAS, HORTALIZAS Y CEREALES FRESCOS O TRANSFORMADOS"/>
    <x v="10"/>
    <s v="Legumbres"/>
    <s v="Alimentarios"/>
    <n v="2025"/>
    <n v="304290"/>
    <s v="€"/>
    <s v="€"/>
    <n v="117"/>
    <s v="Total valor económico (114+115+116)"/>
    <x v="3"/>
    <n v="2024"/>
    <n v="288210"/>
    <n v="16080"/>
  </r>
  <r>
    <n v="30"/>
    <s v="Caballa de Andalucia"/>
    <n v="1"/>
    <x v="1"/>
    <s v="Pescados"/>
    <s v="CLASE 1.7. PESCADOS, MOLUSCOS, Y CRUSTÁCEOS FRESCOS Y PRODUCTOS DERIVADOS DE ELLOS"/>
    <x v="11"/>
    <s v="Pescados"/>
    <s v="Alimentarios"/>
    <n v="2025"/>
    <n v="13536072"/>
    <s v="€"/>
    <s v="€"/>
    <n v="114"/>
    <s v="Mercado en España"/>
    <x v="0"/>
    <n v="2024"/>
    <n v="14871320"/>
    <n v="-1335248"/>
  </r>
  <r>
    <n v="30"/>
    <s v="Caballa de Andalucia"/>
    <n v="1"/>
    <x v="1"/>
    <s v="Pescados"/>
    <s v="CLASE 1.7. PESCADOS, MOLUSCOS, Y CRUSTÁCEOS FRESCOS Y PRODUCTOS DERIVADOS DE ELLOS"/>
    <x v="11"/>
    <s v="Pescados"/>
    <s v="Alimentarios"/>
    <n v="2025"/>
    <n v="45353.52"/>
    <s v="€"/>
    <s v="€"/>
    <n v="115"/>
    <s v="Mercado en la UE"/>
    <x v="1"/>
    <n v="2024"/>
    <n v="103619.52"/>
    <n v="-58266.000000000007"/>
  </r>
  <r>
    <n v="30"/>
    <s v="Caballa de Andalucia"/>
    <n v="1"/>
    <x v="1"/>
    <s v="Pescados"/>
    <s v="CLASE 1.7. PESCADOS, MOLUSCOS, Y CRUSTÁCEOS FRESCOS Y PRODUCTOS DERIVADOS DE ELLOS"/>
    <x v="11"/>
    <s v="Pescados"/>
    <s v="Alimentarios"/>
    <n v="2025"/>
    <n v="7095.6"/>
    <s v="€"/>
    <s v="€"/>
    <n v="116"/>
    <s v="Mercado en Terceros países"/>
    <x v="2"/>
    <n v="2024"/>
    <n v="7825.6"/>
    <n v="-730"/>
  </r>
  <r>
    <n v="30"/>
    <s v="Caballa de Andalucia"/>
    <n v="1"/>
    <x v="1"/>
    <s v="Pescados"/>
    <s v="CLASE 1.7. PESCADOS, MOLUSCOS, Y CRUSTÁCEOS FRESCOS Y PRODUCTOS DERIVADOS DE ELLOS"/>
    <x v="11"/>
    <s v="Pescados"/>
    <s v="Alimentarios"/>
    <n v="2025"/>
    <n v="13588521.119999999"/>
    <s v="€"/>
    <s v="€"/>
    <n v="117"/>
    <s v="Total valor económico (114+115+116)"/>
    <x v="3"/>
    <n v="2024"/>
    <n v="14982765.119999999"/>
    <n v="-1394244"/>
  </r>
  <r>
    <n v="31"/>
    <s v="Melva de Andalucia"/>
    <n v="1"/>
    <x v="1"/>
    <s v="Pescados"/>
    <s v="CLASE 1.7. PESCADOS, MOLUSCOS, Y CRUSTÁCEOS FRESCOS Y PRODUCTOS DERIVADOS DE ELLOS"/>
    <x v="11"/>
    <s v="Pescados"/>
    <s v="Alimentarios"/>
    <n v="2025"/>
    <n v="4475856"/>
    <s v="€"/>
    <s v="€"/>
    <n v="114"/>
    <s v="Mercado en España"/>
    <x v="0"/>
    <n v="2024"/>
    <n v="4155552.8"/>
    <n v="320303.20000000019"/>
  </r>
  <r>
    <n v="31"/>
    <s v="Melva de Andalucia"/>
    <n v="1"/>
    <x v="1"/>
    <s v="Pescados"/>
    <s v="CLASE 1.7. PESCADOS, MOLUSCOS, Y CRUSTÁCEOS FRESCOS Y PRODUCTOS DERIVADOS DE ELLOS"/>
    <x v="11"/>
    <s v="Pescados"/>
    <s v="Alimentarios"/>
    <n v="2025"/>
    <n v="0"/>
    <s v="€"/>
    <s v="€"/>
    <n v="115"/>
    <s v="Mercado en la UE"/>
    <x v="1"/>
    <n v="2024"/>
    <n v="0"/>
    <n v="0"/>
  </r>
  <r>
    <n v="31"/>
    <s v="Melva de Andalucia"/>
    <n v="1"/>
    <x v="1"/>
    <s v="Pescados"/>
    <s v="CLASE 1.7. PESCADOS, MOLUSCOS, Y CRUSTÁCEOS FRESCOS Y PRODUCTOS DERIVADOS DE ELLOS"/>
    <x v="11"/>
    <s v="Pescados"/>
    <s v="Alimentarios"/>
    <n v="2025"/>
    <n v="0"/>
    <s v="€"/>
    <s v="€"/>
    <n v="116"/>
    <s v="Mercado en Terceros países"/>
    <x v="2"/>
    <n v="2024"/>
    <n v="0"/>
    <n v="0"/>
  </r>
  <r>
    <n v="31"/>
    <s v="Melva de Andalucia"/>
    <n v="1"/>
    <x v="1"/>
    <s v="Pescados"/>
    <s v="CLASE 1.7. PESCADOS, MOLUSCOS, Y CRUSTÁCEOS FRESCOS Y PRODUCTOS DERIVADOS DE ELLOS"/>
    <x v="11"/>
    <s v="Pescados"/>
    <s v="Alimentarios"/>
    <n v="2025"/>
    <n v="4475856"/>
    <s v="€"/>
    <s v="€"/>
    <n v="117"/>
    <s v="Total valor económico (114+115+116)"/>
    <x v="3"/>
    <n v="2024"/>
    <n v="4155552.8"/>
    <n v="320303.20000000019"/>
  </r>
  <r>
    <n v="32"/>
    <s v="Mojama de Barbate"/>
    <n v="1"/>
    <x v="1"/>
    <s v="Pescados"/>
    <s v="CLASE 1.7. PESCADOS, MOLUSCOS, Y CRUSTÁCEOS FRESCOS Y PRODUCTOS DERIVADOS DE ELLOS"/>
    <x v="11"/>
    <s v="Pescados"/>
    <s v="Alimentarios"/>
    <n v="2025"/>
    <n v="2529320"/>
    <s v="€"/>
    <s v="€"/>
    <n v="114"/>
    <s v="Mercado en España"/>
    <x v="0"/>
    <n v="2024"/>
    <n v="3660289.5"/>
    <n v="-1130969.5"/>
  </r>
  <r>
    <n v="32"/>
    <s v="Mojama de Barbate"/>
    <n v="1"/>
    <x v="1"/>
    <s v="Pescados"/>
    <s v="CLASE 1.7. PESCADOS, MOLUSCOS, Y CRUSTÁCEOS FRESCOS Y PRODUCTOS DERIVADOS DE ELLOS"/>
    <x v="11"/>
    <s v="Pescados"/>
    <s v="Alimentarios"/>
    <n v="2025"/>
    <n v="33152"/>
    <s v="€"/>
    <s v="€"/>
    <n v="115"/>
    <s v="Mercado en la UE"/>
    <x v="1"/>
    <n v="2024"/>
    <n v="38422.5"/>
    <n v="-5270.5"/>
  </r>
  <r>
    <n v="32"/>
    <s v="Mojama de Barbate"/>
    <n v="1"/>
    <x v="1"/>
    <s v="Pescados"/>
    <s v="CLASE 1.7. PESCADOS, MOLUSCOS, Y CRUSTÁCEOS FRESCOS Y PRODUCTOS DERIVADOS DE ELLOS"/>
    <x v="11"/>
    <s v="Pescados"/>
    <s v="Alimentarios"/>
    <n v="2025"/>
    <n v="42328"/>
    <s v="€"/>
    <s v="€"/>
    <n v="116"/>
    <s v="Mercado en Terceros países"/>
    <x v="2"/>
    <n v="2024"/>
    <n v="34897.5"/>
    <n v="7430.5"/>
  </r>
  <r>
    <n v="32"/>
    <s v="Mojama de Barbate"/>
    <n v="1"/>
    <x v="1"/>
    <s v="Pescados"/>
    <s v="CLASE 1.7. PESCADOS, MOLUSCOS, Y CRUSTÁCEOS FRESCOS Y PRODUCTOS DERIVADOS DE ELLOS"/>
    <x v="11"/>
    <s v="Pescados"/>
    <s v="Alimentarios"/>
    <n v="2025"/>
    <n v="2604800"/>
    <s v="€"/>
    <s v="€"/>
    <n v="117"/>
    <s v="Total valor económico (114+115+116)"/>
    <x v="3"/>
    <n v="2024"/>
    <n v="3733609.5"/>
    <n v="-1128809.5"/>
  </r>
  <r>
    <n v="33"/>
    <s v="Mojama de Isla Cristina"/>
    <n v="1"/>
    <x v="1"/>
    <s v="Pescados"/>
    <s v="CLASE 1.7. PESCADOS, MOLUSCOS, Y CRUSTÁCEOS FRESCOS Y PRODUCTOS DERIVADOS DE ELLOS"/>
    <x v="11"/>
    <s v="Pescados"/>
    <s v="Alimentarios"/>
    <n v="2025"/>
    <n v="2727205.5"/>
    <s v="€"/>
    <s v="€"/>
    <n v="114"/>
    <s v="Mercado en España"/>
    <x v="0"/>
    <n v="2024"/>
    <n v="2586105.9"/>
    <n v="141099.60000000009"/>
  </r>
  <r>
    <n v="33"/>
    <s v="Mojama de Isla Cristina"/>
    <n v="1"/>
    <x v="1"/>
    <s v="Pescados"/>
    <s v="CLASE 1.7. PESCADOS, MOLUSCOS, Y CRUSTÁCEOS FRESCOS Y PRODUCTOS DERIVADOS DE ELLOS"/>
    <x v="11"/>
    <s v="Pescados"/>
    <s v="Alimentarios"/>
    <n v="2025"/>
    <n v="0"/>
    <s v="€"/>
    <s v="€"/>
    <n v="115"/>
    <s v="Mercado en la UE"/>
    <x v="1"/>
    <n v="2024"/>
    <n v="0"/>
    <n v="0"/>
  </r>
  <r>
    <n v="33"/>
    <s v="Mojama de Isla Cristina"/>
    <n v="1"/>
    <x v="1"/>
    <s v="Pescados"/>
    <s v="CLASE 1.7. PESCADOS, MOLUSCOS, Y CRUSTÁCEOS FRESCOS Y PRODUCTOS DERIVADOS DE ELLOS"/>
    <x v="11"/>
    <s v="Pescados"/>
    <s v="Alimentarios"/>
    <n v="2025"/>
    <n v="0"/>
    <s v="€"/>
    <s v="€"/>
    <n v="116"/>
    <s v="Mercado en Terceros países"/>
    <x v="2"/>
    <n v="2024"/>
    <n v="0"/>
    <n v="0"/>
  </r>
  <r>
    <n v="33"/>
    <s v="Mojama de Isla Cristina"/>
    <n v="1"/>
    <x v="1"/>
    <s v="Pescados"/>
    <s v="CLASE 1.7. PESCADOS, MOLUSCOS, Y CRUSTÁCEOS FRESCOS Y PRODUCTOS DERIVADOS DE ELLOS"/>
    <x v="11"/>
    <s v="Pescados"/>
    <s v="Alimentarios"/>
    <n v="2025"/>
    <n v="2727205.5"/>
    <s v="€"/>
    <s v="€"/>
    <n v="117"/>
    <s v="Total valor económico (114+115+116)"/>
    <x v="3"/>
    <n v="2024"/>
    <n v="2586105.9"/>
    <n v="141099.60000000009"/>
  </r>
  <r>
    <n v="34"/>
    <s v="Miel de Granada"/>
    <n v="1"/>
    <x v="1"/>
    <s v="Otros de origen animal"/>
    <s v="CLASE 1.4. OTROS PRODUCTOS DE ORIGEN ANIMAL"/>
    <x v="12"/>
    <s v="Miel"/>
    <s v="Alimentarios"/>
    <n v="2025"/>
    <n v="1130400"/>
    <s v="€"/>
    <s v="€"/>
    <n v="114"/>
    <s v="Mercado en España"/>
    <x v="0"/>
    <n v="2024"/>
    <n v="1234800"/>
    <n v="-104400"/>
  </r>
  <r>
    <n v="34"/>
    <s v="Miel de Granada"/>
    <n v="1"/>
    <x v="1"/>
    <s v="Otros de origen animal"/>
    <s v="CLASE 1.4. OTROS PRODUCTOS DE ORIGEN ANIMAL"/>
    <x v="12"/>
    <s v="Miel"/>
    <s v="Alimentarios"/>
    <n v="2025"/>
    <n v="27960"/>
    <s v="€"/>
    <s v="€"/>
    <n v="115"/>
    <s v="Mercado en la UE"/>
    <x v="1"/>
    <n v="2024"/>
    <n v="0"/>
    <n v="27960"/>
  </r>
  <r>
    <n v="34"/>
    <s v="Miel de Granada"/>
    <n v="1"/>
    <x v="1"/>
    <s v="Otros de origen animal"/>
    <s v="CLASE 1.4. OTROS PRODUCTOS DE ORIGEN ANIMAL"/>
    <x v="12"/>
    <s v="Miel"/>
    <s v="Alimentarios"/>
    <n v="2025"/>
    <n v="0"/>
    <s v="€"/>
    <s v="€"/>
    <n v="116"/>
    <s v="Mercado en Terceros países"/>
    <x v="2"/>
    <n v="2024"/>
    <n v="0"/>
    <n v="0"/>
  </r>
  <r>
    <n v="34"/>
    <s v="Miel de Granada"/>
    <n v="1"/>
    <x v="1"/>
    <s v="Otros de origen animal"/>
    <s v="CLASE 1.4. OTROS PRODUCTOS DE ORIGEN ANIMAL"/>
    <x v="12"/>
    <s v="Miel"/>
    <s v="Alimentarios"/>
    <n v="2025"/>
    <n v="1158360"/>
    <s v="€"/>
    <s v="€"/>
    <n v="117"/>
    <s v="Total valor económico (114+115+116)"/>
    <x v="3"/>
    <n v="2024"/>
    <n v="1234800"/>
    <n v="-76440"/>
  </r>
  <r>
    <n v="35"/>
    <s v="Alfajor de Medina Sidonia"/>
    <n v="1"/>
    <x v="1"/>
    <s v="Productos de panadería…"/>
    <s v="CLASE 2.3. PRODUCTOS DE PANADERÍA, PASTELERÍA, REPOSTERÍA Y GALLETERÍA"/>
    <x v="13"/>
    <s v="Pastelería"/>
    <s v="Alimentarios"/>
    <n v="2025"/>
    <n v="0"/>
    <s v="€"/>
    <s v="€"/>
    <n v="114"/>
    <s v="Mercado en España"/>
    <x v="0"/>
    <n v="2024"/>
    <n v="0"/>
    <n v="0"/>
  </r>
  <r>
    <n v="35"/>
    <s v="Alfajor de Medina Sidonia"/>
    <n v="1"/>
    <x v="1"/>
    <s v="Productos de panadería…"/>
    <s v="CLASE 2.3. PRODUCTOS DE PANADERÍA, PASTELERÍA, REPOSTERÍA Y GALLETERÍA"/>
    <x v="13"/>
    <s v="Pastelería"/>
    <s v="Alimentarios"/>
    <n v="2025"/>
    <n v="0"/>
    <s v="€"/>
    <s v="€"/>
    <n v="115"/>
    <s v="Mercado en la UE"/>
    <x v="1"/>
    <n v="2024"/>
    <n v="0"/>
    <n v="0"/>
  </r>
  <r>
    <n v="35"/>
    <s v="Alfajor de Medina Sidonia"/>
    <n v="1"/>
    <x v="1"/>
    <s v="Productos de panadería…"/>
    <s v="CLASE 2.3. PRODUCTOS DE PANADERÍA, PASTELERÍA, REPOSTERÍA Y GALLETERÍA"/>
    <x v="13"/>
    <s v="Pastelería"/>
    <s v="Alimentarios"/>
    <n v="2025"/>
    <n v="0"/>
    <s v="€"/>
    <s v="€"/>
    <n v="116"/>
    <s v="Mercado en Terceros países"/>
    <x v="2"/>
    <n v="2024"/>
    <n v="0"/>
    <n v="0"/>
  </r>
  <r>
    <n v="35"/>
    <s v="Alfajor de Medina Sidonia"/>
    <n v="1"/>
    <x v="1"/>
    <s v="Productos de panadería…"/>
    <s v="CLASE 2.3. PRODUCTOS DE PANADERÍA, PASTELERÍA, REPOSTERÍA Y GALLETERÍA"/>
    <x v="13"/>
    <s v="Pastelería"/>
    <s v="Alimentarios"/>
    <n v="2025"/>
    <n v="0"/>
    <s v="€"/>
    <s v="€"/>
    <n v="117"/>
    <s v="Total valor económico (114+115+116)"/>
    <x v="3"/>
    <n v="2024"/>
    <n v="0"/>
    <n v="0"/>
  </r>
  <r>
    <n v="36"/>
    <s v="Mantecados de Estepa"/>
    <n v="1"/>
    <x v="1"/>
    <s v="Productos de panadería…"/>
    <s v="CLASE 2.3. PRODUCTOS DE PANADERÍA, PASTELERÍA, REPOSTERÍA Y GALLETERÍA"/>
    <x v="13"/>
    <s v="Pastelería"/>
    <s v="Alimentarios"/>
    <n v="2025"/>
    <n v="30566561.789999999"/>
    <s v="€"/>
    <s v="€"/>
    <n v="114"/>
    <s v="Mercado en España"/>
    <x v="0"/>
    <n v="2024"/>
    <n v="28063095.5"/>
    <n v="2503466.2899999991"/>
  </r>
  <r>
    <n v="36"/>
    <s v="Mantecados de Estepa"/>
    <n v="1"/>
    <x v="1"/>
    <s v="Productos de panadería…"/>
    <s v="CLASE 2.3. PRODUCTOS DE PANADERÍA, PASTELERÍA, REPOSTERÍA Y GALLETERÍA"/>
    <x v="13"/>
    <s v="Pastelería"/>
    <s v="Alimentarios"/>
    <n v="2025"/>
    <n v="152714.4"/>
    <s v="€"/>
    <s v="€"/>
    <n v="115"/>
    <s v="Mercado en la UE"/>
    <x v="1"/>
    <n v="2024"/>
    <n v="165731.5"/>
    <n v="-13017.100000000006"/>
  </r>
  <r>
    <n v="36"/>
    <s v="Mantecados de Estepa"/>
    <n v="1"/>
    <x v="1"/>
    <s v="Productos de panadería…"/>
    <s v="CLASE 2.3. PRODUCTOS DE PANADERÍA, PASTELERÍA, REPOSTERÍA Y GALLETERÍA"/>
    <x v="13"/>
    <s v="Pastelería"/>
    <s v="Alimentarios"/>
    <n v="2025"/>
    <n v="32837.699999999997"/>
    <s v="€"/>
    <s v="€"/>
    <n v="116"/>
    <s v="Mercado en Terceros países"/>
    <x v="2"/>
    <n v="2024"/>
    <n v="71032.5"/>
    <n v="-38194.800000000003"/>
  </r>
  <r>
    <n v="36"/>
    <s v="Mantecados de Estepa"/>
    <n v="1"/>
    <x v="1"/>
    <s v="Productos de panadería…"/>
    <s v="CLASE 2.3. PRODUCTOS DE PANADERÍA, PASTELERÍA, REPOSTERÍA Y GALLETERÍA"/>
    <x v="13"/>
    <s v="Pastelería"/>
    <s v="Alimentarios"/>
    <n v="2025"/>
    <n v="30752113.890000001"/>
    <s v="€"/>
    <s v="€"/>
    <n v="117"/>
    <s v="Total valor económico (114+115+116)"/>
    <x v="3"/>
    <n v="2024"/>
    <n v="28299859.5"/>
    <n v="2452254.3900000006"/>
  </r>
  <r>
    <n v="37"/>
    <s v="Pan de Alfacar"/>
    <n v="1"/>
    <x v="1"/>
    <s v="Productos de panadería…"/>
    <s v="CLASE 2.3. PRODUCTOS DE PANADERÍA, PASTELERÍA, REPOSTERÍA Y GALLETERÍA"/>
    <x v="14"/>
    <s v="Panes"/>
    <s v="Alimentarios"/>
    <n v="2025"/>
    <n v="172782.2"/>
    <s v="€"/>
    <s v="€"/>
    <n v="114"/>
    <s v="Mercado en España"/>
    <x v="0"/>
    <n v="2024"/>
    <n v="130264"/>
    <n v="42518.200000000012"/>
  </r>
  <r>
    <n v="37"/>
    <s v="Pan de Alfacar"/>
    <n v="1"/>
    <x v="1"/>
    <s v="Productos de panadería…"/>
    <s v="CLASE 2.3. PRODUCTOS DE PANADERÍA, PASTELERÍA, REPOSTERÍA Y GALLETERÍA"/>
    <x v="14"/>
    <s v="Panes"/>
    <s v="Alimentarios"/>
    <n v="2025"/>
    <n v="0"/>
    <s v="€"/>
    <s v="€"/>
    <n v="115"/>
    <s v="Mercado en la UE"/>
    <x v="1"/>
    <n v="2024"/>
    <n v="0"/>
    <n v="0"/>
  </r>
  <r>
    <n v="37"/>
    <s v="Pan de Alfacar"/>
    <n v="1"/>
    <x v="1"/>
    <s v="Productos de panadería…"/>
    <s v="CLASE 2.3. PRODUCTOS DE PANADERÍA, PASTELERÍA, REPOSTERÍA Y GALLETERÍA"/>
    <x v="14"/>
    <s v="Panes"/>
    <s v="Alimentarios"/>
    <n v="2025"/>
    <n v="0"/>
    <s v="€"/>
    <s v="€"/>
    <n v="116"/>
    <s v="Mercado en Terceros países"/>
    <x v="2"/>
    <n v="2024"/>
    <n v="0"/>
    <n v="0"/>
  </r>
  <r>
    <n v="37"/>
    <s v="Pan de Alfacar"/>
    <n v="1"/>
    <x v="1"/>
    <s v="Productos de panadería…"/>
    <s v="CLASE 2.3. PRODUCTOS DE PANADERÍA, PASTELERÍA, REPOSTERÍA Y GALLETERÍA"/>
    <x v="14"/>
    <s v="Panes"/>
    <s v="Alimentarios"/>
    <n v="2025"/>
    <n v="172782.2"/>
    <s v="€"/>
    <s v="€"/>
    <n v="117"/>
    <s v="Total valor económico (114+115+116)"/>
    <x v="3"/>
    <n v="2024"/>
    <n v="130264"/>
    <n v="42518.200000000012"/>
  </r>
  <r>
    <n v="38"/>
    <s v="Polvorones de Estepa"/>
    <n v="1"/>
    <x v="1"/>
    <s v="Productos de panadería…"/>
    <s v="CLASE 2.3. PRODUCTOS DE PANADERÍA, PASTELERÍA, REPOSTERÍA Y GALLETERÍA"/>
    <x v="13"/>
    <s v="Pastelería"/>
    <s v="Alimentarios"/>
    <n v="2025"/>
    <n v="15691450.609999999"/>
    <s v="€"/>
    <s v="€"/>
    <n v="114"/>
    <s v="Mercado en España"/>
    <x v="0"/>
    <n v="2024"/>
    <n v="12714293.5"/>
    <n v="2977157.1099999994"/>
  </r>
  <r>
    <n v="38"/>
    <s v="Polvorones de Estepa"/>
    <n v="1"/>
    <x v="1"/>
    <s v="Productos de panadería…"/>
    <s v="CLASE 2.3. PRODUCTOS DE PANADERÍA, PASTELERÍA, REPOSTERÍA Y GALLETERÍA"/>
    <x v="13"/>
    <s v="Pastelería"/>
    <s v="Alimentarios"/>
    <n v="2025"/>
    <n v="30827.5"/>
    <s v="€"/>
    <s v="€"/>
    <n v="115"/>
    <s v="Mercado en la UE"/>
    <x v="1"/>
    <n v="2024"/>
    <n v="31364.400000000001"/>
    <n v="-536.90000000000146"/>
  </r>
  <r>
    <n v="38"/>
    <s v="Polvorones de Estepa"/>
    <n v="1"/>
    <x v="1"/>
    <s v="Productos de panadería…"/>
    <s v="CLASE 2.3. PRODUCTOS DE PANADERÍA, PASTELERÍA, REPOSTERÍA Y GALLETERÍA"/>
    <x v="13"/>
    <s v="Pastelería"/>
    <s v="Alimentarios"/>
    <n v="2025"/>
    <n v="8826.4"/>
    <s v="€"/>
    <s v="€"/>
    <n v="116"/>
    <s v="Mercado en Terceros países"/>
    <x v="2"/>
    <n v="2024"/>
    <n v="8714.2999999999993"/>
    <n v="112.10000000000036"/>
  </r>
  <r>
    <n v="38"/>
    <s v="Polvorones de Estepa"/>
    <n v="1"/>
    <x v="1"/>
    <s v="Productos de panadería…"/>
    <s v="CLASE 2.3. PRODUCTOS DE PANADERÍA, PASTELERÍA, REPOSTERÍA Y GALLETERÍA"/>
    <x v="13"/>
    <s v="Pastelería"/>
    <s v="Alimentarios"/>
    <n v="2025"/>
    <n v="15731104.51"/>
    <s v="€"/>
    <s v="€"/>
    <n v="117"/>
    <s v="Total valor económico (114+115+116)"/>
    <x v="3"/>
    <n v="2024"/>
    <n v="12754372.199999999"/>
    <n v="2976732.3100000005"/>
  </r>
  <r>
    <n v="39"/>
    <s v="Vinagre del Condado de Huelva"/>
    <n v="1"/>
    <x v="1"/>
    <s v="Otros productos"/>
    <s v="CLASE 1.8. OTROS PRODUCTOS DEL ANEXO I DEL TRATADO"/>
    <x v="15"/>
    <s v="Vinagres"/>
    <s v="Alimentarios"/>
    <n v="2025"/>
    <n v="6536996"/>
    <s v="€"/>
    <s v="€"/>
    <n v="114"/>
    <s v="Mercado en España"/>
    <x v="0"/>
    <n v="2024"/>
    <n v="5399100"/>
    <n v="1137896"/>
  </r>
  <r>
    <n v="39"/>
    <s v="Vinagre del Condado de Huelva"/>
    <n v="1"/>
    <x v="1"/>
    <s v="Otros productos"/>
    <s v="CLASE 1.8. OTROS PRODUCTOS DEL ANEXO I DEL TRATADO"/>
    <x v="15"/>
    <s v="Vinagres"/>
    <s v="Alimentarios"/>
    <n v="2025"/>
    <n v="0"/>
    <s v="€"/>
    <s v="€"/>
    <n v="115"/>
    <s v="Mercado en la UE"/>
    <x v="1"/>
    <n v="2024"/>
    <n v="0"/>
    <n v="0"/>
  </r>
  <r>
    <n v="39"/>
    <s v="Vinagre del Condado de Huelva"/>
    <n v="1"/>
    <x v="1"/>
    <s v="Otros productos"/>
    <s v="CLASE 1.8. OTROS PRODUCTOS DEL ANEXO I DEL TRATADO"/>
    <x v="15"/>
    <s v="Vinagres"/>
    <s v="Alimentarios"/>
    <n v="2025"/>
    <n v="298360"/>
    <s v="€"/>
    <s v="€"/>
    <n v="116"/>
    <s v="Mercado en Terceros países"/>
    <x v="2"/>
    <n v="2024"/>
    <n v="835200"/>
    <n v="-536840"/>
  </r>
  <r>
    <n v="39"/>
    <s v="Vinagre del Condado de Huelva"/>
    <n v="1"/>
    <x v="1"/>
    <s v="Otros productos"/>
    <s v="CLASE 1.8. OTROS PRODUCTOS DEL ANEXO I DEL TRATADO"/>
    <x v="15"/>
    <s v="Vinagres"/>
    <s v="Alimentarios"/>
    <n v="2025"/>
    <n v="6835356"/>
    <s v="€"/>
    <s v="€"/>
    <n v="117"/>
    <s v="Total valor económico (114+115+116)"/>
    <x v="3"/>
    <n v="2024"/>
    <n v="6234300"/>
    <n v="601056"/>
  </r>
  <r>
    <n v="40"/>
    <s v="Vinagre de Jerez"/>
    <n v="1"/>
    <x v="1"/>
    <s v="Otros productos"/>
    <s v="CLASE 1.8. OTROS PRODUCTOS DEL ANEXO I DEL TRATADO"/>
    <x v="15"/>
    <s v="Vinagres"/>
    <s v="Alimentarios"/>
    <n v="2025"/>
    <n v="8517167.0999999996"/>
    <s v="€"/>
    <s v="€"/>
    <n v="114"/>
    <s v="Mercado en España"/>
    <x v="0"/>
    <n v="2024"/>
    <n v="8944650"/>
    <n v="-427482.90000000037"/>
  </r>
  <r>
    <n v="40"/>
    <s v="Vinagre de Jerez"/>
    <n v="1"/>
    <x v="1"/>
    <s v="Otros productos"/>
    <s v="CLASE 1.8. OTROS PRODUCTOS DEL ANEXO I DEL TRATADO"/>
    <x v="15"/>
    <s v="Vinagres"/>
    <s v="Alimentarios"/>
    <n v="2025"/>
    <n v="7917444.5999999996"/>
    <s v="€"/>
    <s v="€"/>
    <n v="115"/>
    <s v="Mercado en la UE"/>
    <x v="1"/>
    <n v="2024"/>
    <n v="7133100"/>
    <n v="784344.59999999963"/>
  </r>
  <r>
    <n v="40"/>
    <s v="Vinagre de Jerez"/>
    <n v="1"/>
    <x v="1"/>
    <s v="Otros productos"/>
    <s v="CLASE 1.8. OTROS PRODUCTOS DEL ANEXO I DEL TRATADO"/>
    <x v="15"/>
    <s v="Vinagres"/>
    <s v="Alimentarios"/>
    <n v="2025"/>
    <n v="2551945.5"/>
    <s v="€"/>
    <s v="€"/>
    <n v="116"/>
    <s v="Mercado en Terceros países"/>
    <x v="2"/>
    <n v="2024"/>
    <n v="2446470"/>
    <n v="105475.5"/>
  </r>
  <r>
    <n v="40"/>
    <s v="Vinagre de Jerez"/>
    <n v="1"/>
    <x v="1"/>
    <s v="Otros productos"/>
    <s v="CLASE 1.8. OTROS PRODUCTOS DEL ANEXO I DEL TRATADO"/>
    <x v="15"/>
    <s v="Vinagres"/>
    <s v="Alimentarios"/>
    <n v="2025"/>
    <n v="18986557.199999999"/>
    <s v="€"/>
    <s v="€"/>
    <n v="117"/>
    <s v="Total valor económico (114+115+116)"/>
    <x v="3"/>
    <n v="2024"/>
    <n v="18524220"/>
    <n v="462337.19999999925"/>
  </r>
  <r>
    <n v="41"/>
    <s v="Vinagre de Montilla-Moriles"/>
    <n v="1"/>
    <x v="1"/>
    <s v="Otros productos"/>
    <s v="CLASE 1.8. OTROS PRODUCTOS DEL ANEXO I DEL TRATADO"/>
    <x v="15"/>
    <s v="Vinagres"/>
    <s v="Alimentarios"/>
    <n v="2025"/>
    <n v="894001.43359999999"/>
    <s v="€"/>
    <s v="€"/>
    <n v="114"/>
    <s v="Mercado en España"/>
    <x v="0"/>
    <n v="2024"/>
    <n v="740085.04128300003"/>
    <n v="153916.39231699996"/>
  </r>
  <r>
    <n v="41"/>
    <s v="Vinagre de Montilla-Moriles"/>
    <n v="1"/>
    <x v="1"/>
    <s v="Otros productos"/>
    <s v="CLASE 1.8. OTROS PRODUCTOS DEL ANEXO I DEL TRATADO"/>
    <x v="15"/>
    <s v="Vinagres"/>
    <s v="Alimentarios"/>
    <n v="2025"/>
    <n v="64544.425000000003"/>
    <s v="€"/>
    <s v="€"/>
    <n v="115"/>
    <s v="Mercado en la UE"/>
    <x v="1"/>
    <n v="2024"/>
    <n v="45045.044280000002"/>
    <n v="19499.380720000001"/>
  </r>
  <r>
    <n v="41"/>
    <s v="Vinagre de Montilla-Moriles"/>
    <n v="1"/>
    <x v="1"/>
    <s v="Otros productos"/>
    <s v="CLASE 1.8. OTROS PRODUCTOS DEL ANEXO I DEL TRATADO"/>
    <x v="15"/>
    <s v="Vinagres"/>
    <s v="Alimentarios"/>
    <n v="2025"/>
    <n v="166646.9112"/>
    <s v="€"/>
    <s v="€"/>
    <n v="116"/>
    <s v="Mercado en Terceros países"/>
    <x v="2"/>
    <n v="2024"/>
    <n v="54508.485719999997"/>
    <n v="112138.42548000001"/>
  </r>
  <r>
    <n v="41"/>
    <s v="Vinagre de Montilla-Moriles"/>
    <n v="1"/>
    <x v="1"/>
    <s v="Otros productos"/>
    <s v="CLASE 1.8. OTROS PRODUCTOS DEL ANEXO I DEL TRATADO"/>
    <x v="15"/>
    <s v="Vinagres"/>
    <s v="Alimentarios"/>
    <n v="2025"/>
    <n v="1125192.7697999999"/>
    <s v="€"/>
    <s v="€"/>
    <n v="117"/>
    <s v="Total valor económico (114+115+116)"/>
    <x v="3"/>
    <n v="2024"/>
    <n v="839638.57128300006"/>
    <n v="285554.19851699984"/>
  </r>
  <r>
    <n v="42"/>
    <s v="Aceite del Bajo Aragón"/>
    <n v="2"/>
    <x v="2"/>
    <s v="Aceites"/>
    <s v="CLASE 1.5. ACEITES Y GRASAS"/>
    <x v="6"/>
    <s v="Aceites Oli. Vírgen Extra"/>
    <s v="Alimentarios"/>
    <n v="2025"/>
    <n v="7680000"/>
    <s v="€"/>
    <s v="€"/>
    <n v="114"/>
    <s v="Mercado en España"/>
    <x v="0"/>
    <n v="2024"/>
    <n v="4580000"/>
    <n v="3100000"/>
  </r>
  <r>
    <n v="42"/>
    <s v="Aceite del Bajo Aragón"/>
    <n v="2"/>
    <x v="2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42"/>
    <s v="Aceite del Bajo Aragón"/>
    <n v="2"/>
    <x v="2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42"/>
    <s v="Aceite del Bajo Aragón"/>
    <n v="2"/>
    <x v="2"/>
    <s v="Aceites"/>
    <s v="CLASE 1.5. ACEITES Y GRASAS"/>
    <x v="6"/>
    <s v="Aceites Oli. Vírgen Extra"/>
    <s v="Alimentarios"/>
    <n v="2025"/>
    <n v="7680000"/>
    <s v="€"/>
    <s v="€"/>
    <n v="117"/>
    <s v="Total valor económico (114+115+116)"/>
    <x v="3"/>
    <n v="2024"/>
    <n v="4580000"/>
    <n v="3100000"/>
  </r>
  <r>
    <n v="43"/>
    <s v="Aceite Sierra del Moncayo"/>
    <n v="2"/>
    <x v="2"/>
    <s v="Aceites"/>
    <s v="CLASE 1.5. ACEITES Y GRASAS"/>
    <x v="6"/>
    <s v="Aceites Oli. Vírgen Extra"/>
    <s v="Alimentarios"/>
    <n v="2025"/>
    <n v="720750"/>
    <s v="€"/>
    <s v="€"/>
    <n v="114"/>
    <s v="Mercado en España"/>
    <x v="0"/>
    <n v="2024"/>
    <n v="864000"/>
    <n v="-143250"/>
  </r>
  <r>
    <n v="43"/>
    <s v="Aceite Sierra del Moncayo"/>
    <n v="2"/>
    <x v="2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43"/>
    <s v="Aceite Sierra del Moncayo"/>
    <n v="2"/>
    <x v="2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43"/>
    <s v="Aceite Sierra del Moncayo"/>
    <n v="2"/>
    <x v="2"/>
    <s v="Aceites"/>
    <s v="CLASE 1.5. ACEITES Y GRASAS"/>
    <x v="6"/>
    <s v="Aceites Oli. Vírgen Extra"/>
    <s v="Alimentarios"/>
    <n v="2025"/>
    <n v="720750"/>
    <s v="€"/>
    <s v="€"/>
    <n v="117"/>
    <s v="Total valor económico (114+115+116)"/>
    <x v="3"/>
    <n v="2024"/>
    <n v="864000"/>
    <n v="-143250"/>
  </r>
  <r>
    <n v="44"/>
    <s v="Ternasco de Aragón"/>
    <n v="2"/>
    <x v="2"/>
    <s v="Carnes frescas"/>
    <s v="CLASE 1.1. CARNES FRESCAS"/>
    <x v="1"/>
    <s v="Ovino"/>
    <s v="Alimentarios"/>
    <n v="2025"/>
    <n v="15798630"/>
    <s v="€"/>
    <s v="€"/>
    <n v="114"/>
    <s v="Mercado en España"/>
    <x v="0"/>
    <n v="2024"/>
    <n v="14727508.800000001"/>
    <n v="1071121.1999999993"/>
  </r>
  <r>
    <n v="44"/>
    <s v="Ternasco de Aragón"/>
    <n v="2"/>
    <x v="2"/>
    <s v="Carnes frescas"/>
    <s v="CLASE 1.1. CARNES FRESCAS"/>
    <x v="1"/>
    <s v="Ovino"/>
    <s v="Alimentarios"/>
    <n v="2025"/>
    <n v="0"/>
    <s v="€"/>
    <s v="€"/>
    <n v="115"/>
    <s v="Mercado en la UE"/>
    <x v="1"/>
    <n v="2024"/>
    <n v="0"/>
    <n v="0"/>
  </r>
  <r>
    <n v="44"/>
    <s v="Ternasco de Aragón"/>
    <n v="2"/>
    <x v="2"/>
    <s v="Carnes frescas"/>
    <s v="CLASE 1.1. CARNES FRESCAS"/>
    <x v="1"/>
    <s v="Ovino"/>
    <s v="Alimentarios"/>
    <n v="2025"/>
    <n v="0"/>
    <s v="€"/>
    <s v="€"/>
    <n v="116"/>
    <s v="Mercado en Terceros países"/>
    <x v="2"/>
    <n v="2024"/>
    <n v="0"/>
    <n v="0"/>
  </r>
  <r>
    <n v="44"/>
    <s v="Ternasco de Aragón"/>
    <n v="2"/>
    <x v="2"/>
    <s v="Carnes frescas"/>
    <s v="CLASE 1.1. CARNES FRESCAS"/>
    <x v="1"/>
    <s v="Ovino"/>
    <s v="Alimentarios"/>
    <n v="2025"/>
    <n v="15798630"/>
    <s v="€"/>
    <s v="€"/>
    <n v="117"/>
    <s v="Total valor económico (114+115+116)"/>
    <x v="3"/>
    <n v="2024"/>
    <n v="14727508.800000001"/>
    <n v="1071121.1999999993"/>
  </r>
  <r>
    <n v="45"/>
    <s v="Melocotón de Calanda"/>
    <n v="2"/>
    <x v="2"/>
    <s v="Frutas y hortalizas"/>
    <s v="CLASE 1.6. FRUTAS, HORTALIZAS Y CEREALES FRESCOS O TRANSFORMADOS"/>
    <x v="7"/>
    <s v="Frutas"/>
    <s v="Alimentarios"/>
    <n v="2025"/>
    <n v="8000000"/>
    <s v="€"/>
    <s v="€"/>
    <n v="114"/>
    <s v="Mercado en España"/>
    <x v="0"/>
    <n v="2024"/>
    <n v="8128000"/>
    <n v="-128000"/>
  </r>
  <r>
    <n v="45"/>
    <s v="Melocotón de Calanda"/>
    <n v="2"/>
    <x v="2"/>
    <s v="Frutas y hortalizas"/>
    <s v="CLASE 1.6. FRUTAS, HORTALIZAS Y CEREALES FRESCOS O TRANSFORMADOS"/>
    <x v="7"/>
    <s v="Frutas"/>
    <s v="Alimentarios"/>
    <n v="2025"/>
    <n v="1052000"/>
    <s v="€"/>
    <s v="€"/>
    <n v="115"/>
    <s v="Mercado en la UE"/>
    <x v="1"/>
    <n v="2024"/>
    <n v="1800000"/>
    <n v="-748000"/>
  </r>
  <r>
    <n v="45"/>
    <s v="Melocotón de Calanda"/>
    <n v="2"/>
    <x v="2"/>
    <s v="Frutas y hortalizas"/>
    <s v="CLASE 1.6. FRUTAS, HORTALIZAS Y CEREALES FRESCOS O TRANSFORMADOS"/>
    <x v="7"/>
    <s v="Frutas"/>
    <s v="Alimentarios"/>
    <n v="2025"/>
    <n v="10000"/>
    <s v="€"/>
    <s v="€"/>
    <n v="116"/>
    <s v="Mercado en Terceros países"/>
    <x v="2"/>
    <n v="2024"/>
    <n v="0"/>
    <n v="10000"/>
  </r>
  <r>
    <n v="45"/>
    <s v="Melocotón de Calanda"/>
    <n v="2"/>
    <x v="2"/>
    <s v="Frutas y hortalizas"/>
    <s v="CLASE 1.6. FRUTAS, HORTALIZAS Y CEREALES FRESCOS O TRANSFORMADOS"/>
    <x v="7"/>
    <s v="Frutas"/>
    <s v="Alimentarios"/>
    <n v="2025"/>
    <n v="9062000"/>
    <s v="€"/>
    <s v="€"/>
    <n v="117"/>
    <s v="Total valor económico (114+115+116)"/>
    <x v="3"/>
    <n v="2024"/>
    <n v="9928000"/>
    <n v="-866000"/>
  </r>
  <r>
    <n v="46"/>
    <s v="Cebolla Fuentes de Ebro"/>
    <n v="2"/>
    <x v="2"/>
    <s v="Frutas y hortalizas"/>
    <s v="CLASE 1.6. FRUTAS, HORTALIZAS Y CEREALES FRESCOS O TRANSFORMADOS"/>
    <x v="3"/>
    <s v="Hortalizas"/>
    <s v="Alimentarios"/>
    <n v="2025"/>
    <n v="592407.6"/>
    <s v="€"/>
    <s v="€"/>
    <n v="114"/>
    <s v="Mercado en España"/>
    <x v="0"/>
    <n v="2024"/>
    <n v="0"/>
    <n v="592407.6"/>
  </r>
  <r>
    <n v="46"/>
    <s v="Cebolla Fuentes de Ebro"/>
    <n v="2"/>
    <x v="2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46"/>
    <s v="Cebolla Fuentes de Ebro"/>
    <n v="2"/>
    <x v="2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46"/>
    <s v="Cebolla Fuentes de Ebro"/>
    <n v="2"/>
    <x v="2"/>
    <s v="Frutas y hortalizas"/>
    <s v="CLASE 1.6. FRUTAS, HORTALIZAS Y CEREALES FRESCOS O TRANSFORMADOS"/>
    <x v="3"/>
    <s v="Hortalizas"/>
    <s v="Alimentarios"/>
    <n v="2025"/>
    <n v="592407.6"/>
    <s v="€"/>
    <s v="€"/>
    <n v="117"/>
    <s v="Total valor económico (114+115+116)"/>
    <x v="3"/>
    <n v="2024"/>
    <n v="0"/>
    <n v="592407.6"/>
  </r>
  <r>
    <n v="47"/>
    <s v="Jamón de Teruel / Paleta de Teruel"/>
    <n v="2"/>
    <x v="2"/>
    <s v="Productos cárnicos"/>
    <s v="CLASE 1.2. PRODUCTOS CÁRNICOS"/>
    <x v="16"/>
    <s v="Jamones"/>
    <s v="Alimentarios"/>
    <n v="2025"/>
    <n v="40266642"/>
    <s v="€"/>
    <s v="€"/>
    <n v="114"/>
    <s v="Mercado en España"/>
    <x v="0"/>
    <n v="2024"/>
    <n v="38343249.25"/>
    <n v="1923392.75"/>
  </r>
  <r>
    <n v="47"/>
    <s v="Jamón de Teruel / Paleta de Teruel"/>
    <n v="2"/>
    <x v="2"/>
    <s v="Productos cárnicos"/>
    <s v="CLASE 1.2. PRODUCTOS CÁRNICOS"/>
    <x v="16"/>
    <s v="Jamones"/>
    <s v="Alimentarios"/>
    <n v="2025"/>
    <n v="0"/>
    <s v="€"/>
    <s v="€"/>
    <n v="115"/>
    <s v="Mercado en la UE"/>
    <x v="1"/>
    <n v="2024"/>
    <n v="0"/>
    <n v="0"/>
  </r>
  <r>
    <n v="47"/>
    <s v="Jamón de Teruel / Paleta de Teruel"/>
    <n v="2"/>
    <x v="2"/>
    <s v="Productos cárnicos"/>
    <s v="CLASE 1.2. PRODUCTOS CÁRNICOS"/>
    <x v="16"/>
    <s v="Jamones"/>
    <s v="Alimentarios"/>
    <n v="2025"/>
    <n v="0"/>
    <s v="€"/>
    <s v="€"/>
    <n v="116"/>
    <s v="Mercado en Terceros países"/>
    <x v="2"/>
    <n v="2024"/>
    <n v="0"/>
    <n v="0"/>
  </r>
  <r>
    <n v="47"/>
    <s v="Jamón de Teruel / Paleta de Teruel"/>
    <n v="2"/>
    <x v="2"/>
    <s v="Productos cárnicos"/>
    <s v="CLASE 1.2. PRODUCTOS CÁRNICOS"/>
    <x v="16"/>
    <s v="Jamones"/>
    <s v="Alimentarios"/>
    <n v="2025"/>
    <n v="40266642"/>
    <s v="€"/>
    <s v="€"/>
    <n v="117"/>
    <s v="Total valor económico (114+115+116)"/>
    <x v="3"/>
    <n v="2024"/>
    <n v="38343249.25"/>
    <n v="1923392.75"/>
  </r>
  <r>
    <n v="48"/>
    <s v="Ternera Asturiana"/>
    <n v="3"/>
    <x v="3"/>
    <s v="Carnes frescas"/>
    <s v="CLASE 1.1. CARNES FRESCAS"/>
    <x v="2"/>
    <s v="Vacuno"/>
    <s v="Alimentarios"/>
    <n v="2025"/>
    <n v="44875223"/>
    <s v="€"/>
    <s v="€"/>
    <n v="114"/>
    <s v="Mercado en España"/>
    <x v="0"/>
    <n v="2024"/>
    <n v="33236652.899999999"/>
    <n v="11638570.100000001"/>
  </r>
  <r>
    <n v="48"/>
    <s v="Ternera Asturiana"/>
    <n v="3"/>
    <x v="3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631.47699999999998"/>
    <n v="-631.47699999999998"/>
  </r>
  <r>
    <n v="48"/>
    <s v="Ternera Asturiana"/>
    <n v="3"/>
    <x v="3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48"/>
    <s v="Ternera Asturiana"/>
    <n v="3"/>
    <x v="3"/>
    <s v="Carnes frescas"/>
    <s v="CLASE 1.1. CARNES FRESCAS"/>
    <x v="2"/>
    <s v="Vacuno"/>
    <s v="Alimentarios"/>
    <n v="2025"/>
    <n v="44875223"/>
    <s v="€"/>
    <s v="€"/>
    <n v="117"/>
    <s v="Total valor económico (114+115+116)"/>
    <x v="3"/>
    <n v="2024"/>
    <n v="33237284.377"/>
    <n v="11637938.623"/>
  </r>
  <r>
    <n v="49"/>
    <s v="Chosco de Tineo"/>
    <n v="3"/>
    <x v="3"/>
    <s v="Productos cárnicos"/>
    <s v="CLASE 1.2. PRODUCTOS CÁRNICOS"/>
    <x v="17"/>
    <s v="Embutidos"/>
    <s v="Alimentarios"/>
    <n v="2025"/>
    <n v="1016092"/>
    <s v="€"/>
    <s v="€"/>
    <n v="114"/>
    <s v="Mercado en España"/>
    <x v="0"/>
    <n v="2024"/>
    <n v="1042888"/>
    <n v="-26796"/>
  </r>
  <r>
    <n v="49"/>
    <s v="Chosco de Tineo"/>
    <n v="3"/>
    <x v="3"/>
    <s v="Productos cárnicos"/>
    <s v="CLASE 1.2. PRODUCTOS CÁRNICOS"/>
    <x v="17"/>
    <s v="Embutidos"/>
    <s v="Alimentarios"/>
    <n v="2025"/>
    <n v="0"/>
    <s v="€"/>
    <s v="€"/>
    <n v="115"/>
    <s v="Mercado en la UE"/>
    <x v="1"/>
    <n v="2024"/>
    <n v="0"/>
    <n v="0"/>
  </r>
  <r>
    <n v="49"/>
    <s v="Chosco de Tineo"/>
    <n v="3"/>
    <x v="3"/>
    <s v="Productos cárnicos"/>
    <s v="CLASE 1.2. PRODUCTOS CÁRNICOS"/>
    <x v="17"/>
    <s v="Embutidos"/>
    <s v="Alimentarios"/>
    <n v="2025"/>
    <n v="0"/>
    <s v="€"/>
    <s v="€"/>
    <n v="116"/>
    <s v="Mercado en Terceros países"/>
    <x v="2"/>
    <n v="2024"/>
    <n v="0"/>
    <n v="0"/>
  </r>
  <r>
    <n v="49"/>
    <s v="Chosco de Tineo"/>
    <n v="3"/>
    <x v="3"/>
    <s v="Productos cárnicos"/>
    <s v="CLASE 1.2. PRODUCTOS CÁRNICOS"/>
    <x v="17"/>
    <s v="Embutidos"/>
    <s v="Alimentarios"/>
    <n v="2025"/>
    <n v="1016092"/>
    <s v="€"/>
    <s v="€"/>
    <n v="117"/>
    <s v="Total valor económico (114+115+116)"/>
    <x v="3"/>
    <n v="2024"/>
    <n v="1042888"/>
    <n v="-26796"/>
  </r>
  <r>
    <n v="50"/>
    <s v="Faba Asturiana"/>
    <n v="3"/>
    <x v="3"/>
    <s v="Frutas y hortalizas"/>
    <s v="CLASE 1.6. FRUTAS, HORTALIZAS Y CEREALES FRESCOS O TRANSFORMADOS"/>
    <x v="10"/>
    <s v="Legumbres"/>
    <s v="Alimentarios"/>
    <n v="2025"/>
    <n v="842158.4"/>
    <s v="€"/>
    <s v="€"/>
    <n v="114"/>
    <s v="Mercado en España"/>
    <x v="0"/>
    <n v="2024"/>
    <n v="1310098.44"/>
    <n v="-467940.03999999992"/>
  </r>
  <r>
    <n v="50"/>
    <s v="Faba Asturiana"/>
    <n v="3"/>
    <x v="3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50"/>
    <s v="Faba Asturiana"/>
    <n v="3"/>
    <x v="3"/>
    <s v="Frutas y hortalizas"/>
    <s v="CLASE 1.6. FRUTAS, HORTALIZAS Y CEREALES FRESCOS O TRANSFORMADOS"/>
    <x v="10"/>
    <s v="Legumbres"/>
    <s v="Alimentarios"/>
    <n v="2025"/>
    <n v="2304"/>
    <s v="€"/>
    <s v="€"/>
    <n v="116"/>
    <s v="Mercado en Terceros países"/>
    <x v="2"/>
    <n v="2024"/>
    <n v="0"/>
    <n v="2304"/>
  </r>
  <r>
    <n v="50"/>
    <s v="Faba Asturiana"/>
    <n v="3"/>
    <x v="3"/>
    <s v="Frutas y hortalizas"/>
    <s v="CLASE 1.6. FRUTAS, HORTALIZAS Y CEREALES FRESCOS O TRANSFORMADOS"/>
    <x v="10"/>
    <s v="Legumbres"/>
    <s v="Alimentarios"/>
    <n v="2025"/>
    <n v="844462.4"/>
    <s v="€"/>
    <s v="€"/>
    <n v="117"/>
    <s v="Total valor económico (114+115+116)"/>
    <x v="3"/>
    <n v="2024"/>
    <n v="1310098.44"/>
    <n v="-465636.03999999992"/>
  </r>
  <r>
    <n v="51"/>
    <s v="Afuega'l Pitu"/>
    <n v="3"/>
    <x v="3"/>
    <s v="Quesos"/>
    <s v="CLASE 1.3. QUESOS"/>
    <x v="5"/>
    <s v="Quesos"/>
    <s v="Alimentarios"/>
    <n v="2025"/>
    <n v="1529140.44"/>
    <s v="€"/>
    <s v="€"/>
    <n v="114"/>
    <s v="Mercado en España"/>
    <x v="0"/>
    <n v="2024"/>
    <n v="1522580.13"/>
    <n v="6560.3100000000559"/>
  </r>
  <r>
    <n v="51"/>
    <s v="Afuega'l Pitu"/>
    <n v="3"/>
    <x v="3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51"/>
    <s v="Afuega'l Pitu"/>
    <n v="3"/>
    <x v="3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51"/>
    <s v="Afuega'l Pitu"/>
    <n v="3"/>
    <x v="3"/>
    <s v="Quesos"/>
    <s v="CLASE 1.3. QUESOS"/>
    <x v="5"/>
    <s v="Quesos"/>
    <s v="Alimentarios"/>
    <n v="2025"/>
    <n v="1529140.44"/>
    <s v="€"/>
    <s v="€"/>
    <n v="117"/>
    <s v="Total valor económico (114+115+116)"/>
    <x v="3"/>
    <n v="2024"/>
    <n v="1522580.13"/>
    <n v="6560.3100000000559"/>
  </r>
  <r>
    <n v="52"/>
    <s v="Cabrales"/>
    <n v="3"/>
    <x v="3"/>
    <s v="Quesos"/>
    <s v="CLASE 1.3. QUESOS"/>
    <x v="5"/>
    <s v="Quesos"/>
    <s v="Alimentarios"/>
    <n v="2025"/>
    <n v="4222800"/>
    <s v="€"/>
    <s v="€"/>
    <n v="114"/>
    <s v="Mercado en España"/>
    <x v="0"/>
    <n v="2024"/>
    <n v="4090500"/>
    <n v="132300"/>
  </r>
  <r>
    <n v="52"/>
    <s v="Cabrales"/>
    <n v="3"/>
    <x v="3"/>
    <s v="Quesos"/>
    <s v="CLASE 1.3. QUESOS"/>
    <x v="5"/>
    <s v="Quesos"/>
    <s v="Alimentarios"/>
    <n v="2025"/>
    <n v="677700"/>
    <s v="€"/>
    <s v="€"/>
    <n v="115"/>
    <s v="Mercado en la UE"/>
    <x v="1"/>
    <n v="2024"/>
    <n v="677241"/>
    <n v="459"/>
  </r>
  <r>
    <n v="52"/>
    <s v="Cabrales"/>
    <n v="3"/>
    <x v="3"/>
    <s v="Quesos"/>
    <s v="CLASE 1.3. QUESOS"/>
    <x v="5"/>
    <s v="Quesos"/>
    <s v="Alimentarios"/>
    <n v="2025"/>
    <n v="378000"/>
    <s v="€"/>
    <s v="€"/>
    <n v="116"/>
    <s v="Mercado en Terceros países"/>
    <x v="2"/>
    <n v="2024"/>
    <n v="297000"/>
    <n v="81000"/>
  </r>
  <r>
    <n v="52"/>
    <s v="Cabrales"/>
    <n v="3"/>
    <x v="3"/>
    <s v="Quesos"/>
    <s v="CLASE 1.3. QUESOS"/>
    <x v="5"/>
    <s v="Quesos"/>
    <s v="Alimentarios"/>
    <n v="2025"/>
    <n v="5278500"/>
    <s v="€"/>
    <s v="€"/>
    <n v="117"/>
    <s v="Total valor económico (114+115+116)"/>
    <x v="3"/>
    <n v="2024"/>
    <n v="5064741"/>
    <n v="213759"/>
  </r>
  <r>
    <n v="53"/>
    <s v="Gamoneu / Gamonedo"/>
    <n v="3"/>
    <x v="3"/>
    <s v="Quesos"/>
    <s v="CLASE 1.3. QUESOS"/>
    <x v="5"/>
    <s v="Quesos"/>
    <s v="Alimentarios"/>
    <n v="2025"/>
    <n v="2942132.4"/>
    <s v="€"/>
    <s v="€"/>
    <n v="114"/>
    <s v="Mercado en España"/>
    <x v="0"/>
    <n v="2024"/>
    <n v="2604325.5"/>
    <n v="337806.89999999991"/>
  </r>
  <r>
    <n v="53"/>
    <s v="Gamoneu / Gamonedo"/>
    <n v="3"/>
    <x v="3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53"/>
    <s v="Gamoneu / Gamonedo"/>
    <n v="3"/>
    <x v="3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53"/>
    <s v="Gamoneu / Gamonedo"/>
    <n v="3"/>
    <x v="3"/>
    <s v="Quesos"/>
    <s v="CLASE 1.3. QUESOS"/>
    <x v="5"/>
    <s v="Quesos"/>
    <s v="Alimentarios"/>
    <n v="2025"/>
    <n v="2942132.4"/>
    <s v="€"/>
    <s v="€"/>
    <n v="117"/>
    <s v="Total valor económico (114+115+116)"/>
    <x v="3"/>
    <n v="2024"/>
    <n v="2604325.5"/>
    <n v="337806.89999999991"/>
  </r>
  <r>
    <n v="54"/>
    <s v="Queso Casín"/>
    <n v="3"/>
    <x v="3"/>
    <s v="Quesos"/>
    <s v="CLASE 1.3. QUESOS"/>
    <x v="5"/>
    <s v="Quesos"/>
    <s v="Alimentarios"/>
    <n v="2025"/>
    <n v="281328.24"/>
    <s v="€"/>
    <s v="€"/>
    <n v="114"/>
    <s v="Mercado en España"/>
    <x v="0"/>
    <n v="2024"/>
    <n v="296289.63"/>
    <n v="-14961.390000000014"/>
  </r>
  <r>
    <n v="54"/>
    <s v="Queso Casín"/>
    <n v="3"/>
    <x v="3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54"/>
    <s v="Queso Casín"/>
    <n v="3"/>
    <x v="3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54"/>
    <s v="Queso Casín"/>
    <n v="3"/>
    <x v="3"/>
    <s v="Quesos"/>
    <s v="CLASE 1.3. QUESOS"/>
    <x v="5"/>
    <s v="Quesos"/>
    <s v="Alimentarios"/>
    <n v="2025"/>
    <n v="281328.24"/>
    <s v="€"/>
    <s v="€"/>
    <n v="117"/>
    <s v="Total valor económico (114+115+116)"/>
    <x v="3"/>
    <n v="2024"/>
    <n v="296289.63"/>
    <n v="-14961.390000000014"/>
  </r>
  <r>
    <n v="55"/>
    <s v="Sidra de Asturias / Sidra d'Asturies"/>
    <n v="3"/>
    <x v="3"/>
    <s v="Otros productos"/>
    <s v="CLASE 1.8. OTROS PRODUCTOS DEL ANEXO I DEL TRATADO"/>
    <x v="18"/>
    <s v="Sidra"/>
    <s v="Alimentarios"/>
    <n v="2025"/>
    <n v="6862553.8799999999"/>
    <s v="€"/>
    <s v="€"/>
    <n v="114"/>
    <s v="Mercado en España"/>
    <x v="0"/>
    <n v="2024"/>
    <n v="6135000.2999999998"/>
    <n v="727553.58000000007"/>
  </r>
  <r>
    <n v="55"/>
    <s v="Sidra de Asturias / Sidra d'Asturies"/>
    <n v="3"/>
    <x v="3"/>
    <s v="Otros productos"/>
    <s v="CLASE 1.8. OTROS PRODUCTOS DEL ANEXO I DEL TRATADO"/>
    <x v="18"/>
    <s v="Sidra"/>
    <s v="Alimentarios"/>
    <n v="2025"/>
    <n v="8151.84"/>
    <s v="€"/>
    <s v="€"/>
    <n v="115"/>
    <s v="Mercado en la UE"/>
    <x v="1"/>
    <n v="2024"/>
    <n v="8264.1"/>
    <n v="-112.26000000000022"/>
  </r>
  <r>
    <n v="55"/>
    <s v="Sidra de Asturias / Sidra d'Asturies"/>
    <n v="3"/>
    <x v="3"/>
    <s v="Otros productos"/>
    <s v="CLASE 1.8. OTROS PRODUCTOS DEL ANEXO I DEL TRATADO"/>
    <x v="18"/>
    <s v="Sidra"/>
    <s v="Alimentarios"/>
    <n v="2025"/>
    <n v="7552.08"/>
    <s v="€"/>
    <s v="€"/>
    <n v="116"/>
    <s v="Mercado en Terceros países"/>
    <x v="2"/>
    <n v="2024"/>
    <n v="12901.2"/>
    <n v="-5349.1200000000008"/>
  </r>
  <r>
    <n v="55"/>
    <s v="Sidra de Asturias / Sidra d'Asturies"/>
    <n v="3"/>
    <x v="3"/>
    <s v="Otros productos"/>
    <s v="CLASE 1.8. OTROS PRODUCTOS DEL ANEXO I DEL TRATADO"/>
    <x v="18"/>
    <s v="Sidra"/>
    <s v="Alimentarios"/>
    <n v="2025"/>
    <n v="6878257.7999999998"/>
    <s v="€"/>
    <s v="€"/>
    <n v="117"/>
    <s v="Total valor económico (114+115+116)"/>
    <x v="3"/>
    <n v="2024"/>
    <n v="6156165.5999999996"/>
    <n v="722092.20000000019"/>
  </r>
  <r>
    <n v="56"/>
    <s v="Aceite de Mallorca / Aceite mallorquín / Oli de Mallorca / Oli mallorquí"/>
    <n v="4"/>
    <x v="4"/>
    <s v="Aceites"/>
    <s v="CLASE 1.5. ACEITES Y GRASAS"/>
    <x v="6"/>
    <s v="Aceites Oli. Vírgen Extra"/>
    <s v="Alimentarios"/>
    <n v="2025"/>
    <n v="3686705"/>
    <s v="€"/>
    <s v="€"/>
    <n v="114"/>
    <s v="Mercado en España"/>
    <x v="0"/>
    <n v="2024"/>
    <n v="4948733.5999999996"/>
    <n v="-1262028.5999999996"/>
  </r>
  <r>
    <n v="56"/>
    <s v="Aceite de Mallorca / Aceite mallorquín / Oli de Mallorca / Oli mallorquí"/>
    <n v="4"/>
    <x v="4"/>
    <s v="Aceites"/>
    <s v="CLASE 1.5. ACEITES Y GRASAS"/>
    <x v="6"/>
    <s v="Aceites Oli. Vírgen Extra"/>
    <s v="Alimentarios"/>
    <n v="2025"/>
    <n v="202816.4"/>
    <s v="€"/>
    <s v="€"/>
    <n v="115"/>
    <s v="Mercado en la UE"/>
    <x v="1"/>
    <n v="2024"/>
    <n v="484299.6"/>
    <n v="-281483.19999999995"/>
  </r>
  <r>
    <n v="56"/>
    <s v="Aceite de Mallorca / Aceite mallorquín / Oli de Mallorca / Oli mallorquí"/>
    <n v="4"/>
    <x v="4"/>
    <s v="Aceites"/>
    <s v="CLASE 1.5. ACEITES Y GRASAS"/>
    <x v="6"/>
    <s v="Aceites Oli. Vírgen Extra"/>
    <s v="Alimentarios"/>
    <n v="2025"/>
    <n v="258572.2"/>
    <s v="€"/>
    <s v="€"/>
    <n v="116"/>
    <s v="Mercado en Terceros países"/>
    <x v="2"/>
    <n v="2024"/>
    <n v="283275.92"/>
    <n v="-24703.719999999972"/>
  </r>
  <r>
    <n v="56"/>
    <s v="Aceite de Mallorca / Aceite mallorquín / Oli de Mallorca / Oli mallorquí"/>
    <n v="4"/>
    <x v="4"/>
    <s v="Aceites"/>
    <s v="CLASE 1.5. ACEITES Y GRASAS"/>
    <x v="6"/>
    <s v="Aceites Oli. Vírgen Extra"/>
    <s v="Alimentarios"/>
    <n v="2025"/>
    <n v="4148093.6"/>
    <s v="€"/>
    <s v="€"/>
    <n v="117"/>
    <s v="Total valor económico (114+115+116)"/>
    <x v="3"/>
    <n v="2024"/>
    <n v="5716309.1200000001"/>
    <n v="-1568215.52"/>
  </r>
  <r>
    <n v="57"/>
    <s v="Sobrasada de Mallorca"/>
    <n v="4"/>
    <x v="4"/>
    <s v="Productos cárnicos"/>
    <s v="CLASE 1.2. PRODUCTOS CÁRNICOS"/>
    <x v="17"/>
    <s v="Embutidos"/>
    <s v="Alimentarios"/>
    <n v="2025"/>
    <n v="15373703.465399999"/>
    <s v="€"/>
    <s v="€"/>
    <n v="114"/>
    <s v="Mercado en España"/>
    <x v="0"/>
    <n v="2024"/>
    <n v="15280883.3386"/>
    <n v="92820.126799998805"/>
  </r>
  <r>
    <n v="57"/>
    <s v="Sobrasada de Mallorca"/>
    <n v="4"/>
    <x v="4"/>
    <s v="Productos cárnicos"/>
    <s v="CLASE 1.2. PRODUCTOS CÁRNICOS"/>
    <x v="17"/>
    <s v="Embutidos"/>
    <s v="Alimentarios"/>
    <n v="2025"/>
    <n v="587700.42200000002"/>
    <s v="€"/>
    <s v="€"/>
    <n v="115"/>
    <s v="Mercado en la UE"/>
    <x v="1"/>
    <n v="2024"/>
    <n v="642283.72"/>
    <n v="-54583.297999999952"/>
  </r>
  <r>
    <n v="57"/>
    <s v="Sobrasada de Mallorca"/>
    <n v="4"/>
    <x v="4"/>
    <s v="Productos cárnicos"/>
    <s v="CLASE 1.2. PRODUCTOS CÁRNICOS"/>
    <x v="17"/>
    <s v="Embutidos"/>
    <s v="Alimentarios"/>
    <n v="2025"/>
    <n v="55905.523999999998"/>
    <s v="€"/>
    <s v="€"/>
    <n v="116"/>
    <s v="Mercado en Terceros países"/>
    <x v="2"/>
    <n v="2024"/>
    <n v="50649.56"/>
    <n v="5255.9639999999999"/>
  </r>
  <r>
    <n v="57"/>
    <s v="Sobrasada de Mallorca"/>
    <n v="4"/>
    <x v="4"/>
    <s v="Productos cárnicos"/>
    <s v="CLASE 1.2. PRODUCTOS CÁRNICOS"/>
    <x v="17"/>
    <s v="Embutidos"/>
    <s v="Alimentarios"/>
    <n v="2025"/>
    <n v="16017309.4114"/>
    <s v="€"/>
    <s v="€"/>
    <n v="117"/>
    <s v="Total valor económico (114+115+116)"/>
    <x v="3"/>
    <n v="2024"/>
    <n v="15973816.6186"/>
    <n v="43492.792799999937"/>
  </r>
  <r>
    <n v="58"/>
    <s v="Aceituna de Mallorca / Aceituna Mallorquina / Oliva de Mallorca / Oliva Mallorquina"/>
    <n v="4"/>
    <x v="4"/>
    <s v="Frutas y hortalizas"/>
    <s v="CLASE 1.6. FRUTAS, HORTALIZAS Y CEREALES FRESCOS O TRANSFORMADOS"/>
    <x v="8"/>
    <s v="Aceitunas"/>
    <s v="Alimentarios"/>
    <n v="2025"/>
    <n v="162795.5"/>
    <s v="€"/>
    <s v="€"/>
    <n v="114"/>
    <s v="Mercado en España"/>
    <x v="0"/>
    <n v="2024"/>
    <n v="151048"/>
    <n v="11747.5"/>
  </r>
  <r>
    <n v="58"/>
    <s v="Aceituna de Mallorca / Aceituna Mallorquina / Oliva de Mallorca / Oliva Mallorquina"/>
    <n v="4"/>
    <x v="4"/>
    <s v="Frutas y hortalizas"/>
    <s v="CLASE 1.6. FRUTAS, HORTALIZAS Y CEREALES FRESCOS O TRANSFORMADOS"/>
    <x v="8"/>
    <s v="Aceitunas"/>
    <s v="Alimentarios"/>
    <n v="2025"/>
    <n v="807.35"/>
    <s v="€"/>
    <s v="€"/>
    <n v="115"/>
    <s v="Mercado en la UE"/>
    <x v="1"/>
    <n v="2024"/>
    <n v="3634"/>
    <n v="-2826.65"/>
  </r>
  <r>
    <n v="58"/>
    <s v="Aceituna de Mallorca / Aceituna Mallorquina / Oliva de Mallorca / Oliva Mallorquina"/>
    <n v="4"/>
    <x v="4"/>
    <s v="Frutas y hortalizas"/>
    <s v="CLASE 1.6. FRUTAS, HORTALIZAS Y CEREALES FRESCOS O TRANSFORMADOS"/>
    <x v="8"/>
    <s v="Aceitunas"/>
    <s v="Alimentarios"/>
    <n v="2025"/>
    <n v="0"/>
    <s v="€"/>
    <s v="€"/>
    <n v="116"/>
    <s v="Mercado en Terceros países"/>
    <x v="2"/>
    <n v="2024"/>
    <n v="246.48"/>
    <n v="-246.48"/>
  </r>
  <r>
    <n v="58"/>
    <s v="Aceituna de Mallorca / Aceituna Mallorquina / Oliva de Mallorca / Oliva Mallorquina"/>
    <n v="4"/>
    <x v="4"/>
    <s v="Frutas y hortalizas"/>
    <s v="CLASE 1.6. FRUTAS, HORTALIZAS Y CEREALES FRESCOS O TRANSFORMADOS"/>
    <x v="8"/>
    <s v="Aceitunas"/>
    <s v="Alimentarios"/>
    <n v="2025"/>
    <n v="163602.85"/>
    <s v="€"/>
    <s v="€"/>
    <n v="117"/>
    <s v="Total valor económico (114+115+116)"/>
    <x v="3"/>
    <n v="2024"/>
    <n v="154928.48000000001"/>
    <n v="8674.3699999999953"/>
  </r>
  <r>
    <n v="59"/>
    <s v="Almendra de Mallorca / Almendra Mallorquina / Ametlla de Mallorca / Ametlla Mallorquina"/>
    <n v="4"/>
    <x v="4"/>
    <s v="Frutas y hortalizas"/>
    <s v="CLASE 1.6. FRUTAS, HORTALIZAS Y CEREALES FRESCOS O TRANSFORMADOS"/>
    <x v="19"/>
    <s v="Frutos secos"/>
    <s v="Alimentarios"/>
    <n v="2025"/>
    <n v="1572849.2"/>
    <s v="€"/>
    <s v="€"/>
    <n v="114"/>
    <s v="Mercado en España"/>
    <x v="0"/>
    <n v="2024"/>
    <n v="1023750"/>
    <n v="549099.19999999995"/>
  </r>
  <r>
    <n v="59"/>
    <s v="Almendra de Mallorca / Almendra Mallorquina / Ametlla de Mallorca / Ametlla Mallorquina"/>
    <n v="4"/>
    <x v="4"/>
    <s v="Frutas y hortalizas"/>
    <s v="CLASE 1.6. FRUTAS, HORTALIZAS Y CEREALES FRESCOS O TRANSFORMADOS"/>
    <x v="19"/>
    <s v="Frutos secos"/>
    <s v="Alimentarios"/>
    <n v="2025"/>
    <n v="5649.8"/>
    <s v="€"/>
    <s v="€"/>
    <n v="115"/>
    <s v="Mercado en la UE"/>
    <x v="1"/>
    <n v="2024"/>
    <n v="11250"/>
    <n v="-5600.2"/>
  </r>
  <r>
    <n v="59"/>
    <s v="Almendra de Mallorca / Almendra Mallorquina / Ametlla de Mallorca / Ametlla Mallorquina"/>
    <n v="4"/>
    <x v="4"/>
    <s v="Frutas y hortalizas"/>
    <s v="CLASE 1.6. FRUTAS, HORTALIZAS Y CEREALES FRESCOS O TRANSFORMADOS"/>
    <x v="19"/>
    <s v="Frutos secos"/>
    <s v="Alimentarios"/>
    <n v="2025"/>
    <n v="0"/>
    <s v="€"/>
    <s v="€"/>
    <n v="116"/>
    <s v="Mercado en Terceros países"/>
    <x v="2"/>
    <n v="2024"/>
    <n v="0"/>
    <n v="0"/>
  </r>
  <r>
    <n v="59"/>
    <s v="Almendra de Mallorca / Almendra Mallorquina / Ametlla de Mallorca / Ametlla Mallorquina"/>
    <n v="4"/>
    <x v="4"/>
    <s v="Frutas y hortalizas"/>
    <s v="CLASE 1.6. FRUTAS, HORTALIZAS Y CEREALES FRESCOS O TRANSFORMADOS"/>
    <x v="19"/>
    <s v="Frutos secos"/>
    <s v="Alimentarios"/>
    <n v="2025"/>
    <n v="1578499"/>
    <s v="€"/>
    <s v="€"/>
    <n v="117"/>
    <s v="Total valor económico (114+115+116)"/>
    <x v="3"/>
    <n v="2024"/>
    <n v="1035000"/>
    <n v="543499"/>
  </r>
  <r>
    <n v="60"/>
    <s v="Ensaimada de Mallorca / Ensaimada mallorquina"/>
    <n v="4"/>
    <x v="4"/>
    <s v="Productos de panadería…"/>
    <s v="CLASE 2.3. PRODUCTOS DE PANADERÍA, PASTELERÍA, REPOSTERÍA Y GALLETERÍA"/>
    <x v="13"/>
    <s v="Pastelería"/>
    <s v="Alimentarios"/>
    <n v="2025"/>
    <n v="657633.35"/>
    <s v="€"/>
    <s v="€"/>
    <n v="114"/>
    <s v="Mercado en España"/>
    <x v="0"/>
    <n v="2024"/>
    <n v="520532.91"/>
    <n v="137100.44"/>
  </r>
  <r>
    <n v="60"/>
    <s v="Ensaimada de Mallorca / Ensaimada mallorquina"/>
    <n v="4"/>
    <x v="4"/>
    <s v="Productos de panadería…"/>
    <s v="CLASE 2.3. PRODUCTOS DE PANADERÍA, PASTELERÍA, REPOSTERÍA Y GALLETERÍA"/>
    <x v="13"/>
    <s v="Pastelería"/>
    <s v="Alimentarios"/>
    <n v="2025"/>
    <n v="0"/>
    <s v="€"/>
    <s v="€"/>
    <n v="115"/>
    <s v="Mercado en la UE"/>
    <x v="1"/>
    <n v="2024"/>
    <n v="0"/>
    <n v="0"/>
  </r>
  <r>
    <n v="60"/>
    <s v="Ensaimada de Mallorca / Ensaimada mallorquina"/>
    <n v="4"/>
    <x v="4"/>
    <s v="Productos de panadería…"/>
    <s v="CLASE 2.3. PRODUCTOS DE PANADERÍA, PASTELERÍA, REPOSTERÍA Y GALLETERÍA"/>
    <x v="13"/>
    <s v="Pastelería"/>
    <s v="Alimentarios"/>
    <n v="2025"/>
    <n v="0"/>
    <s v="€"/>
    <s v="€"/>
    <n v="116"/>
    <s v="Mercado en Terceros países"/>
    <x v="2"/>
    <n v="2024"/>
    <n v="0"/>
    <n v="0"/>
  </r>
  <r>
    <n v="60"/>
    <s v="Ensaimada de Mallorca / Ensaimada mallorquina"/>
    <n v="4"/>
    <x v="4"/>
    <s v="Productos de panadería…"/>
    <s v="CLASE 2.3. PRODUCTOS DE PANADERÍA, PASTELERÍA, REPOSTERÍA Y GALLETERÍA"/>
    <x v="13"/>
    <s v="Pastelería"/>
    <s v="Alimentarios"/>
    <n v="2025"/>
    <n v="657633.35"/>
    <s v="€"/>
    <s v="€"/>
    <n v="117"/>
    <s v="Total valor económico (114+115+116)"/>
    <x v="3"/>
    <n v="2024"/>
    <n v="520532.91"/>
    <n v="137100.44"/>
  </r>
  <r>
    <n v="61"/>
    <s v="Mahón-Menorca"/>
    <n v="4"/>
    <x v="4"/>
    <s v="Quesos"/>
    <s v="CLASE 1.3. QUESOS"/>
    <x v="5"/>
    <s v="Quesos"/>
    <s v="Alimentarios"/>
    <n v="2025"/>
    <n v="23430800"/>
    <s v="€"/>
    <s v="€"/>
    <n v="114"/>
    <s v="Mercado en España"/>
    <x v="0"/>
    <n v="2024"/>
    <n v="22918940"/>
    <n v="511860"/>
  </r>
  <r>
    <n v="61"/>
    <s v="Mahón-Menorca"/>
    <n v="4"/>
    <x v="4"/>
    <s v="Quesos"/>
    <s v="CLASE 1.3. QUESOS"/>
    <x v="5"/>
    <s v="Quesos"/>
    <s v="Alimentarios"/>
    <n v="2025"/>
    <n v="256527.83499999999"/>
    <s v="€"/>
    <s v="€"/>
    <n v="115"/>
    <s v="Mercado en la UE"/>
    <x v="1"/>
    <n v="2024"/>
    <n v="232929.55"/>
    <n v="23598.285000000003"/>
  </r>
  <r>
    <n v="61"/>
    <s v="Mahón-Menorca"/>
    <n v="4"/>
    <x v="4"/>
    <s v="Quesos"/>
    <s v="CLASE 1.3. QUESOS"/>
    <x v="5"/>
    <s v="Quesos"/>
    <s v="Alimentarios"/>
    <n v="2025"/>
    <n v="1513422.01"/>
    <s v="€"/>
    <s v="€"/>
    <n v="116"/>
    <s v="Mercado en Terceros países"/>
    <x v="2"/>
    <n v="2024"/>
    <n v="1590268.65"/>
    <n v="-76846.639999999898"/>
  </r>
  <r>
    <n v="61"/>
    <s v="Mahón-Menorca"/>
    <n v="4"/>
    <x v="4"/>
    <s v="Quesos"/>
    <s v="CLASE 1.3. QUESOS"/>
    <x v="5"/>
    <s v="Quesos"/>
    <s v="Alimentarios"/>
    <n v="2025"/>
    <n v="25200749.844999999"/>
    <s v="€"/>
    <s v="€"/>
    <n v="117"/>
    <s v="Total valor económico (114+115+116)"/>
    <x v="3"/>
    <n v="2024"/>
    <n v="24742138.199999999"/>
    <n v="458611.64499999955"/>
  </r>
  <r>
    <n v="62"/>
    <s v="Carne de Salamanca"/>
    <n v="5"/>
    <x v="5"/>
    <s v="Carnes frescas"/>
    <s v="CLASE 1.1. CARNES FRESCAS"/>
    <x v="2"/>
    <s v="Vacuno"/>
    <s v="Alimentarios"/>
    <n v="2025"/>
    <n v="178160"/>
    <s v="€"/>
    <s v="€"/>
    <n v="114"/>
    <s v="Mercado en España"/>
    <x v="0"/>
    <n v="2024"/>
    <n v="277865"/>
    <n v="-99705"/>
  </r>
  <r>
    <n v="62"/>
    <s v="Carne de Salamanca"/>
    <n v="5"/>
    <x v="5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62"/>
    <s v="Carne de Salamanca"/>
    <n v="5"/>
    <x v="5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62"/>
    <s v="Carne de Salamanca"/>
    <n v="5"/>
    <x v="5"/>
    <s v="Carnes frescas"/>
    <s v="CLASE 1.1. CARNES FRESCAS"/>
    <x v="2"/>
    <s v="Vacuno"/>
    <s v="Alimentarios"/>
    <n v="2025"/>
    <n v="178160"/>
    <s v="€"/>
    <s v="€"/>
    <n v="117"/>
    <s v="Total valor económico (114+115+116)"/>
    <x v="3"/>
    <n v="2024"/>
    <n v="277865"/>
    <n v="-99705"/>
  </r>
  <r>
    <n v="63"/>
    <s v="Lechazo de Castilla y León"/>
    <n v="5"/>
    <x v="5"/>
    <s v="Carnes frescas"/>
    <s v="CLASE 1.1. CARNES FRESCAS"/>
    <x v="1"/>
    <s v="Ovino"/>
    <s v="Alimentarios"/>
    <n v="2025"/>
    <n v="15275250"/>
    <s v="€"/>
    <s v="€"/>
    <n v="114"/>
    <s v="Mercado en España"/>
    <x v="0"/>
    <n v="2024"/>
    <n v="15737400"/>
    <n v="-462150"/>
  </r>
  <r>
    <n v="63"/>
    <s v="Lechazo de Castilla y León"/>
    <n v="5"/>
    <x v="5"/>
    <s v="Carnes frescas"/>
    <s v="CLASE 1.1. CARNES FRESCAS"/>
    <x v="1"/>
    <s v="Ovino"/>
    <s v="Alimentarios"/>
    <n v="2025"/>
    <n v="0"/>
    <s v="€"/>
    <s v="€"/>
    <n v="115"/>
    <s v="Mercado en la UE"/>
    <x v="1"/>
    <n v="2024"/>
    <n v="0"/>
    <n v="0"/>
  </r>
  <r>
    <n v="63"/>
    <s v="Lechazo de Castilla y León"/>
    <n v="5"/>
    <x v="5"/>
    <s v="Carnes frescas"/>
    <s v="CLASE 1.1. CARNES FRESCAS"/>
    <x v="1"/>
    <s v="Ovino"/>
    <s v="Alimentarios"/>
    <n v="2025"/>
    <n v="0"/>
    <s v="€"/>
    <s v="€"/>
    <n v="116"/>
    <s v="Mercado en Terceros países"/>
    <x v="2"/>
    <n v="2024"/>
    <n v="0"/>
    <n v="0"/>
  </r>
  <r>
    <n v="63"/>
    <s v="Lechazo de Castilla y León"/>
    <n v="5"/>
    <x v="5"/>
    <s v="Carnes frescas"/>
    <s v="CLASE 1.1. CARNES FRESCAS"/>
    <x v="1"/>
    <s v="Ovino"/>
    <s v="Alimentarios"/>
    <n v="2025"/>
    <n v="15275250"/>
    <s v="€"/>
    <s v="€"/>
    <n v="117"/>
    <s v="Total valor económico (114+115+116)"/>
    <x v="3"/>
    <n v="2024"/>
    <n v="15737400"/>
    <n v="-462150"/>
  </r>
  <r>
    <n v="64"/>
    <s v="Ternera de Aliste"/>
    <n v="5"/>
    <x v="5"/>
    <s v="Carnes frescas"/>
    <s v="CLASE 1.1. CARNES FRESCAS"/>
    <x v="2"/>
    <s v="Vacuno"/>
    <s v="Alimentarios"/>
    <n v="2025"/>
    <n v="1043464"/>
    <s v="€"/>
    <s v="€"/>
    <n v="114"/>
    <s v="Mercado en España"/>
    <x v="0"/>
    <n v="2024"/>
    <n v="1643740"/>
    <n v="-600276"/>
  </r>
  <r>
    <n v="64"/>
    <s v="Ternera de Aliste"/>
    <n v="5"/>
    <x v="5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64"/>
    <s v="Ternera de Aliste"/>
    <n v="5"/>
    <x v="5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64"/>
    <s v="Ternera de Aliste"/>
    <n v="5"/>
    <x v="5"/>
    <s v="Carnes frescas"/>
    <s v="CLASE 1.1. CARNES FRESCAS"/>
    <x v="2"/>
    <s v="Vacuno"/>
    <s v="Alimentarios"/>
    <n v="2025"/>
    <n v="1043464"/>
    <s v="€"/>
    <s v="€"/>
    <n v="117"/>
    <s v="Total valor económico (114+115+116)"/>
    <x v="3"/>
    <n v="2024"/>
    <n v="1643740"/>
    <n v="-600276"/>
  </r>
  <r>
    <n v="65"/>
    <s v="Botillo del Bierzo"/>
    <n v="5"/>
    <x v="5"/>
    <s v="Productos cárnicos"/>
    <s v="CLASE 1.2. PRODUCTOS CÁRNICOS"/>
    <x v="17"/>
    <s v="Embutidos"/>
    <s v="Alimentarios"/>
    <n v="2025"/>
    <n v="2269655.7200000002"/>
    <s v="€"/>
    <s v="€"/>
    <n v="114"/>
    <s v="Mercado en España"/>
    <x v="0"/>
    <n v="2024"/>
    <n v="2024336"/>
    <n v="245319.7200000002"/>
  </r>
  <r>
    <n v="65"/>
    <s v="Botillo del Bierzo"/>
    <n v="5"/>
    <x v="5"/>
    <s v="Productos cárnicos"/>
    <s v="CLASE 1.2. PRODUCTOS CÁRNICOS"/>
    <x v="17"/>
    <s v="Embutidos"/>
    <s v="Alimentarios"/>
    <n v="2025"/>
    <n v="697"/>
    <s v="€"/>
    <s v="€"/>
    <n v="115"/>
    <s v="Mercado en la UE"/>
    <x v="1"/>
    <n v="2024"/>
    <n v="456"/>
    <n v="241"/>
  </r>
  <r>
    <n v="65"/>
    <s v="Botillo del Bierzo"/>
    <n v="5"/>
    <x v="5"/>
    <s v="Productos cárnicos"/>
    <s v="CLASE 1.2. PRODUCTOS CÁRNICOS"/>
    <x v="17"/>
    <s v="Embutidos"/>
    <s v="Alimentarios"/>
    <n v="2025"/>
    <n v="484.5"/>
    <s v="€"/>
    <s v="€"/>
    <n v="116"/>
    <s v="Mercado en Terceros países"/>
    <x v="2"/>
    <n v="2024"/>
    <n v="0"/>
    <n v="484.5"/>
  </r>
  <r>
    <n v="65"/>
    <s v="Botillo del Bierzo"/>
    <n v="5"/>
    <x v="5"/>
    <s v="Productos cárnicos"/>
    <s v="CLASE 1.2. PRODUCTOS CÁRNICOS"/>
    <x v="17"/>
    <s v="Embutidos"/>
    <s v="Alimentarios"/>
    <n v="2025"/>
    <n v="2270837.2200000002"/>
    <s v="€"/>
    <s v="€"/>
    <n v="117"/>
    <s v="Total valor económico (114+115+116)"/>
    <x v="3"/>
    <n v="2024"/>
    <n v="2024792"/>
    <n v="246045.2200000002"/>
  </r>
  <r>
    <n v="66"/>
    <s v="Chorizo de Cantimpalos"/>
    <n v="5"/>
    <x v="5"/>
    <s v="Productos cárnicos"/>
    <s v="CLASE 1.2. PRODUCTOS CÁRNICOS"/>
    <x v="17"/>
    <s v="Embutidos"/>
    <s v="Alimentarios"/>
    <n v="2025"/>
    <n v="1687770.72"/>
    <s v="€"/>
    <s v="€"/>
    <n v="114"/>
    <s v="Mercado en España"/>
    <x v="0"/>
    <n v="2024"/>
    <n v="1957360.5"/>
    <n v="-269589.78000000003"/>
  </r>
  <r>
    <n v="66"/>
    <s v="Chorizo de Cantimpalos"/>
    <n v="5"/>
    <x v="5"/>
    <s v="Productos cárnicos"/>
    <s v="CLASE 1.2. PRODUCTOS CÁRNICOS"/>
    <x v="17"/>
    <s v="Embutidos"/>
    <s v="Alimentarios"/>
    <n v="2025"/>
    <n v="0"/>
    <s v="€"/>
    <s v="€"/>
    <n v="115"/>
    <s v="Mercado en la UE"/>
    <x v="1"/>
    <n v="2024"/>
    <n v="0"/>
    <n v="0"/>
  </r>
  <r>
    <n v="66"/>
    <s v="Chorizo de Cantimpalos"/>
    <n v="5"/>
    <x v="5"/>
    <s v="Productos cárnicos"/>
    <s v="CLASE 1.2. PRODUCTOS CÁRNICOS"/>
    <x v="17"/>
    <s v="Embutidos"/>
    <s v="Alimentarios"/>
    <n v="2025"/>
    <n v="0"/>
    <s v="€"/>
    <s v="€"/>
    <n v="116"/>
    <s v="Mercado en Terceros países"/>
    <x v="2"/>
    <n v="2024"/>
    <n v="0"/>
    <n v="0"/>
  </r>
  <r>
    <n v="66"/>
    <s v="Chorizo de Cantimpalos"/>
    <n v="5"/>
    <x v="5"/>
    <s v="Productos cárnicos"/>
    <s v="CLASE 1.2. PRODUCTOS CÁRNICOS"/>
    <x v="17"/>
    <s v="Embutidos"/>
    <s v="Alimentarios"/>
    <n v="2025"/>
    <n v="1687770.72"/>
    <s v="€"/>
    <s v="€"/>
    <n v="117"/>
    <s v="Total valor económico (114+115+116)"/>
    <x v="3"/>
    <n v="2024"/>
    <n v="1957360.5"/>
    <n v="-269589.78000000003"/>
  </r>
  <r>
    <n v="67"/>
    <s v="Morcilla de Burgos"/>
    <n v="5"/>
    <x v="5"/>
    <s v="Productos cárnicos"/>
    <s v="CLASE 1.2. PRODUCTOS CÁRNICOS"/>
    <x v="17"/>
    <s v="Embutidos"/>
    <s v="Alimentarios"/>
    <n v="2025"/>
    <n v="5368480"/>
    <s v="€"/>
    <s v="€"/>
    <n v="114"/>
    <s v="Mercado en España"/>
    <x v="0"/>
    <n v="2024"/>
    <n v="3958500"/>
    <n v="1409980"/>
  </r>
  <r>
    <n v="67"/>
    <s v="Morcilla de Burgos"/>
    <n v="5"/>
    <x v="5"/>
    <s v="Productos cárnicos"/>
    <s v="CLASE 1.2. PRODUCTOS CÁRNICOS"/>
    <x v="17"/>
    <s v="Embutidos"/>
    <s v="Alimentarios"/>
    <n v="2025"/>
    <n v="262995"/>
    <s v="€"/>
    <s v="€"/>
    <n v="115"/>
    <s v="Mercado en la UE"/>
    <x v="1"/>
    <n v="2024"/>
    <n v="239250"/>
    <n v="23745"/>
  </r>
  <r>
    <n v="67"/>
    <s v="Morcilla de Burgos"/>
    <n v="5"/>
    <x v="5"/>
    <s v="Productos cárnicos"/>
    <s v="CLASE 1.2. PRODUCTOS CÁRNICOS"/>
    <x v="17"/>
    <s v="Embutidos"/>
    <s v="Alimentarios"/>
    <n v="2025"/>
    <n v="175775"/>
    <s v="€"/>
    <s v="€"/>
    <n v="116"/>
    <s v="Mercado en Terceros países"/>
    <x v="2"/>
    <n v="2024"/>
    <n v="139200"/>
    <n v="36575"/>
  </r>
  <r>
    <n v="67"/>
    <s v="Morcilla de Burgos"/>
    <n v="5"/>
    <x v="5"/>
    <s v="Productos cárnicos"/>
    <s v="CLASE 1.2. PRODUCTOS CÁRNICOS"/>
    <x v="17"/>
    <s v="Embutidos"/>
    <s v="Alimentarios"/>
    <n v="2025"/>
    <n v="5807250"/>
    <s v="€"/>
    <s v="€"/>
    <n v="117"/>
    <s v="Total valor económico (114+115+116)"/>
    <x v="3"/>
    <n v="2024"/>
    <n v="4336950"/>
    <n v="1470300"/>
  </r>
  <r>
    <n v="68"/>
    <s v="Manzana Reineta del Bierzo"/>
    <n v="5"/>
    <x v="5"/>
    <s v="Frutas y hortalizas"/>
    <s v="CLASE 1.6. FRUTAS, HORTALIZAS Y CEREALES FRESCOS O TRANSFORMADOS"/>
    <x v="7"/>
    <s v="Frutas"/>
    <s v="Alimentarios"/>
    <n v="2025"/>
    <n v="919380"/>
    <s v="€"/>
    <s v="€"/>
    <n v="114"/>
    <s v="Mercado en España"/>
    <x v="0"/>
    <n v="2024"/>
    <n v="1276604"/>
    <n v="-357224"/>
  </r>
  <r>
    <n v="68"/>
    <s v="Manzana Reineta del Bierzo"/>
    <n v="5"/>
    <x v="5"/>
    <s v="Frutas y hortalizas"/>
    <s v="CLASE 1.6. FRUTAS, HORTALIZAS Y CEREALES FRESCOS O TRANSFORMADOS"/>
    <x v="7"/>
    <s v="Frutas"/>
    <s v="Alimentarios"/>
    <n v="2025"/>
    <n v="0"/>
    <s v="€"/>
    <s v="€"/>
    <n v="115"/>
    <s v="Mercado en la UE"/>
    <x v="1"/>
    <n v="2024"/>
    <n v="0"/>
    <n v="0"/>
  </r>
  <r>
    <n v="68"/>
    <s v="Manzana Reineta del Bierzo"/>
    <n v="5"/>
    <x v="5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68"/>
    <s v="Manzana Reineta del Bierzo"/>
    <n v="5"/>
    <x v="5"/>
    <s v="Frutas y hortalizas"/>
    <s v="CLASE 1.6. FRUTAS, HORTALIZAS Y CEREALES FRESCOS O TRANSFORMADOS"/>
    <x v="7"/>
    <s v="Frutas"/>
    <s v="Alimentarios"/>
    <n v="2025"/>
    <n v="919380"/>
    <s v="€"/>
    <s v="€"/>
    <n v="117"/>
    <s v="Total valor económico (114+115+116)"/>
    <x v="3"/>
    <n v="2024"/>
    <n v="1276604"/>
    <n v="-357224"/>
  </r>
  <r>
    <n v="69"/>
    <s v="Pimiento Asado del Bierzo"/>
    <n v="5"/>
    <x v="5"/>
    <s v="Frutas y hortalizas"/>
    <s v="CLASE 1.6. FRUTAS, HORTALIZAS Y CEREALES FRESCOS O TRANSFORMADOS"/>
    <x v="3"/>
    <s v="Hortalizas"/>
    <s v="Alimentarios"/>
    <n v="2025"/>
    <n v="593874"/>
    <s v="€"/>
    <s v="€"/>
    <n v="114"/>
    <s v="Mercado en España"/>
    <x v="0"/>
    <n v="2024"/>
    <n v="150700"/>
    <n v="443174"/>
  </r>
  <r>
    <n v="69"/>
    <s v="Pimiento Asado del Bierzo"/>
    <n v="5"/>
    <x v="5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99"/>
    <n v="-99"/>
  </r>
  <r>
    <n v="69"/>
    <s v="Pimiento Asado del Bierzo"/>
    <n v="5"/>
    <x v="5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154"/>
    <n v="-154"/>
  </r>
  <r>
    <n v="69"/>
    <s v="Pimiento Asado del Bierzo"/>
    <n v="5"/>
    <x v="5"/>
    <s v="Frutas y hortalizas"/>
    <s v="CLASE 1.6. FRUTAS, HORTALIZAS Y CEREALES FRESCOS O TRANSFORMADOS"/>
    <x v="3"/>
    <s v="Hortalizas"/>
    <s v="Alimentarios"/>
    <n v="2025"/>
    <n v="593874"/>
    <s v="€"/>
    <s v="€"/>
    <n v="117"/>
    <s v="Total valor económico (114+115+116)"/>
    <x v="3"/>
    <n v="2024"/>
    <n v="150953"/>
    <n v="442921"/>
  </r>
  <r>
    <n v="70"/>
    <s v="Pimiento de Fresno-Benavente"/>
    <n v="5"/>
    <x v="5"/>
    <s v="Frutas y hortalizas"/>
    <s v="CLASE 1.6. FRUTAS, HORTALIZAS Y CEREALES FRESCOS O TRANSFORMADOS"/>
    <x v="3"/>
    <s v="Hortalizas"/>
    <s v="Alimentarios"/>
    <n v="2025"/>
    <n v="15000"/>
    <s v="€"/>
    <s v="€"/>
    <n v="114"/>
    <s v="Mercado en España"/>
    <x v="0"/>
    <n v="2024"/>
    <n v="3600"/>
    <n v="11400"/>
  </r>
  <r>
    <n v="70"/>
    <s v="Pimiento de Fresno-Benavente"/>
    <n v="5"/>
    <x v="5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70"/>
    <s v="Pimiento de Fresno-Benavente"/>
    <n v="5"/>
    <x v="5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70"/>
    <s v="Pimiento de Fresno-Benavente"/>
    <n v="5"/>
    <x v="5"/>
    <s v="Frutas y hortalizas"/>
    <s v="CLASE 1.6. FRUTAS, HORTALIZAS Y CEREALES FRESCOS O TRANSFORMADOS"/>
    <x v="3"/>
    <s v="Hortalizas"/>
    <s v="Alimentarios"/>
    <n v="2025"/>
    <n v="15000"/>
    <s v="€"/>
    <s v="€"/>
    <n v="117"/>
    <s v="Total valor económico (114+115+116)"/>
    <x v="3"/>
    <n v="2024"/>
    <n v="3600"/>
    <n v="11400"/>
  </r>
  <r>
    <n v="71"/>
    <s v="Alubia de La Bañeza-León"/>
    <n v="5"/>
    <x v="5"/>
    <s v="Frutas y hortalizas"/>
    <s v="CLASE 1.6. FRUTAS, HORTALIZAS Y CEREALES FRESCOS O TRANSFORMADOS"/>
    <x v="10"/>
    <s v="Legumbres"/>
    <s v="Alimentarios"/>
    <n v="2025"/>
    <n v="521341.4"/>
    <s v="€"/>
    <s v="€"/>
    <n v="114"/>
    <s v="Mercado en España"/>
    <x v="0"/>
    <n v="2024"/>
    <n v="596511.30000000005"/>
    <n v="-75169.900000000023"/>
  </r>
  <r>
    <n v="71"/>
    <s v="Alubia de La Bañeza-León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71"/>
    <s v="Alubia de La Bañeza-León"/>
    <n v="5"/>
    <x v="5"/>
    <s v="Frutas y hortalizas"/>
    <s v="CLASE 1.6. FRUTAS, HORTALIZAS Y CEREALES FRESCOS O TRANSFORMADOS"/>
    <x v="10"/>
    <s v="Legumbres"/>
    <s v="Alimentarios"/>
    <n v="2025"/>
    <n v="15441.47"/>
    <s v="€"/>
    <s v="€"/>
    <n v="116"/>
    <s v="Mercado en Terceros países"/>
    <x v="2"/>
    <n v="2024"/>
    <n v="0"/>
    <n v="15441.47"/>
  </r>
  <r>
    <n v="71"/>
    <s v="Alubia de La Bañeza-León"/>
    <n v="5"/>
    <x v="5"/>
    <s v="Frutas y hortalizas"/>
    <s v="CLASE 1.6. FRUTAS, HORTALIZAS Y CEREALES FRESCOS O TRANSFORMADOS"/>
    <x v="10"/>
    <s v="Legumbres"/>
    <s v="Alimentarios"/>
    <n v="2025"/>
    <n v="536782.87"/>
    <s v="€"/>
    <s v="€"/>
    <n v="117"/>
    <s v="Total valor económico (114+115+116)"/>
    <x v="3"/>
    <n v="2024"/>
    <n v="596511.30000000005"/>
    <n v="-59728.430000000051"/>
  </r>
  <r>
    <n v="72"/>
    <s v="Garbanzo de Fuentesaúco"/>
    <n v="5"/>
    <x v="5"/>
    <s v="Frutas y hortalizas"/>
    <s v="CLASE 1.6. FRUTAS, HORTALIZAS Y CEREALES FRESCOS O TRANSFORMADOS"/>
    <x v="10"/>
    <s v="Legumbres"/>
    <s v="Alimentarios"/>
    <n v="2025"/>
    <n v="672000"/>
    <s v="€"/>
    <s v="€"/>
    <n v="114"/>
    <s v="Mercado en España"/>
    <x v="0"/>
    <n v="2024"/>
    <n v="647500"/>
    <n v="24500"/>
  </r>
  <r>
    <n v="72"/>
    <s v="Garbanzo de Fuentesaúco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72"/>
    <s v="Garbanzo de Fuentesaúco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6"/>
    <s v="Mercado en Terceros países"/>
    <x v="2"/>
    <n v="2024"/>
    <n v="0"/>
    <n v="0"/>
  </r>
  <r>
    <n v="72"/>
    <s v="Garbanzo de Fuentesaúco"/>
    <n v="5"/>
    <x v="5"/>
    <s v="Frutas y hortalizas"/>
    <s v="CLASE 1.6. FRUTAS, HORTALIZAS Y CEREALES FRESCOS O TRANSFORMADOS"/>
    <x v="10"/>
    <s v="Legumbres"/>
    <s v="Alimentarios"/>
    <n v="2025"/>
    <n v="672000"/>
    <s v="€"/>
    <s v="€"/>
    <n v="117"/>
    <s v="Total valor económico (114+115+116)"/>
    <x v="3"/>
    <n v="2024"/>
    <n v="647500"/>
    <n v="24500"/>
  </r>
  <r>
    <n v="73"/>
    <s v="Judías de El Barco de Ávila"/>
    <n v="5"/>
    <x v="5"/>
    <s v="Frutas y hortalizas"/>
    <s v="CLASE 1.6. FRUTAS, HORTALIZAS Y CEREALES FRESCOS O TRANSFORMADOS"/>
    <x v="10"/>
    <s v="Legumbres"/>
    <s v="Alimentarios"/>
    <n v="2025"/>
    <n v="62500"/>
    <s v="€"/>
    <s v="€"/>
    <n v="114"/>
    <s v="Mercado en España"/>
    <x v="0"/>
    <n v="2024"/>
    <n v="77700"/>
    <n v="-15200"/>
  </r>
  <r>
    <n v="73"/>
    <s v="Judías de El Barco de Ávila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73"/>
    <s v="Judías de El Barco de Ávila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6"/>
    <s v="Mercado en Terceros países"/>
    <x v="2"/>
    <n v="2024"/>
    <n v="0"/>
    <n v="0"/>
  </r>
  <r>
    <n v="73"/>
    <s v="Judías de El Barco de Ávila"/>
    <n v="5"/>
    <x v="5"/>
    <s v="Frutas y hortalizas"/>
    <s v="CLASE 1.6. FRUTAS, HORTALIZAS Y CEREALES FRESCOS O TRANSFORMADOS"/>
    <x v="10"/>
    <s v="Legumbres"/>
    <s v="Alimentarios"/>
    <n v="2025"/>
    <n v="62500"/>
    <s v="€"/>
    <s v="€"/>
    <n v="117"/>
    <s v="Total valor económico (114+115+116)"/>
    <x v="3"/>
    <n v="2024"/>
    <n v="77700"/>
    <n v="-15200"/>
  </r>
  <r>
    <n v="74"/>
    <s v="Lenteja de La Armuña"/>
    <n v="5"/>
    <x v="5"/>
    <s v="Frutas y hortalizas"/>
    <s v="CLASE 1.6. FRUTAS, HORTALIZAS Y CEREALES FRESCOS O TRANSFORMADOS"/>
    <x v="10"/>
    <s v="Legumbres"/>
    <s v="Alimentarios"/>
    <n v="2025"/>
    <n v="336150"/>
    <s v="€"/>
    <s v="€"/>
    <n v="114"/>
    <s v="Mercado en España"/>
    <x v="0"/>
    <n v="2024"/>
    <n v="243000"/>
    <n v="93150"/>
  </r>
  <r>
    <n v="74"/>
    <s v="Lenteja de La Armuña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74"/>
    <s v="Lenteja de La Armuña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6"/>
    <s v="Mercado en Terceros países"/>
    <x v="2"/>
    <n v="2024"/>
    <n v="0"/>
    <n v="0"/>
  </r>
  <r>
    <n v="74"/>
    <s v="Lenteja de La Armuña"/>
    <n v="5"/>
    <x v="5"/>
    <s v="Frutas y hortalizas"/>
    <s v="CLASE 1.6. FRUTAS, HORTALIZAS Y CEREALES FRESCOS O TRANSFORMADOS"/>
    <x v="10"/>
    <s v="Legumbres"/>
    <s v="Alimentarios"/>
    <n v="2025"/>
    <n v="336150"/>
    <s v="€"/>
    <s v="€"/>
    <n v="117"/>
    <s v="Total valor económico (114+115+116)"/>
    <x v="3"/>
    <n v="2024"/>
    <n v="243000"/>
    <n v="93150"/>
  </r>
  <r>
    <n v="75"/>
    <s v="Lenteja de Tierra de Campos"/>
    <n v="5"/>
    <x v="5"/>
    <s v="Frutas y hortalizas"/>
    <s v="CLASE 1.6. FRUTAS, HORTALIZAS Y CEREALES FRESCOS O TRANSFORMADOS"/>
    <x v="10"/>
    <s v="Legumbres"/>
    <s v="Alimentarios"/>
    <n v="2025"/>
    <n v="533400"/>
    <s v="€"/>
    <s v="€"/>
    <n v="114"/>
    <s v="Mercado en España"/>
    <x v="0"/>
    <n v="2024"/>
    <n v="607350"/>
    <n v="-73950"/>
  </r>
  <r>
    <n v="75"/>
    <s v="Lenteja de Tierra de Campos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75"/>
    <s v="Lenteja de Tierra de Campos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6"/>
    <s v="Mercado en Terceros países"/>
    <x v="2"/>
    <n v="2024"/>
    <n v="0"/>
    <n v="0"/>
  </r>
  <r>
    <n v="75"/>
    <s v="Lenteja de Tierra de Campos"/>
    <n v="5"/>
    <x v="5"/>
    <s v="Frutas y hortalizas"/>
    <s v="CLASE 1.6. FRUTAS, HORTALIZAS Y CEREALES FRESCOS O TRANSFORMADOS"/>
    <x v="10"/>
    <s v="Legumbres"/>
    <s v="Alimentarios"/>
    <n v="2025"/>
    <n v="533400"/>
    <s v="€"/>
    <s v="€"/>
    <n v="117"/>
    <s v="Total valor económico (114+115+116)"/>
    <x v="3"/>
    <n v="2024"/>
    <n v="607350"/>
    <n v="-73950"/>
  </r>
  <r>
    <n v="76"/>
    <s v="Mantequilla de Soria"/>
    <n v="5"/>
    <x v="5"/>
    <s v="Aceites"/>
    <s v="CLASE 1.5. ACEITES Y GRASAS"/>
    <x v="20"/>
    <s v="Mantequilla"/>
    <s v="Alimentarios"/>
    <n v="2025"/>
    <n v="707292.19750000001"/>
    <s v="€"/>
    <s v="€"/>
    <n v="114"/>
    <s v="Mercado en España"/>
    <x v="0"/>
    <n v="2024"/>
    <n v="784341.54"/>
    <n v="-77049.342500000028"/>
  </r>
  <r>
    <n v="76"/>
    <s v="Mantequilla de Soria"/>
    <n v="5"/>
    <x v="5"/>
    <s v="Aceites"/>
    <s v="CLASE 1.5. ACEITES Y GRASAS"/>
    <x v="20"/>
    <s v="Mantequilla"/>
    <s v="Alimentarios"/>
    <n v="2025"/>
    <n v="0"/>
    <s v="€"/>
    <s v="€"/>
    <n v="115"/>
    <s v="Mercado en la UE"/>
    <x v="1"/>
    <n v="2024"/>
    <n v="0"/>
    <n v="0"/>
  </r>
  <r>
    <n v="76"/>
    <s v="Mantequilla de Soria"/>
    <n v="5"/>
    <x v="5"/>
    <s v="Aceites"/>
    <s v="CLASE 1.5. ACEITES Y GRASAS"/>
    <x v="20"/>
    <s v="Mantequilla"/>
    <s v="Alimentarios"/>
    <n v="2025"/>
    <n v="0"/>
    <s v="€"/>
    <s v="€"/>
    <n v="116"/>
    <s v="Mercado en Terceros países"/>
    <x v="2"/>
    <n v="2024"/>
    <n v="0"/>
    <n v="0"/>
  </r>
  <r>
    <n v="76"/>
    <s v="Mantequilla de Soria"/>
    <n v="5"/>
    <x v="5"/>
    <s v="Aceites"/>
    <s v="CLASE 1.5. ACEITES Y GRASAS"/>
    <x v="20"/>
    <s v="Mantequilla"/>
    <s v="Alimentarios"/>
    <n v="2025"/>
    <n v="707292.19750000001"/>
    <s v="€"/>
    <s v="€"/>
    <n v="117"/>
    <s v="Total valor económico (114+115+116)"/>
    <x v="3"/>
    <n v="2024"/>
    <n v="784341.54"/>
    <n v="-77049.342500000028"/>
  </r>
  <r>
    <n v="77"/>
    <s v="Cecina de León"/>
    <n v="5"/>
    <x v="5"/>
    <s v="Productos cárnicos"/>
    <s v="CLASE 1.2. PRODUCTOS CÁRNICOS"/>
    <x v="21"/>
    <s v="Otros cárnicos"/>
    <s v="Alimentarios"/>
    <n v="2025"/>
    <n v="12234600"/>
    <s v="€"/>
    <s v="€"/>
    <n v="114"/>
    <s v="Mercado en España"/>
    <x v="0"/>
    <n v="2024"/>
    <n v="13891500"/>
    <n v="-1656900"/>
  </r>
  <r>
    <n v="77"/>
    <s v="Cecina de León"/>
    <n v="5"/>
    <x v="5"/>
    <s v="Productos cárnicos"/>
    <s v="CLASE 1.2. PRODUCTOS CÁRNICOS"/>
    <x v="21"/>
    <s v="Otros cárnicos"/>
    <s v="Alimentarios"/>
    <n v="2025"/>
    <n v="2085000.00009"/>
    <s v="€"/>
    <s v="€"/>
    <n v="115"/>
    <s v="Mercado en la UE"/>
    <x v="1"/>
    <n v="2024"/>
    <n v="1733474.99999999"/>
    <n v="351525.00009001"/>
  </r>
  <r>
    <n v="77"/>
    <s v="Cecina de León"/>
    <n v="5"/>
    <x v="5"/>
    <s v="Productos cárnicos"/>
    <s v="CLASE 1.2. PRODUCTOS CÁRNICOS"/>
    <x v="21"/>
    <s v="Otros cárnicos"/>
    <s v="Alimentarios"/>
    <n v="2025"/>
    <n v="973649.99991000001"/>
    <s v="€"/>
    <s v="€"/>
    <n v="116"/>
    <s v="Mercado en Terceros países"/>
    <x v="2"/>
    <n v="2024"/>
    <n v="912525.00000000501"/>
    <n v="61124.999909995007"/>
  </r>
  <r>
    <n v="77"/>
    <s v="Cecina de León"/>
    <n v="5"/>
    <x v="5"/>
    <s v="Productos cárnicos"/>
    <s v="CLASE 1.2. PRODUCTOS CÁRNICOS"/>
    <x v="21"/>
    <s v="Otros cárnicos"/>
    <s v="Alimentarios"/>
    <n v="2025"/>
    <n v="15293250"/>
    <s v="€"/>
    <s v="€"/>
    <n v="117"/>
    <s v="Total valor económico (114+115+116)"/>
    <x v="3"/>
    <n v="2024"/>
    <n v="16537500"/>
    <n v="-1244250"/>
  </r>
  <r>
    <n v="78"/>
    <s v="Mantecadas de Astorga"/>
    <n v="5"/>
    <x v="5"/>
    <s v="Productos de panadería…"/>
    <s v="CLASE 2.3. PRODUCTOS DE PANADERÍA, PASTELERÍA, REPOSTERÍA Y GALLETERÍA"/>
    <x v="13"/>
    <s v="Pastelería"/>
    <s v="Alimentarios"/>
    <n v="2025"/>
    <n v="1246203"/>
    <s v="€"/>
    <s v="€"/>
    <n v="114"/>
    <s v="Mercado en España"/>
    <x v="0"/>
    <n v="2024"/>
    <n v="1357902"/>
    <n v="-111699"/>
  </r>
  <r>
    <n v="78"/>
    <s v="Mantecadas de Astorga"/>
    <n v="5"/>
    <x v="5"/>
    <s v="Productos de panadería…"/>
    <s v="CLASE 2.3. PRODUCTOS DE PANADERÍA, PASTELERÍA, REPOSTERÍA Y GALLETERÍA"/>
    <x v="13"/>
    <s v="Pastelería"/>
    <s v="Alimentarios"/>
    <n v="2025"/>
    <n v="0"/>
    <s v="€"/>
    <s v="€"/>
    <n v="115"/>
    <s v="Mercado en la UE"/>
    <x v="1"/>
    <n v="2024"/>
    <n v="0"/>
    <n v="0"/>
  </r>
  <r>
    <n v="78"/>
    <s v="Mantecadas de Astorga"/>
    <n v="5"/>
    <x v="5"/>
    <s v="Productos de panadería…"/>
    <s v="CLASE 2.3. PRODUCTOS DE PANADERÍA, PASTELERÍA, REPOSTERÍA Y GALLETERÍA"/>
    <x v="13"/>
    <s v="Pastelería"/>
    <s v="Alimentarios"/>
    <n v="2025"/>
    <n v="0"/>
    <s v="€"/>
    <s v="€"/>
    <n v="116"/>
    <s v="Mercado en Terceros países"/>
    <x v="2"/>
    <n v="2024"/>
    <n v="0"/>
    <n v="0"/>
  </r>
  <r>
    <n v="78"/>
    <s v="Mantecadas de Astorga"/>
    <n v="5"/>
    <x v="5"/>
    <s v="Productos de panadería…"/>
    <s v="CLASE 2.3. PRODUCTOS DE PANADERÍA, PASTELERÍA, REPOSTERÍA Y GALLETERÍA"/>
    <x v="13"/>
    <s v="Pastelería"/>
    <s v="Alimentarios"/>
    <n v="2025"/>
    <n v="1246203"/>
    <s v="€"/>
    <s v="€"/>
    <n v="117"/>
    <s v="Total valor económico (114+115+116)"/>
    <x v="3"/>
    <n v="2024"/>
    <n v="1357902"/>
    <n v="-111699"/>
  </r>
  <r>
    <n v="79"/>
    <s v="Queso Zamorano"/>
    <n v="5"/>
    <x v="5"/>
    <s v="Quesos"/>
    <s v="CLASE 1.3. QUESOS"/>
    <x v="5"/>
    <s v="Quesos"/>
    <s v="Alimentarios"/>
    <n v="2025"/>
    <n v="2719901.8"/>
    <s v="€"/>
    <s v="€"/>
    <n v="114"/>
    <s v="Mercado en España"/>
    <x v="0"/>
    <n v="2024"/>
    <n v="2904670"/>
    <n v="-184768.20000000019"/>
  </r>
  <r>
    <n v="79"/>
    <s v="Queso Zamorano"/>
    <n v="5"/>
    <x v="5"/>
    <s v="Quesos"/>
    <s v="CLASE 1.3. QUESOS"/>
    <x v="5"/>
    <s v="Quesos"/>
    <s v="Alimentarios"/>
    <n v="2025"/>
    <n v="18037.901999999998"/>
    <s v="€"/>
    <s v="€"/>
    <n v="115"/>
    <s v="Mercado en la UE"/>
    <x v="1"/>
    <n v="2024"/>
    <n v="65820.157999999996"/>
    <n v="-47782.255999999994"/>
  </r>
  <r>
    <n v="79"/>
    <s v="Queso Zamorano"/>
    <n v="5"/>
    <x v="5"/>
    <s v="Quesos"/>
    <s v="CLASE 1.3. QUESOS"/>
    <x v="5"/>
    <s v="Quesos"/>
    <s v="Alimentarios"/>
    <n v="2025"/>
    <n v="48412.055999999997"/>
    <s v="€"/>
    <s v="€"/>
    <n v="116"/>
    <s v="Mercado en Terceros países"/>
    <x v="2"/>
    <n v="2024"/>
    <n v="0"/>
    <n v="48412.055999999997"/>
  </r>
  <r>
    <n v="79"/>
    <s v="Queso Zamorano"/>
    <n v="5"/>
    <x v="5"/>
    <s v="Quesos"/>
    <s v="CLASE 1.3. QUESOS"/>
    <x v="5"/>
    <s v="Quesos"/>
    <s v="Alimentarios"/>
    <n v="2025"/>
    <n v="2786351.7579999999"/>
    <s v="€"/>
    <s v="€"/>
    <n v="117"/>
    <s v="Total valor económico (114+115+116)"/>
    <x v="3"/>
    <n v="2024"/>
    <n v="2970490.1579999998"/>
    <n v="-184138.39999999991"/>
  </r>
  <r>
    <n v="80"/>
    <s v="Queso de Valdeón"/>
    <n v="5"/>
    <x v="5"/>
    <s v="Quesos"/>
    <s v="CLASE 1.3. QUESOS"/>
    <x v="5"/>
    <s v="Quesos"/>
    <s v="Alimentarios"/>
    <n v="2025"/>
    <n v="1582680"/>
    <s v="€"/>
    <s v="€"/>
    <n v="114"/>
    <s v="Mercado en España"/>
    <x v="0"/>
    <n v="2024"/>
    <n v="1388100"/>
    <n v="194580"/>
  </r>
  <r>
    <n v="80"/>
    <s v="Queso de Valdeón"/>
    <n v="5"/>
    <x v="5"/>
    <s v="Quesos"/>
    <s v="CLASE 1.3. QUESOS"/>
    <x v="5"/>
    <s v="Quesos"/>
    <s v="Alimentarios"/>
    <n v="2025"/>
    <n v="111650"/>
    <s v="€"/>
    <s v="€"/>
    <n v="115"/>
    <s v="Mercado en la UE"/>
    <x v="1"/>
    <n v="2024"/>
    <n v="72000"/>
    <n v="39650"/>
  </r>
  <r>
    <n v="80"/>
    <s v="Queso de Valdeón"/>
    <n v="5"/>
    <x v="5"/>
    <s v="Quesos"/>
    <s v="CLASE 1.3. QUESOS"/>
    <x v="5"/>
    <s v="Quesos"/>
    <s v="Alimentarios"/>
    <n v="2025"/>
    <n v="195800"/>
    <s v="€"/>
    <s v="€"/>
    <n v="116"/>
    <s v="Mercado en Terceros países"/>
    <x v="2"/>
    <n v="2024"/>
    <n v="144641.60000000001"/>
    <n v="51158.399999999994"/>
  </r>
  <r>
    <n v="80"/>
    <s v="Queso de Valdeón"/>
    <n v="5"/>
    <x v="5"/>
    <s v="Quesos"/>
    <s v="CLASE 1.3. QUESOS"/>
    <x v="5"/>
    <s v="Quesos"/>
    <s v="Alimentarios"/>
    <n v="2025"/>
    <n v="1890130"/>
    <s v="€"/>
    <s v="€"/>
    <n v="117"/>
    <s v="Total valor económico (114+115+116)"/>
    <x v="3"/>
    <n v="2024"/>
    <n v="1604741.6"/>
    <n v="285388.39999999991"/>
  </r>
  <r>
    <n v="81"/>
    <s v="Gofio Canario"/>
    <n v="7"/>
    <x v="6"/>
    <s v="Frutas y hortalizas"/>
    <s v="CLASE 1.6. FRUTAS, HORTALIZAS Y CEREALES FRESCOS O TRANSFORMADOS"/>
    <x v="22"/>
    <s v="Cereales"/>
    <s v="Alimentarios"/>
    <n v="2025"/>
    <n v="1750953.03"/>
    <s v="€"/>
    <s v="€"/>
    <n v="114"/>
    <s v="Mercado en España"/>
    <x v="0"/>
    <n v="2024"/>
    <n v="80724"/>
    <n v="1670229.03"/>
  </r>
  <r>
    <n v="81"/>
    <s v="Gofio Canario"/>
    <n v="7"/>
    <x v="6"/>
    <s v="Frutas y hortalizas"/>
    <s v="CLASE 1.6. FRUTAS, HORTALIZAS Y CEREALES FRESCOS O TRANSFORMADOS"/>
    <x v="22"/>
    <s v="Cereales"/>
    <s v="Alimentarios"/>
    <n v="2025"/>
    <n v="0"/>
    <s v="€"/>
    <s v="€"/>
    <n v="115"/>
    <s v="Mercado en la UE"/>
    <x v="1"/>
    <n v="2024"/>
    <n v="2520"/>
    <n v="-2520"/>
  </r>
  <r>
    <n v="81"/>
    <s v="Gofio Canario"/>
    <n v="7"/>
    <x v="6"/>
    <s v="Frutas y hortalizas"/>
    <s v="CLASE 1.6. FRUTAS, HORTALIZAS Y CEREALES FRESCOS O TRANSFORMADOS"/>
    <x v="22"/>
    <s v="Cereales"/>
    <s v="Alimentarios"/>
    <n v="2025"/>
    <n v="2681206.62"/>
    <s v="€"/>
    <s v="€"/>
    <n v="116"/>
    <s v="Mercado en Terceros países"/>
    <x v="2"/>
    <n v="2024"/>
    <n v="3088422.75"/>
    <n v="-407216.12999999989"/>
  </r>
  <r>
    <n v="81"/>
    <s v="Gofio Canario"/>
    <n v="7"/>
    <x v="6"/>
    <s v="Frutas y hortalizas"/>
    <s v="CLASE 1.6. FRUTAS, HORTALIZAS Y CEREALES FRESCOS O TRANSFORMADOS"/>
    <x v="22"/>
    <s v="Cereales"/>
    <s v="Alimentarios"/>
    <n v="2025"/>
    <n v="4432159.6500000004"/>
    <s v="€"/>
    <s v="€"/>
    <n v="117"/>
    <s v="Total valor económico (114+115+116)"/>
    <x v="3"/>
    <n v="2024"/>
    <n v="3171666.75"/>
    <n v="1260492.9000000004"/>
  </r>
  <r>
    <n v="82"/>
    <s v="Papas Antiguas de Canarias"/>
    <n v="7"/>
    <x v="6"/>
    <s v="Frutas y hortalizas"/>
    <s v="CLASE 1.6. FRUTAS, HORTALIZAS Y CEREALES FRESCOS O TRANSFORMADOS"/>
    <x v="3"/>
    <s v="Hortalizas"/>
    <s v="Alimentarios"/>
    <n v="2025"/>
    <n v="0"/>
    <s v="€"/>
    <s v="€"/>
    <n v="114"/>
    <s v="Mercado en España"/>
    <x v="0"/>
    <n v="2024"/>
    <n v="19600"/>
    <n v="-19600"/>
  </r>
  <r>
    <n v="82"/>
    <s v="Papas Antiguas de Canarias"/>
    <n v="7"/>
    <x v="6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82"/>
    <s v="Papas Antiguas de Canarias"/>
    <n v="7"/>
    <x v="6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82"/>
    <s v="Papas Antiguas de Canarias"/>
    <n v="7"/>
    <x v="6"/>
    <s v="Frutas y hortalizas"/>
    <s v="CLASE 1.6. FRUTAS, HORTALIZAS Y CEREALES FRESCOS O TRANSFORMADOS"/>
    <x v="3"/>
    <s v="Hortalizas"/>
    <s v="Alimentarios"/>
    <n v="2025"/>
    <n v="0"/>
    <s v="€"/>
    <s v="€"/>
    <n v="117"/>
    <s v="Total valor económico (114+115+116)"/>
    <x v="3"/>
    <n v="2024"/>
    <n v="19600"/>
    <n v="-19600"/>
  </r>
  <r>
    <n v="83"/>
    <s v="Plátano de Canarias"/>
    <n v="7"/>
    <x v="6"/>
    <s v="Frutas y hortalizas"/>
    <s v="CLASE 1.6. FRUTAS, HORTALIZAS Y CEREALES FRESCOS O TRANSFORMADOS"/>
    <x v="7"/>
    <s v="Frutas"/>
    <s v="Alimentarios"/>
    <n v="2025"/>
    <n v="554187000"/>
    <s v="€"/>
    <s v="€"/>
    <n v="114"/>
    <s v="Mercado en España"/>
    <x v="0"/>
    <n v="2024"/>
    <n v="432401980"/>
    <n v="121785020"/>
  </r>
  <r>
    <n v="83"/>
    <s v="Plátano de Canarias"/>
    <n v="7"/>
    <x v="6"/>
    <s v="Frutas y hortalizas"/>
    <s v="CLASE 1.6. FRUTAS, HORTALIZAS Y CEREALES FRESCOS O TRANSFORMADOS"/>
    <x v="7"/>
    <s v="Frutas"/>
    <s v="Alimentarios"/>
    <n v="2025"/>
    <n v="756000"/>
    <s v="€"/>
    <s v="€"/>
    <n v="115"/>
    <s v="Mercado en la UE"/>
    <x v="1"/>
    <n v="2024"/>
    <n v="1285070"/>
    <n v="-529070"/>
  </r>
  <r>
    <n v="83"/>
    <s v="Plátano de Canarias"/>
    <n v="7"/>
    <x v="6"/>
    <s v="Frutas y hortalizas"/>
    <s v="CLASE 1.6. FRUTAS, HORTALIZAS Y CEREALES FRESCOS O TRANSFORMADOS"/>
    <x v="7"/>
    <s v="Frutas"/>
    <s v="Alimentarios"/>
    <n v="2025"/>
    <n v="7074000"/>
    <s v="€"/>
    <s v="€"/>
    <n v="116"/>
    <s v="Mercado en Terceros países"/>
    <x v="2"/>
    <n v="2024"/>
    <n v="12721230"/>
    <n v="-5647230"/>
  </r>
  <r>
    <n v="83"/>
    <s v="Plátano de Canarias"/>
    <n v="7"/>
    <x v="6"/>
    <s v="Frutas y hortalizas"/>
    <s v="CLASE 1.6. FRUTAS, HORTALIZAS Y CEREALES FRESCOS O TRANSFORMADOS"/>
    <x v="7"/>
    <s v="Frutas"/>
    <s v="Alimentarios"/>
    <n v="2025"/>
    <n v="562017000"/>
    <s v="€"/>
    <s v="€"/>
    <n v="117"/>
    <s v="Total valor económico (114+115+116)"/>
    <x v="3"/>
    <n v="2024"/>
    <n v="446408280"/>
    <n v="115608720"/>
  </r>
  <r>
    <n v="84"/>
    <s v="Miel de Tenerife"/>
    <n v="7"/>
    <x v="6"/>
    <s v="Otros de origen animal"/>
    <s v="CLASE 1.4. OTROS PRODUCTOS DE ORIGEN ANIMAL"/>
    <x v="12"/>
    <s v="Miel"/>
    <s v="Alimentarios"/>
    <n v="2025"/>
    <n v="364384"/>
    <s v="€"/>
    <s v="€"/>
    <n v="114"/>
    <s v="Mercado en España"/>
    <x v="0"/>
    <n v="2024"/>
    <n v="110000"/>
    <n v="254384"/>
  </r>
  <r>
    <n v="84"/>
    <s v="Miel de Tenerife"/>
    <n v="7"/>
    <x v="6"/>
    <s v="Otros de origen animal"/>
    <s v="CLASE 1.4. OTROS PRODUCTOS DE ORIGEN ANIMAL"/>
    <x v="12"/>
    <s v="Miel"/>
    <s v="Alimentarios"/>
    <n v="2025"/>
    <n v="0"/>
    <s v="€"/>
    <s v="€"/>
    <n v="115"/>
    <s v="Mercado en la UE"/>
    <x v="1"/>
    <n v="2024"/>
    <n v="0"/>
    <n v="0"/>
  </r>
  <r>
    <n v="84"/>
    <s v="Miel de Tenerife"/>
    <n v="7"/>
    <x v="6"/>
    <s v="Otros de origen animal"/>
    <s v="CLASE 1.4. OTROS PRODUCTOS DE ORIGEN ANIMAL"/>
    <x v="12"/>
    <s v="Miel"/>
    <s v="Alimentarios"/>
    <n v="2025"/>
    <n v="0"/>
    <s v="€"/>
    <s v="€"/>
    <n v="116"/>
    <s v="Mercado en Terceros países"/>
    <x v="2"/>
    <n v="2024"/>
    <n v="0"/>
    <n v="0"/>
  </r>
  <r>
    <n v="84"/>
    <s v="Miel de Tenerife"/>
    <n v="7"/>
    <x v="6"/>
    <s v="Otros de origen animal"/>
    <s v="CLASE 1.4. OTROS PRODUCTOS DE ORIGEN ANIMAL"/>
    <x v="12"/>
    <s v="Miel"/>
    <s v="Alimentarios"/>
    <n v="2025"/>
    <n v="364384"/>
    <s v="€"/>
    <s v="€"/>
    <n v="117"/>
    <s v="Total valor económico (114+115+116)"/>
    <x v="3"/>
    <n v="2024"/>
    <n v="110000"/>
    <n v="254384"/>
  </r>
  <r>
    <n v="85"/>
    <s v="Cochinilla de Canarias"/>
    <n v="7"/>
    <x v="6"/>
    <s v="Cochinilla"/>
    <s v="CLASE 2.12. COCHINILLA"/>
    <x v="23"/>
    <s v="Cochinilla"/>
    <s v="Alimentarios"/>
    <n v="2025"/>
    <n v="1298.83"/>
    <s v="€"/>
    <s v="€"/>
    <n v="114"/>
    <s v="Mercado en España"/>
    <x v="0"/>
    <n v="2024"/>
    <n v="645.1"/>
    <n v="653.7299999999999"/>
  </r>
  <r>
    <n v="85"/>
    <s v="Cochinilla de Canarias"/>
    <n v="7"/>
    <x v="6"/>
    <s v="Cochinilla"/>
    <s v="CLASE 2.12. COCHINILLA"/>
    <x v="23"/>
    <s v="Cochinilla"/>
    <s v="Alimentarios"/>
    <n v="2025"/>
    <n v="7043.6549999999997"/>
    <s v="€"/>
    <s v="€"/>
    <n v="115"/>
    <s v="Mercado en la UE"/>
    <x v="1"/>
    <n v="2024"/>
    <n v="129.02000000000001"/>
    <n v="6914.6349999999993"/>
  </r>
  <r>
    <n v="85"/>
    <s v="Cochinilla de Canarias"/>
    <n v="7"/>
    <x v="6"/>
    <s v="Cochinilla"/>
    <s v="CLASE 2.12. COCHINILLA"/>
    <x v="23"/>
    <s v="Cochinilla"/>
    <s v="Alimentarios"/>
    <n v="2025"/>
    <n v="31471.65"/>
    <s v="€"/>
    <s v="€"/>
    <n v="116"/>
    <s v="Mercado en Terceros países"/>
    <x v="2"/>
    <n v="2024"/>
    <n v="12902"/>
    <n v="18569.650000000001"/>
  </r>
  <r>
    <n v="85"/>
    <s v="Cochinilla de Canarias"/>
    <n v="7"/>
    <x v="6"/>
    <s v="Cochinilla"/>
    <s v="CLASE 2.12. COCHINILLA"/>
    <x v="23"/>
    <s v="Cochinilla"/>
    <s v="Alimentarios"/>
    <n v="2025"/>
    <n v="39814.135000000002"/>
    <s v="€"/>
    <s v="€"/>
    <n v="117"/>
    <s v="Total valor económico (114+115+116)"/>
    <x v="3"/>
    <n v="2024"/>
    <n v="13676.12"/>
    <n v="26138.014999999999"/>
  </r>
  <r>
    <n v="86"/>
    <s v="Queso de Flor de Guía / Queso de Media Flor de Guía / Queso de Guía"/>
    <n v="7"/>
    <x v="6"/>
    <s v="Quesos"/>
    <s v="CLASE 1.3. QUESOS"/>
    <x v="5"/>
    <s v="Quesos"/>
    <s v="Alimentarios"/>
    <n v="2025"/>
    <n v="87852.337"/>
    <s v="€"/>
    <s v="€"/>
    <n v="114"/>
    <s v="Mercado en España"/>
    <x v="0"/>
    <n v="2024"/>
    <n v="77307.043999999994"/>
    <n v="10545.293000000005"/>
  </r>
  <r>
    <n v="86"/>
    <s v="Queso de Flor de Guía / Queso de Media Flor de Guía / Queso de Guía"/>
    <n v="7"/>
    <x v="6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86"/>
    <s v="Queso de Flor de Guía / Queso de Media Flor de Guía / Queso de Guía"/>
    <n v="7"/>
    <x v="6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86"/>
    <s v="Queso de Flor de Guía / Queso de Media Flor de Guía / Queso de Guía"/>
    <n v="7"/>
    <x v="6"/>
    <s v="Quesos"/>
    <s v="CLASE 1.3. QUESOS"/>
    <x v="5"/>
    <s v="Quesos"/>
    <s v="Alimentarios"/>
    <n v="2025"/>
    <n v="87852.337"/>
    <s v="€"/>
    <s v="€"/>
    <n v="117"/>
    <s v="Total valor económico (114+115+116)"/>
    <x v="3"/>
    <n v="2024"/>
    <n v="77307.043999999994"/>
    <n v="10545.293000000005"/>
  </r>
  <r>
    <n v="87"/>
    <s v="Queso Majorero"/>
    <n v="7"/>
    <x v="6"/>
    <s v="Quesos"/>
    <s v="CLASE 1.3. QUESOS"/>
    <x v="5"/>
    <s v="Quesos"/>
    <s v="Alimentarios"/>
    <n v="2025"/>
    <n v="1994048.1"/>
    <s v="€"/>
    <s v="€"/>
    <n v="114"/>
    <s v="Mercado en España"/>
    <x v="0"/>
    <n v="2024"/>
    <n v="2776620"/>
    <n v="-782571.89999999991"/>
  </r>
  <r>
    <n v="87"/>
    <s v="Queso Majorero"/>
    <n v="7"/>
    <x v="6"/>
    <s v="Quesos"/>
    <s v="CLASE 1.3. QUESOS"/>
    <x v="5"/>
    <s v="Quesos"/>
    <s v="Alimentarios"/>
    <n v="2025"/>
    <n v="9469.9"/>
    <s v="€"/>
    <s v="€"/>
    <n v="115"/>
    <s v="Mercado en la UE"/>
    <x v="1"/>
    <n v="2024"/>
    <n v="4446.42"/>
    <n v="5023.4799999999996"/>
  </r>
  <r>
    <n v="87"/>
    <s v="Queso Majorero"/>
    <n v="7"/>
    <x v="6"/>
    <s v="Quesos"/>
    <s v="CLASE 1.3. QUESOS"/>
    <x v="5"/>
    <s v="Quesos"/>
    <s v="Alimentarios"/>
    <n v="2025"/>
    <n v="37593.71"/>
    <s v="€"/>
    <s v="€"/>
    <n v="116"/>
    <s v="Mercado en Terceros países"/>
    <x v="2"/>
    <n v="2024"/>
    <n v="21548.34"/>
    <n v="16045.369999999999"/>
  </r>
  <r>
    <n v="87"/>
    <s v="Queso Majorero"/>
    <n v="7"/>
    <x v="6"/>
    <s v="Quesos"/>
    <s v="CLASE 1.3. QUESOS"/>
    <x v="5"/>
    <s v="Quesos"/>
    <s v="Alimentarios"/>
    <n v="2025"/>
    <n v="2041111.71"/>
    <s v="€"/>
    <s v="€"/>
    <n v="117"/>
    <s v="Total valor económico (114+115+116)"/>
    <x v="3"/>
    <n v="2024"/>
    <n v="2802614.76"/>
    <n v="-761503.04999999981"/>
  </r>
  <r>
    <n v="88"/>
    <s v="Queso Palmero / Queso de la Palma"/>
    <n v="7"/>
    <x v="6"/>
    <s v="Quesos"/>
    <s v="CLASE 1.3. QUESOS"/>
    <x v="5"/>
    <s v="Quesos"/>
    <s v="Alimentarios"/>
    <n v="2025"/>
    <n v="407556.81"/>
    <s v="€"/>
    <s v="€"/>
    <n v="114"/>
    <s v="Mercado en España"/>
    <x v="0"/>
    <n v="2024"/>
    <n v="582180.69389999995"/>
    <n v="-174623.88389999996"/>
  </r>
  <r>
    <n v="88"/>
    <s v="Queso Palmero / Queso de la Palma"/>
    <n v="7"/>
    <x v="6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88"/>
    <s v="Queso Palmero / Queso de la Palma"/>
    <n v="7"/>
    <x v="6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88"/>
    <s v="Queso Palmero / Queso de la Palma"/>
    <n v="7"/>
    <x v="6"/>
    <s v="Quesos"/>
    <s v="CLASE 1.3. QUESOS"/>
    <x v="5"/>
    <s v="Quesos"/>
    <s v="Alimentarios"/>
    <n v="2025"/>
    <n v="407556.81"/>
    <s v="€"/>
    <s v="€"/>
    <n v="117"/>
    <s v="Total valor económico (114+115+116)"/>
    <x v="3"/>
    <n v="2024"/>
    <n v="582180.69389999995"/>
    <n v="-174623.88389999996"/>
  </r>
  <r>
    <n v="89"/>
    <s v="Carne de Cantabria"/>
    <n v="18"/>
    <x v="7"/>
    <s v="Carnes frescas"/>
    <s v="CLASE 1.1. CARNES FRESCAS"/>
    <x v="2"/>
    <s v="Vacuno"/>
    <s v="Alimentarios"/>
    <n v="2025"/>
    <n v="9341010"/>
    <s v="€"/>
    <s v="€"/>
    <n v="114"/>
    <s v="Mercado en España"/>
    <x v="0"/>
    <n v="2024"/>
    <n v="11140911"/>
    <n v="-1799901"/>
  </r>
  <r>
    <n v="89"/>
    <s v="Carne de Cantabria"/>
    <n v="18"/>
    <x v="7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89"/>
    <s v="Carne de Cantabria"/>
    <n v="18"/>
    <x v="7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89"/>
    <s v="Carne de Cantabria"/>
    <n v="18"/>
    <x v="7"/>
    <s v="Carnes frescas"/>
    <s v="CLASE 1.1. CARNES FRESCAS"/>
    <x v="2"/>
    <s v="Vacuno"/>
    <s v="Alimentarios"/>
    <n v="2025"/>
    <n v="9341010"/>
    <s v="€"/>
    <s v="€"/>
    <n v="117"/>
    <s v="Total valor económico (114+115+116)"/>
    <x v="3"/>
    <n v="2024"/>
    <n v="11140911"/>
    <n v="-1799901"/>
  </r>
  <r>
    <n v="90"/>
    <s v="Miel de Liébana"/>
    <n v="18"/>
    <x v="7"/>
    <s v="Otros de origen animal"/>
    <s v="CLASE 1.4. OTROS PRODUCTOS DE ORIGEN ANIMAL"/>
    <x v="12"/>
    <s v="Miel"/>
    <s v="Alimentarios"/>
    <n v="2025"/>
    <n v="124788"/>
    <s v="€"/>
    <s v="€"/>
    <n v="114"/>
    <s v="Mercado en España"/>
    <x v="0"/>
    <n v="2024"/>
    <n v="138000"/>
    <n v="-13212"/>
  </r>
  <r>
    <n v="90"/>
    <s v="Miel de Liébana"/>
    <n v="18"/>
    <x v="7"/>
    <s v="Otros de origen animal"/>
    <s v="CLASE 1.4. OTROS PRODUCTOS DE ORIGEN ANIMAL"/>
    <x v="12"/>
    <s v="Miel"/>
    <s v="Alimentarios"/>
    <n v="2025"/>
    <n v="0"/>
    <s v="€"/>
    <s v="€"/>
    <n v="115"/>
    <s v="Mercado en la UE"/>
    <x v="1"/>
    <n v="2024"/>
    <n v="0"/>
    <n v="0"/>
  </r>
  <r>
    <n v="90"/>
    <s v="Miel de Liébana"/>
    <n v="18"/>
    <x v="7"/>
    <s v="Otros de origen animal"/>
    <s v="CLASE 1.4. OTROS PRODUCTOS DE ORIGEN ANIMAL"/>
    <x v="12"/>
    <s v="Miel"/>
    <s v="Alimentarios"/>
    <n v="2025"/>
    <n v="0"/>
    <s v="€"/>
    <s v="€"/>
    <n v="116"/>
    <s v="Mercado en Terceros países"/>
    <x v="2"/>
    <n v="2024"/>
    <n v="0"/>
    <n v="0"/>
  </r>
  <r>
    <n v="90"/>
    <s v="Miel de Liébana"/>
    <n v="18"/>
    <x v="7"/>
    <s v="Otros de origen animal"/>
    <s v="CLASE 1.4. OTROS PRODUCTOS DE ORIGEN ANIMAL"/>
    <x v="12"/>
    <s v="Miel"/>
    <s v="Alimentarios"/>
    <n v="2025"/>
    <n v="124788"/>
    <s v="€"/>
    <s v="€"/>
    <n v="117"/>
    <s v="Total valor económico (114+115+116)"/>
    <x v="3"/>
    <n v="2024"/>
    <n v="138000"/>
    <n v="-13212"/>
  </r>
  <r>
    <n v="91"/>
    <s v="Sobao Pasiego"/>
    <n v="18"/>
    <x v="7"/>
    <s v="Productos de panadería…"/>
    <s v="CLASE 2.3. PRODUCTOS DE PANADERÍA, PASTELERÍA, REPOSTERÍA Y GALLETERÍA"/>
    <x v="13"/>
    <s v="Pastelería"/>
    <s v="Alimentarios"/>
    <n v="2025"/>
    <n v="14185889.744999999"/>
    <s v="€"/>
    <s v="€"/>
    <n v="114"/>
    <s v="Mercado en España"/>
    <x v="0"/>
    <n v="2024"/>
    <n v="14429528.52"/>
    <n v="-243638.77500000037"/>
  </r>
  <r>
    <n v="91"/>
    <s v="Sobao Pasiego"/>
    <n v="18"/>
    <x v="7"/>
    <s v="Productos de panadería…"/>
    <s v="CLASE 2.3. PRODUCTOS DE PANADERÍA, PASTELERÍA, REPOSTERÍA Y GALLETERÍA"/>
    <x v="13"/>
    <s v="Pastelería"/>
    <s v="Alimentarios"/>
    <n v="2025"/>
    <n v="0"/>
    <s v="€"/>
    <s v="€"/>
    <n v="115"/>
    <s v="Mercado en la UE"/>
    <x v="1"/>
    <n v="2024"/>
    <n v="0"/>
    <n v="0"/>
  </r>
  <r>
    <n v="91"/>
    <s v="Sobao Pasiego"/>
    <n v="18"/>
    <x v="7"/>
    <s v="Productos de panadería…"/>
    <s v="CLASE 2.3. PRODUCTOS DE PANADERÍA, PASTELERÍA, REPOSTERÍA Y GALLETERÍA"/>
    <x v="13"/>
    <s v="Pastelería"/>
    <s v="Alimentarios"/>
    <n v="2025"/>
    <n v="0"/>
    <s v="€"/>
    <s v="€"/>
    <n v="116"/>
    <s v="Mercado en Terceros países"/>
    <x v="2"/>
    <n v="2024"/>
    <n v="0"/>
    <n v="0"/>
  </r>
  <r>
    <n v="91"/>
    <s v="Sobao Pasiego"/>
    <n v="18"/>
    <x v="7"/>
    <s v="Productos de panadería…"/>
    <s v="CLASE 2.3. PRODUCTOS DE PANADERÍA, PASTELERÍA, REPOSTERÍA Y GALLETERÍA"/>
    <x v="13"/>
    <s v="Pastelería"/>
    <s v="Alimentarios"/>
    <n v="2025"/>
    <n v="14185889.744999999"/>
    <s v="€"/>
    <s v="€"/>
    <n v="117"/>
    <s v="Total valor económico (114+115+116)"/>
    <x v="3"/>
    <n v="2024"/>
    <n v="14429528.52"/>
    <n v="-243638.77500000037"/>
  </r>
  <r>
    <n v="92"/>
    <s v="Picón Bejes-Tresviso"/>
    <n v="18"/>
    <x v="7"/>
    <s v="Quesos"/>
    <s v="CLASE 1.3. QUESOS"/>
    <x v="5"/>
    <s v="Quesos"/>
    <s v="Alimentarios"/>
    <n v="2025"/>
    <n v="504672"/>
    <s v="€"/>
    <s v="€"/>
    <n v="114"/>
    <s v="Mercado en España"/>
    <x v="0"/>
    <n v="2024"/>
    <n v="530486"/>
    <n v="-25814"/>
  </r>
  <r>
    <n v="92"/>
    <s v="Picón Bejes-Tresviso"/>
    <n v="18"/>
    <x v="7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92"/>
    <s v="Picón Bejes-Tresviso"/>
    <n v="18"/>
    <x v="7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92"/>
    <s v="Picón Bejes-Tresviso"/>
    <n v="18"/>
    <x v="7"/>
    <s v="Quesos"/>
    <s v="CLASE 1.3. QUESOS"/>
    <x v="5"/>
    <s v="Quesos"/>
    <s v="Alimentarios"/>
    <n v="2025"/>
    <n v="504672"/>
    <s v="€"/>
    <s v="€"/>
    <n v="117"/>
    <s v="Total valor económico (114+115+116)"/>
    <x v="3"/>
    <n v="2024"/>
    <n v="530486"/>
    <n v="-25814"/>
  </r>
  <r>
    <n v="93"/>
    <s v="Queso Nata de Cantabria"/>
    <n v="18"/>
    <x v="7"/>
    <s v="Quesos"/>
    <s v="CLASE 1.3. QUESOS"/>
    <x v="5"/>
    <s v="Quesos"/>
    <s v="Alimentarios"/>
    <n v="2025"/>
    <n v="492430"/>
    <s v="€"/>
    <s v="€"/>
    <n v="114"/>
    <s v="Mercado en España"/>
    <x v="0"/>
    <n v="2024"/>
    <n v="591870.6"/>
    <n v="-99440.599999999977"/>
  </r>
  <r>
    <n v="93"/>
    <s v="Queso Nata de Cantabria"/>
    <n v="18"/>
    <x v="7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93"/>
    <s v="Queso Nata de Cantabria"/>
    <n v="18"/>
    <x v="7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93"/>
    <s v="Queso Nata de Cantabria"/>
    <n v="18"/>
    <x v="7"/>
    <s v="Quesos"/>
    <s v="CLASE 1.3. QUESOS"/>
    <x v="5"/>
    <s v="Quesos"/>
    <s v="Alimentarios"/>
    <n v="2025"/>
    <n v="492430"/>
    <s v="€"/>
    <s v="€"/>
    <n v="117"/>
    <s v="Total valor económico (114+115+116)"/>
    <x v="3"/>
    <n v="2024"/>
    <n v="591870.6"/>
    <n v="-99440.599999999977"/>
  </r>
  <r>
    <n v="94"/>
    <s v="Quesucos de Liébana"/>
    <n v="18"/>
    <x v="7"/>
    <s v="Quesos"/>
    <s v="CLASE 1.3. QUESOS"/>
    <x v="5"/>
    <s v="Quesos"/>
    <s v="Alimentarios"/>
    <n v="2025"/>
    <n v="18000"/>
    <s v="€"/>
    <s v="€"/>
    <n v="114"/>
    <s v="Mercado en España"/>
    <x v="0"/>
    <n v="2024"/>
    <n v="37215"/>
    <n v="-19215"/>
  </r>
  <r>
    <n v="94"/>
    <s v="Quesucos de Liébana"/>
    <n v="18"/>
    <x v="7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94"/>
    <s v="Quesucos de Liébana"/>
    <n v="18"/>
    <x v="7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94"/>
    <s v="Quesucos de Liébana"/>
    <n v="18"/>
    <x v="7"/>
    <s v="Quesos"/>
    <s v="CLASE 1.3. QUESOS"/>
    <x v="5"/>
    <s v="Quesos"/>
    <s v="Alimentarios"/>
    <n v="2025"/>
    <n v="18000"/>
    <s v="€"/>
    <s v="€"/>
    <n v="117"/>
    <s v="Total valor económico (114+115+116)"/>
    <x v="3"/>
    <n v="2024"/>
    <n v="37215"/>
    <n v="-19215"/>
  </r>
  <r>
    <n v="95"/>
    <s v="Aceite de Terra Alta / Oli de Terra Alta"/>
    <n v="8"/>
    <x v="8"/>
    <s v="Aceites"/>
    <s v="CLASE 1.5. ACEITES Y GRASAS"/>
    <x v="6"/>
    <s v="Aceites Oli. Vírgen Extra"/>
    <s v="Alimentarios"/>
    <n v="2025"/>
    <n v="3056000"/>
    <s v="€"/>
    <s v="€"/>
    <n v="114"/>
    <s v="Mercado en España"/>
    <x v="0"/>
    <n v="2024"/>
    <n v="1950000"/>
    <n v="1106000"/>
  </r>
  <r>
    <n v="95"/>
    <s v="Aceite de Terra Alta / Oli de Terra Alta"/>
    <n v="8"/>
    <x v="8"/>
    <s v="Aceites"/>
    <s v="CLASE 1.5. ACEITES Y GRASAS"/>
    <x v="6"/>
    <s v="Aceites Oli. Vírgen Extra"/>
    <s v="Alimentarios"/>
    <n v="2025"/>
    <n v="64000"/>
    <s v="€"/>
    <s v="€"/>
    <n v="115"/>
    <s v="Mercado en la UE"/>
    <x v="1"/>
    <n v="2024"/>
    <n v="80000"/>
    <n v="-16000"/>
  </r>
  <r>
    <n v="95"/>
    <s v="Aceite de Terra Alta / Oli de Terra Alta"/>
    <n v="8"/>
    <x v="8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95"/>
    <s v="Aceite de Terra Alta / Oli de Terra Alta"/>
    <n v="8"/>
    <x v="8"/>
    <s v="Aceites"/>
    <s v="CLASE 1.5. ACEITES Y GRASAS"/>
    <x v="6"/>
    <s v="Aceites Oli. Vírgen Extra"/>
    <s v="Alimentarios"/>
    <n v="2025"/>
    <n v="3120000"/>
    <s v="€"/>
    <s v="€"/>
    <n v="117"/>
    <s v="Total valor económico (114+115+116)"/>
    <x v="3"/>
    <n v="2024"/>
    <n v="2030000"/>
    <n v="1090000"/>
  </r>
  <r>
    <n v="96"/>
    <s v="Aceite del Baix Ebre-Montsià / Oli del Baix Ebre-Montsià"/>
    <n v="8"/>
    <x v="8"/>
    <s v="Aceites"/>
    <s v="CLASE 1.5. ACEITES Y GRASAS"/>
    <x v="6"/>
    <s v="Aceites Oli. Vírgen Extra"/>
    <s v="Alimentarios"/>
    <n v="2025"/>
    <n v="714868"/>
    <s v="€"/>
    <s v="€"/>
    <n v="114"/>
    <s v="Mercado en España"/>
    <x v="0"/>
    <n v="2024"/>
    <n v="866781"/>
    <n v="-151913"/>
  </r>
  <r>
    <n v="96"/>
    <s v="Aceite del Baix Ebre-Montsià / Oli del Baix Ebre-Montsià"/>
    <n v="8"/>
    <x v="8"/>
    <s v="Aceites"/>
    <s v="CLASE 1.5. ACEITES Y GRASAS"/>
    <x v="6"/>
    <s v="Aceites Oli. Vírgen Extra"/>
    <s v="Alimentarios"/>
    <n v="2025"/>
    <n v="30278.5"/>
    <s v="€"/>
    <s v="€"/>
    <n v="115"/>
    <s v="Mercado en la UE"/>
    <x v="1"/>
    <n v="2024"/>
    <n v="7306.2"/>
    <n v="22972.3"/>
  </r>
  <r>
    <n v="96"/>
    <s v="Aceite del Baix Ebre-Montsià / Oli del Baix Ebre-Montsià"/>
    <n v="8"/>
    <x v="8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96"/>
    <s v="Aceite del Baix Ebre-Montsià / Oli del Baix Ebre-Montsià"/>
    <n v="8"/>
    <x v="8"/>
    <s v="Aceites"/>
    <s v="CLASE 1.5. ACEITES Y GRASAS"/>
    <x v="6"/>
    <s v="Aceites Oli. Vírgen Extra"/>
    <s v="Alimentarios"/>
    <n v="2025"/>
    <n v="745146.5"/>
    <s v="€"/>
    <s v="€"/>
    <n v="117"/>
    <s v="Total valor económico (114+115+116)"/>
    <x v="3"/>
    <n v="2024"/>
    <n v="874087.2"/>
    <n v="-128940.69999999995"/>
  </r>
  <r>
    <n v="97"/>
    <s v="Oli de l'Empordà / Aceite de L'Empordà"/>
    <n v="8"/>
    <x v="8"/>
    <s v="Aceites"/>
    <s v="CLASE 1.5. ACEITES Y GRASAS"/>
    <x v="6"/>
    <s v="Aceites Oli. Vírgen Extra"/>
    <s v="Alimentarios"/>
    <n v="2025"/>
    <n v="1066500"/>
    <s v="€"/>
    <s v="€"/>
    <n v="114"/>
    <s v="Mercado en España"/>
    <x v="0"/>
    <n v="2024"/>
    <n v="830880"/>
    <n v="235620"/>
  </r>
  <r>
    <n v="97"/>
    <s v="Oli de l'Empordà / Aceite de L'Empordà"/>
    <n v="8"/>
    <x v="8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97"/>
    <s v="Oli de l'Empordà / Aceite de L'Empordà"/>
    <n v="8"/>
    <x v="8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97"/>
    <s v="Oli de l'Empordà / Aceite de L'Empordà"/>
    <n v="8"/>
    <x v="8"/>
    <s v="Aceites"/>
    <s v="CLASE 1.5. ACEITES Y GRASAS"/>
    <x v="6"/>
    <s v="Aceites Oli. Vírgen Extra"/>
    <s v="Alimentarios"/>
    <n v="2025"/>
    <n v="1066500"/>
    <s v="€"/>
    <s v="€"/>
    <n v="117"/>
    <s v="Total valor económico (114+115+116)"/>
    <x v="3"/>
    <n v="2024"/>
    <n v="830880"/>
    <n v="235620"/>
  </r>
  <r>
    <n v="98"/>
    <s v="Les Garrigues"/>
    <n v="8"/>
    <x v="8"/>
    <s v="Aceites"/>
    <s v="CLASE 1.5. ACEITES Y GRASAS"/>
    <x v="6"/>
    <s v="Aceites Oli. Vírgen Extra"/>
    <s v="Alimentarios"/>
    <n v="2025"/>
    <n v="15776000"/>
    <s v="€"/>
    <s v="€"/>
    <n v="114"/>
    <s v="Mercado en España"/>
    <x v="0"/>
    <n v="2024"/>
    <n v="12632000"/>
    <n v="3144000"/>
  </r>
  <r>
    <n v="98"/>
    <s v="Les Garrigues"/>
    <n v="8"/>
    <x v="8"/>
    <s v="Aceites"/>
    <s v="CLASE 1.5. ACEITES Y GRASAS"/>
    <x v="6"/>
    <s v="Aceites Oli. Vírgen Extra"/>
    <s v="Alimentarios"/>
    <n v="2025"/>
    <n v="647700"/>
    <s v="€"/>
    <s v="€"/>
    <n v="115"/>
    <s v="Mercado en la UE"/>
    <x v="1"/>
    <n v="2024"/>
    <n v="495200"/>
    <n v="152500"/>
  </r>
  <r>
    <n v="98"/>
    <s v="Les Garrigues"/>
    <n v="8"/>
    <x v="8"/>
    <s v="Aceites"/>
    <s v="CLASE 1.5. ACEITES Y GRASAS"/>
    <x v="6"/>
    <s v="Aceites Oli. Vírgen Extra"/>
    <s v="Alimentarios"/>
    <n v="2025"/>
    <n v="160650"/>
    <s v="€"/>
    <s v="€"/>
    <n v="116"/>
    <s v="Mercado en Terceros países"/>
    <x v="2"/>
    <n v="2024"/>
    <n v="76640"/>
    <n v="84010"/>
  </r>
  <r>
    <n v="98"/>
    <s v="Les Garrigues"/>
    <n v="8"/>
    <x v="8"/>
    <s v="Aceites"/>
    <s v="CLASE 1.5. ACEITES Y GRASAS"/>
    <x v="6"/>
    <s v="Aceites Oli. Vírgen Extra"/>
    <s v="Alimentarios"/>
    <n v="2025"/>
    <n v="16584350"/>
    <s v="€"/>
    <s v="€"/>
    <n v="117"/>
    <s v="Total valor económico (114+115+116)"/>
    <x v="3"/>
    <n v="2024"/>
    <n v="13203840"/>
    <n v="3380510"/>
  </r>
  <r>
    <n v="99"/>
    <s v="Siurana"/>
    <n v="8"/>
    <x v="8"/>
    <s v="Aceites"/>
    <s v="CLASE 1.5. ACEITES Y GRASAS"/>
    <x v="6"/>
    <s v="Aceites Oli. Vírgen Extra"/>
    <s v="Alimentarios"/>
    <n v="2025"/>
    <n v="20217376.565000001"/>
    <s v="€"/>
    <s v="€"/>
    <n v="114"/>
    <s v="Mercado en España"/>
    <x v="0"/>
    <n v="2024"/>
    <n v="25928320"/>
    <n v="-5710943.4349999987"/>
  </r>
  <r>
    <n v="99"/>
    <s v="Siurana"/>
    <n v="8"/>
    <x v="8"/>
    <s v="Aceites"/>
    <s v="CLASE 1.5. ACEITES Y GRASAS"/>
    <x v="6"/>
    <s v="Aceites Oli. Vírgen Extra"/>
    <s v="Alimentarios"/>
    <n v="2025"/>
    <n v="653403.5"/>
    <s v="€"/>
    <s v="€"/>
    <n v="115"/>
    <s v="Mercado en la UE"/>
    <x v="1"/>
    <n v="2024"/>
    <n v="1136960"/>
    <n v="-483556.5"/>
  </r>
  <r>
    <n v="99"/>
    <s v="Siurana"/>
    <n v="8"/>
    <x v="8"/>
    <s v="Aceites"/>
    <s v="CLASE 1.5. ACEITES Y GRASAS"/>
    <x v="6"/>
    <s v="Aceites Oli. Vírgen Extra"/>
    <s v="Alimentarios"/>
    <n v="2025"/>
    <n v="6692118"/>
    <s v="€"/>
    <s v="€"/>
    <n v="116"/>
    <s v="Mercado en Terceros países"/>
    <x v="2"/>
    <n v="2024"/>
    <n v="5385710"/>
    <n v="1306408"/>
  </r>
  <r>
    <n v="99"/>
    <s v="Siurana"/>
    <n v="8"/>
    <x v="8"/>
    <s v="Aceites"/>
    <s v="CLASE 1.5. ACEITES Y GRASAS"/>
    <x v="6"/>
    <s v="Aceites Oli. Vírgen Extra"/>
    <s v="Alimentarios"/>
    <n v="2025"/>
    <n v="27562898.065000001"/>
    <s v="€"/>
    <s v="€"/>
    <n v="117"/>
    <s v="Total valor económico (114+115+116)"/>
    <x v="3"/>
    <n v="2024"/>
    <n v="32450990"/>
    <n v="-4888091.9349999987"/>
  </r>
  <r>
    <n v="100"/>
    <s v="Arroz del Delta del Ebro / Arròs del Delta de l'Ebre"/>
    <n v="8"/>
    <x v="8"/>
    <s v="Frutas y hortalizas"/>
    <s v="CLASE 1.6. FRUTAS, HORTALIZAS Y CEREALES FRESCOS O TRANSFORMADOS"/>
    <x v="0"/>
    <s v="Arroz"/>
    <s v="Alimentarios"/>
    <n v="2025"/>
    <n v="6620593.2800000003"/>
    <s v="€"/>
    <s v="€"/>
    <n v="114"/>
    <s v="Mercado en España"/>
    <x v="0"/>
    <n v="2024"/>
    <n v="6980140"/>
    <n v="-359546.71999999974"/>
  </r>
  <r>
    <n v="100"/>
    <s v="Arroz del Delta del Ebro / Arròs del Delta de l'Ebre"/>
    <n v="8"/>
    <x v="8"/>
    <s v="Frutas y hortalizas"/>
    <s v="CLASE 1.6. FRUTAS, HORTALIZAS Y CEREALES FRESCOS O TRANSFORMADOS"/>
    <x v="0"/>
    <s v="Arroz"/>
    <s v="Alimentarios"/>
    <n v="2025"/>
    <n v="118308.4"/>
    <s v="€"/>
    <s v="€"/>
    <n v="115"/>
    <s v="Mercado en la UE"/>
    <x v="1"/>
    <n v="2024"/>
    <n v="94200"/>
    <n v="24108.399999999994"/>
  </r>
  <r>
    <n v="100"/>
    <s v="Arroz del Delta del Ebro / Arròs del Delta de l'Ebre"/>
    <n v="8"/>
    <x v="8"/>
    <s v="Frutas y hortalizas"/>
    <s v="CLASE 1.6. FRUTAS, HORTALIZAS Y CEREALES FRESCOS O TRANSFORMADOS"/>
    <x v="0"/>
    <s v="Arroz"/>
    <s v="Alimentarios"/>
    <n v="2025"/>
    <n v="167434.4"/>
    <s v="€"/>
    <s v="€"/>
    <n v="116"/>
    <s v="Mercado en Terceros países"/>
    <x v="2"/>
    <n v="2024"/>
    <n v="158000"/>
    <n v="9434.3999999999942"/>
  </r>
  <r>
    <n v="100"/>
    <s v="Arroz del Delta del Ebro / Arròs del Delta de l'Ebre"/>
    <n v="8"/>
    <x v="8"/>
    <s v="Frutas y hortalizas"/>
    <s v="CLASE 1.6. FRUTAS, HORTALIZAS Y CEREALES FRESCOS O TRANSFORMADOS"/>
    <x v="0"/>
    <s v="Arroz"/>
    <s v="Alimentarios"/>
    <n v="2025"/>
    <n v="6906336.0800000001"/>
    <s v="€"/>
    <s v="€"/>
    <n v="117"/>
    <s v="Total valor económico (114+115+116)"/>
    <x v="3"/>
    <n v="2024"/>
    <n v="7232340"/>
    <n v="-326003.91999999993"/>
  </r>
  <r>
    <n v="101"/>
    <s v="Gall del Penedès"/>
    <n v="8"/>
    <x v="8"/>
    <s v="Carnes frescas"/>
    <s v="CLASE 1.1. CARNES FRESCAS"/>
    <x v="24"/>
    <s v="Aves"/>
    <s v="Alimentarios"/>
    <n v="2025"/>
    <n v="120600"/>
    <s v="€"/>
    <s v="€"/>
    <n v="114"/>
    <s v="Mercado en España"/>
    <x v="0"/>
    <n v="2024"/>
    <n v="150750"/>
    <n v="-30150"/>
  </r>
  <r>
    <n v="101"/>
    <s v="Gall del Penedès"/>
    <n v="8"/>
    <x v="8"/>
    <s v="Carnes frescas"/>
    <s v="CLASE 1.1. CARNES FRESCAS"/>
    <x v="24"/>
    <s v="Aves"/>
    <s v="Alimentarios"/>
    <n v="2025"/>
    <n v="0"/>
    <s v="€"/>
    <s v="€"/>
    <n v="115"/>
    <s v="Mercado en la UE"/>
    <x v="1"/>
    <n v="2024"/>
    <n v="0"/>
    <n v="0"/>
  </r>
  <r>
    <n v="101"/>
    <s v="Gall del Penedès"/>
    <n v="8"/>
    <x v="8"/>
    <s v="Carnes frescas"/>
    <s v="CLASE 1.1. CARNES FRESCAS"/>
    <x v="24"/>
    <s v="Aves"/>
    <s v="Alimentarios"/>
    <n v="2025"/>
    <n v="0"/>
    <s v="€"/>
    <s v="€"/>
    <n v="116"/>
    <s v="Mercado en Terceros países"/>
    <x v="2"/>
    <n v="2024"/>
    <n v="0"/>
    <n v="0"/>
  </r>
  <r>
    <n v="101"/>
    <s v="Gall del Penedès"/>
    <n v="8"/>
    <x v="8"/>
    <s v="Carnes frescas"/>
    <s v="CLASE 1.1. CARNES FRESCAS"/>
    <x v="24"/>
    <s v="Aves"/>
    <s v="Alimentarios"/>
    <n v="2025"/>
    <n v="120600"/>
    <s v="€"/>
    <s v="€"/>
    <n v="117"/>
    <s v="Total valor económico (114+115+116)"/>
    <x v="3"/>
    <n v="2024"/>
    <n v="150750"/>
    <n v="-30150"/>
  </r>
  <r>
    <n v="102"/>
    <s v="Pollo y Capón del Prat"/>
    <n v="8"/>
    <x v="8"/>
    <s v="Carnes frescas"/>
    <s v="CLASE 1.1. CARNES FRESCAS"/>
    <x v="24"/>
    <s v="Aves"/>
    <s v="Alimentarios"/>
    <n v="2025"/>
    <n v="170170"/>
    <s v="€"/>
    <s v="€"/>
    <n v="114"/>
    <s v="Mercado en España"/>
    <x v="0"/>
    <n v="2024"/>
    <n v="193595"/>
    <n v="-23425"/>
  </r>
  <r>
    <n v="102"/>
    <s v="Pollo y Capón del Prat"/>
    <n v="8"/>
    <x v="8"/>
    <s v="Carnes frescas"/>
    <s v="CLASE 1.1. CARNES FRESCAS"/>
    <x v="24"/>
    <s v="Aves"/>
    <s v="Alimentarios"/>
    <n v="2025"/>
    <n v="0"/>
    <s v="€"/>
    <s v="€"/>
    <n v="115"/>
    <s v="Mercado en la UE"/>
    <x v="1"/>
    <n v="2024"/>
    <n v="0"/>
    <n v="0"/>
  </r>
  <r>
    <n v="102"/>
    <s v="Pollo y Capón del Prat"/>
    <n v="8"/>
    <x v="8"/>
    <s v="Carnes frescas"/>
    <s v="CLASE 1.1. CARNES FRESCAS"/>
    <x v="24"/>
    <s v="Aves"/>
    <s v="Alimentarios"/>
    <n v="2025"/>
    <n v="0"/>
    <s v="€"/>
    <s v="€"/>
    <n v="116"/>
    <s v="Mercado en Terceros países"/>
    <x v="2"/>
    <n v="2024"/>
    <n v="0"/>
    <n v="0"/>
  </r>
  <r>
    <n v="102"/>
    <s v="Pollo y Capón del Prat"/>
    <n v="8"/>
    <x v="8"/>
    <s v="Carnes frescas"/>
    <s v="CLASE 1.1. CARNES FRESCAS"/>
    <x v="24"/>
    <s v="Aves"/>
    <s v="Alimentarios"/>
    <n v="2025"/>
    <n v="170170"/>
    <s v="€"/>
    <s v="€"/>
    <n v="117"/>
    <s v="Total valor económico (114+115+116)"/>
    <x v="3"/>
    <n v="2024"/>
    <n v="193595"/>
    <n v="-23425"/>
  </r>
  <r>
    <n v="103"/>
    <s v="Ternera de los Pirineos Catalanes / Vedella dels Pirineus Catalans / Vedell des Pyrénées Catalanes"/>
    <n v="8"/>
    <x v="8"/>
    <s v="Carnes frescas"/>
    <s v="CLASE 1.1. CARNES FRESCAS"/>
    <x v="2"/>
    <s v="Vacuno"/>
    <s v="Alimentarios"/>
    <n v="2025"/>
    <n v="0"/>
    <s v="€"/>
    <s v="€"/>
    <n v="114"/>
    <s v="Mercado en España"/>
    <x v="0"/>
    <n v="2024"/>
    <n v="0"/>
    <n v="0"/>
  </r>
  <r>
    <n v="103"/>
    <s v="Ternera de los Pirineos Catalanes / Vedella dels Pirineus Catalans / Vedell des Pyrénées Catalanes"/>
    <n v="8"/>
    <x v="8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103"/>
    <s v="Ternera de los Pirineos Catalanes / Vedella dels Pirineus Catalans / Vedell des Pyrénées Catalanes"/>
    <n v="8"/>
    <x v="8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103"/>
    <s v="Ternera de los Pirineos Catalanes / Vedella dels Pirineus Catalans / Vedell des Pyrénées Catalanes"/>
    <n v="8"/>
    <x v="8"/>
    <s v="Carnes frescas"/>
    <s v="CLASE 1.1. CARNES FRESCAS"/>
    <x v="2"/>
    <s v="Vacuno"/>
    <s v="Alimentarios"/>
    <n v="2025"/>
    <n v="0"/>
    <s v="€"/>
    <s v="€"/>
    <n v="117"/>
    <s v="Total valor económico (114+115+116)"/>
    <x v="3"/>
    <n v="2024"/>
    <n v="0"/>
    <n v="0"/>
  </r>
  <r>
    <n v="104"/>
    <s v="Salchichón de Vic / Llonganissa de Vic"/>
    <n v="8"/>
    <x v="8"/>
    <s v="Productos cárnicos"/>
    <s v="CLASE 1.2. PRODUCTOS CÁRNICOS"/>
    <x v="17"/>
    <s v="Embutidos"/>
    <s v="Alimentarios"/>
    <n v="2025"/>
    <n v="2134208.4323999998"/>
    <s v="€"/>
    <s v="€"/>
    <n v="114"/>
    <s v="Mercado en España"/>
    <x v="0"/>
    <n v="2024"/>
    <n v="2115177.5699999998"/>
    <n v="19030.862399999984"/>
  </r>
  <r>
    <n v="104"/>
    <s v="Salchichón de Vic / Llonganissa de Vic"/>
    <n v="8"/>
    <x v="8"/>
    <s v="Productos cárnicos"/>
    <s v="CLASE 1.2. PRODUCTOS CÁRNICOS"/>
    <x v="17"/>
    <s v="Embutidos"/>
    <s v="Alimentarios"/>
    <n v="2025"/>
    <n v="665482.22"/>
    <s v="€"/>
    <s v="€"/>
    <n v="115"/>
    <s v="Mercado en la UE"/>
    <x v="1"/>
    <n v="2024"/>
    <n v="642550.69999999995"/>
    <n v="22931.520000000019"/>
  </r>
  <r>
    <n v="104"/>
    <s v="Salchichón de Vic / Llonganissa de Vic"/>
    <n v="8"/>
    <x v="8"/>
    <s v="Productos cárnicos"/>
    <s v="CLASE 1.2. PRODUCTOS CÁRNICOS"/>
    <x v="17"/>
    <s v="Embutidos"/>
    <s v="Alimentarios"/>
    <n v="2025"/>
    <n v="28949.919999999998"/>
    <s v="€"/>
    <s v="€"/>
    <n v="116"/>
    <s v="Mercado en Terceros países"/>
    <x v="2"/>
    <n v="2024"/>
    <n v="4918.1000000000004"/>
    <n v="24031.82"/>
  </r>
  <r>
    <n v="104"/>
    <s v="Salchichón de Vic / Llonganissa de Vic"/>
    <n v="8"/>
    <x v="8"/>
    <s v="Productos cárnicos"/>
    <s v="CLASE 1.2. PRODUCTOS CÁRNICOS"/>
    <x v="17"/>
    <s v="Embutidos"/>
    <s v="Alimentarios"/>
    <n v="2025"/>
    <n v="2828640.5723999999"/>
    <s v="€"/>
    <s v="€"/>
    <n v="117"/>
    <s v="Total valor económico (114+115+116)"/>
    <x v="3"/>
    <n v="2024"/>
    <n v="2762646.37"/>
    <n v="65994.202399999835"/>
  </r>
  <r>
    <n v="105"/>
    <s v="Calçot de Valls"/>
    <n v="8"/>
    <x v="8"/>
    <s v="Frutas y hortalizas"/>
    <s v="CLASE 1.6. FRUTAS, HORTALIZAS Y CEREALES FRESCOS O TRANSFORMADOS"/>
    <x v="3"/>
    <s v="Hortalizas"/>
    <s v="Alimentarios"/>
    <n v="2025"/>
    <n v="2875500"/>
    <s v="€"/>
    <s v="€"/>
    <n v="114"/>
    <s v="Mercado en España"/>
    <x v="0"/>
    <n v="2024"/>
    <n v="2700000"/>
    <n v="175500"/>
  </r>
  <r>
    <n v="105"/>
    <s v="Calçot de Valls"/>
    <n v="8"/>
    <x v="8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05"/>
    <s v="Calçot de Valls"/>
    <n v="8"/>
    <x v="8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05"/>
    <s v="Calçot de Valls"/>
    <n v="8"/>
    <x v="8"/>
    <s v="Frutas y hortalizas"/>
    <s v="CLASE 1.6. FRUTAS, HORTALIZAS Y CEREALES FRESCOS O TRANSFORMADOS"/>
    <x v="3"/>
    <s v="Hortalizas"/>
    <s v="Alimentarios"/>
    <n v="2025"/>
    <n v="2875500"/>
    <s v="€"/>
    <s v="€"/>
    <n v="117"/>
    <s v="Total valor económico (114+115+116)"/>
    <x v="3"/>
    <n v="2024"/>
    <n v="2700000"/>
    <n v="175500"/>
  </r>
  <r>
    <n v="106"/>
    <s v="Patatas de Prades / Patates de Prades"/>
    <n v="8"/>
    <x v="8"/>
    <s v="Frutas y hortalizas"/>
    <s v="CLASE 1.6. FRUTAS, HORTALIZAS Y CEREALES FRESCOS O TRANSFORMADOS"/>
    <x v="3"/>
    <s v="Hortalizas"/>
    <s v="Alimentarios"/>
    <n v="2025"/>
    <n v="11776"/>
    <s v="€"/>
    <s v="€"/>
    <n v="114"/>
    <s v="Mercado en España"/>
    <x v="0"/>
    <n v="2024"/>
    <n v="7740"/>
    <n v="4036"/>
  </r>
  <r>
    <n v="106"/>
    <s v="Patatas de Prades / Patates de Prades"/>
    <n v="8"/>
    <x v="8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06"/>
    <s v="Patatas de Prades / Patates de Prades"/>
    <n v="8"/>
    <x v="8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06"/>
    <s v="Patatas de Prades / Patates de Prades"/>
    <n v="8"/>
    <x v="8"/>
    <s v="Frutas y hortalizas"/>
    <s v="CLASE 1.6. FRUTAS, HORTALIZAS Y CEREALES FRESCOS O TRANSFORMADOS"/>
    <x v="3"/>
    <s v="Hortalizas"/>
    <s v="Alimentarios"/>
    <n v="2025"/>
    <n v="11776"/>
    <s v="€"/>
    <s v="€"/>
    <n v="117"/>
    <s v="Total valor económico (114+115+116)"/>
    <x v="3"/>
    <n v="2024"/>
    <n v="7740"/>
    <n v="4036"/>
  </r>
  <r>
    <n v="107"/>
    <s v="Avellana de Reus"/>
    <n v="8"/>
    <x v="8"/>
    <s v="Frutas y hortalizas"/>
    <s v="CLASE 1.6. FRUTAS, HORTALIZAS Y CEREALES FRESCOS O TRANSFORMADOS"/>
    <x v="19"/>
    <s v="Frutos secos"/>
    <s v="Alimentarios"/>
    <n v="2025"/>
    <n v="1272358.2"/>
    <s v="€"/>
    <s v="€"/>
    <n v="114"/>
    <s v="Mercado en España"/>
    <x v="0"/>
    <n v="2024"/>
    <n v="2071309.6"/>
    <n v="-798951.40000000014"/>
  </r>
  <r>
    <n v="107"/>
    <s v="Avellana de Reus"/>
    <n v="8"/>
    <x v="8"/>
    <s v="Frutas y hortalizas"/>
    <s v="CLASE 1.6. FRUTAS, HORTALIZAS Y CEREALES FRESCOS O TRANSFORMADOS"/>
    <x v="19"/>
    <s v="Frutos secos"/>
    <s v="Alimentarios"/>
    <n v="2025"/>
    <n v="0"/>
    <s v="€"/>
    <s v="€"/>
    <n v="115"/>
    <s v="Mercado en la UE"/>
    <x v="1"/>
    <n v="2024"/>
    <n v="0"/>
    <n v="0"/>
  </r>
  <r>
    <n v="107"/>
    <s v="Avellana de Reus"/>
    <n v="8"/>
    <x v="8"/>
    <s v="Frutas y hortalizas"/>
    <s v="CLASE 1.6. FRUTAS, HORTALIZAS Y CEREALES FRESCOS O TRANSFORMADOS"/>
    <x v="19"/>
    <s v="Frutos secos"/>
    <s v="Alimentarios"/>
    <n v="2025"/>
    <n v="0"/>
    <s v="€"/>
    <s v="€"/>
    <n v="116"/>
    <s v="Mercado en Terceros países"/>
    <x v="2"/>
    <n v="2024"/>
    <n v="0"/>
    <n v="0"/>
  </r>
  <r>
    <n v="107"/>
    <s v="Avellana de Reus"/>
    <n v="8"/>
    <x v="8"/>
    <s v="Frutas y hortalizas"/>
    <s v="CLASE 1.6. FRUTAS, HORTALIZAS Y CEREALES FRESCOS O TRANSFORMADOS"/>
    <x v="19"/>
    <s v="Frutos secos"/>
    <s v="Alimentarios"/>
    <n v="2025"/>
    <n v="1272358.2"/>
    <s v="€"/>
    <s v="€"/>
    <n v="117"/>
    <s v="Total valor económico (114+115+116)"/>
    <x v="3"/>
    <n v="2024"/>
    <n v="2071309.6"/>
    <n v="-798951.40000000014"/>
  </r>
  <r>
    <n v="108"/>
    <s v="Pera de Lleida"/>
    <n v="8"/>
    <x v="8"/>
    <s v="Frutas y hortalizas"/>
    <s v="CLASE 1.6. FRUTAS, HORTALIZAS Y CEREALES FRESCOS O TRANSFORMADOS"/>
    <x v="7"/>
    <s v="Frutas"/>
    <s v="Alimentarios"/>
    <n v="2025"/>
    <n v="455172.3"/>
    <s v="€"/>
    <s v="€"/>
    <n v="114"/>
    <s v="Mercado en España"/>
    <x v="0"/>
    <n v="2024"/>
    <n v="549037.43999999994"/>
    <n v="-93865.139999999956"/>
  </r>
  <r>
    <n v="108"/>
    <s v="Pera de Lleida"/>
    <n v="8"/>
    <x v="8"/>
    <s v="Frutas y hortalizas"/>
    <s v="CLASE 1.6. FRUTAS, HORTALIZAS Y CEREALES FRESCOS O TRANSFORMADOS"/>
    <x v="7"/>
    <s v="Frutas"/>
    <s v="Alimentarios"/>
    <n v="2025"/>
    <n v="0"/>
    <s v="€"/>
    <s v="€"/>
    <n v="115"/>
    <s v="Mercado en la UE"/>
    <x v="1"/>
    <n v="2024"/>
    <n v="0"/>
    <n v="0"/>
  </r>
  <r>
    <n v="108"/>
    <s v="Pera de Lleida"/>
    <n v="8"/>
    <x v="8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108"/>
    <s v="Pera de Lleida"/>
    <n v="8"/>
    <x v="8"/>
    <s v="Frutas y hortalizas"/>
    <s v="CLASE 1.6. FRUTAS, HORTALIZAS Y CEREALES FRESCOS O TRANSFORMADOS"/>
    <x v="7"/>
    <s v="Frutas"/>
    <s v="Alimentarios"/>
    <n v="2025"/>
    <n v="455172.3"/>
    <s v="€"/>
    <s v="€"/>
    <n v="117"/>
    <s v="Total valor económico (114+115+116)"/>
    <x v="3"/>
    <n v="2024"/>
    <n v="549037.43999999994"/>
    <n v="-93865.139999999956"/>
  </r>
  <r>
    <n v="109"/>
    <s v="Clementinas de las Tierras del Ebro / Clementines de les Terres de l'Ebre"/>
    <n v="8"/>
    <x v="8"/>
    <s v="Frutas y hortalizas"/>
    <s v="CLASE 1.6. FRUTAS, HORTALIZAS Y CEREALES FRESCOS O TRANSFORMADOS"/>
    <x v="7"/>
    <s v="Frutas"/>
    <s v="Alimentarios"/>
    <n v="2025"/>
    <n v="127100"/>
    <s v="€"/>
    <s v="€"/>
    <n v="114"/>
    <s v="Mercado en España"/>
    <x v="0"/>
    <n v="2024"/>
    <n v="172533"/>
    <n v="-45433"/>
  </r>
  <r>
    <n v="109"/>
    <s v="Clementinas de las Tierras del Ebro / Clementines de les Terres de l'Ebre"/>
    <n v="8"/>
    <x v="8"/>
    <s v="Frutas y hortalizas"/>
    <s v="CLASE 1.6. FRUTAS, HORTALIZAS Y CEREALES FRESCOS O TRANSFORMADOS"/>
    <x v="7"/>
    <s v="Frutas"/>
    <s v="Alimentarios"/>
    <n v="2025"/>
    <n v="0"/>
    <s v="€"/>
    <s v="€"/>
    <n v="115"/>
    <s v="Mercado en la UE"/>
    <x v="1"/>
    <n v="2024"/>
    <n v="0"/>
    <n v="0"/>
  </r>
  <r>
    <n v="109"/>
    <s v="Clementinas de las Tierras del Ebro / Clementines de les Terres de l'Ebre"/>
    <n v="8"/>
    <x v="8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109"/>
    <s v="Clementinas de las Tierras del Ebro / Clementines de les Terres de l'Ebre"/>
    <n v="8"/>
    <x v="8"/>
    <s v="Frutas y hortalizas"/>
    <s v="CLASE 1.6. FRUTAS, HORTALIZAS Y CEREALES FRESCOS O TRANSFORMADOS"/>
    <x v="7"/>
    <s v="Frutas"/>
    <s v="Alimentarios"/>
    <n v="2025"/>
    <n v="127100"/>
    <s v="€"/>
    <s v="€"/>
    <n v="117"/>
    <s v="Total valor económico (114+115+116)"/>
    <x v="3"/>
    <n v="2024"/>
    <n v="172533"/>
    <n v="-45433"/>
  </r>
  <r>
    <n v="110"/>
    <s v="Manzana de Girona / Poma de Girona"/>
    <n v="8"/>
    <x v="8"/>
    <s v="Frutas y hortalizas"/>
    <s v="CLASE 1.6. FRUTAS, HORTALIZAS Y CEREALES FRESCOS O TRANSFORMADOS"/>
    <x v="7"/>
    <s v="Frutas"/>
    <s v="Alimentarios"/>
    <n v="2025"/>
    <n v="14214799"/>
    <s v="€"/>
    <s v="€"/>
    <n v="114"/>
    <s v="Mercado en España"/>
    <x v="0"/>
    <n v="2024"/>
    <n v="59786298"/>
    <n v="-45571499"/>
  </r>
  <r>
    <n v="110"/>
    <s v="Manzana de Girona / Poma de Girona"/>
    <n v="8"/>
    <x v="8"/>
    <s v="Frutas y hortalizas"/>
    <s v="CLASE 1.6. FRUTAS, HORTALIZAS Y CEREALES FRESCOS O TRANSFORMADOS"/>
    <x v="7"/>
    <s v="Frutas"/>
    <s v="Alimentarios"/>
    <n v="2025"/>
    <n v="95385.9"/>
    <s v="€"/>
    <s v="€"/>
    <n v="115"/>
    <s v="Mercado en la UE"/>
    <x v="1"/>
    <n v="2024"/>
    <n v="47262.6"/>
    <n v="48123.299999999996"/>
  </r>
  <r>
    <n v="110"/>
    <s v="Manzana de Girona / Poma de Girona"/>
    <n v="8"/>
    <x v="8"/>
    <s v="Frutas y hortalizas"/>
    <s v="CLASE 1.6. FRUTAS, HORTALIZAS Y CEREALES FRESCOS O TRANSFORMADOS"/>
    <x v="7"/>
    <s v="Frutas"/>
    <s v="Alimentarios"/>
    <n v="2025"/>
    <n v="1499872.7"/>
    <s v="€"/>
    <s v="€"/>
    <n v="116"/>
    <s v="Mercado en Terceros países"/>
    <x v="2"/>
    <n v="2024"/>
    <n v="770942.7"/>
    <n v="728930"/>
  </r>
  <r>
    <n v="110"/>
    <s v="Manzana de Girona / Poma de Girona"/>
    <n v="8"/>
    <x v="8"/>
    <s v="Frutas y hortalizas"/>
    <s v="CLASE 1.6. FRUTAS, HORTALIZAS Y CEREALES FRESCOS O TRANSFORMADOS"/>
    <x v="7"/>
    <s v="Frutas"/>
    <s v="Alimentarios"/>
    <n v="2025"/>
    <n v="15810057.6"/>
    <s v="€"/>
    <s v="€"/>
    <n v="117"/>
    <s v="Total valor económico (114+115+116)"/>
    <x v="3"/>
    <n v="2024"/>
    <n v="60604503.299999997"/>
    <n v="-44794445.699999996"/>
  </r>
  <r>
    <n v="111"/>
    <s v="Fesols de Santa Pau"/>
    <n v="8"/>
    <x v="8"/>
    <s v="Frutas y hortalizas"/>
    <s v="CLASE 1.6. FRUTAS, HORTALIZAS Y CEREALES FRESCOS O TRANSFORMADOS"/>
    <x v="10"/>
    <s v="Legumbres"/>
    <s v="Alimentarios"/>
    <n v="2025"/>
    <n v="146916"/>
    <s v="€"/>
    <s v="€"/>
    <n v="114"/>
    <s v="Mercado en España"/>
    <x v="0"/>
    <n v="2024"/>
    <n v="29568"/>
    <n v="117348"/>
  </r>
  <r>
    <n v="111"/>
    <s v="Fesols de Santa Pau"/>
    <n v="8"/>
    <x v="8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111"/>
    <s v="Fesols de Santa Pau"/>
    <n v="8"/>
    <x v="8"/>
    <s v="Frutas y hortalizas"/>
    <s v="CLASE 1.6. FRUTAS, HORTALIZAS Y CEREALES FRESCOS O TRANSFORMADOS"/>
    <x v="10"/>
    <s v="Legumbres"/>
    <s v="Alimentarios"/>
    <n v="2025"/>
    <n v="0"/>
    <s v="€"/>
    <s v="€"/>
    <n v="116"/>
    <s v="Mercado en Terceros países"/>
    <x v="2"/>
    <n v="2024"/>
    <n v="0"/>
    <n v="0"/>
  </r>
  <r>
    <n v="111"/>
    <s v="Fesols de Santa Pau"/>
    <n v="8"/>
    <x v="8"/>
    <s v="Frutas y hortalizas"/>
    <s v="CLASE 1.6. FRUTAS, HORTALIZAS Y CEREALES FRESCOS O TRANSFORMADOS"/>
    <x v="10"/>
    <s v="Legumbres"/>
    <s v="Alimentarios"/>
    <n v="2025"/>
    <n v="146916"/>
    <s v="€"/>
    <s v="€"/>
    <n v="117"/>
    <s v="Total valor económico (114+115+116)"/>
    <x v="3"/>
    <n v="2024"/>
    <n v="29568"/>
    <n v="117348"/>
  </r>
  <r>
    <n v="112"/>
    <s v="Mongeta del Ganxet"/>
    <n v="8"/>
    <x v="8"/>
    <s v="Frutas y hortalizas"/>
    <s v="CLASE 1.6. FRUTAS, HORTALIZAS Y CEREALES FRESCOS O TRANSFORMADOS"/>
    <x v="10"/>
    <s v="Legumbres"/>
    <s v="Alimentarios"/>
    <n v="2025"/>
    <n v="41269.800000000003"/>
    <s v="€"/>
    <s v="€"/>
    <n v="114"/>
    <s v="Mercado en España"/>
    <x v="0"/>
    <n v="2024"/>
    <n v="66768"/>
    <n v="-25498.199999999997"/>
  </r>
  <r>
    <n v="112"/>
    <s v="Mongeta del Ganxet"/>
    <n v="8"/>
    <x v="8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112"/>
    <s v="Mongeta del Ganxet"/>
    <n v="8"/>
    <x v="8"/>
    <s v="Frutas y hortalizas"/>
    <s v="CLASE 1.6. FRUTAS, HORTALIZAS Y CEREALES FRESCOS O TRANSFORMADOS"/>
    <x v="10"/>
    <s v="Legumbres"/>
    <s v="Alimentarios"/>
    <n v="2025"/>
    <n v="0"/>
    <s v="€"/>
    <s v="€"/>
    <n v="116"/>
    <s v="Mercado en Terceros países"/>
    <x v="2"/>
    <n v="2024"/>
    <n v="0"/>
    <n v="0"/>
  </r>
  <r>
    <n v="112"/>
    <s v="Mongeta del Ganxet"/>
    <n v="8"/>
    <x v="8"/>
    <s v="Frutas y hortalizas"/>
    <s v="CLASE 1.6. FRUTAS, HORTALIZAS Y CEREALES FRESCOS O TRANSFORMADOS"/>
    <x v="10"/>
    <s v="Legumbres"/>
    <s v="Alimentarios"/>
    <n v="2025"/>
    <n v="41269.800000000003"/>
    <s v="€"/>
    <s v="€"/>
    <n v="117"/>
    <s v="Total valor económico (114+115+116)"/>
    <x v="3"/>
    <n v="2024"/>
    <n v="66768"/>
    <n v="-25498.199999999997"/>
  </r>
  <r>
    <n v="113"/>
    <s v="Mantequilla de l'Alt Urgell y la Cerdanya / Mantega de l'Alt Urgell i la Cerdanya"/>
    <n v="8"/>
    <x v="8"/>
    <s v="Aceites"/>
    <s v="CLASE 1.5. ACEITES Y GRASAS"/>
    <x v="20"/>
    <s v="Mantequilla"/>
    <s v="Alimentarios"/>
    <n v="2025"/>
    <n v="5132100.3131999997"/>
    <s v="€"/>
    <s v="€"/>
    <n v="114"/>
    <s v="Mercado en España"/>
    <x v="0"/>
    <n v="2024"/>
    <n v="4894124.5351999998"/>
    <n v="237975.77799999993"/>
  </r>
  <r>
    <n v="113"/>
    <s v="Mantequilla de l'Alt Urgell y la Cerdanya / Mantega de l'Alt Urgell i la Cerdanya"/>
    <n v="8"/>
    <x v="8"/>
    <s v="Aceites"/>
    <s v="CLASE 1.5. ACEITES Y GRASAS"/>
    <x v="20"/>
    <s v="Mantequilla"/>
    <s v="Alimentarios"/>
    <n v="2025"/>
    <n v="0"/>
    <s v="€"/>
    <s v="€"/>
    <n v="115"/>
    <s v="Mercado en la UE"/>
    <x v="1"/>
    <n v="2024"/>
    <n v="0"/>
    <n v="0"/>
  </r>
  <r>
    <n v="113"/>
    <s v="Mantequilla de l'Alt Urgell y la Cerdanya / Mantega de l'Alt Urgell i la Cerdanya"/>
    <n v="8"/>
    <x v="8"/>
    <s v="Aceites"/>
    <s v="CLASE 1.5. ACEITES Y GRASAS"/>
    <x v="20"/>
    <s v="Mantequilla"/>
    <s v="Alimentarios"/>
    <n v="2025"/>
    <n v="92003.64"/>
    <s v="€"/>
    <s v="€"/>
    <n v="116"/>
    <s v="Mercado en Terceros países"/>
    <x v="2"/>
    <n v="2024"/>
    <n v="99879.84"/>
    <n v="-7876.1999999999971"/>
  </r>
  <r>
    <n v="113"/>
    <s v="Mantequilla de l'Alt Urgell y la Cerdanya / Mantega de l'Alt Urgell i la Cerdanya"/>
    <n v="8"/>
    <x v="8"/>
    <s v="Aceites"/>
    <s v="CLASE 1.5. ACEITES Y GRASAS"/>
    <x v="20"/>
    <s v="Mantequilla"/>
    <s v="Alimentarios"/>
    <n v="2025"/>
    <n v="5224103.9532000003"/>
    <s v="€"/>
    <s v="€"/>
    <n v="117"/>
    <s v="Total valor económico (114+115+116)"/>
    <x v="3"/>
    <n v="2024"/>
    <n v="4994004.3751999997"/>
    <n v="230099.57800000068"/>
  </r>
  <r>
    <n v="114"/>
    <s v="Pa de Pagès Català"/>
    <n v="8"/>
    <x v="8"/>
    <s v="Productos de panadería…"/>
    <s v="CLASE 2.3. PRODUCTOS DE PANADERÍA, PASTELERÍA, REPOSTERÍA Y GALLETERÍA"/>
    <x v="14"/>
    <s v="Panes"/>
    <s v="Alimentarios"/>
    <n v="2025"/>
    <n v="2508800"/>
    <s v="€"/>
    <s v="€"/>
    <n v="114"/>
    <s v="Mercado en España"/>
    <x v="0"/>
    <n v="2024"/>
    <n v="3164547.9"/>
    <n v="-655747.89999999991"/>
  </r>
  <r>
    <n v="114"/>
    <s v="Pa de Pagès Català"/>
    <n v="8"/>
    <x v="8"/>
    <s v="Productos de panadería…"/>
    <s v="CLASE 2.3. PRODUCTOS DE PANADERÍA, PASTELERÍA, REPOSTERÍA Y GALLETERÍA"/>
    <x v="14"/>
    <s v="Panes"/>
    <s v="Alimentarios"/>
    <n v="2025"/>
    <n v="0"/>
    <s v="€"/>
    <s v="€"/>
    <n v="115"/>
    <s v="Mercado en la UE"/>
    <x v="1"/>
    <n v="2024"/>
    <n v="0"/>
    <n v="0"/>
  </r>
  <r>
    <n v="114"/>
    <s v="Pa de Pagès Català"/>
    <n v="8"/>
    <x v="8"/>
    <s v="Productos de panadería…"/>
    <s v="CLASE 2.3. PRODUCTOS DE PANADERÍA, PASTELERÍA, REPOSTERÍA Y GALLETERÍA"/>
    <x v="14"/>
    <s v="Panes"/>
    <s v="Alimentarios"/>
    <n v="2025"/>
    <n v="0"/>
    <s v="€"/>
    <s v="€"/>
    <n v="116"/>
    <s v="Mercado en Terceros países"/>
    <x v="2"/>
    <n v="2024"/>
    <n v="0"/>
    <n v="0"/>
  </r>
  <r>
    <n v="114"/>
    <s v="Pa de Pagès Català"/>
    <n v="8"/>
    <x v="8"/>
    <s v="Productos de panadería…"/>
    <s v="CLASE 2.3. PRODUCTOS DE PANADERÍA, PASTELERÍA, REPOSTERÍA Y GALLETERÍA"/>
    <x v="14"/>
    <s v="Panes"/>
    <s v="Alimentarios"/>
    <n v="2025"/>
    <n v="2508800"/>
    <s v="€"/>
    <s v="€"/>
    <n v="117"/>
    <s v="Total valor económico (114+115+116)"/>
    <x v="3"/>
    <n v="2024"/>
    <n v="3164547.9"/>
    <n v="-655747.89999999991"/>
  </r>
  <r>
    <n v="115"/>
    <s v="Turrón de Agramunt / Torró d'Agramunt"/>
    <n v="8"/>
    <x v="8"/>
    <s v="Productos de panadería…"/>
    <s v="CLASE 2.3. PRODUCTOS DE PANADERÍA, PASTELERÍA, REPOSTERÍA Y GALLETERÍA"/>
    <x v="25"/>
    <s v="Turrones"/>
    <s v="Alimentarios"/>
    <n v="2025"/>
    <n v="2827762.74"/>
    <s v="€"/>
    <s v="€"/>
    <n v="114"/>
    <s v="Mercado en España"/>
    <x v="0"/>
    <n v="2024"/>
    <n v="2087377.648"/>
    <n v="740385.09200000018"/>
  </r>
  <r>
    <n v="115"/>
    <s v="Turrón de Agramunt / Torró d'Agramunt"/>
    <n v="8"/>
    <x v="8"/>
    <s v="Productos de panadería…"/>
    <s v="CLASE 2.3. PRODUCTOS DE PANADERÍA, PASTELERÍA, REPOSTERÍA Y GALLETERÍA"/>
    <x v="25"/>
    <s v="Turrones"/>
    <s v="Alimentarios"/>
    <n v="2025"/>
    <n v="4468.8599999999997"/>
    <s v="€"/>
    <s v="€"/>
    <n v="115"/>
    <s v="Mercado en la UE"/>
    <x v="1"/>
    <n v="2024"/>
    <n v="5511.6"/>
    <n v="-1042.7400000000007"/>
  </r>
  <r>
    <n v="115"/>
    <s v="Turrón de Agramunt / Torró d'Agramunt"/>
    <n v="8"/>
    <x v="8"/>
    <s v="Productos de panadería…"/>
    <s v="CLASE 2.3. PRODUCTOS DE PANADERÍA, PASTELERÍA, REPOSTERÍA Y GALLETERÍA"/>
    <x v="25"/>
    <s v="Turrones"/>
    <s v="Alimentarios"/>
    <n v="2025"/>
    <n v="271142.58600000001"/>
    <s v="€"/>
    <s v="€"/>
    <n v="116"/>
    <s v="Mercado en Terceros países"/>
    <x v="2"/>
    <n v="2024"/>
    <n v="363147.076"/>
    <n v="-92004.489999999991"/>
  </r>
  <r>
    <n v="115"/>
    <s v="Turrón de Agramunt / Torró d'Agramunt"/>
    <n v="8"/>
    <x v="8"/>
    <s v="Productos de panadería…"/>
    <s v="CLASE 2.3. PRODUCTOS DE PANADERÍA, PASTELERÍA, REPOSTERÍA Y GALLETERÍA"/>
    <x v="25"/>
    <s v="Turrones"/>
    <s v="Alimentarios"/>
    <n v="2025"/>
    <n v="3103374.1860000002"/>
    <s v="€"/>
    <s v="€"/>
    <n v="117"/>
    <s v="Total valor económico (114+115+116)"/>
    <x v="3"/>
    <n v="2024"/>
    <n v="2456036.324"/>
    <n v="647337.8620000002"/>
  </r>
  <r>
    <n v="116"/>
    <s v="Queso de l'Alt Urgell y la Cerdanya"/>
    <n v="8"/>
    <x v="8"/>
    <s v="Quesos"/>
    <s v="CLASE 1.3. QUESOS"/>
    <x v="5"/>
    <s v="Quesos"/>
    <s v="Alimentarios"/>
    <n v="2025"/>
    <n v="964129"/>
    <s v="€"/>
    <s v="€"/>
    <n v="114"/>
    <s v="Mercado en España"/>
    <x v="0"/>
    <n v="2024"/>
    <n v="991773"/>
    <n v="-27644"/>
  </r>
  <r>
    <n v="116"/>
    <s v="Queso de l'Alt Urgell y la Cerdanya"/>
    <n v="8"/>
    <x v="8"/>
    <s v="Quesos"/>
    <s v="CLASE 1.3. QUESOS"/>
    <x v="5"/>
    <s v="Quesos"/>
    <s v="Alimentarios"/>
    <n v="2025"/>
    <n v="2043592.0830000001"/>
    <s v="€"/>
    <s v="€"/>
    <n v="115"/>
    <s v="Mercado en la UE"/>
    <x v="1"/>
    <n v="2024"/>
    <n v="1895915.5020000001"/>
    <n v="147676.58100000001"/>
  </r>
  <r>
    <n v="116"/>
    <s v="Queso de l'Alt Urgell y la Cerdanya"/>
    <n v="8"/>
    <x v="8"/>
    <s v="Quesos"/>
    <s v="CLASE 1.3. QUESOS"/>
    <x v="5"/>
    <s v="Quesos"/>
    <s v="Alimentarios"/>
    <n v="2025"/>
    <n v="47463.241999999998"/>
    <s v="€"/>
    <s v="€"/>
    <n v="116"/>
    <s v="Mercado en Terceros países"/>
    <x v="2"/>
    <n v="2024"/>
    <n v="39991.036"/>
    <n v="7472.2059999999983"/>
  </r>
  <r>
    <n v="116"/>
    <s v="Queso de l'Alt Urgell y la Cerdanya"/>
    <n v="8"/>
    <x v="8"/>
    <s v="Quesos"/>
    <s v="CLASE 1.3. QUESOS"/>
    <x v="5"/>
    <s v="Quesos"/>
    <s v="Alimentarios"/>
    <n v="2025"/>
    <n v="3055184.3250000002"/>
    <s v="€"/>
    <s v="€"/>
    <n v="117"/>
    <s v="Total valor económico (114+115+116)"/>
    <x v="3"/>
    <n v="2024"/>
    <n v="2927679.5380000002"/>
    <n v="127504.78700000001"/>
  </r>
  <r>
    <n v="117"/>
    <s v="Aceite Monterrubio"/>
    <n v="10"/>
    <x v="9"/>
    <s v="Aceites"/>
    <s v="CLASE 1.5. ACEITES Y GRASAS"/>
    <x v="6"/>
    <s v="Aceites Oli. Vírgen Extra"/>
    <s v="Alimentarios"/>
    <n v="2025"/>
    <n v="134181"/>
    <s v="€"/>
    <s v="€"/>
    <n v="114"/>
    <s v="Mercado en España"/>
    <x v="0"/>
    <n v="2024"/>
    <n v="121030"/>
    <n v="13151"/>
  </r>
  <r>
    <n v="117"/>
    <s v="Aceite Monterrubio"/>
    <n v="10"/>
    <x v="9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117"/>
    <s v="Aceite Monterrubio"/>
    <n v="10"/>
    <x v="9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117"/>
    <s v="Aceite Monterrubio"/>
    <n v="10"/>
    <x v="9"/>
    <s v="Aceites"/>
    <s v="CLASE 1.5. ACEITES Y GRASAS"/>
    <x v="6"/>
    <s v="Aceites Oli. Vírgen Extra"/>
    <s v="Alimentarios"/>
    <n v="2025"/>
    <n v="134181"/>
    <s v="€"/>
    <s v="€"/>
    <n v="117"/>
    <s v="Total valor económico (114+115+116)"/>
    <x v="3"/>
    <n v="2024"/>
    <n v="121030"/>
    <n v="13151"/>
  </r>
  <r>
    <n v="118"/>
    <s v="Gata-Hurdes"/>
    <n v="10"/>
    <x v="9"/>
    <s v="Aceites"/>
    <s v="CLASE 1.5. ACEITES Y GRASAS"/>
    <x v="6"/>
    <s v="Aceites Oli. Vírgen Extra"/>
    <s v="Alimentarios"/>
    <n v="2025"/>
    <n v="312000"/>
    <s v="€"/>
    <s v="€"/>
    <n v="114"/>
    <s v="Mercado en España"/>
    <x v="0"/>
    <n v="2024"/>
    <n v="294170"/>
    <n v="17830"/>
  </r>
  <r>
    <n v="118"/>
    <s v="Gata-Hurdes"/>
    <n v="10"/>
    <x v="9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24230"/>
    <n v="-24230"/>
  </r>
  <r>
    <n v="118"/>
    <s v="Gata-Hurdes"/>
    <n v="10"/>
    <x v="9"/>
    <s v="Aceites"/>
    <s v="CLASE 1.5. ACEITES Y GRASAS"/>
    <x v="6"/>
    <s v="Aceites Oli. Vírgen Extra"/>
    <s v="Alimentarios"/>
    <n v="2025"/>
    <n v="6600"/>
    <s v="€"/>
    <s v="€"/>
    <n v="116"/>
    <s v="Mercado en Terceros países"/>
    <x v="2"/>
    <n v="2024"/>
    <n v="18600"/>
    <n v="-12000"/>
  </r>
  <r>
    <n v="118"/>
    <s v="Gata-Hurdes"/>
    <n v="10"/>
    <x v="9"/>
    <s v="Aceites"/>
    <s v="CLASE 1.5. ACEITES Y GRASAS"/>
    <x v="6"/>
    <s v="Aceites Oli. Vírgen Extra"/>
    <s v="Alimentarios"/>
    <n v="2025"/>
    <n v="318600"/>
    <s v="€"/>
    <s v="€"/>
    <n v="117"/>
    <s v="Total valor económico (114+115+116)"/>
    <x v="3"/>
    <n v="2024"/>
    <n v="337000"/>
    <n v="-18400"/>
  </r>
  <r>
    <n v="119"/>
    <s v="Cordero de Extremadura"/>
    <n v="10"/>
    <x v="9"/>
    <s v="Carnes frescas"/>
    <s v="CLASE 1.1. CARNES FRESCAS"/>
    <x v="1"/>
    <s v="Ovino"/>
    <s v="Alimentarios"/>
    <n v="2025"/>
    <n v="1200920"/>
    <s v="€"/>
    <s v="€"/>
    <n v="114"/>
    <s v="Mercado en España"/>
    <x v="0"/>
    <n v="2024"/>
    <n v="2744170"/>
    <n v="-1543250"/>
  </r>
  <r>
    <n v="119"/>
    <s v="Cordero de Extremadura"/>
    <n v="10"/>
    <x v="9"/>
    <s v="Carnes frescas"/>
    <s v="CLASE 1.1. CARNES FRESCAS"/>
    <x v="1"/>
    <s v="Ovino"/>
    <s v="Alimentarios"/>
    <n v="2025"/>
    <n v="199080"/>
    <s v="€"/>
    <s v="€"/>
    <n v="115"/>
    <s v="Mercado en la UE"/>
    <x v="1"/>
    <n v="2024"/>
    <n v="295763"/>
    <n v="-96683"/>
  </r>
  <r>
    <n v="119"/>
    <s v="Cordero de Extremadura"/>
    <n v="10"/>
    <x v="9"/>
    <s v="Carnes frescas"/>
    <s v="CLASE 1.1. CARNES FRESCAS"/>
    <x v="1"/>
    <s v="Ovino"/>
    <s v="Alimentarios"/>
    <n v="2025"/>
    <n v="0"/>
    <s v="€"/>
    <s v="€"/>
    <n v="116"/>
    <s v="Mercado en Terceros países"/>
    <x v="2"/>
    <n v="2024"/>
    <n v="9152"/>
    <n v="-9152"/>
  </r>
  <r>
    <n v="119"/>
    <s v="Cordero de Extremadura"/>
    <n v="10"/>
    <x v="9"/>
    <s v="Carnes frescas"/>
    <s v="CLASE 1.1. CARNES FRESCAS"/>
    <x v="1"/>
    <s v="Ovino"/>
    <s v="Alimentarios"/>
    <n v="2025"/>
    <n v="1400000"/>
    <s v="€"/>
    <s v="€"/>
    <n v="117"/>
    <s v="Total valor económico (114+115+116)"/>
    <x v="3"/>
    <n v="2024"/>
    <n v="3049085"/>
    <n v="-1649085"/>
  </r>
  <r>
    <n v="120"/>
    <s v="Ternera de Extremadura"/>
    <n v="10"/>
    <x v="9"/>
    <s v="Carnes frescas"/>
    <s v="CLASE 1.1. CARNES FRESCAS"/>
    <x v="2"/>
    <s v="Vacuno"/>
    <s v="Alimentarios"/>
    <n v="2025"/>
    <n v="12162584"/>
    <s v="€"/>
    <s v="€"/>
    <n v="114"/>
    <s v="Mercado en España"/>
    <x v="0"/>
    <n v="2024"/>
    <n v="12676105"/>
    <n v="-513521"/>
  </r>
  <r>
    <n v="120"/>
    <s v="Ternera de Extremadura"/>
    <n v="10"/>
    <x v="9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120"/>
    <s v="Ternera de Extremadura"/>
    <n v="10"/>
    <x v="9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120"/>
    <s v="Ternera de Extremadura"/>
    <n v="10"/>
    <x v="9"/>
    <s v="Carnes frescas"/>
    <s v="CLASE 1.1. CARNES FRESCAS"/>
    <x v="2"/>
    <s v="Vacuno"/>
    <s v="Alimentarios"/>
    <n v="2025"/>
    <n v="12162584"/>
    <s v="€"/>
    <s v="€"/>
    <n v="117"/>
    <s v="Total valor económico (114+115+116)"/>
    <x v="3"/>
    <n v="2024"/>
    <n v="12676105"/>
    <n v="-513521"/>
  </r>
  <r>
    <n v="121"/>
    <s v="Pimentón de la Vera"/>
    <n v="10"/>
    <x v="9"/>
    <s v="Otros productos"/>
    <s v="CLASE 1.8. OTROS PRODUCTOS DEL ANEXO I DEL TRATADO"/>
    <x v="26"/>
    <s v="Especias"/>
    <s v="Alimentarios"/>
    <n v="2025"/>
    <n v="9645000"/>
    <s v="€"/>
    <s v="€"/>
    <n v="114"/>
    <s v="Mercado en España"/>
    <x v="0"/>
    <n v="2024"/>
    <n v="10968910"/>
    <n v="-1323910"/>
  </r>
  <r>
    <n v="121"/>
    <s v="Pimentón de la Vera"/>
    <n v="10"/>
    <x v="9"/>
    <s v="Otros productos"/>
    <s v="CLASE 1.8. OTROS PRODUCTOS DEL ANEXO I DEL TRATADO"/>
    <x v="26"/>
    <s v="Especias"/>
    <s v="Alimentarios"/>
    <n v="2025"/>
    <n v="891825"/>
    <s v="€"/>
    <s v="€"/>
    <n v="115"/>
    <s v="Mercado en la UE"/>
    <x v="1"/>
    <n v="2024"/>
    <n v="909500"/>
    <n v="-17675"/>
  </r>
  <r>
    <n v="121"/>
    <s v="Pimentón de la Vera"/>
    <n v="10"/>
    <x v="9"/>
    <s v="Otros productos"/>
    <s v="CLASE 1.8. OTROS PRODUCTOS DEL ANEXO I DEL TRATADO"/>
    <x v="26"/>
    <s v="Especias"/>
    <s v="Alimentarios"/>
    <n v="2025"/>
    <n v="811650"/>
    <s v="€"/>
    <s v="€"/>
    <n v="116"/>
    <s v="Mercado en Terceros países"/>
    <x v="2"/>
    <n v="2024"/>
    <n v="306000"/>
    <n v="505650"/>
  </r>
  <r>
    <n v="121"/>
    <s v="Pimentón de la Vera"/>
    <n v="10"/>
    <x v="9"/>
    <s v="Otros productos"/>
    <s v="CLASE 1.8. OTROS PRODUCTOS DEL ANEXO I DEL TRATADO"/>
    <x v="26"/>
    <s v="Especias"/>
    <s v="Alimentarios"/>
    <n v="2025"/>
    <n v="11348475"/>
    <s v="€"/>
    <s v="€"/>
    <n v="117"/>
    <s v="Total valor económico (114+115+116)"/>
    <x v="3"/>
    <n v="2024"/>
    <n v="12184410"/>
    <n v="-835935"/>
  </r>
  <r>
    <n v="122"/>
    <s v="Cereza del Jerte"/>
    <n v="10"/>
    <x v="9"/>
    <s v="Frutas y hortalizas"/>
    <s v="CLASE 1.6. FRUTAS, HORTALIZAS Y CEREALES FRESCOS O TRANSFORMADOS"/>
    <x v="7"/>
    <s v="Frutas"/>
    <s v="Alimentarios"/>
    <n v="2025"/>
    <n v="2456865.35"/>
    <s v="€"/>
    <s v="€"/>
    <n v="114"/>
    <s v="Mercado en España"/>
    <x v="0"/>
    <n v="2024"/>
    <n v="1282630.5"/>
    <n v="1174234.8500000001"/>
  </r>
  <r>
    <n v="122"/>
    <s v="Cereza del Jerte"/>
    <n v="10"/>
    <x v="9"/>
    <s v="Frutas y hortalizas"/>
    <s v="CLASE 1.6. FRUTAS, HORTALIZAS Y CEREALES FRESCOS O TRANSFORMADOS"/>
    <x v="7"/>
    <s v="Frutas"/>
    <s v="Alimentarios"/>
    <n v="2025"/>
    <n v="468224.18"/>
    <s v="€"/>
    <s v="€"/>
    <n v="115"/>
    <s v="Mercado en la UE"/>
    <x v="1"/>
    <n v="2024"/>
    <n v="177014.25"/>
    <n v="291209.93"/>
  </r>
  <r>
    <n v="122"/>
    <s v="Cereza del Jerte"/>
    <n v="10"/>
    <x v="9"/>
    <s v="Frutas y hortalizas"/>
    <s v="CLASE 1.6. FRUTAS, HORTALIZAS Y CEREALES FRESCOS O TRANSFORMADOS"/>
    <x v="7"/>
    <s v="Frutas"/>
    <s v="Alimentarios"/>
    <n v="2025"/>
    <n v="2545466.5699999998"/>
    <s v="€"/>
    <s v="€"/>
    <n v="116"/>
    <s v="Mercado en Terceros países"/>
    <x v="2"/>
    <n v="2024"/>
    <n v="1091331"/>
    <n v="1454135.5699999998"/>
  </r>
  <r>
    <n v="122"/>
    <s v="Cereza del Jerte"/>
    <n v="10"/>
    <x v="9"/>
    <s v="Frutas y hortalizas"/>
    <s v="CLASE 1.6. FRUTAS, HORTALIZAS Y CEREALES FRESCOS O TRANSFORMADOS"/>
    <x v="7"/>
    <s v="Frutas"/>
    <s v="Alimentarios"/>
    <n v="2025"/>
    <n v="5470556.0999999996"/>
    <s v="€"/>
    <s v="€"/>
    <n v="117"/>
    <s v="Total valor económico (114+115+116)"/>
    <x v="3"/>
    <n v="2024"/>
    <n v="2550975.75"/>
    <n v="2919580.3499999996"/>
  </r>
  <r>
    <n v="123"/>
    <s v="Dehesa de Extremadura"/>
    <n v="10"/>
    <x v="9"/>
    <s v="Productos cárnicos"/>
    <s v="CLASE 1.2. PRODUCTOS CÁRNICOS"/>
    <x v="4"/>
    <s v="Jamones Ibéricos"/>
    <s v="Alimentarios"/>
    <n v="2025"/>
    <n v="13170547.005000001"/>
    <s v="€"/>
    <s v="€"/>
    <n v="114"/>
    <s v="Mercado en España"/>
    <x v="0"/>
    <n v="2024"/>
    <n v="8459473.0207000002"/>
    <n v="4711073.9843000006"/>
  </r>
  <r>
    <n v="123"/>
    <s v="Dehesa de Extremadura"/>
    <n v="10"/>
    <x v="9"/>
    <s v="Productos cárnicos"/>
    <s v="CLASE 1.2. PRODUCTOS CÁRNICOS"/>
    <x v="4"/>
    <s v="Jamones Ibéricos"/>
    <s v="Alimentarios"/>
    <n v="2025"/>
    <n v="919911.3"/>
    <s v="€"/>
    <s v="€"/>
    <n v="115"/>
    <s v="Mercado en la UE"/>
    <x v="1"/>
    <n v="2024"/>
    <n v="740279.48670000001"/>
    <n v="179631.81330000004"/>
  </r>
  <r>
    <n v="123"/>
    <s v="Dehesa de Extremadura"/>
    <n v="10"/>
    <x v="9"/>
    <s v="Productos cárnicos"/>
    <s v="CLASE 1.2. PRODUCTOS CÁRNICOS"/>
    <x v="4"/>
    <s v="Jamones Ibéricos"/>
    <s v="Alimentarios"/>
    <n v="2025"/>
    <n v="780120.495"/>
    <s v="€"/>
    <s v="€"/>
    <n v="116"/>
    <s v="Mercado en Terceros países"/>
    <x v="2"/>
    <n v="2024"/>
    <n v="923000.08970000001"/>
    <n v="-142879.59470000002"/>
  </r>
  <r>
    <n v="123"/>
    <s v="Dehesa de Extremadura"/>
    <n v="10"/>
    <x v="9"/>
    <s v="Productos cárnicos"/>
    <s v="CLASE 1.2. PRODUCTOS CÁRNICOS"/>
    <x v="4"/>
    <s v="Jamones Ibéricos"/>
    <s v="Alimentarios"/>
    <n v="2025"/>
    <n v="14870578.800000001"/>
    <s v="€"/>
    <s v="€"/>
    <n v="117"/>
    <s v="Total valor económico (114+115+116)"/>
    <x v="3"/>
    <n v="2024"/>
    <n v="10122752.597100001"/>
    <n v="4747826.2028999999"/>
  </r>
  <r>
    <n v="124"/>
    <s v="Miel Villuercas-Ibores"/>
    <n v="10"/>
    <x v="9"/>
    <s v="Otros de origen animal"/>
    <s v="CLASE 1.4. OTROS PRODUCTOS DE ORIGEN ANIMAL"/>
    <x v="12"/>
    <s v="Miel"/>
    <s v="Alimentarios"/>
    <n v="2025"/>
    <n v="69300"/>
    <s v="€"/>
    <s v="€"/>
    <n v="114"/>
    <s v="Mercado en España"/>
    <x v="0"/>
    <n v="2024"/>
    <n v="41440"/>
    <n v="27860"/>
  </r>
  <r>
    <n v="124"/>
    <s v="Miel Villuercas-Ibores"/>
    <n v="10"/>
    <x v="9"/>
    <s v="Otros de origen animal"/>
    <s v="CLASE 1.4. OTROS PRODUCTOS DE ORIGEN ANIMAL"/>
    <x v="12"/>
    <s v="Miel"/>
    <s v="Alimentarios"/>
    <n v="2025"/>
    <n v="8280"/>
    <s v="€"/>
    <s v="€"/>
    <n v="115"/>
    <s v="Mercado en la UE"/>
    <x v="1"/>
    <n v="2024"/>
    <n v="280"/>
    <n v="8000"/>
  </r>
  <r>
    <n v="124"/>
    <s v="Miel Villuercas-Ibores"/>
    <n v="10"/>
    <x v="9"/>
    <s v="Otros de origen animal"/>
    <s v="CLASE 1.4. OTROS PRODUCTOS DE ORIGEN ANIMAL"/>
    <x v="12"/>
    <s v="Miel"/>
    <s v="Alimentarios"/>
    <n v="2025"/>
    <n v="720"/>
    <s v="€"/>
    <s v="€"/>
    <n v="116"/>
    <s v="Mercado en Terceros países"/>
    <x v="2"/>
    <n v="2024"/>
    <n v="280"/>
    <n v="440"/>
  </r>
  <r>
    <n v="124"/>
    <s v="Miel Villuercas-Ibores"/>
    <n v="10"/>
    <x v="9"/>
    <s v="Otros de origen animal"/>
    <s v="CLASE 1.4. OTROS PRODUCTOS DE ORIGEN ANIMAL"/>
    <x v="12"/>
    <s v="Miel"/>
    <s v="Alimentarios"/>
    <n v="2025"/>
    <n v="78300"/>
    <s v="€"/>
    <s v="€"/>
    <n v="117"/>
    <s v="Total valor económico (114+115+116)"/>
    <x v="3"/>
    <n v="2024"/>
    <n v="42000"/>
    <n v="36300"/>
  </r>
  <r>
    <n v="125"/>
    <s v="Queso de La Serena"/>
    <n v="10"/>
    <x v="9"/>
    <s v="Quesos"/>
    <s v="CLASE 1.3. QUESOS"/>
    <x v="5"/>
    <s v="Quesos"/>
    <s v="Alimentarios"/>
    <n v="2025"/>
    <n v="209000"/>
    <s v="€"/>
    <s v="€"/>
    <n v="114"/>
    <s v="Mercado en España"/>
    <x v="0"/>
    <n v="2024"/>
    <n v="495880"/>
    <n v="-286880"/>
  </r>
  <r>
    <n v="125"/>
    <s v="Queso de La Serena"/>
    <n v="10"/>
    <x v="9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125"/>
    <s v="Queso de La Serena"/>
    <n v="10"/>
    <x v="9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125"/>
    <s v="Queso de La Serena"/>
    <n v="10"/>
    <x v="9"/>
    <s v="Quesos"/>
    <s v="CLASE 1.3. QUESOS"/>
    <x v="5"/>
    <s v="Quesos"/>
    <s v="Alimentarios"/>
    <n v="2025"/>
    <n v="209000"/>
    <s v="€"/>
    <s v="€"/>
    <n v="117"/>
    <s v="Total valor económico (114+115+116)"/>
    <x v="3"/>
    <n v="2024"/>
    <n v="495880"/>
    <n v="-286880"/>
  </r>
  <r>
    <n v="126"/>
    <s v="Queso Ibores"/>
    <n v="10"/>
    <x v="9"/>
    <s v="Quesos"/>
    <s v="CLASE 1.3. QUESOS"/>
    <x v="5"/>
    <s v="Quesos"/>
    <s v="Alimentarios"/>
    <n v="2025"/>
    <n v="675495"/>
    <s v="€"/>
    <s v="€"/>
    <n v="114"/>
    <s v="Mercado en España"/>
    <x v="0"/>
    <n v="2024"/>
    <n v="810622.5"/>
    <n v="-135127.5"/>
  </r>
  <r>
    <n v="126"/>
    <s v="Queso Ibores"/>
    <n v="10"/>
    <x v="9"/>
    <s v="Quesos"/>
    <s v="CLASE 1.3. QUESOS"/>
    <x v="5"/>
    <s v="Quesos"/>
    <s v="Alimentarios"/>
    <n v="2025"/>
    <n v="24750"/>
    <s v="€"/>
    <s v="€"/>
    <n v="115"/>
    <s v="Mercado en la UE"/>
    <x v="1"/>
    <n v="2024"/>
    <n v="55897.5"/>
    <n v="-31147.5"/>
  </r>
  <r>
    <n v="126"/>
    <s v="Queso Ibores"/>
    <n v="10"/>
    <x v="9"/>
    <s v="Quesos"/>
    <s v="CLASE 1.3. QUESOS"/>
    <x v="5"/>
    <s v="Quesos"/>
    <s v="Alimentarios"/>
    <n v="2025"/>
    <n v="18375"/>
    <s v="€"/>
    <s v="€"/>
    <n v="116"/>
    <s v="Mercado en Terceros países"/>
    <x v="2"/>
    <n v="2024"/>
    <n v="65105"/>
    <n v="-46730"/>
  </r>
  <r>
    <n v="126"/>
    <s v="Queso Ibores"/>
    <n v="10"/>
    <x v="9"/>
    <s v="Quesos"/>
    <s v="CLASE 1.3. QUESOS"/>
    <x v="5"/>
    <s v="Quesos"/>
    <s v="Alimentarios"/>
    <n v="2025"/>
    <n v="718620"/>
    <s v="€"/>
    <s v="€"/>
    <n v="117"/>
    <s v="Total valor económico (114+115+116)"/>
    <x v="3"/>
    <n v="2024"/>
    <n v="931625"/>
    <n v="-213005"/>
  </r>
  <r>
    <n v="127"/>
    <s v="Torta del Casar"/>
    <n v="10"/>
    <x v="9"/>
    <s v="Quesos"/>
    <s v="CLASE 1.3. QUESOS"/>
    <x v="5"/>
    <s v="Quesos"/>
    <s v="Alimentarios"/>
    <n v="2025"/>
    <n v="4446120"/>
    <s v="€"/>
    <s v="€"/>
    <n v="114"/>
    <s v="Mercado en España"/>
    <x v="0"/>
    <n v="2024"/>
    <n v="4885672.8"/>
    <n v="-439552.79999999981"/>
  </r>
  <r>
    <n v="127"/>
    <s v="Torta del Casar"/>
    <n v="10"/>
    <x v="9"/>
    <s v="Quesos"/>
    <s v="CLASE 1.3. QUESOS"/>
    <x v="5"/>
    <s v="Quesos"/>
    <s v="Alimentarios"/>
    <n v="2025"/>
    <n v="93237.2"/>
    <s v="€"/>
    <s v="€"/>
    <n v="115"/>
    <s v="Mercado en la UE"/>
    <x v="1"/>
    <n v="2024"/>
    <n v="140726.79999999999"/>
    <n v="-47489.599999999991"/>
  </r>
  <r>
    <n v="127"/>
    <s v="Torta del Casar"/>
    <n v="10"/>
    <x v="9"/>
    <s v="Quesos"/>
    <s v="CLASE 1.3. QUESOS"/>
    <x v="5"/>
    <s v="Quesos"/>
    <s v="Alimentarios"/>
    <n v="2025"/>
    <n v="16171.12"/>
    <s v="€"/>
    <s v="€"/>
    <n v="116"/>
    <s v="Mercado en Terceros países"/>
    <x v="2"/>
    <n v="2024"/>
    <n v="42773.4"/>
    <n v="-26602.28"/>
  </r>
  <r>
    <n v="127"/>
    <s v="Torta del Casar"/>
    <n v="10"/>
    <x v="9"/>
    <s v="Quesos"/>
    <s v="CLASE 1.3. QUESOS"/>
    <x v="5"/>
    <s v="Quesos"/>
    <s v="Alimentarios"/>
    <n v="2025"/>
    <n v="4555528.32"/>
    <s v="€"/>
    <s v="€"/>
    <n v="117"/>
    <s v="Total valor económico (114+115+116)"/>
    <x v="3"/>
    <n v="2024"/>
    <n v="5069173"/>
    <n v="-513644.6799999997"/>
  </r>
  <r>
    <n v="128"/>
    <s v="Capón de Vilalba"/>
    <n v="11"/>
    <x v="10"/>
    <s v="Carnes frescas"/>
    <s v="CLASE 1.1. CARNES FRESCAS"/>
    <x v="24"/>
    <s v="Aves"/>
    <s v="Alimentarios"/>
    <n v="2025"/>
    <n v="17617.599999999999"/>
    <s v="€"/>
    <s v="€"/>
    <n v="114"/>
    <s v="Mercado en España"/>
    <x v="0"/>
    <n v="2024"/>
    <n v="13612.5"/>
    <n v="4005.0999999999985"/>
  </r>
  <r>
    <n v="128"/>
    <s v="Capón de Vilalba"/>
    <n v="11"/>
    <x v="10"/>
    <s v="Carnes frescas"/>
    <s v="CLASE 1.1. CARNES FRESCAS"/>
    <x v="24"/>
    <s v="Aves"/>
    <s v="Alimentarios"/>
    <n v="2025"/>
    <n v="0"/>
    <s v="€"/>
    <s v="€"/>
    <n v="115"/>
    <s v="Mercado en la UE"/>
    <x v="1"/>
    <n v="2024"/>
    <n v="0"/>
    <n v="0"/>
  </r>
  <r>
    <n v="128"/>
    <s v="Capón de Vilalba"/>
    <n v="11"/>
    <x v="10"/>
    <s v="Carnes frescas"/>
    <s v="CLASE 1.1. CARNES FRESCAS"/>
    <x v="24"/>
    <s v="Aves"/>
    <s v="Alimentarios"/>
    <n v="2025"/>
    <n v="0"/>
    <s v="€"/>
    <s v="€"/>
    <n v="116"/>
    <s v="Mercado en Terceros países"/>
    <x v="2"/>
    <n v="2024"/>
    <n v="0"/>
    <n v="0"/>
  </r>
  <r>
    <n v="128"/>
    <s v="Capón de Vilalba"/>
    <n v="11"/>
    <x v="10"/>
    <s v="Carnes frescas"/>
    <s v="CLASE 1.1. CARNES FRESCAS"/>
    <x v="24"/>
    <s v="Aves"/>
    <s v="Alimentarios"/>
    <n v="2025"/>
    <n v="17617.599999999999"/>
    <s v="€"/>
    <s v="€"/>
    <n v="117"/>
    <s v="Total valor económico (114+115+116)"/>
    <x v="3"/>
    <n v="2024"/>
    <n v="13612.5"/>
    <n v="4005.0999999999985"/>
  </r>
  <r>
    <n v="129"/>
    <s v="Ternera Gallega"/>
    <n v="11"/>
    <x v="10"/>
    <s v="Carnes frescas"/>
    <s v="CLASE 1.1. CARNES FRESCAS"/>
    <x v="2"/>
    <s v="Vacuno"/>
    <s v="Alimentarios"/>
    <n v="2025"/>
    <n v="160505290"/>
    <s v="€"/>
    <s v="€"/>
    <n v="114"/>
    <s v="Mercado en España"/>
    <x v="0"/>
    <n v="2024"/>
    <n v="152903625"/>
    <n v="7601665"/>
  </r>
  <r>
    <n v="129"/>
    <s v="Ternera Gallega"/>
    <n v="11"/>
    <x v="10"/>
    <s v="Carnes frescas"/>
    <s v="CLASE 1.1. CARNES FRESCAS"/>
    <x v="2"/>
    <s v="Vacuno"/>
    <s v="Alimentarios"/>
    <n v="2025"/>
    <n v="3341025"/>
    <s v="€"/>
    <s v="€"/>
    <n v="115"/>
    <s v="Mercado en la UE"/>
    <x v="1"/>
    <n v="2024"/>
    <n v="3713955"/>
    <n v="-372930"/>
  </r>
  <r>
    <n v="129"/>
    <s v="Ternera Gallega"/>
    <n v="11"/>
    <x v="10"/>
    <s v="Carnes frescas"/>
    <s v="CLASE 1.1. CARNES FRESCAS"/>
    <x v="2"/>
    <s v="Vacuno"/>
    <s v="Alimentarios"/>
    <n v="2025"/>
    <n v="799800"/>
    <s v="€"/>
    <s v="€"/>
    <n v="116"/>
    <s v="Mercado en Terceros países"/>
    <x v="2"/>
    <n v="2024"/>
    <n v="703731"/>
    <n v="96069"/>
  </r>
  <r>
    <n v="129"/>
    <s v="Ternera Gallega"/>
    <n v="11"/>
    <x v="10"/>
    <s v="Carnes frescas"/>
    <s v="CLASE 1.1. CARNES FRESCAS"/>
    <x v="2"/>
    <s v="Vacuno"/>
    <s v="Alimentarios"/>
    <n v="2025"/>
    <n v="164646115"/>
    <s v="€"/>
    <s v="€"/>
    <n v="117"/>
    <s v="Total valor económico (114+115+116)"/>
    <x v="3"/>
    <n v="2024"/>
    <n v="157321311"/>
    <n v="7324804"/>
  </r>
  <r>
    <n v="130"/>
    <s v="Grelos de Galicia"/>
    <n v="11"/>
    <x v="10"/>
    <s v="Frutas y hortalizas"/>
    <s v="CLASE 1.6. FRUTAS, HORTALIZAS Y CEREALES FRESCOS O TRANSFORMADOS"/>
    <x v="3"/>
    <s v="Hortalizas"/>
    <s v="Alimentarios"/>
    <n v="2025"/>
    <n v="448468.8"/>
    <s v="€"/>
    <s v="€"/>
    <n v="114"/>
    <s v="Mercado en España"/>
    <x v="0"/>
    <n v="2024"/>
    <n v="298034"/>
    <n v="150434.79999999999"/>
  </r>
  <r>
    <n v="130"/>
    <s v="Grelos de Galicia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30"/>
    <s v="Grelos de Galicia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30"/>
    <s v="Grelos de Galicia"/>
    <n v="11"/>
    <x v="10"/>
    <s v="Frutas y hortalizas"/>
    <s v="CLASE 1.6. FRUTAS, HORTALIZAS Y CEREALES FRESCOS O TRANSFORMADOS"/>
    <x v="3"/>
    <s v="Hortalizas"/>
    <s v="Alimentarios"/>
    <n v="2025"/>
    <n v="448468.8"/>
    <s v="€"/>
    <s v="€"/>
    <n v="117"/>
    <s v="Total valor económico (114+115+116)"/>
    <x v="3"/>
    <n v="2024"/>
    <n v="298034"/>
    <n v="150434.79999999999"/>
  </r>
  <r>
    <n v="131"/>
    <s v="Patata de Galicia / Pataca de Galicia"/>
    <n v="11"/>
    <x v="10"/>
    <s v="Frutas y hortalizas"/>
    <s v="CLASE 1.6. FRUTAS, HORTALIZAS Y CEREALES FRESCOS O TRANSFORMADOS"/>
    <x v="3"/>
    <s v="Hortalizas"/>
    <s v="Alimentarios"/>
    <n v="2025"/>
    <n v="8367279.2000000002"/>
    <s v="€"/>
    <s v="€"/>
    <n v="114"/>
    <s v="Mercado en España"/>
    <x v="0"/>
    <n v="2024"/>
    <n v="6824356.5"/>
    <n v="1542922.7000000002"/>
  </r>
  <r>
    <n v="131"/>
    <s v="Patata de Galicia / Pataca de Galicia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31"/>
    <s v="Patata de Galicia / Pataca de Galicia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31"/>
    <s v="Patata de Galicia / Pataca de Galicia"/>
    <n v="11"/>
    <x v="10"/>
    <s v="Frutas y hortalizas"/>
    <s v="CLASE 1.6. FRUTAS, HORTALIZAS Y CEREALES FRESCOS O TRANSFORMADOS"/>
    <x v="3"/>
    <s v="Hortalizas"/>
    <s v="Alimentarios"/>
    <n v="2025"/>
    <n v="8367279.2000000002"/>
    <s v="€"/>
    <s v="€"/>
    <n v="117"/>
    <s v="Total valor económico (114+115+116)"/>
    <x v="3"/>
    <n v="2024"/>
    <n v="6824356.5"/>
    <n v="1542922.7000000002"/>
  </r>
  <r>
    <n v="132"/>
    <s v="Pemento do Couto"/>
    <n v="11"/>
    <x v="10"/>
    <s v="Frutas y hortalizas"/>
    <s v="CLASE 1.6. FRUTAS, HORTALIZAS Y CEREALES FRESCOS O TRANSFORMADOS"/>
    <x v="3"/>
    <s v="Hortalizas"/>
    <s v="Alimentarios"/>
    <n v="2025"/>
    <n v="66003.600000000006"/>
    <s v="€"/>
    <s v="€"/>
    <n v="114"/>
    <s v="Mercado en España"/>
    <x v="0"/>
    <n v="2024"/>
    <n v="66300"/>
    <n v="-296.39999999999418"/>
  </r>
  <r>
    <n v="132"/>
    <s v="Pemento do Couto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32"/>
    <s v="Pemento do Couto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32"/>
    <s v="Pemento do Couto"/>
    <n v="11"/>
    <x v="10"/>
    <s v="Frutas y hortalizas"/>
    <s v="CLASE 1.6. FRUTAS, HORTALIZAS Y CEREALES FRESCOS O TRANSFORMADOS"/>
    <x v="3"/>
    <s v="Hortalizas"/>
    <s v="Alimentarios"/>
    <n v="2025"/>
    <n v="66003.600000000006"/>
    <s v="€"/>
    <s v="€"/>
    <n v="117"/>
    <s v="Total valor económico (114+115+116)"/>
    <x v="3"/>
    <n v="2024"/>
    <n v="66300"/>
    <n v="-296.39999999999418"/>
  </r>
  <r>
    <n v="133"/>
    <s v="Pemento de Oímbra"/>
    <n v="11"/>
    <x v="10"/>
    <s v="Frutas y hortalizas"/>
    <s v="CLASE 1.6. FRUTAS, HORTALIZAS Y CEREALES FRESCOS O TRANSFORMADOS"/>
    <x v="3"/>
    <s v="Hortalizas"/>
    <s v="Alimentarios"/>
    <n v="2025"/>
    <n v="3720.7040000000002"/>
    <s v="€"/>
    <s v="€"/>
    <n v="114"/>
    <s v="Mercado en España"/>
    <x v="0"/>
    <n v="2024"/>
    <n v="4487.6000000000004"/>
    <n v="-766.89600000000019"/>
  </r>
  <r>
    <n v="133"/>
    <s v="Pemento de Oímbra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33"/>
    <s v="Pemento de Oímbra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33"/>
    <s v="Pemento de Oímbra"/>
    <n v="11"/>
    <x v="10"/>
    <s v="Frutas y hortalizas"/>
    <s v="CLASE 1.6. FRUTAS, HORTALIZAS Y CEREALES FRESCOS O TRANSFORMADOS"/>
    <x v="3"/>
    <s v="Hortalizas"/>
    <s v="Alimentarios"/>
    <n v="2025"/>
    <n v="3720.7040000000002"/>
    <s v="€"/>
    <s v="€"/>
    <n v="117"/>
    <s v="Total valor económico (114+115+116)"/>
    <x v="3"/>
    <n v="2024"/>
    <n v="4487.6000000000004"/>
    <n v="-766.89600000000019"/>
  </r>
  <r>
    <n v="134"/>
    <s v="Pemento de Herbón"/>
    <n v="11"/>
    <x v="10"/>
    <s v="Frutas y hortalizas"/>
    <s v="CLASE 1.6. FRUTAS, HORTALIZAS Y CEREALES FRESCOS O TRANSFORMADOS"/>
    <x v="3"/>
    <s v="Hortalizas"/>
    <s v="Alimentarios"/>
    <n v="2025"/>
    <n v="285222.08"/>
    <s v="€"/>
    <s v="€"/>
    <n v="114"/>
    <s v="Mercado en España"/>
    <x v="0"/>
    <n v="2024"/>
    <n v="288306"/>
    <n v="-3083.9199999999837"/>
  </r>
  <r>
    <n v="134"/>
    <s v="Pemento de Herbón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34"/>
    <s v="Pemento de Herbón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34"/>
    <s v="Pemento de Herbón"/>
    <n v="11"/>
    <x v="10"/>
    <s v="Frutas y hortalizas"/>
    <s v="CLASE 1.6. FRUTAS, HORTALIZAS Y CEREALES FRESCOS O TRANSFORMADOS"/>
    <x v="3"/>
    <s v="Hortalizas"/>
    <s v="Alimentarios"/>
    <n v="2025"/>
    <n v="285222.08"/>
    <s v="€"/>
    <s v="€"/>
    <n v="117"/>
    <s v="Total valor económico (114+115+116)"/>
    <x v="3"/>
    <n v="2024"/>
    <n v="288306"/>
    <n v="-3083.9199999999837"/>
  </r>
  <r>
    <n v="135"/>
    <s v="Pemento da Arnoia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4"/>
    <s v="Mercado en España"/>
    <x v="0"/>
    <n v="2024"/>
    <n v="0"/>
    <n v="0"/>
  </r>
  <r>
    <n v="135"/>
    <s v="Pemento da Arnoia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35"/>
    <s v="Pemento da Arnoia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35"/>
    <s v="Pemento da Arnoia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7"/>
    <s v="Total valor económico (114+115+116)"/>
    <x v="3"/>
    <n v="2024"/>
    <n v="0"/>
    <n v="0"/>
  </r>
  <r>
    <n v="136"/>
    <s v="Pemento de Mougán"/>
    <n v="11"/>
    <x v="10"/>
    <s v="Frutas y hortalizas"/>
    <s v="CLASE 1.6. FRUTAS, HORTALIZAS Y CEREALES FRESCOS O TRANSFORMADOS"/>
    <x v="3"/>
    <s v="Hortalizas"/>
    <s v="Alimentarios"/>
    <n v="2025"/>
    <n v="2704"/>
    <s v="€"/>
    <s v="€"/>
    <n v="114"/>
    <s v="Mercado en España"/>
    <x v="0"/>
    <n v="2024"/>
    <n v="2600"/>
    <n v="104"/>
  </r>
  <r>
    <n v="136"/>
    <s v="Pemento de Mougán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36"/>
    <s v="Pemento de Mougán"/>
    <n v="11"/>
    <x v="10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36"/>
    <s v="Pemento de Mougán"/>
    <n v="11"/>
    <x v="10"/>
    <s v="Frutas y hortalizas"/>
    <s v="CLASE 1.6. FRUTAS, HORTALIZAS Y CEREALES FRESCOS O TRANSFORMADOS"/>
    <x v="3"/>
    <s v="Hortalizas"/>
    <s v="Alimentarios"/>
    <n v="2025"/>
    <n v="2704"/>
    <s v="€"/>
    <s v="€"/>
    <n v="117"/>
    <s v="Total valor económico (114+115+116)"/>
    <x v="3"/>
    <n v="2024"/>
    <n v="2600"/>
    <n v="104"/>
  </r>
  <r>
    <n v="137"/>
    <s v="Castaña de Galicia"/>
    <n v="11"/>
    <x v="10"/>
    <s v="Frutas y hortalizas"/>
    <s v="CLASE 1.6. FRUTAS, HORTALIZAS Y CEREALES FRESCOS O TRANSFORMADOS"/>
    <x v="19"/>
    <s v="Frutos secos"/>
    <s v="Alimentarios"/>
    <n v="2025"/>
    <n v="373231.76"/>
    <s v="€"/>
    <s v="€"/>
    <n v="114"/>
    <s v="Mercado en España"/>
    <x v="0"/>
    <n v="2024"/>
    <n v="200377.8"/>
    <n v="172853.96000000002"/>
  </r>
  <r>
    <n v="137"/>
    <s v="Castaña de Galicia"/>
    <n v="11"/>
    <x v="10"/>
    <s v="Frutas y hortalizas"/>
    <s v="CLASE 1.6. FRUTAS, HORTALIZAS Y CEREALES FRESCOS O TRANSFORMADOS"/>
    <x v="19"/>
    <s v="Frutos secos"/>
    <s v="Alimentarios"/>
    <n v="2025"/>
    <n v="0"/>
    <s v="€"/>
    <s v="€"/>
    <n v="115"/>
    <s v="Mercado en la UE"/>
    <x v="1"/>
    <n v="2024"/>
    <n v="0"/>
    <n v="0"/>
  </r>
  <r>
    <n v="137"/>
    <s v="Castaña de Galicia"/>
    <n v="11"/>
    <x v="10"/>
    <s v="Frutas y hortalizas"/>
    <s v="CLASE 1.6. FRUTAS, HORTALIZAS Y CEREALES FRESCOS O TRANSFORMADOS"/>
    <x v="19"/>
    <s v="Frutos secos"/>
    <s v="Alimentarios"/>
    <n v="2025"/>
    <n v="0"/>
    <s v="€"/>
    <s v="€"/>
    <n v="116"/>
    <s v="Mercado en Terceros países"/>
    <x v="2"/>
    <n v="2024"/>
    <n v="0"/>
    <n v="0"/>
  </r>
  <r>
    <n v="137"/>
    <s v="Castaña de Galicia"/>
    <n v="11"/>
    <x v="10"/>
    <s v="Frutas y hortalizas"/>
    <s v="CLASE 1.6. FRUTAS, HORTALIZAS Y CEREALES FRESCOS O TRANSFORMADOS"/>
    <x v="19"/>
    <s v="Frutos secos"/>
    <s v="Alimentarios"/>
    <n v="2025"/>
    <n v="373231.76"/>
    <s v="€"/>
    <s v="€"/>
    <n v="117"/>
    <s v="Total valor económico (114+115+116)"/>
    <x v="3"/>
    <n v="2024"/>
    <n v="200377.8"/>
    <n v="172853.96000000002"/>
  </r>
  <r>
    <n v="138"/>
    <s v="Faba de Lourenzá"/>
    <n v="11"/>
    <x v="10"/>
    <s v="Frutas y hortalizas"/>
    <s v="CLASE 1.6. FRUTAS, HORTALIZAS Y CEREALES FRESCOS O TRANSFORMADOS"/>
    <x v="10"/>
    <s v="Legumbres"/>
    <s v="Alimentarios"/>
    <n v="2025"/>
    <n v="101743.2"/>
    <s v="€"/>
    <s v="€"/>
    <n v="114"/>
    <s v="Mercado en España"/>
    <x v="0"/>
    <n v="2024"/>
    <n v="121500"/>
    <n v="-19756.800000000003"/>
  </r>
  <r>
    <n v="138"/>
    <s v="Faba de Lourenzá"/>
    <n v="11"/>
    <x v="10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138"/>
    <s v="Faba de Lourenzá"/>
    <n v="11"/>
    <x v="10"/>
    <s v="Frutas y hortalizas"/>
    <s v="CLASE 1.6. FRUTAS, HORTALIZAS Y CEREALES FRESCOS O TRANSFORMADOS"/>
    <x v="10"/>
    <s v="Legumbres"/>
    <s v="Alimentarios"/>
    <n v="2025"/>
    <n v="0"/>
    <s v="€"/>
    <s v="€"/>
    <n v="116"/>
    <s v="Mercado en Terceros países"/>
    <x v="2"/>
    <n v="2024"/>
    <n v="0"/>
    <n v="0"/>
  </r>
  <r>
    <n v="138"/>
    <s v="Faba de Lourenzá"/>
    <n v="11"/>
    <x v="10"/>
    <s v="Frutas y hortalizas"/>
    <s v="CLASE 1.6. FRUTAS, HORTALIZAS Y CEREALES FRESCOS O TRANSFORMADOS"/>
    <x v="10"/>
    <s v="Legumbres"/>
    <s v="Alimentarios"/>
    <n v="2025"/>
    <n v="101743.2"/>
    <s v="€"/>
    <s v="€"/>
    <n v="117"/>
    <s v="Total valor económico (114+115+116)"/>
    <x v="3"/>
    <n v="2024"/>
    <n v="121500"/>
    <n v="-19756.800000000003"/>
  </r>
  <r>
    <n v="139"/>
    <s v="Mejillón de Galicia / Mexillón de Galicia"/>
    <n v="11"/>
    <x v="10"/>
    <s v="Pescados"/>
    <s v="CLASE 1.7. PESCADOS, MOLUSCOS, Y CRUSTÁCEOS FRESCOS Y PRODUCTOS DERIVADOS DE ELLOS"/>
    <x v="27"/>
    <s v="Moluscos bivalvos"/>
    <s v="Alimentarios"/>
    <n v="2025"/>
    <n v="14839660.698000001"/>
    <s v="€"/>
    <s v="€"/>
    <n v="114"/>
    <s v="Mercado en España"/>
    <x v="0"/>
    <n v="2024"/>
    <n v="49505482.600000001"/>
    <n v="-34665821.902000003"/>
  </r>
  <r>
    <n v="139"/>
    <s v="Mejillón de Galicia / Mexillón de Galicia"/>
    <n v="11"/>
    <x v="10"/>
    <s v="Pescados"/>
    <s v="CLASE 1.7. PESCADOS, MOLUSCOS, Y CRUSTÁCEOS FRESCOS Y PRODUCTOS DERIVADOS DE ELLOS"/>
    <x v="27"/>
    <s v="Moluscos bivalvos"/>
    <s v="Alimentarios"/>
    <n v="2025"/>
    <n v="0"/>
    <s v="€"/>
    <s v="€"/>
    <n v="115"/>
    <s v="Mercado en la UE"/>
    <x v="1"/>
    <n v="2024"/>
    <n v="2308600"/>
    <n v="-2308600"/>
  </r>
  <r>
    <n v="139"/>
    <s v="Mejillón de Galicia / Mexillón de Galicia"/>
    <n v="11"/>
    <x v="10"/>
    <s v="Pescados"/>
    <s v="CLASE 1.7. PESCADOS, MOLUSCOS, Y CRUSTÁCEOS FRESCOS Y PRODUCTOS DERIVADOS DE ELLOS"/>
    <x v="27"/>
    <s v="Moluscos bivalvos"/>
    <s v="Alimentarios"/>
    <n v="2025"/>
    <n v="0"/>
    <s v="€"/>
    <s v="€"/>
    <n v="116"/>
    <s v="Mercado en Terceros países"/>
    <x v="2"/>
    <n v="2024"/>
    <n v="5160.3999999999996"/>
    <n v="-5160.3999999999996"/>
  </r>
  <r>
    <n v="139"/>
    <s v="Mejillón de Galicia / Mexillón de Galicia"/>
    <n v="11"/>
    <x v="10"/>
    <s v="Pescados"/>
    <s v="CLASE 1.7. PESCADOS, MOLUSCOS, Y CRUSTÁCEOS FRESCOS Y PRODUCTOS DERIVADOS DE ELLOS"/>
    <x v="27"/>
    <s v="Moluscos bivalvos"/>
    <s v="Alimentarios"/>
    <n v="2025"/>
    <n v="14839660.698000001"/>
    <s v="€"/>
    <s v="€"/>
    <n v="117"/>
    <s v="Total valor económico (114+115+116)"/>
    <x v="3"/>
    <n v="2024"/>
    <n v="51819243"/>
    <n v="-36979582.302000001"/>
  </r>
  <r>
    <n v="140"/>
    <s v="Miel de Galicia / Mel de Galicia"/>
    <n v="11"/>
    <x v="10"/>
    <s v="Otros de origen animal"/>
    <s v="CLASE 1.4. OTROS PRODUCTOS DE ORIGEN ANIMAL"/>
    <x v="12"/>
    <s v="Miel"/>
    <s v="Alimentarios"/>
    <n v="2025"/>
    <n v="2923093.8"/>
    <s v="€"/>
    <s v="€"/>
    <n v="114"/>
    <s v="Mercado en España"/>
    <x v="0"/>
    <n v="2024"/>
    <n v="2017699.2"/>
    <n v="905394.59999999986"/>
  </r>
  <r>
    <n v="140"/>
    <s v="Miel de Galicia / Mel de Galicia"/>
    <n v="11"/>
    <x v="10"/>
    <s v="Otros de origen animal"/>
    <s v="CLASE 1.4. OTROS PRODUCTOS DE ORIGEN ANIMAL"/>
    <x v="12"/>
    <s v="Miel"/>
    <s v="Alimentarios"/>
    <n v="2025"/>
    <n v="0"/>
    <s v="€"/>
    <s v="€"/>
    <n v="115"/>
    <s v="Mercado en la UE"/>
    <x v="1"/>
    <n v="2024"/>
    <n v="168.3"/>
    <n v="-168.3"/>
  </r>
  <r>
    <n v="140"/>
    <s v="Miel de Galicia / Mel de Galicia"/>
    <n v="11"/>
    <x v="10"/>
    <s v="Otros de origen animal"/>
    <s v="CLASE 1.4. OTROS PRODUCTOS DE ORIGEN ANIMAL"/>
    <x v="12"/>
    <s v="Miel"/>
    <s v="Alimentarios"/>
    <n v="2025"/>
    <n v="0"/>
    <s v="€"/>
    <s v="€"/>
    <n v="116"/>
    <s v="Mercado en Terceros países"/>
    <x v="2"/>
    <n v="2024"/>
    <n v="7137.9"/>
    <n v="-7137.9"/>
  </r>
  <r>
    <n v="140"/>
    <s v="Miel de Galicia / Mel de Galicia"/>
    <n v="11"/>
    <x v="10"/>
    <s v="Otros de origen animal"/>
    <s v="CLASE 1.4. OTROS PRODUCTOS DE ORIGEN ANIMAL"/>
    <x v="12"/>
    <s v="Miel"/>
    <s v="Alimentarios"/>
    <n v="2025"/>
    <n v="2923093.8"/>
    <s v="€"/>
    <s v="€"/>
    <n v="117"/>
    <s v="Total valor económico (114+115+116)"/>
    <x v="3"/>
    <n v="2024"/>
    <n v="2025005.4"/>
    <n v="898088.39999999991"/>
  </r>
  <r>
    <n v="141"/>
    <s v="Lacón Gallego"/>
    <n v="11"/>
    <x v="10"/>
    <s v="Productos cárnicos"/>
    <s v="CLASE 1.2. PRODUCTOS CÁRNICOS"/>
    <x v="21"/>
    <s v="Otros cárnicos"/>
    <s v="Alimentarios"/>
    <n v="2025"/>
    <n v="88074.755999999994"/>
    <s v="€"/>
    <s v="€"/>
    <n v="114"/>
    <s v="Mercado en España"/>
    <x v="0"/>
    <n v="2024"/>
    <n v="52722.78"/>
    <n v="35351.975999999995"/>
  </r>
  <r>
    <n v="141"/>
    <s v="Lacón Gallego"/>
    <n v="11"/>
    <x v="10"/>
    <s v="Productos cárnicos"/>
    <s v="CLASE 1.2. PRODUCTOS CÁRNICOS"/>
    <x v="21"/>
    <s v="Otros cárnicos"/>
    <s v="Alimentarios"/>
    <n v="2025"/>
    <n v="0"/>
    <s v="€"/>
    <s v="€"/>
    <n v="115"/>
    <s v="Mercado en la UE"/>
    <x v="1"/>
    <n v="2024"/>
    <n v="0"/>
    <n v="0"/>
  </r>
  <r>
    <n v="141"/>
    <s v="Lacón Gallego"/>
    <n v="11"/>
    <x v="10"/>
    <s v="Productos cárnicos"/>
    <s v="CLASE 1.2. PRODUCTOS CÁRNICOS"/>
    <x v="21"/>
    <s v="Otros cárnicos"/>
    <s v="Alimentarios"/>
    <n v="2025"/>
    <n v="0"/>
    <s v="€"/>
    <s v="€"/>
    <n v="116"/>
    <s v="Mercado en Terceros países"/>
    <x v="2"/>
    <n v="2024"/>
    <n v="0"/>
    <n v="0"/>
  </r>
  <r>
    <n v="141"/>
    <s v="Lacón Gallego"/>
    <n v="11"/>
    <x v="10"/>
    <s v="Productos cárnicos"/>
    <s v="CLASE 1.2. PRODUCTOS CÁRNICOS"/>
    <x v="21"/>
    <s v="Otros cárnicos"/>
    <s v="Alimentarios"/>
    <n v="2025"/>
    <n v="88074.755999999994"/>
    <s v="€"/>
    <s v="€"/>
    <n v="117"/>
    <s v="Total valor económico (114+115+116)"/>
    <x v="3"/>
    <n v="2024"/>
    <n v="52722.78"/>
    <n v="35351.975999999995"/>
  </r>
  <r>
    <n v="142"/>
    <s v="Pan de Cea"/>
    <n v="11"/>
    <x v="10"/>
    <s v="Productos de panadería…"/>
    <s v="CLASE 2.3. PRODUCTOS DE PANADERÍA, PASTELERÍA, REPOSTERÍA Y GALLETERÍA"/>
    <x v="14"/>
    <s v="Panes"/>
    <s v="Alimentarios"/>
    <n v="2025"/>
    <n v="1148517.5"/>
    <s v="€"/>
    <s v="€"/>
    <n v="114"/>
    <s v="Mercado en España"/>
    <x v="0"/>
    <n v="2024"/>
    <n v="1114632"/>
    <n v="33885.5"/>
  </r>
  <r>
    <n v="142"/>
    <s v="Pan de Cea"/>
    <n v="11"/>
    <x v="10"/>
    <s v="Productos de panadería…"/>
    <s v="CLASE 2.3. PRODUCTOS DE PANADERÍA, PASTELERÍA, REPOSTERÍA Y GALLETERÍA"/>
    <x v="14"/>
    <s v="Panes"/>
    <s v="Alimentarios"/>
    <n v="2025"/>
    <n v="0"/>
    <s v="€"/>
    <s v="€"/>
    <n v="115"/>
    <s v="Mercado en la UE"/>
    <x v="1"/>
    <n v="2024"/>
    <n v="0"/>
    <n v="0"/>
  </r>
  <r>
    <n v="142"/>
    <s v="Pan de Cea"/>
    <n v="11"/>
    <x v="10"/>
    <s v="Productos de panadería…"/>
    <s v="CLASE 2.3. PRODUCTOS DE PANADERÍA, PASTELERÍA, REPOSTERÍA Y GALLETERÍA"/>
    <x v="14"/>
    <s v="Panes"/>
    <s v="Alimentarios"/>
    <n v="2025"/>
    <n v="0"/>
    <s v="€"/>
    <s v="€"/>
    <n v="116"/>
    <s v="Mercado en Terceros países"/>
    <x v="2"/>
    <n v="2024"/>
    <n v="0"/>
    <n v="0"/>
  </r>
  <r>
    <n v="142"/>
    <s v="Pan de Cea"/>
    <n v="11"/>
    <x v="10"/>
    <s v="Productos de panadería…"/>
    <s v="CLASE 2.3. PRODUCTOS DE PANADERÍA, PASTELERÍA, REPOSTERÍA Y GALLETERÍA"/>
    <x v="14"/>
    <s v="Panes"/>
    <s v="Alimentarios"/>
    <n v="2025"/>
    <n v="1148517.5"/>
    <s v="€"/>
    <s v="€"/>
    <n v="117"/>
    <s v="Total valor económico (114+115+116)"/>
    <x v="3"/>
    <n v="2024"/>
    <n v="1114632"/>
    <n v="33885.5"/>
  </r>
  <r>
    <n v="143"/>
    <s v="Tarta de Santiago"/>
    <n v="11"/>
    <x v="10"/>
    <s v="Productos de panadería…"/>
    <s v="CLASE 2.3. PRODUCTOS DE PANADERÍA, PASTELERÍA, REPOSTERÍA Y GALLETERÍA"/>
    <x v="13"/>
    <s v="Pastelería"/>
    <s v="Alimentarios"/>
    <n v="2025"/>
    <n v="774918.93599999999"/>
    <s v="€"/>
    <s v="€"/>
    <n v="114"/>
    <s v="Mercado en España"/>
    <x v="0"/>
    <n v="2024"/>
    <n v="840344.27399999998"/>
    <n v="-65425.337999999989"/>
  </r>
  <r>
    <n v="143"/>
    <s v="Tarta de Santiago"/>
    <n v="11"/>
    <x v="10"/>
    <s v="Productos de panadería…"/>
    <s v="CLASE 2.3. PRODUCTOS DE PANADERÍA, PASTELERÍA, REPOSTERÍA Y GALLETERÍA"/>
    <x v="13"/>
    <s v="Pastelería"/>
    <s v="Alimentarios"/>
    <n v="2025"/>
    <n v="3991.68"/>
    <s v="€"/>
    <s v="€"/>
    <n v="115"/>
    <s v="Mercado en la UE"/>
    <x v="1"/>
    <n v="2024"/>
    <n v="0"/>
    <n v="3991.68"/>
  </r>
  <r>
    <n v="143"/>
    <s v="Tarta de Santiago"/>
    <n v="11"/>
    <x v="10"/>
    <s v="Productos de panadería…"/>
    <s v="CLASE 2.3. PRODUCTOS DE PANADERÍA, PASTELERÍA, REPOSTERÍA Y GALLETERÍA"/>
    <x v="13"/>
    <s v="Pastelería"/>
    <s v="Alimentarios"/>
    <n v="2025"/>
    <n v="104583.303"/>
    <s v="€"/>
    <s v="€"/>
    <n v="116"/>
    <s v="Mercado en Terceros países"/>
    <x v="2"/>
    <n v="2024"/>
    <n v="88571.34"/>
    <n v="16011.963000000003"/>
  </r>
  <r>
    <n v="143"/>
    <s v="Tarta de Santiago"/>
    <n v="11"/>
    <x v="10"/>
    <s v="Productos de panadería…"/>
    <s v="CLASE 2.3. PRODUCTOS DE PANADERÍA, PASTELERÍA, REPOSTERÍA Y GALLETERÍA"/>
    <x v="13"/>
    <s v="Pastelería"/>
    <s v="Alimentarios"/>
    <n v="2025"/>
    <n v="883493.91899999999"/>
    <s v="€"/>
    <s v="€"/>
    <n v="117"/>
    <s v="Total valor económico (114+115+116)"/>
    <x v="3"/>
    <n v="2024"/>
    <n v="928915.61399999994"/>
    <n v="-45421.694999999949"/>
  </r>
  <r>
    <n v="144"/>
    <s v="Arzúa-Ulloa"/>
    <n v="11"/>
    <x v="10"/>
    <s v="Quesos"/>
    <s v="CLASE 1.3. QUESOS"/>
    <x v="5"/>
    <s v="Quesos"/>
    <s v="Alimentarios"/>
    <n v="2025"/>
    <n v="44337665.849847503"/>
    <s v="€"/>
    <s v="€"/>
    <n v="114"/>
    <s v="Mercado en España"/>
    <x v="0"/>
    <n v="2024"/>
    <n v="38614903.600000001"/>
    <n v="5722762.2498475015"/>
  </r>
  <r>
    <n v="144"/>
    <s v="Arzúa-Ulloa"/>
    <n v="11"/>
    <x v="10"/>
    <s v="Quesos"/>
    <s v="CLASE 1.3. QUESOS"/>
    <x v="5"/>
    <s v="Quesos"/>
    <s v="Alimentarios"/>
    <n v="2025"/>
    <n v="302880.1853064"/>
    <s v="€"/>
    <s v="€"/>
    <n v="115"/>
    <s v="Mercado en la UE"/>
    <x v="1"/>
    <n v="2024"/>
    <n v="269041.58399999997"/>
    <n v="33838.601306400029"/>
  </r>
  <r>
    <n v="144"/>
    <s v="Arzúa-Ulloa"/>
    <n v="11"/>
    <x v="10"/>
    <s v="Quesos"/>
    <s v="CLASE 1.3. QUESOS"/>
    <x v="5"/>
    <s v="Quesos"/>
    <s v="Alimentarios"/>
    <n v="2025"/>
    <n v="4757.7322311999997"/>
    <s v="€"/>
    <s v="€"/>
    <n v="116"/>
    <s v="Mercado en Terceros países"/>
    <x v="2"/>
    <n v="2024"/>
    <n v="13702.5"/>
    <n v="-8944.7677688000003"/>
  </r>
  <r>
    <n v="144"/>
    <s v="Arzúa-Ulloa"/>
    <n v="11"/>
    <x v="10"/>
    <s v="Quesos"/>
    <s v="CLASE 1.3. QUESOS"/>
    <x v="5"/>
    <s v="Quesos"/>
    <s v="Alimentarios"/>
    <n v="2025"/>
    <n v="44645303.767385103"/>
    <s v="€"/>
    <s v="€"/>
    <n v="117"/>
    <s v="Total valor económico (114+115+116)"/>
    <x v="3"/>
    <n v="2024"/>
    <n v="38897647.684"/>
    <n v="5747656.0833851025"/>
  </r>
  <r>
    <n v="145"/>
    <s v="Cebreiro"/>
    <n v="11"/>
    <x v="10"/>
    <s v="Quesos"/>
    <s v="CLASE 1.3. QUESOS"/>
    <x v="5"/>
    <s v="Quesos"/>
    <s v="Alimentarios"/>
    <n v="2025"/>
    <n v="720086.00399999996"/>
    <s v="€"/>
    <s v="€"/>
    <n v="114"/>
    <s v="Mercado en España"/>
    <x v="0"/>
    <n v="2024"/>
    <n v="758310.27300000004"/>
    <n v="-38224.269000000088"/>
  </r>
  <r>
    <n v="145"/>
    <s v="Cebreiro"/>
    <n v="11"/>
    <x v="10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145"/>
    <s v="Cebreiro"/>
    <n v="11"/>
    <x v="10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145"/>
    <s v="Cebreiro"/>
    <n v="11"/>
    <x v="10"/>
    <s v="Quesos"/>
    <s v="CLASE 1.3. QUESOS"/>
    <x v="5"/>
    <s v="Quesos"/>
    <s v="Alimentarios"/>
    <n v="2025"/>
    <n v="720086.00399999996"/>
    <s v="€"/>
    <s v="€"/>
    <n v="117"/>
    <s v="Total valor económico (114+115+116)"/>
    <x v="3"/>
    <n v="2024"/>
    <n v="758310.27300000004"/>
    <n v="-38224.269000000088"/>
  </r>
  <r>
    <n v="146"/>
    <s v="Queso Tetilla / Queixo Tetilla"/>
    <n v="11"/>
    <x v="10"/>
    <s v="Quesos"/>
    <s v="CLASE 1.3. QUESOS"/>
    <x v="5"/>
    <s v="Quesos"/>
    <s v="Alimentarios"/>
    <n v="2025"/>
    <n v="9855920"/>
    <s v="€"/>
    <s v="€"/>
    <n v="114"/>
    <s v="Mercado en España"/>
    <x v="0"/>
    <n v="2024"/>
    <n v="12085760"/>
    <n v="-2229840"/>
  </r>
  <r>
    <n v="146"/>
    <s v="Queso Tetilla / Queixo Tetilla"/>
    <n v="11"/>
    <x v="10"/>
    <s v="Quesos"/>
    <s v="CLASE 1.3. QUESOS"/>
    <x v="5"/>
    <s v="Quesos"/>
    <s v="Alimentarios"/>
    <n v="2025"/>
    <n v="1321896"/>
    <s v="€"/>
    <s v="€"/>
    <n v="115"/>
    <s v="Mercado en la UE"/>
    <x v="1"/>
    <n v="2024"/>
    <n v="1331168"/>
    <n v="-9272"/>
  </r>
  <r>
    <n v="146"/>
    <s v="Queso Tetilla / Queixo Tetilla"/>
    <n v="11"/>
    <x v="10"/>
    <s v="Quesos"/>
    <s v="CLASE 1.3. QUESOS"/>
    <x v="5"/>
    <s v="Quesos"/>
    <s v="Alimentarios"/>
    <n v="2025"/>
    <n v="142560"/>
    <s v="€"/>
    <s v="€"/>
    <n v="116"/>
    <s v="Mercado en Terceros países"/>
    <x v="2"/>
    <n v="2024"/>
    <n v="112008"/>
    <n v="30552"/>
  </r>
  <r>
    <n v="146"/>
    <s v="Queso Tetilla / Queixo Tetilla"/>
    <n v="11"/>
    <x v="10"/>
    <s v="Quesos"/>
    <s v="CLASE 1.3. QUESOS"/>
    <x v="5"/>
    <s v="Quesos"/>
    <s v="Alimentarios"/>
    <n v="2025"/>
    <n v="11320376"/>
    <s v="€"/>
    <s v="€"/>
    <n v="117"/>
    <s v="Total valor económico (114+115+116)"/>
    <x v="3"/>
    <n v="2024"/>
    <n v="13528936"/>
    <n v="-2208560"/>
  </r>
  <r>
    <n v="147"/>
    <s v="San Simón da Costa"/>
    <n v="11"/>
    <x v="10"/>
    <s v="Quesos"/>
    <s v="CLASE 1.3. QUESOS"/>
    <x v="5"/>
    <s v="Quesos"/>
    <s v="Alimentarios"/>
    <n v="2025"/>
    <n v="4989535.2"/>
    <s v="€"/>
    <s v="€"/>
    <n v="114"/>
    <s v="Mercado en España"/>
    <x v="0"/>
    <n v="2024"/>
    <n v="4791600"/>
    <n v="197935.20000000019"/>
  </r>
  <r>
    <n v="147"/>
    <s v="San Simón da Costa"/>
    <n v="11"/>
    <x v="10"/>
    <s v="Quesos"/>
    <s v="CLASE 1.3. QUESOS"/>
    <x v="5"/>
    <s v="Quesos"/>
    <s v="Alimentarios"/>
    <n v="2025"/>
    <n v="36657.972000000002"/>
    <s v="€"/>
    <s v="€"/>
    <n v="115"/>
    <s v="Mercado en la UE"/>
    <x v="1"/>
    <n v="2024"/>
    <n v="40290.300000000003"/>
    <n v="-3632.3280000000013"/>
  </r>
  <r>
    <n v="147"/>
    <s v="San Simón da Costa"/>
    <n v="11"/>
    <x v="10"/>
    <s v="Quesos"/>
    <s v="CLASE 1.3. QUESOS"/>
    <x v="5"/>
    <s v="Quesos"/>
    <s v="Alimentarios"/>
    <n v="2025"/>
    <n v="226168.3008"/>
    <s v="€"/>
    <s v="€"/>
    <n v="116"/>
    <s v="Mercado en Terceros países"/>
    <x v="2"/>
    <n v="2024"/>
    <n v="237697.29"/>
    <n v="-11528.989200000011"/>
  </r>
  <r>
    <n v="147"/>
    <s v="San Simón da Costa"/>
    <n v="11"/>
    <x v="10"/>
    <s v="Quesos"/>
    <s v="CLASE 1.3. QUESOS"/>
    <x v="5"/>
    <s v="Quesos"/>
    <s v="Alimentarios"/>
    <n v="2025"/>
    <n v="5252361.4727999996"/>
    <s v="€"/>
    <s v="€"/>
    <n v="117"/>
    <s v="Total valor económico (114+115+116)"/>
    <x v="3"/>
    <n v="2024"/>
    <n v="5069587.59"/>
    <n v="182773.88279999979"/>
  </r>
  <r>
    <n v="148"/>
    <s v="Aceite de la Rioja"/>
    <n v="17"/>
    <x v="11"/>
    <s v="Aceites"/>
    <s v="CLASE 1.5. ACEITES Y GRASAS"/>
    <x v="6"/>
    <s v="Aceites Oli. Vírgen Extra"/>
    <s v="Alimentarios"/>
    <n v="2025"/>
    <n v="2584000"/>
    <s v="€"/>
    <s v="€"/>
    <n v="114"/>
    <s v="Mercado en España"/>
    <x v="0"/>
    <n v="2024"/>
    <n v="4136100"/>
    <n v="-1552100"/>
  </r>
  <r>
    <n v="148"/>
    <s v="Aceite de la Rioja"/>
    <n v="17"/>
    <x v="11"/>
    <s v="Aceites"/>
    <s v="CLASE 1.5. ACEITES Y GRASAS"/>
    <x v="6"/>
    <s v="Aceites Oli. Vírgen Extra"/>
    <s v="Alimentarios"/>
    <n v="2025"/>
    <n v="580200"/>
    <s v="€"/>
    <s v="€"/>
    <n v="115"/>
    <s v="Mercado en la UE"/>
    <x v="1"/>
    <n v="2024"/>
    <n v="486600"/>
    <n v="93600"/>
  </r>
  <r>
    <n v="148"/>
    <s v="Aceite de la Rioja"/>
    <n v="17"/>
    <x v="11"/>
    <s v="Aceites"/>
    <s v="CLASE 1.5. ACEITES Y GRASAS"/>
    <x v="6"/>
    <s v="Aceites Oli. Vírgen Extra"/>
    <s v="Alimentarios"/>
    <n v="2025"/>
    <n v="215700"/>
    <s v="€"/>
    <s v="€"/>
    <n v="116"/>
    <s v="Mercado en Terceros países"/>
    <x v="2"/>
    <n v="2024"/>
    <n v="243300"/>
    <n v="-27600"/>
  </r>
  <r>
    <n v="148"/>
    <s v="Aceite de la Rioja"/>
    <n v="17"/>
    <x v="11"/>
    <s v="Aceites"/>
    <s v="CLASE 1.5. ACEITES Y GRASAS"/>
    <x v="6"/>
    <s v="Aceites Oli. Vírgen Extra"/>
    <s v="Alimentarios"/>
    <n v="2025"/>
    <n v="3379900"/>
    <s v="€"/>
    <s v="€"/>
    <n v="117"/>
    <s v="Total valor económico (114+115+116)"/>
    <x v="3"/>
    <n v="2024"/>
    <n v="4866000"/>
    <n v="-1486100"/>
  </r>
  <r>
    <n v="149"/>
    <s v="Chorizo Riojano"/>
    <n v="17"/>
    <x v="11"/>
    <s v="Productos cárnicos"/>
    <s v="CLASE 1.2. PRODUCTOS CÁRNICOS"/>
    <x v="17"/>
    <s v="Embutidos"/>
    <s v="Alimentarios"/>
    <n v="2025"/>
    <n v="2746759.4164"/>
    <s v="€"/>
    <s v="€"/>
    <n v="114"/>
    <s v="Mercado en España"/>
    <x v="0"/>
    <n v="2024"/>
    <n v="2231895.3662"/>
    <n v="514864.05019999994"/>
  </r>
  <r>
    <n v="149"/>
    <s v="Chorizo Riojano"/>
    <n v="17"/>
    <x v="11"/>
    <s v="Productos cárnicos"/>
    <s v="CLASE 1.2. PRODUCTOS CÁRNICOS"/>
    <x v="17"/>
    <s v="Embutidos"/>
    <s v="Alimentarios"/>
    <n v="2025"/>
    <n v="2686693.0284000002"/>
    <s v="€"/>
    <s v="€"/>
    <n v="115"/>
    <s v="Mercado en la UE"/>
    <x v="1"/>
    <n v="2024"/>
    <n v="2696202.3190000001"/>
    <n v="-9509.2905999999493"/>
  </r>
  <r>
    <n v="149"/>
    <s v="Chorizo Riojano"/>
    <n v="17"/>
    <x v="11"/>
    <s v="Productos cárnicos"/>
    <s v="CLASE 1.2. PRODUCTOS CÁRNICOS"/>
    <x v="17"/>
    <s v="Embutidos"/>
    <s v="Alimentarios"/>
    <n v="2025"/>
    <n v="5917322.8399999999"/>
    <s v="€"/>
    <s v="€"/>
    <n v="116"/>
    <s v="Mercado en Terceros países"/>
    <x v="2"/>
    <n v="2024"/>
    <n v="4452346.2331999997"/>
    <n v="1464976.6068000002"/>
  </r>
  <r>
    <n v="149"/>
    <s v="Chorizo Riojano"/>
    <n v="17"/>
    <x v="11"/>
    <s v="Productos cárnicos"/>
    <s v="CLASE 1.2. PRODUCTOS CÁRNICOS"/>
    <x v="17"/>
    <s v="Embutidos"/>
    <s v="Alimentarios"/>
    <n v="2025"/>
    <n v="11350775.2848"/>
    <s v="€"/>
    <s v="€"/>
    <n v="117"/>
    <s v="Total valor económico (114+115+116)"/>
    <x v="3"/>
    <n v="2024"/>
    <n v="9380443.9184000008"/>
    <n v="1970331.3663999997"/>
  </r>
  <r>
    <n v="150"/>
    <s v="Coliflor de Calahorra"/>
    <n v="17"/>
    <x v="11"/>
    <s v="Frutas y hortalizas"/>
    <s v="CLASE 1.6. FRUTAS, HORTALIZAS Y CEREALES FRESCOS O TRANSFORMADOS"/>
    <x v="3"/>
    <s v="Hortalizas"/>
    <s v="Alimentarios"/>
    <n v="2025"/>
    <n v="442260"/>
    <s v="€"/>
    <s v="€"/>
    <n v="114"/>
    <s v="Mercado en España"/>
    <x v="0"/>
    <n v="2024"/>
    <n v="617840"/>
    <n v="-175580"/>
  </r>
  <r>
    <n v="150"/>
    <s v="Coliflor de Calahorra"/>
    <n v="17"/>
    <x v="11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50"/>
    <s v="Coliflor de Calahorra"/>
    <n v="17"/>
    <x v="11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50"/>
    <s v="Coliflor de Calahorra"/>
    <n v="17"/>
    <x v="11"/>
    <s v="Frutas y hortalizas"/>
    <s v="CLASE 1.6. FRUTAS, HORTALIZAS Y CEREALES FRESCOS O TRANSFORMADOS"/>
    <x v="3"/>
    <s v="Hortalizas"/>
    <s v="Alimentarios"/>
    <n v="2025"/>
    <n v="442260"/>
    <s v="€"/>
    <s v="€"/>
    <n v="117"/>
    <s v="Total valor económico (114+115+116)"/>
    <x v="3"/>
    <n v="2024"/>
    <n v="617840"/>
    <n v="-175580"/>
  </r>
  <r>
    <n v="151"/>
    <s v="Pimiento Riojano"/>
    <n v="17"/>
    <x v="11"/>
    <s v="Frutas y hortalizas"/>
    <s v="CLASE 1.6. FRUTAS, HORTALIZAS Y CEREALES FRESCOS O TRANSFORMADOS"/>
    <x v="3"/>
    <s v="Hortalizas"/>
    <s v="Alimentarios"/>
    <n v="2025"/>
    <n v="1000665"/>
    <s v="€"/>
    <s v="€"/>
    <n v="114"/>
    <s v="Mercado en España"/>
    <x v="0"/>
    <n v="2024"/>
    <n v="537540"/>
    <n v="463125"/>
  </r>
  <r>
    <n v="151"/>
    <s v="Pimiento Riojano"/>
    <n v="17"/>
    <x v="11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51"/>
    <s v="Pimiento Riojano"/>
    <n v="17"/>
    <x v="11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51"/>
    <s v="Pimiento Riojano"/>
    <n v="17"/>
    <x v="11"/>
    <s v="Frutas y hortalizas"/>
    <s v="CLASE 1.6. FRUTAS, HORTALIZAS Y CEREALES FRESCOS O TRANSFORMADOS"/>
    <x v="3"/>
    <s v="Hortalizas"/>
    <s v="Alimentarios"/>
    <n v="2025"/>
    <n v="1000665"/>
    <s v="€"/>
    <s v="€"/>
    <n v="117"/>
    <s v="Total valor económico (114+115+116)"/>
    <x v="3"/>
    <n v="2024"/>
    <n v="537540"/>
    <n v="463125"/>
  </r>
  <r>
    <n v="152"/>
    <s v="Peras de Rincón de Soto"/>
    <n v="17"/>
    <x v="11"/>
    <s v="Frutas y hortalizas"/>
    <s v="CLASE 1.6. FRUTAS, HORTALIZAS Y CEREALES FRESCOS O TRANSFORMADOS"/>
    <x v="7"/>
    <s v="Frutas"/>
    <s v="Alimentarios"/>
    <n v="2025"/>
    <n v="22255650"/>
    <s v="€"/>
    <s v="€"/>
    <n v="114"/>
    <s v="Mercado en España"/>
    <x v="0"/>
    <n v="2024"/>
    <n v="21896550"/>
    <n v="359100"/>
  </r>
  <r>
    <n v="152"/>
    <s v="Peras de Rincón de Soto"/>
    <n v="17"/>
    <x v="11"/>
    <s v="Frutas y hortalizas"/>
    <s v="CLASE 1.6. FRUTAS, HORTALIZAS Y CEREALES FRESCOS O TRANSFORMADOS"/>
    <x v="7"/>
    <s v="Frutas"/>
    <s v="Alimentarios"/>
    <n v="2025"/>
    <n v="128820"/>
    <s v="€"/>
    <s v="€"/>
    <n v="115"/>
    <s v="Mercado en la UE"/>
    <x v="1"/>
    <n v="2024"/>
    <n v="138450"/>
    <n v="-9630"/>
  </r>
  <r>
    <n v="152"/>
    <s v="Peras de Rincón de Soto"/>
    <n v="17"/>
    <x v="11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152"/>
    <s v="Peras de Rincón de Soto"/>
    <n v="17"/>
    <x v="11"/>
    <s v="Frutas y hortalizas"/>
    <s v="CLASE 1.6. FRUTAS, HORTALIZAS Y CEREALES FRESCOS O TRANSFORMADOS"/>
    <x v="7"/>
    <s v="Frutas"/>
    <s v="Alimentarios"/>
    <n v="2025"/>
    <n v="22384470"/>
    <s v="€"/>
    <s v="€"/>
    <n v="117"/>
    <s v="Total valor económico (114+115+116)"/>
    <x v="3"/>
    <n v="2024"/>
    <n v="22035000"/>
    <n v="349470"/>
  </r>
  <r>
    <n v="153"/>
    <s v="Queso Camerano"/>
    <n v="17"/>
    <x v="11"/>
    <s v="Quesos"/>
    <s v="CLASE 1.3. QUESOS"/>
    <x v="5"/>
    <s v="Quesos"/>
    <s v="Alimentarios"/>
    <n v="2025"/>
    <n v="836858.4"/>
    <s v="€"/>
    <s v="€"/>
    <n v="114"/>
    <s v="Mercado en España"/>
    <x v="0"/>
    <n v="2024"/>
    <n v="754659.2"/>
    <n v="82199.20000000007"/>
  </r>
  <r>
    <n v="153"/>
    <s v="Queso Camerano"/>
    <n v="17"/>
    <x v="11"/>
    <s v="Quesos"/>
    <s v="CLASE 1.3. QUESOS"/>
    <x v="5"/>
    <s v="Quesos"/>
    <s v="Alimentarios"/>
    <n v="2025"/>
    <n v="14368.08"/>
    <s v="€"/>
    <s v="€"/>
    <n v="115"/>
    <s v="Mercado en la UE"/>
    <x v="1"/>
    <n v="2024"/>
    <n v="17320.64"/>
    <n v="-2952.5599999999995"/>
  </r>
  <r>
    <n v="153"/>
    <s v="Queso Camerano"/>
    <n v="17"/>
    <x v="11"/>
    <s v="Quesos"/>
    <s v="CLASE 1.3. QUESOS"/>
    <x v="5"/>
    <s v="Quesos"/>
    <s v="Alimentarios"/>
    <n v="2025"/>
    <n v="1480.68"/>
    <s v="€"/>
    <s v="€"/>
    <n v="116"/>
    <s v="Mercado en Terceros países"/>
    <x v="2"/>
    <n v="2024"/>
    <n v="813.6"/>
    <n v="667.08"/>
  </r>
  <r>
    <n v="153"/>
    <s v="Queso Camerano"/>
    <n v="17"/>
    <x v="11"/>
    <s v="Quesos"/>
    <s v="CLASE 1.3. QUESOS"/>
    <x v="5"/>
    <s v="Quesos"/>
    <s v="Alimentarios"/>
    <n v="2025"/>
    <n v="852707.16"/>
    <s v="€"/>
    <s v="€"/>
    <n v="117"/>
    <s v="Total valor económico (114+115+116)"/>
    <x v="3"/>
    <n v="2024"/>
    <n v="772793.44"/>
    <n v="79913.720000000088"/>
  </r>
  <r>
    <n v="154"/>
    <s v="Carne de la Sierra de Guadarrama"/>
    <n v="12"/>
    <x v="12"/>
    <s v="Carnes frescas"/>
    <s v="CLASE 1.1. CARNES FRESCAS"/>
    <x v="2"/>
    <s v="Vacuno"/>
    <s v="Alimentarios"/>
    <n v="2025"/>
    <n v="8727900"/>
    <s v="€"/>
    <s v="€"/>
    <n v="114"/>
    <s v="Mercado en España"/>
    <x v="0"/>
    <n v="2024"/>
    <n v="8041600"/>
    <n v="686300"/>
  </r>
  <r>
    <n v="154"/>
    <s v="Carne de la Sierra de Guadarrama"/>
    <n v="12"/>
    <x v="12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154"/>
    <s v="Carne de la Sierra de Guadarrama"/>
    <n v="12"/>
    <x v="12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154"/>
    <s v="Carne de la Sierra de Guadarrama"/>
    <n v="12"/>
    <x v="12"/>
    <s v="Carnes frescas"/>
    <s v="CLASE 1.1. CARNES FRESCAS"/>
    <x v="2"/>
    <s v="Vacuno"/>
    <s v="Alimentarios"/>
    <n v="2025"/>
    <n v="8727900"/>
    <s v="€"/>
    <s v="€"/>
    <n v="117"/>
    <s v="Total valor económico (114+115+116)"/>
    <x v="3"/>
    <n v="2024"/>
    <n v="8041600"/>
    <n v="686300"/>
  </r>
  <r>
    <n v="155"/>
    <s v="Aceite Campo de Montiel"/>
    <n v="6"/>
    <x v="13"/>
    <s v="Aceites"/>
    <s v="CLASE 1.5. ACEITES Y GRASAS"/>
    <x v="6"/>
    <s v="Aceites Oli. Vírgen Extra"/>
    <s v="Alimentarios"/>
    <n v="2025"/>
    <n v="2915000"/>
    <s v="€"/>
    <s v="€"/>
    <n v="114"/>
    <s v="Mercado en España"/>
    <x v="0"/>
    <n v="2024"/>
    <n v="5340000"/>
    <n v="-2425000"/>
  </r>
  <r>
    <n v="155"/>
    <s v="Aceite Campo de Montiel"/>
    <n v="6"/>
    <x v="13"/>
    <s v="Aceites"/>
    <s v="CLASE 1.5. ACEITES Y GRASAS"/>
    <x v="6"/>
    <s v="Aceites Oli. Vírgen Extra"/>
    <s v="Alimentarios"/>
    <n v="2025"/>
    <n v="100400"/>
    <s v="€"/>
    <s v="€"/>
    <n v="115"/>
    <s v="Mercado en la UE"/>
    <x v="1"/>
    <n v="2024"/>
    <n v="0"/>
    <n v="100400"/>
  </r>
  <r>
    <n v="155"/>
    <s v="Aceite Campo de Montiel"/>
    <n v="6"/>
    <x v="13"/>
    <s v="Aceites"/>
    <s v="CLASE 1.5. ACEITES Y GRASAS"/>
    <x v="6"/>
    <s v="Aceites Oli. Vírgen Extra"/>
    <s v="Alimentarios"/>
    <n v="2025"/>
    <n v="625600"/>
    <s v="€"/>
    <s v="€"/>
    <n v="116"/>
    <s v="Mercado en Terceros países"/>
    <x v="2"/>
    <n v="2024"/>
    <n v="1264000"/>
    <n v="-638400"/>
  </r>
  <r>
    <n v="155"/>
    <s v="Aceite Campo de Montiel"/>
    <n v="6"/>
    <x v="13"/>
    <s v="Aceites"/>
    <s v="CLASE 1.5. ACEITES Y GRASAS"/>
    <x v="6"/>
    <s v="Aceites Oli. Vírgen Extra"/>
    <s v="Alimentarios"/>
    <n v="2025"/>
    <n v="3641000"/>
    <s v="€"/>
    <s v="€"/>
    <n v="117"/>
    <s v="Total valor económico (114+115+116)"/>
    <x v="3"/>
    <n v="2024"/>
    <n v="6604000"/>
    <n v="-2963000"/>
  </r>
  <r>
    <n v="156"/>
    <s v="Aceite Campo de Calatrava"/>
    <n v="6"/>
    <x v="13"/>
    <s v="Aceites"/>
    <s v="CLASE 1.5. ACEITES Y GRASAS"/>
    <x v="6"/>
    <s v="Aceites Oli. Vírgen Extra"/>
    <s v="Alimentarios"/>
    <n v="2025"/>
    <n v="1443050"/>
    <s v="€"/>
    <s v="€"/>
    <n v="114"/>
    <s v="Mercado en España"/>
    <x v="0"/>
    <n v="2024"/>
    <n v="1154200"/>
    <n v="288850"/>
  </r>
  <r>
    <n v="156"/>
    <s v="Aceite Campo de Calatrava"/>
    <n v="6"/>
    <x v="13"/>
    <s v="Aceites"/>
    <s v="CLASE 1.5. ACEITES Y GRASAS"/>
    <x v="6"/>
    <s v="Aceites Oli. Vírgen Extra"/>
    <s v="Alimentarios"/>
    <n v="2025"/>
    <n v="84105"/>
    <s v="€"/>
    <s v="€"/>
    <n v="115"/>
    <s v="Mercado en la UE"/>
    <x v="1"/>
    <n v="2024"/>
    <n v="154291.5"/>
    <n v="-70186.5"/>
  </r>
  <r>
    <n v="156"/>
    <s v="Aceite Campo de Calatrava"/>
    <n v="6"/>
    <x v="13"/>
    <s v="Aceites"/>
    <s v="CLASE 1.5. ACEITES Y GRASAS"/>
    <x v="6"/>
    <s v="Aceites Oli. Vírgen Extra"/>
    <s v="Alimentarios"/>
    <n v="2025"/>
    <n v="564907"/>
    <s v="€"/>
    <s v="€"/>
    <n v="116"/>
    <s v="Mercado en Terceros países"/>
    <x v="2"/>
    <n v="2024"/>
    <n v="515144.8"/>
    <n v="49762.200000000012"/>
  </r>
  <r>
    <n v="156"/>
    <s v="Aceite Campo de Calatrava"/>
    <n v="6"/>
    <x v="13"/>
    <s v="Aceites"/>
    <s v="CLASE 1.5. ACEITES Y GRASAS"/>
    <x v="6"/>
    <s v="Aceites Oli. Vírgen Extra"/>
    <s v="Alimentarios"/>
    <n v="2025"/>
    <n v="2092062"/>
    <s v="€"/>
    <s v="€"/>
    <n v="117"/>
    <s v="Total valor económico (114+115+116)"/>
    <x v="3"/>
    <n v="2024"/>
    <n v="1823636.3"/>
    <n v="268425.69999999995"/>
  </r>
  <r>
    <n v="157"/>
    <s v="Aceite de La Alcarria"/>
    <n v="6"/>
    <x v="13"/>
    <s v="Aceites"/>
    <s v="CLASE 1.5. ACEITES Y GRASAS"/>
    <x v="6"/>
    <s v="Aceites Oli. Vírgen Extra"/>
    <s v="Alimentarios"/>
    <n v="2025"/>
    <n v="311406"/>
    <s v="€"/>
    <s v="€"/>
    <n v="114"/>
    <s v="Mercado en España"/>
    <x v="0"/>
    <n v="2024"/>
    <n v="631400"/>
    <n v="-319994"/>
  </r>
  <r>
    <n v="157"/>
    <s v="Aceite de La Alcarria"/>
    <n v="6"/>
    <x v="13"/>
    <s v="Aceites"/>
    <s v="CLASE 1.5. ACEITES Y GRASAS"/>
    <x v="6"/>
    <s v="Aceites Oli. Vírgen Extra"/>
    <s v="Alimentarios"/>
    <n v="2025"/>
    <n v="860"/>
    <s v="€"/>
    <s v="€"/>
    <n v="115"/>
    <s v="Mercado en la UE"/>
    <x v="1"/>
    <n v="2024"/>
    <n v="0"/>
    <n v="860"/>
  </r>
  <r>
    <n v="157"/>
    <s v="Aceite de La Alcarria"/>
    <n v="6"/>
    <x v="13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157"/>
    <s v="Aceite de La Alcarria"/>
    <n v="6"/>
    <x v="13"/>
    <s v="Aceites"/>
    <s v="CLASE 1.5. ACEITES Y GRASAS"/>
    <x v="6"/>
    <s v="Aceites Oli. Vírgen Extra"/>
    <s v="Alimentarios"/>
    <n v="2025"/>
    <n v="312266"/>
    <s v="€"/>
    <s v="€"/>
    <n v="117"/>
    <s v="Total valor económico (114+115+116)"/>
    <x v="3"/>
    <n v="2024"/>
    <n v="631400"/>
    <n v="-319134"/>
  </r>
  <r>
    <n v="158"/>
    <s v="Montes de Toledo"/>
    <n v="6"/>
    <x v="13"/>
    <s v="Aceites"/>
    <s v="CLASE 1.5. ACEITES Y GRASAS"/>
    <x v="6"/>
    <s v="Aceites Oli. Vírgen Extra"/>
    <s v="Alimentarios"/>
    <n v="2025"/>
    <n v="4045000"/>
    <s v="€"/>
    <s v="€"/>
    <n v="114"/>
    <s v="Mercado en España"/>
    <x v="0"/>
    <n v="2024"/>
    <n v="3682000"/>
    <n v="363000"/>
  </r>
  <r>
    <n v="158"/>
    <s v="Montes de Toledo"/>
    <n v="6"/>
    <x v="13"/>
    <s v="Aceites"/>
    <s v="CLASE 1.5. ACEITES Y GRASAS"/>
    <x v="6"/>
    <s v="Aceites Oli. Vírgen Extra"/>
    <s v="Alimentarios"/>
    <n v="2025"/>
    <n v="1233400"/>
    <s v="€"/>
    <s v="€"/>
    <n v="115"/>
    <s v="Mercado en la UE"/>
    <x v="1"/>
    <n v="2024"/>
    <n v="1176000"/>
    <n v="57400"/>
  </r>
  <r>
    <n v="158"/>
    <s v="Montes de Toledo"/>
    <n v="6"/>
    <x v="13"/>
    <s v="Aceites"/>
    <s v="CLASE 1.5. ACEITES Y GRASAS"/>
    <x v="6"/>
    <s v="Aceites Oli. Vírgen Extra"/>
    <s v="Alimentarios"/>
    <n v="2025"/>
    <n v="2935800"/>
    <s v="€"/>
    <s v="€"/>
    <n v="116"/>
    <s v="Mercado en Terceros países"/>
    <x v="2"/>
    <n v="2024"/>
    <n v="2429000"/>
    <n v="506800"/>
  </r>
  <r>
    <n v="158"/>
    <s v="Montes de Toledo"/>
    <n v="6"/>
    <x v="13"/>
    <s v="Aceites"/>
    <s v="CLASE 1.5. ACEITES Y GRASAS"/>
    <x v="6"/>
    <s v="Aceites Oli. Vírgen Extra"/>
    <s v="Alimentarios"/>
    <n v="2025"/>
    <n v="8214200"/>
    <s v="€"/>
    <s v="€"/>
    <n v="117"/>
    <s v="Total valor económico (114+115+116)"/>
    <x v="3"/>
    <n v="2024"/>
    <n v="7287000"/>
    <n v="927200"/>
  </r>
  <r>
    <n v="159"/>
    <s v="Cordero Manchego"/>
    <n v="6"/>
    <x v="13"/>
    <s v="Carnes frescas"/>
    <s v="CLASE 1.1. CARNES FRESCAS"/>
    <x v="1"/>
    <s v="Ovino"/>
    <s v="Alimentarios"/>
    <n v="2025"/>
    <n v="1589227.6"/>
    <s v="€"/>
    <s v="€"/>
    <n v="114"/>
    <s v="Mercado en España"/>
    <x v="0"/>
    <n v="2024"/>
    <n v="2675405.7599999998"/>
    <n v="-1086178.1599999997"/>
  </r>
  <r>
    <n v="159"/>
    <s v="Cordero Manchego"/>
    <n v="6"/>
    <x v="13"/>
    <s v="Carnes frescas"/>
    <s v="CLASE 1.1. CARNES FRESCAS"/>
    <x v="1"/>
    <s v="Ovino"/>
    <s v="Alimentarios"/>
    <n v="2025"/>
    <n v="0"/>
    <s v="€"/>
    <s v="€"/>
    <n v="115"/>
    <s v="Mercado en la UE"/>
    <x v="1"/>
    <n v="2024"/>
    <n v="0"/>
    <n v="0"/>
  </r>
  <r>
    <n v="159"/>
    <s v="Cordero Manchego"/>
    <n v="6"/>
    <x v="13"/>
    <s v="Carnes frescas"/>
    <s v="CLASE 1.1. CARNES FRESCAS"/>
    <x v="1"/>
    <s v="Ovino"/>
    <s v="Alimentarios"/>
    <n v="2025"/>
    <n v="0"/>
    <s v="€"/>
    <s v="€"/>
    <n v="116"/>
    <s v="Mercado en Terceros países"/>
    <x v="2"/>
    <n v="2024"/>
    <n v="0"/>
    <n v="0"/>
  </r>
  <r>
    <n v="159"/>
    <s v="Cordero Manchego"/>
    <n v="6"/>
    <x v="13"/>
    <s v="Carnes frescas"/>
    <s v="CLASE 1.1. CARNES FRESCAS"/>
    <x v="1"/>
    <s v="Ovino"/>
    <s v="Alimentarios"/>
    <n v="2025"/>
    <n v="1589227.6"/>
    <s v="€"/>
    <s v="€"/>
    <n v="117"/>
    <s v="Total valor económico (114+115+116)"/>
    <x v="3"/>
    <n v="2024"/>
    <n v="2675405.7599999998"/>
    <n v="-1086178.1599999997"/>
  </r>
  <r>
    <n v="160"/>
    <s v="Azafrán de la Mancha"/>
    <n v="6"/>
    <x v="13"/>
    <s v="Otros productos"/>
    <s v="CLASE 1.8. OTROS PRODUCTOS DEL ANEXO I DEL TRATADO"/>
    <x v="26"/>
    <s v="Especias"/>
    <s v="Alimentarios"/>
    <n v="2025"/>
    <n v="1000923"/>
    <s v="€"/>
    <s v="€"/>
    <n v="114"/>
    <s v="Mercado en España"/>
    <x v="0"/>
    <n v="2024"/>
    <n v="494310"/>
    <n v="506613"/>
  </r>
  <r>
    <n v="160"/>
    <s v="Azafrán de la Mancha"/>
    <n v="6"/>
    <x v="13"/>
    <s v="Otros productos"/>
    <s v="CLASE 1.8. OTROS PRODUCTOS DEL ANEXO I DEL TRATADO"/>
    <x v="26"/>
    <s v="Especias"/>
    <s v="Alimentarios"/>
    <n v="2025"/>
    <n v="45181.5"/>
    <s v="€"/>
    <s v="€"/>
    <n v="115"/>
    <s v="Mercado en la UE"/>
    <x v="1"/>
    <n v="2024"/>
    <n v="31255"/>
    <n v="13926.5"/>
  </r>
  <r>
    <n v="160"/>
    <s v="Azafrán de la Mancha"/>
    <n v="6"/>
    <x v="13"/>
    <s v="Otros productos"/>
    <s v="CLASE 1.8. OTROS PRODUCTOS DEL ANEXO I DEL TRATADO"/>
    <x v="26"/>
    <s v="Especias"/>
    <s v="Alimentarios"/>
    <n v="2025"/>
    <n v="107331"/>
    <s v="€"/>
    <s v="€"/>
    <n v="116"/>
    <s v="Mercado en Terceros países"/>
    <x v="2"/>
    <n v="2024"/>
    <n v="681617.5"/>
    <n v="-574286.5"/>
  </r>
  <r>
    <n v="160"/>
    <s v="Azafrán de la Mancha"/>
    <n v="6"/>
    <x v="13"/>
    <s v="Otros productos"/>
    <s v="CLASE 1.8. OTROS PRODUCTOS DEL ANEXO I DEL TRATADO"/>
    <x v="26"/>
    <s v="Especias"/>
    <s v="Alimentarios"/>
    <n v="2025"/>
    <n v="1153435.5"/>
    <s v="€"/>
    <s v="€"/>
    <n v="117"/>
    <s v="Total valor económico (114+115+116)"/>
    <x v="3"/>
    <n v="2024"/>
    <n v="1207182.5"/>
    <n v="-53747"/>
  </r>
  <r>
    <n v="161"/>
    <s v="Berenjena de Almagro"/>
    <n v="6"/>
    <x v="13"/>
    <s v="Frutas y hortalizas"/>
    <s v="CLASE 1.6. FRUTAS, HORTALIZAS Y CEREALES FRESCOS O TRANSFORMADOS"/>
    <x v="3"/>
    <s v="Hortalizas"/>
    <s v="Alimentarios"/>
    <n v="2025"/>
    <n v="21176363"/>
    <s v="€"/>
    <s v="€"/>
    <n v="114"/>
    <s v="Mercado en España"/>
    <x v="0"/>
    <n v="2024"/>
    <n v="5813045"/>
    <n v="15363318"/>
  </r>
  <r>
    <n v="161"/>
    <s v="Berenjena de Almagro"/>
    <n v="6"/>
    <x v="13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61"/>
    <s v="Berenjena de Almagro"/>
    <n v="6"/>
    <x v="13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61"/>
    <s v="Berenjena de Almagro"/>
    <n v="6"/>
    <x v="13"/>
    <s v="Frutas y hortalizas"/>
    <s v="CLASE 1.6. FRUTAS, HORTALIZAS Y CEREALES FRESCOS O TRANSFORMADOS"/>
    <x v="3"/>
    <s v="Hortalizas"/>
    <s v="Alimentarios"/>
    <n v="2025"/>
    <n v="21176363"/>
    <s v="€"/>
    <s v="€"/>
    <n v="117"/>
    <s v="Total valor económico (114+115+116)"/>
    <x v="3"/>
    <n v="2024"/>
    <n v="5813045"/>
    <n v="15363318"/>
  </r>
  <r>
    <n v="162"/>
    <s v="Ajo Morado de Las Pedroñeras"/>
    <n v="6"/>
    <x v="13"/>
    <s v="Frutas y hortalizas"/>
    <s v="CLASE 1.6. FRUTAS, HORTALIZAS Y CEREALES FRESCOS O TRANSFORMADOS"/>
    <x v="3"/>
    <s v="Hortalizas"/>
    <s v="Alimentarios"/>
    <n v="2025"/>
    <n v="7778432"/>
    <s v="€"/>
    <s v="€"/>
    <n v="114"/>
    <s v="Mercado en España"/>
    <x v="0"/>
    <n v="2024"/>
    <n v="21823425"/>
    <n v="-14044993"/>
  </r>
  <r>
    <n v="162"/>
    <s v="Ajo Morado de Las Pedroñeras"/>
    <n v="6"/>
    <x v="13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380263"/>
    <n v="-380263"/>
  </r>
  <r>
    <n v="162"/>
    <s v="Ajo Morado de Las Pedroñeras"/>
    <n v="6"/>
    <x v="13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62"/>
    <s v="Ajo Morado de Las Pedroñeras"/>
    <n v="6"/>
    <x v="13"/>
    <s v="Frutas y hortalizas"/>
    <s v="CLASE 1.6. FRUTAS, HORTALIZAS Y CEREALES FRESCOS O TRANSFORMADOS"/>
    <x v="3"/>
    <s v="Hortalizas"/>
    <s v="Alimentarios"/>
    <n v="2025"/>
    <n v="7778432"/>
    <s v="€"/>
    <s v="€"/>
    <n v="117"/>
    <s v="Total valor económico (114+115+116)"/>
    <x v="3"/>
    <n v="2024"/>
    <n v="22203688"/>
    <n v="-14425256"/>
  </r>
  <r>
    <n v="163"/>
    <s v="Melón de La Mancha"/>
    <n v="6"/>
    <x v="13"/>
    <s v="Frutas y hortalizas"/>
    <s v="CLASE 1.6. FRUTAS, HORTALIZAS Y CEREALES FRESCOS O TRANSFORMADOS"/>
    <x v="7"/>
    <s v="Frutas"/>
    <s v="Alimentarios"/>
    <n v="2025"/>
    <n v="6800"/>
    <s v="€"/>
    <s v="€"/>
    <n v="114"/>
    <s v="Mercado en España"/>
    <x v="0"/>
    <n v="2024"/>
    <n v="12540"/>
    <n v="-5740"/>
  </r>
  <r>
    <n v="163"/>
    <s v="Melón de La Mancha"/>
    <n v="6"/>
    <x v="13"/>
    <s v="Frutas y hortalizas"/>
    <s v="CLASE 1.6. FRUTAS, HORTALIZAS Y CEREALES FRESCOS O TRANSFORMADOS"/>
    <x v="7"/>
    <s v="Frutas"/>
    <s v="Alimentarios"/>
    <n v="2025"/>
    <n v="0"/>
    <s v="€"/>
    <s v="€"/>
    <n v="115"/>
    <s v="Mercado en la UE"/>
    <x v="1"/>
    <n v="2024"/>
    <n v="84645"/>
    <n v="-84645"/>
  </r>
  <r>
    <n v="163"/>
    <s v="Melón de La Mancha"/>
    <n v="6"/>
    <x v="13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163"/>
    <s v="Melón de La Mancha"/>
    <n v="6"/>
    <x v="13"/>
    <s v="Frutas y hortalizas"/>
    <s v="CLASE 1.6. FRUTAS, HORTALIZAS Y CEREALES FRESCOS O TRANSFORMADOS"/>
    <x v="7"/>
    <s v="Frutas"/>
    <s v="Alimentarios"/>
    <n v="2025"/>
    <n v="6800"/>
    <s v="€"/>
    <s v="€"/>
    <n v="117"/>
    <s v="Total valor económico (114+115+116)"/>
    <x v="3"/>
    <n v="2024"/>
    <n v="97185"/>
    <n v="-90385"/>
  </r>
  <r>
    <n v="164"/>
    <s v="Miel de La Alcarria"/>
    <n v="6"/>
    <x v="13"/>
    <s v="Otros de origen animal"/>
    <s v="CLASE 1.4. OTROS PRODUCTOS DE ORIGEN ANIMAL"/>
    <x v="12"/>
    <s v="Miel"/>
    <s v="Alimentarios"/>
    <n v="2025"/>
    <n v="914400"/>
    <s v="€"/>
    <s v="€"/>
    <n v="114"/>
    <s v="Mercado en España"/>
    <x v="0"/>
    <n v="2024"/>
    <n v="877252.5"/>
    <n v="37147.5"/>
  </r>
  <r>
    <n v="164"/>
    <s v="Miel de La Alcarria"/>
    <n v="6"/>
    <x v="13"/>
    <s v="Otros de origen animal"/>
    <s v="CLASE 1.4. OTROS PRODUCTOS DE ORIGEN ANIMAL"/>
    <x v="12"/>
    <s v="Miel"/>
    <s v="Alimentarios"/>
    <n v="2025"/>
    <n v="0"/>
    <s v="€"/>
    <s v="€"/>
    <n v="115"/>
    <s v="Mercado en la UE"/>
    <x v="1"/>
    <n v="2024"/>
    <n v="0"/>
    <n v="0"/>
  </r>
  <r>
    <n v="164"/>
    <s v="Miel de La Alcarria"/>
    <n v="6"/>
    <x v="13"/>
    <s v="Otros de origen animal"/>
    <s v="CLASE 1.4. OTROS PRODUCTOS DE ORIGEN ANIMAL"/>
    <x v="12"/>
    <s v="Miel"/>
    <s v="Alimentarios"/>
    <n v="2025"/>
    <n v="0"/>
    <s v="€"/>
    <s v="€"/>
    <n v="116"/>
    <s v="Mercado en Terceros países"/>
    <x v="2"/>
    <n v="2024"/>
    <n v="0"/>
    <n v="0"/>
  </r>
  <r>
    <n v="164"/>
    <s v="Miel de La Alcarria"/>
    <n v="6"/>
    <x v="13"/>
    <s v="Otros de origen animal"/>
    <s v="CLASE 1.4. OTROS PRODUCTOS DE ORIGEN ANIMAL"/>
    <x v="12"/>
    <s v="Miel"/>
    <s v="Alimentarios"/>
    <n v="2025"/>
    <n v="914400"/>
    <s v="€"/>
    <s v="€"/>
    <n v="117"/>
    <s v="Total valor económico (114+115+116)"/>
    <x v="3"/>
    <n v="2024"/>
    <n v="877252.5"/>
    <n v="37147.5"/>
  </r>
  <r>
    <n v="165"/>
    <s v="Mazapán de Toledo"/>
    <n v="6"/>
    <x v="13"/>
    <s v="Productos de panadería…"/>
    <s v="CLASE 2.3. PRODUCTOS DE PANADERÍA, PASTELERÍA, REPOSTERÍA Y GALLETERÍA"/>
    <x v="13"/>
    <s v="Pastelería"/>
    <s v="Alimentarios"/>
    <n v="2025"/>
    <n v="3230433"/>
    <s v="€"/>
    <s v="€"/>
    <n v="114"/>
    <s v="Mercado en España"/>
    <x v="0"/>
    <n v="2024"/>
    <n v="2508000"/>
    <n v="722433"/>
  </r>
  <r>
    <n v="165"/>
    <s v="Mazapán de Toledo"/>
    <n v="6"/>
    <x v="13"/>
    <s v="Productos de panadería…"/>
    <s v="CLASE 2.3. PRODUCTOS DE PANADERÍA, PASTELERÍA, REPOSTERÍA Y GALLETERÍA"/>
    <x v="13"/>
    <s v="Pastelería"/>
    <s v="Alimentarios"/>
    <n v="2025"/>
    <n v="0"/>
    <s v="€"/>
    <s v="€"/>
    <n v="115"/>
    <s v="Mercado en la UE"/>
    <x v="1"/>
    <n v="2024"/>
    <n v="0"/>
    <n v="0"/>
  </r>
  <r>
    <n v="165"/>
    <s v="Mazapán de Toledo"/>
    <n v="6"/>
    <x v="13"/>
    <s v="Productos de panadería…"/>
    <s v="CLASE 2.3. PRODUCTOS DE PANADERÍA, PASTELERÍA, REPOSTERÍA Y GALLETERÍA"/>
    <x v="13"/>
    <s v="Pastelería"/>
    <s v="Alimentarios"/>
    <n v="2025"/>
    <n v="0"/>
    <s v="€"/>
    <s v="€"/>
    <n v="116"/>
    <s v="Mercado en Terceros países"/>
    <x v="2"/>
    <n v="2024"/>
    <n v="0"/>
    <n v="0"/>
  </r>
  <r>
    <n v="165"/>
    <s v="Mazapán de Toledo"/>
    <n v="6"/>
    <x v="13"/>
    <s v="Productos de panadería…"/>
    <s v="CLASE 2.3. PRODUCTOS DE PANADERÍA, PASTELERÍA, REPOSTERÍA Y GALLETERÍA"/>
    <x v="13"/>
    <s v="Pastelería"/>
    <s v="Alimentarios"/>
    <n v="2025"/>
    <n v="3230433"/>
    <s v="€"/>
    <s v="€"/>
    <n v="117"/>
    <s v="Total valor económico (114+115+116)"/>
    <x v="3"/>
    <n v="2024"/>
    <n v="2508000"/>
    <n v="722433"/>
  </r>
  <r>
    <n v="166"/>
    <s v="Pan de Cruz de Ciudad Real"/>
    <n v="6"/>
    <x v="13"/>
    <s v="Productos de panadería…"/>
    <s v="CLASE 2.3. PRODUCTOS DE PANADERÍA, PASTELERÍA, REPOSTERÍA Y GALLETERÍA"/>
    <x v="14"/>
    <s v="Panes"/>
    <s v="Alimentarios"/>
    <n v="2025"/>
    <n v="185600"/>
    <s v="€"/>
    <s v="€"/>
    <n v="114"/>
    <s v="Mercado en España"/>
    <x v="0"/>
    <n v="2024"/>
    <n v="168000"/>
    <n v="17600"/>
  </r>
  <r>
    <n v="166"/>
    <s v="Pan de Cruz de Ciudad Real"/>
    <n v="6"/>
    <x v="13"/>
    <s v="Productos de panadería…"/>
    <s v="CLASE 2.3. PRODUCTOS DE PANADERÍA, PASTELERÍA, REPOSTERÍA Y GALLETERÍA"/>
    <x v="14"/>
    <s v="Panes"/>
    <s v="Alimentarios"/>
    <n v="2025"/>
    <n v="0"/>
    <s v="€"/>
    <s v="€"/>
    <n v="115"/>
    <s v="Mercado en la UE"/>
    <x v="1"/>
    <n v="2024"/>
    <n v="0"/>
    <n v="0"/>
  </r>
  <r>
    <n v="166"/>
    <s v="Pan de Cruz de Ciudad Real"/>
    <n v="6"/>
    <x v="13"/>
    <s v="Productos de panadería…"/>
    <s v="CLASE 2.3. PRODUCTOS DE PANADERÍA, PASTELERÍA, REPOSTERÍA Y GALLETERÍA"/>
    <x v="14"/>
    <s v="Panes"/>
    <s v="Alimentarios"/>
    <n v="2025"/>
    <n v="0"/>
    <s v="€"/>
    <s v="€"/>
    <n v="116"/>
    <s v="Mercado en Terceros países"/>
    <x v="2"/>
    <n v="2024"/>
    <n v="0"/>
    <n v="0"/>
  </r>
  <r>
    <n v="166"/>
    <s v="Pan de Cruz de Ciudad Real"/>
    <n v="6"/>
    <x v="13"/>
    <s v="Productos de panadería…"/>
    <s v="CLASE 2.3. PRODUCTOS DE PANADERÍA, PASTELERÍA, REPOSTERÍA Y GALLETERÍA"/>
    <x v="14"/>
    <s v="Panes"/>
    <s v="Alimentarios"/>
    <n v="2025"/>
    <n v="185600"/>
    <s v="€"/>
    <s v="€"/>
    <n v="117"/>
    <s v="Total valor económico (114+115+116)"/>
    <x v="3"/>
    <n v="2024"/>
    <n v="168000"/>
    <n v="17600"/>
  </r>
  <r>
    <n v="167"/>
    <s v="Queso Manchego"/>
    <n v="6"/>
    <x v="13"/>
    <s v="Quesos"/>
    <s v="CLASE 1.3. QUESOS"/>
    <x v="5"/>
    <s v="Quesos"/>
    <s v="Alimentarios"/>
    <n v="2025"/>
    <n v="46336800"/>
    <s v="€"/>
    <s v="€"/>
    <n v="114"/>
    <s v="Mercado en España"/>
    <x v="0"/>
    <n v="2024"/>
    <n v="62092160"/>
    <n v="-15755360"/>
  </r>
  <r>
    <n v="167"/>
    <s v="Queso Manchego"/>
    <n v="6"/>
    <x v="13"/>
    <s v="Quesos"/>
    <s v="CLASE 1.3. QUESOS"/>
    <x v="5"/>
    <s v="Quesos"/>
    <s v="Alimentarios"/>
    <n v="2025"/>
    <n v="35751097.600000001"/>
    <s v="€"/>
    <s v="€"/>
    <n v="115"/>
    <s v="Mercado en la UE"/>
    <x v="1"/>
    <n v="2024"/>
    <n v="34481652.799999997"/>
    <n v="1269444.8000000045"/>
  </r>
  <r>
    <n v="167"/>
    <s v="Queso Manchego"/>
    <n v="6"/>
    <x v="13"/>
    <s v="Quesos"/>
    <s v="CLASE 1.3. QUESOS"/>
    <x v="5"/>
    <s v="Quesos"/>
    <s v="Alimentarios"/>
    <n v="2025"/>
    <n v="126449220.8"/>
    <s v="€"/>
    <s v="€"/>
    <n v="116"/>
    <s v="Mercado en Terceros países"/>
    <x v="2"/>
    <n v="2024"/>
    <n v="133192228.8"/>
    <n v="-6743008"/>
  </r>
  <r>
    <n v="167"/>
    <s v="Queso Manchego"/>
    <n v="6"/>
    <x v="13"/>
    <s v="Quesos"/>
    <s v="CLASE 1.3. QUESOS"/>
    <x v="5"/>
    <s v="Quesos"/>
    <s v="Alimentarios"/>
    <n v="2025"/>
    <n v="208537118.40000001"/>
    <s v="€"/>
    <s v="€"/>
    <n v="117"/>
    <s v="Total valor económico (114+115+116)"/>
    <x v="3"/>
    <n v="2024"/>
    <n v="229766041.59999999"/>
    <n v="-21228923.199999988"/>
  </r>
  <r>
    <n v="168"/>
    <s v="Pimentón de Murcia"/>
    <n v="20"/>
    <x v="0"/>
    <s v="Otros productos"/>
    <s v="CLASE 1.8. OTROS PRODUCTOS DEL ANEXO I DEL TRATADO"/>
    <x v="26"/>
    <s v="Especias"/>
    <s v="Alimentarios"/>
    <n v="2025"/>
    <n v="311400"/>
    <s v="€"/>
    <s v="€"/>
    <n v="114"/>
    <s v="Mercado en España"/>
    <x v="0"/>
    <n v="2024"/>
    <n v="240520"/>
    <n v="70880"/>
  </r>
  <r>
    <n v="168"/>
    <s v="Pimentón de Murcia"/>
    <n v="20"/>
    <x v="0"/>
    <s v="Otros productos"/>
    <s v="CLASE 1.8. OTROS PRODUCTOS DEL ANEXO I DEL TRATADO"/>
    <x v="26"/>
    <s v="Especias"/>
    <s v="Alimentarios"/>
    <n v="2025"/>
    <n v="0"/>
    <s v="€"/>
    <s v="€"/>
    <n v="115"/>
    <s v="Mercado en la UE"/>
    <x v="1"/>
    <n v="2024"/>
    <n v="0"/>
    <n v="0"/>
  </r>
  <r>
    <n v="168"/>
    <s v="Pimentón de Murcia"/>
    <n v="20"/>
    <x v="0"/>
    <s v="Otros productos"/>
    <s v="CLASE 1.8. OTROS PRODUCTOS DEL ANEXO I DEL TRATADO"/>
    <x v="26"/>
    <s v="Especias"/>
    <s v="Alimentarios"/>
    <n v="2025"/>
    <n v="0"/>
    <s v="€"/>
    <s v="€"/>
    <n v="116"/>
    <s v="Mercado en Terceros países"/>
    <x v="2"/>
    <n v="2024"/>
    <n v="0"/>
    <n v="0"/>
  </r>
  <r>
    <n v="168"/>
    <s v="Pimentón de Murcia"/>
    <n v="20"/>
    <x v="0"/>
    <s v="Otros productos"/>
    <s v="CLASE 1.8. OTROS PRODUCTOS DEL ANEXO I DEL TRATADO"/>
    <x v="26"/>
    <s v="Especias"/>
    <s v="Alimentarios"/>
    <n v="2025"/>
    <n v="311400"/>
    <s v="€"/>
    <s v="€"/>
    <n v="117"/>
    <s v="Total valor económico (114+115+116)"/>
    <x v="3"/>
    <n v="2024"/>
    <n v="240520"/>
    <n v="70880"/>
  </r>
  <r>
    <n v="169"/>
    <s v="Pera de Jumilla"/>
    <n v="14"/>
    <x v="14"/>
    <s v="Frutas y hortalizas"/>
    <s v="CLASE 1.6. FRUTAS, HORTALIZAS Y CEREALES FRESCOS O TRANSFORMADOS"/>
    <x v="7"/>
    <s v="Frutas"/>
    <s v="Alimentarios"/>
    <n v="2025"/>
    <n v="816000"/>
    <s v="€"/>
    <s v="€"/>
    <n v="114"/>
    <s v="Mercado en España"/>
    <x v="0"/>
    <n v="2024"/>
    <n v="1208000"/>
    <n v="-392000"/>
  </r>
  <r>
    <n v="169"/>
    <s v="Pera de Jumilla"/>
    <n v="14"/>
    <x v="14"/>
    <s v="Frutas y hortalizas"/>
    <s v="CLASE 1.6. FRUTAS, HORTALIZAS Y CEREALES FRESCOS O TRANSFORMADOS"/>
    <x v="7"/>
    <s v="Frutas"/>
    <s v="Alimentarios"/>
    <n v="2025"/>
    <n v="0"/>
    <s v="€"/>
    <s v="€"/>
    <n v="115"/>
    <s v="Mercado en la UE"/>
    <x v="1"/>
    <n v="2024"/>
    <n v="0"/>
    <n v="0"/>
  </r>
  <r>
    <n v="169"/>
    <s v="Pera de Jumilla"/>
    <n v="14"/>
    <x v="14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169"/>
    <s v="Pera de Jumilla"/>
    <n v="14"/>
    <x v="14"/>
    <s v="Frutas y hortalizas"/>
    <s v="CLASE 1.6. FRUTAS, HORTALIZAS Y CEREALES FRESCOS O TRANSFORMADOS"/>
    <x v="7"/>
    <s v="Frutas"/>
    <s v="Alimentarios"/>
    <n v="2025"/>
    <n v="816000"/>
    <s v="€"/>
    <s v="€"/>
    <n v="117"/>
    <s v="Total valor económico (114+115+116)"/>
    <x v="3"/>
    <n v="2024"/>
    <n v="1208000"/>
    <n v="-392000"/>
  </r>
  <r>
    <n v="170"/>
    <s v="Melón de Torre Pacheco-Murcia"/>
    <n v="14"/>
    <x v="14"/>
    <s v="Frutas y hortalizas"/>
    <s v="CLASE 1.6. FRUTAS, HORTALIZAS Y CEREALES FRESCOS O TRANSFORMADOS"/>
    <x v="7"/>
    <s v="Frutas"/>
    <s v="Alimentarios"/>
    <n v="2025"/>
    <n v="0"/>
    <s v="€"/>
    <s v="€"/>
    <n v="114"/>
    <s v="Mercado en España"/>
    <x v="0"/>
    <n v="2024"/>
    <n v="0"/>
    <n v="0"/>
  </r>
  <r>
    <n v="170"/>
    <s v="Melón de Torre Pacheco-Murcia"/>
    <n v="14"/>
    <x v="14"/>
    <s v="Frutas y hortalizas"/>
    <s v="CLASE 1.6. FRUTAS, HORTALIZAS Y CEREALES FRESCOS O TRANSFORMADOS"/>
    <x v="7"/>
    <s v="Frutas"/>
    <s v="Alimentarios"/>
    <n v="2025"/>
    <n v="0"/>
    <s v="€"/>
    <s v="€"/>
    <n v="115"/>
    <s v="Mercado en la UE"/>
    <x v="1"/>
    <n v="2024"/>
    <n v="0"/>
    <n v="0"/>
  </r>
  <r>
    <n v="170"/>
    <s v="Melón de Torre Pacheco-Murcia"/>
    <n v="14"/>
    <x v="14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170"/>
    <s v="Melón de Torre Pacheco-Murcia"/>
    <n v="14"/>
    <x v="14"/>
    <s v="Frutas y hortalizas"/>
    <s v="CLASE 1.6. FRUTAS, HORTALIZAS Y CEREALES FRESCOS O TRANSFORMADOS"/>
    <x v="7"/>
    <s v="Frutas"/>
    <s v="Alimentarios"/>
    <n v="2025"/>
    <n v="0"/>
    <s v="€"/>
    <s v="€"/>
    <n v="117"/>
    <s v="Total valor económico (114+115+116)"/>
    <x v="3"/>
    <n v="2024"/>
    <n v="0"/>
    <n v="0"/>
  </r>
  <r>
    <n v="171"/>
    <s v="Queso de Murcia"/>
    <n v="14"/>
    <x v="14"/>
    <s v="Quesos"/>
    <s v="CLASE 1.3. QUESOS"/>
    <x v="5"/>
    <s v="Quesos"/>
    <s v="Alimentarios"/>
    <n v="2025"/>
    <n v="7339200"/>
    <s v="€"/>
    <s v="€"/>
    <n v="114"/>
    <s v="Mercado en España"/>
    <x v="0"/>
    <n v="2024"/>
    <n v="8988000"/>
    <n v="-1648800"/>
  </r>
  <r>
    <n v="171"/>
    <s v="Queso de Murcia"/>
    <n v="14"/>
    <x v="14"/>
    <s v="Quesos"/>
    <s v="CLASE 1.3. QUESOS"/>
    <x v="5"/>
    <s v="Quesos"/>
    <s v="Alimentarios"/>
    <n v="2025"/>
    <n v="8191.7"/>
    <s v="€"/>
    <s v="€"/>
    <n v="115"/>
    <s v="Mercado en la UE"/>
    <x v="1"/>
    <n v="2024"/>
    <n v="11775"/>
    <n v="-3583.3"/>
  </r>
  <r>
    <n v="171"/>
    <s v="Queso de Murcia"/>
    <n v="14"/>
    <x v="14"/>
    <s v="Quesos"/>
    <s v="CLASE 1.3. QUESOS"/>
    <x v="5"/>
    <s v="Quesos"/>
    <s v="Alimentarios"/>
    <n v="2025"/>
    <n v="115929"/>
    <s v="€"/>
    <s v="€"/>
    <n v="116"/>
    <s v="Mercado en Terceros países"/>
    <x v="2"/>
    <n v="2024"/>
    <n v="107790"/>
    <n v="8139"/>
  </r>
  <r>
    <n v="171"/>
    <s v="Queso de Murcia"/>
    <n v="14"/>
    <x v="14"/>
    <s v="Quesos"/>
    <s v="CLASE 1.3. QUESOS"/>
    <x v="5"/>
    <s v="Quesos"/>
    <s v="Alimentarios"/>
    <n v="2025"/>
    <n v="7463320.7000000002"/>
    <s v="€"/>
    <s v="€"/>
    <n v="117"/>
    <s v="Total valor económico (114+115+116)"/>
    <x v="3"/>
    <n v="2024"/>
    <n v="9107565"/>
    <n v="-1644244.2999999998"/>
  </r>
  <r>
    <n v="172"/>
    <s v="Queso de Murcia al vino"/>
    <n v="14"/>
    <x v="14"/>
    <s v="Quesos"/>
    <s v="CLASE 1.3. QUESOS"/>
    <x v="5"/>
    <s v="Quesos"/>
    <s v="Alimentarios"/>
    <n v="2025"/>
    <n v="618800"/>
    <s v="€"/>
    <s v="€"/>
    <n v="114"/>
    <s v="Mercado en España"/>
    <x v="0"/>
    <n v="2024"/>
    <n v="513380"/>
    <n v="105420"/>
  </r>
  <r>
    <n v="172"/>
    <s v="Queso de Murcia al vino"/>
    <n v="14"/>
    <x v="14"/>
    <s v="Quesos"/>
    <s v="CLASE 1.3. QUESOS"/>
    <x v="5"/>
    <s v="Quesos"/>
    <s v="Alimentarios"/>
    <n v="2025"/>
    <n v="159763.37"/>
    <s v="€"/>
    <s v="€"/>
    <n v="115"/>
    <s v="Mercado en la UE"/>
    <x v="1"/>
    <n v="2024"/>
    <n v="106471.4"/>
    <n v="53291.97"/>
  </r>
  <r>
    <n v="172"/>
    <s v="Queso de Murcia al vino"/>
    <n v="14"/>
    <x v="14"/>
    <s v="Quesos"/>
    <s v="CLASE 1.3. QUESOS"/>
    <x v="5"/>
    <s v="Quesos"/>
    <s v="Alimentarios"/>
    <n v="2025"/>
    <n v="6482248.1100000003"/>
    <s v="€"/>
    <s v="€"/>
    <n v="116"/>
    <s v="Mercado en Terceros países"/>
    <x v="2"/>
    <n v="2024"/>
    <n v="6593371.4000000004"/>
    <n v="-111123.29000000004"/>
  </r>
  <r>
    <n v="172"/>
    <s v="Queso de Murcia al vino"/>
    <n v="14"/>
    <x v="14"/>
    <s v="Quesos"/>
    <s v="CLASE 1.3. QUESOS"/>
    <x v="5"/>
    <s v="Quesos"/>
    <s v="Alimentarios"/>
    <n v="2025"/>
    <n v="7260811.4800000004"/>
    <s v="€"/>
    <s v="€"/>
    <n v="117"/>
    <s v="Total valor económico (114+115+116)"/>
    <x v="3"/>
    <n v="2024"/>
    <n v="7213222.7999999998"/>
    <n v="47588.680000000633"/>
  </r>
  <r>
    <n v="173"/>
    <s v="Aceite de Navarra"/>
    <n v="15"/>
    <x v="15"/>
    <s v="Aceites"/>
    <s v="CLASE 1.5. ACEITES Y GRASAS"/>
    <x v="6"/>
    <s v="Aceites Oli. Vírgen Extra"/>
    <s v="Alimentarios"/>
    <n v="2025"/>
    <n v="223020"/>
    <s v="€"/>
    <s v="€"/>
    <n v="114"/>
    <s v="Mercado en España"/>
    <x v="0"/>
    <n v="2024"/>
    <n v="282331"/>
    <n v="-59311"/>
  </r>
  <r>
    <n v="173"/>
    <s v="Aceite de Navarra"/>
    <n v="15"/>
    <x v="15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173"/>
    <s v="Aceite de Navarra"/>
    <n v="15"/>
    <x v="15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173"/>
    <s v="Aceite de Navarra"/>
    <n v="15"/>
    <x v="15"/>
    <s v="Aceites"/>
    <s v="CLASE 1.5. ACEITES Y GRASAS"/>
    <x v="6"/>
    <s v="Aceites Oli. Vírgen Extra"/>
    <s v="Alimentarios"/>
    <n v="2025"/>
    <n v="223020"/>
    <s v="€"/>
    <s v="€"/>
    <n v="117"/>
    <s v="Total valor económico (114+115+116)"/>
    <x v="3"/>
    <n v="2024"/>
    <n v="282331"/>
    <n v="-59311"/>
  </r>
  <r>
    <n v="174"/>
    <s v="Cordero de Navarra / Nafarroako Arkumea"/>
    <n v="15"/>
    <x v="15"/>
    <s v="Carnes frescas"/>
    <s v="CLASE 1.1. CARNES FRESCAS"/>
    <x v="1"/>
    <s v="Ovino"/>
    <s v="Alimentarios"/>
    <n v="2025"/>
    <n v="1696080"/>
    <s v="€"/>
    <s v="€"/>
    <n v="114"/>
    <s v="Mercado en España"/>
    <x v="0"/>
    <n v="2024"/>
    <n v="1577725.8"/>
    <n v="118354.19999999995"/>
  </r>
  <r>
    <n v="174"/>
    <s v="Cordero de Navarra / Nafarroako Arkumea"/>
    <n v="15"/>
    <x v="15"/>
    <s v="Carnes frescas"/>
    <s v="CLASE 1.1. CARNES FRESCAS"/>
    <x v="1"/>
    <s v="Ovino"/>
    <s v="Alimentarios"/>
    <n v="2025"/>
    <n v="0"/>
    <s v="€"/>
    <s v="€"/>
    <n v="115"/>
    <s v="Mercado en la UE"/>
    <x v="1"/>
    <n v="2024"/>
    <n v="0"/>
    <n v="0"/>
  </r>
  <r>
    <n v="174"/>
    <s v="Cordero de Navarra / Nafarroako Arkumea"/>
    <n v="15"/>
    <x v="15"/>
    <s v="Carnes frescas"/>
    <s v="CLASE 1.1. CARNES FRESCAS"/>
    <x v="1"/>
    <s v="Ovino"/>
    <s v="Alimentarios"/>
    <n v="2025"/>
    <n v="0"/>
    <s v="€"/>
    <s v="€"/>
    <n v="116"/>
    <s v="Mercado en Terceros países"/>
    <x v="2"/>
    <n v="2024"/>
    <n v="0"/>
    <n v="0"/>
  </r>
  <r>
    <n v="174"/>
    <s v="Cordero de Navarra / Nafarroako Arkumea"/>
    <n v="15"/>
    <x v="15"/>
    <s v="Carnes frescas"/>
    <s v="CLASE 1.1. CARNES FRESCAS"/>
    <x v="1"/>
    <s v="Ovino"/>
    <s v="Alimentarios"/>
    <n v="2025"/>
    <n v="1696080"/>
    <s v="€"/>
    <s v="€"/>
    <n v="117"/>
    <s v="Total valor económico (114+115+116)"/>
    <x v="3"/>
    <n v="2024"/>
    <n v="1577725.8"/>
    <n v="118354.19999999995"/>
  </r>
  <r>
    <n v="175"/>
    <s v="Ternera de Navarra / Nafarroako Aratxea"/>
    <n v="15"/>
    <x v="15"/>
    <s v="Carnes frescas"/>
    <s v="CLASE 1.1. CARNES FRESCAS"/>
    <x v="2"/>
    <s v="Vacuno"/>
    <s v="Alimentarios"/>
    <n v="2025"/>
    <n v="8808030"/>
    <s v="€"/>
    <s v="€"/>
    <n v="114"/>
    <s v="Mercado en España"/>
    <x v="0"/>
    <n v="2024"/>
    <n v="8421177"/>
    <n v="386853"/>
  </r>
  <r>
    <n v="175"/>
    <s v="Ternera de Navarra / Nafarroako Aratxea"/>
    <n v="15"/>
    <x v="15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175"/>
    <s v="Ternera de Navarra / Nafarroako Aratxea"/>
    <n v="15"/>
    <x v="15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175"/>
    <s v="Ternera de Navarra / Nafarroako Aratxea"/>
    <n v="15"/>
    <x v="15"/>
    <s v="Carnes frescas"/>
    <s v="CLASE 1.1. CARNES FRESCAS"/>
    <x v="2"/>
    <s v="Vacuno"/>
    <s v="Alimentarios"/>
    <n v="2025"/>
    <n v="8808030"/>
    <s v="€"/>
    <s v="€"/>
    <n v="117"/>
    <s v="Total valor económico (114+115+116)"/>
    <x v="3"/>
    <n v="2024"/>
    <n v="8421177"/>
    <n v="386853"/>
  </r>
  <r>
    <n v="176"/>
    <s v="Pimientos del Piquillo de Lodosa"/>
    <n v="15"/>
    <x v="15"/>
    <s v="Frutas y hortalizas"/>
    <s v="CLASE 1.6. FRUTAS, HORTALIZAS Y CEREALES FRESCOS O TRANSFORMADOS"/>
    <x v="3"/>
    <s v="Hortalizas"/>
    <s v="Alimentarios"/>
    <n v="2025"/>
    <n v="7060902"/>
    <s v="€"/>
    <s v="€"/>
    <n v="114"/>
    <s v="Mercado en España"/>
    <x v="0"/>
    <n v="2024"/>
    <n v="8437742.3200000003"/>
    <n v="-1376840.3200000003"/>
  </r>
  <r>
    <n v="176"/>
    <s v="Pimientos del Piquillo de Lodosa"/>
    <n v="15"/>
    <x v="15"/>
    <s v="Frutas y hortalizas"/>
    <s v="CLASE 1.6. FRUTAS, HORTALIZAS Y CEREALES FRESCOS O TRANSFORMADOS"/>
    <x v="3"/>
    <s v="Hortalizas"/>
    <s v="Alimentarios"/>
    <n v="2025"/>
    <n v="1331950"/>
    <s v="€"/>
    <s v="€"/>
    <n v="115"/>
    <s v="Mercado en la UE"/>
    <x v="1"/>
    <n v="2024"/>
    <n v="457800"/>
    <n v="874150"/>
  </r>
  <r>
    <n v="176"/>
    <s v="Pimientos del Piquillo de Lodosa"/>
    <n v="15"/>
    <x v="15"/>
    <s v="Frutas y hortalizas"/>
    <s v="CLASE 1.6. FRUTAS, HORTALIZAS Y CEREALES FRESCOS O TRANSFORMADOS"/>
    <x v="3"/>
    <s v="Hortalizas"/>
    <s v="Alimentarios"/>
    <n v="2025"/>
    <n v="730222"/>
    <s v="€"/>
    <s v="€"/>
    <n v="116"/>
    <s v="Mercado en Terceros países"/>
    <x v="2"/>
    <n v="2024"/>
    <n v="679070"/>
    <n v="51152"/>
  </r>
  <r>
    <n v="176"/>
    <s v="Pimientos del Piquillo de Lodosa"/>
    <n v="15"/>
    <x v="15"/>
    <s v="Frutas y hortalizas"/>
    <s v="CLASE 1.6. FRUTAS, HORTALIZAS Y CEREALES FRESCOS O TRANSFORMADOS"/>
    <x v="3"/>
    <s v="Hortalizas"/>
    <s v="Alimentarios"/>
    <n v="2025"/>
    <n v="9123074"/>
    <s v="€"/>
    <s v="€"/>
    <n v="117"/>
    <s v="Total valor económico (114+115+116)"/>
    <x v="3"/>
    <n v="2024"/>
    <n v="9574612.3200000003"/>
    <n v="-451538.3200000003"/>
  </r>
  <r>
    <n v="177"/>
    <s v="Alcachofa de Tudela"/>
    <n v="15"/>
    <x v="15"/>
    <s v="Frutas y hortalizas"/>
    <s v="CLASE 1.6. FRUTAS, HORTALIZAS Y CEREALES FRESCOS O TRANSFORMADOS"/>
    <x v="3"/>
    <s v="Hortalizas"/>
    <s v="Alimentarios"/>
    <n v="2025"/>
    <n v="11149471.449999999"/>
    <s v="€"/>
    <s v="€"/>
    <n v="114"/>
    <s v="Mercado en España"/>
    <x v="0"/>
    <n v="2024"/>
    <n v="2937804.3"/>
    <n v="8211667.1499999994"/>
  </r>
  <r>
    <n v="177"/>
    <s v="Alcachofa de Tudela"/>
    <n v="15"/>
    <x v="15"/>
    <s v="Frutas y hortalizas"/>
    <s v="CLASE 1.6. FRUTAS, HORTALIZAS Y CEREALES FRESCOS O TRANSFORMADOS"/>
    <x v="3"/>
    <s v="Hortalizas"/>
    <s v="Alimentarios"/>
    <n v="2025"/>
    <n v="1530.82566"/>
    <s v="€"/>
    <s v="€"/>
    <n v="115"/>
    <s v="Mercado en la UE"/>
    <x v="1"/>
    <n v="2024"/>
    <n v="0"/>
    <n v="1530.82566"/>
  </r>
  <r>
    <n v="177"/>
    <s v="Alcachofa de Tudela"/>
    <n v="15"/>
    <x v="15"/>
    <s v="Frutas y hortalizas"/>
    <s v="CLASE 1.6. FRUTAS, HORTALIZAS Y CEREALES FRESCOS O TRANSFORMADOS"/>
    <x v="3"/>
    <s v="Hortalizas"/>
    <s v="Alimentarios"/>
    <n v="2025"/>
    <n v="7522.0468570000003"/>
    <s v="€"/>
    <s v="€"/>
    <n v="116"/>
    <s v="Mercado en Terceros países"/>
    <x v="2"/>
    <n v="2024"/>
    <n v="0"/>
    <n v="7522.0468570000003"/>
  </r>
  <r>
    <n v="177"/>
    <s v="Alcachofa de Tudela"/>
    <n v="15"/>
    <x v="15"/>
    <s v="Frutas y hortalizas"/>
    <s v="CLASE 1.6. FRUTAS, HORTALIZAS Y CEREALES FRESCOS O TRANSFORMADOS"/>
    <x v="3"/>
    <s v="Hortalizas"/>
    <s v="Alimentarios"/>
    <n v="2025"/>
    <n v="11158524.322517"/>
    <s v="€"/>
    <s v="€"/>
    <n v="117"/>
    <s v="Total valor económico (114+115+116)"/>
    <x v="3"/>
    <n v="2024"/>
    <n v="2937804.3"/>
    <n v="8220720.0225170003"/>
  </r>
  <r>
    <n v="178"/>
    <s v="Roncal"/>
    <n v="15"/>
    <x v="15"/>
    <s v="Quesos"/>
    <s v="CLASE 1.3. QUESOS"/>
    <x v="5"/>
    <s v="Quesos"/>
    <s v="Alimentarios"/>
    <n v="2025"/>
    <n v="6222000"/>
    <s v="€"/>
    <s v="€"/>
    <n v="114"/>
    <s v="Mercado en España"/>
    <x v="0"/>
    <n v="2024"/>
    <n v="5644339.2000000002"/>
    <n v="577660.79999999981"/>
  </r>
  <r>
    <n v="178"/>
    <s v="Roncal"/>
    <n v="15"/>
    <x v="15"/>
    <s v="Quesos"/>
    <s v="CLASE 1.3. QUESOS"/>
    <x v="5"/>
    <s v="Quesos"/>
    <s v="Alimentarios"/>
    <n v="2025"/>
    <n v="183000"/>
    <s v="€"/>
    <s v="€"/>
    <n v="115"/>
    <s v="Mercado en la UE"/>
    <x v="1"/>
    <n v="2024"/>
    <n v="89100"/>
    <n v="93900"/>
  </r>
  <r>
    <n v="178"/>
    <s v="Roncal"/>
    <n v="15"/>
    <x v="15"/>
    <s v="Quesos"/>
    <s v="CLASE 1.3. QUESOS"/>
    <x v="5"/>
    <s v="Quesos"/>
    <s v="Alimentarios"/>
    <n v="2025"/>
    <n v="274500"/>
    <s v="€"/>
    <s v="€"/>
    <n v="116"/>
    <s v="Mercado en Terceros países"/>
    <x v="2"/>
    <n v="2024"/>
    <n v="238140"/>
    <n v="36360"/>
  </r>
  <r>
    <n v="178"/>
    <s v="Roncal"/>
    <n v="15"/>
    <x v="15"/>
    <s v="Quesos"/>
    <s v="CLASE 1.3. QUESOS"/>
    <x v="5"/>
    <s v="Quesos"/>
    <s v="Alimentarios"/>
    <n v="2025"/>
    <n v="6679500"/>
    <s v="€"/>
    <s v="€"/>
    <n v="117"/>
    <s v="Total valor económico (114+115+116)"/>
    <x v="3"/>
    <n v="2024"/>
    <n v="5971579.2000000002"/>
    <n v="707920.79999999981"/>
  </r>
  <r>
    <n v="179"/>
    <s v="Carne de Vacuno del País Vasco / Euskal Okela"/>
    <n v="16"/>
    <x v="16"/>
    <s v="Carnes frescas"/>
    <s v="CLASE 1.1. CARNES FRESCAS"/>
    <x v="2"/>
    <s v="Vacuno"/>
    <s v="Alimentarios"/>
    <n v="2025"/>
    <n v="18406550"/>
    <s v="€"/>
    <s v="€"/>
    <n v="114"/>
    <s v="Mercado en España"/>
    <x v="0"/>
    <n v="2024"/>
    <n v="18130872"/>
    <n v="275678"/>
  </r>
  <r>
    <n v="179"/>
    <s v="Carne de Vacuno del País Vasco / Euskal Okela"/>
    <n v="16"/>
    <x v="16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179"/>
    <s v="Carne de Vacuno del País Vasco / Euskal Okela"/>
    <n v="16"/>
    <x v="16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179"/>
    <s v="Carne de Vacuno del País Vasco / Euskal Okela"/>
    <n v="16"/>
    <x v="16"/>
    <s v="Carnes frescas"/>
    <s v="CLASE 1.1. CARNES FRESCAS"/>
    <x v="2"/>
    <s v="Vacuno"/>
    <s v="Alimentarios"/>
    <n v="2025"/>
    <n v="18406550"/>
    <s v="€"/>
    <s v="€"/>
    <n v="117"/>
    <s v="Total valor económico (114+115+116)"/>
    <x v="3"/>
    <n v="2024"/>
    <n v="18130872"/>
    <n v="275678"/>
  </r>
  <r>
    <n v="180"/>
    <s v="Pimiento de Gernika or Gernikako Piperra"/>
    <n v="16"/>
    <x v="16"/>
    <s v="Frutas y hortalizas"/>
    <s v="CLASE 1.6. FRUTAS, HORTALIZAS Y CEREALES FRESCOS O TRANSFORMADOS"/>
    <x v="3"/>
    <s v="Hortalizas"/>
    <s v="Alimentarios"/>
    <n v="2025"/>
    <n v="351944"/>
    <s v="€"/>
    <s v="€"/>
    <n v="114"/>
    <s v="Mercado en España"/>
    <x v="0"/>
    <n v="2024"/>
    <n v="211515"/>
    <n v="140429"/>
  </r>
  <r>
    <n v="180"/>
    <s v="Pimiento de Gernika or Gernikako Piperra"/>
    <n v="16"/>
    <x v="16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180"/>
    <s v="Pimiento de Gernika or Gernikako Piperra"/>
    <n v="16"/>
    <x v="16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80"/>
    <s v="Pimiento de Gernika or Gernikako Piperra"/>
    <n v="16"/>
    <x v="16"/>
    <s v="Frutas y hortalizas"/>
    <s v="CLASE 1.6. FRUTAS, HORTALIZAS Y CEREALES FRESCOS O TRANSFORMADOS"/>
    <x v="3"/>
    <s v="Hortalizas"/>
    <s v="Alimentarios"/>
    <n v="2025"/>
    <n v="351944"/>
    <s v="€"/>
    <s v="€"/>
    <n v="117"/>
    <s v="Total valor económico (114+115+116)"/>
    <x v="3"/>
    <n v="2024"/>
    <n v="211515"/>
    <n v="140429"/>
  </r>
  <r>
    <n v="182"/>
    <s v="Arroz de Valencia / Arròs de València"/>
    <n v="19"/>
    <x v="17"/>
    <s v="Frutas y hortalizas"/>
    <s v="CLASE 1.6. FRUTAS, HORTALIZAS Y CEREALES FRESCOS O TRANSFORMADOS"/>
    <x v="0"/>
    <s v="Arroz"/>
    <s v="Alimentarios"/>
    <n v="2025"/>
    <n v="21815420"/>
    <s v="€"/>
    <s v="€"/>
    <n v="114"/>
    <s v="Mercado en España"/>
    <x v="0"/>
    <n v="2024"/>
    <n v="20848466.100000001"/>
    <n v="966953.89999999851"/>
  </r>
  <r>
    <n v="182"/>
    <s v="Arroz de Valencia / Arròs de València"/>
    <n v="19"/>
    <x v="17"/>
    <s v="Frutas y hortalizas"/>
    <s v="CLASE 1.6. FRUTAS, HORTALIZAS Y CEREALES FRESCOS O TRANSFORMADOS"/>
    <x v="0"/>
    <s v="Arroz"/>
    <s v="Alimentarios"/>
    <n v="2025"/>
    <n v="688908"/>
    <s v="€"/>
    <s v="€"/>
    <n v="115"/>
    <s v="Mercado en la UE"/>
    <x v="1"/>
    <n v="2024"/>
    <n v="0"/>
    <n v="688908"/>
  </r>
  <r>
    <n v="182"/>
    <s v="Arroz de Valencia / Arròs de València"/>
    <n v="19"/>
    <x v="17"/>
    <s v="Frutas y hortalizas"/>
    <s v="CLASE 1.6. FRUTAS, HORTALIZAS Y CEREALES FRESCOS O TRANSFORMADOS"/>
    <x v="0"/>
    <s v="Arroz"/>
    <s v="Alimentarios"/>
    <n v="2025"/>
    <n v="459272"/>
    <s v="€"/>
    <s v="€"/>
    <n v="116"/>
    <s v="Mercado en Terceros países"/>
    <x v="2"/>
    <n v="2024"/>
    <n v="644798.69999999995"/>
    <n v="-185526.69999999995"/>
  </r>
  <r>
    <n v="182"/>
    <s v="Arroz de Valencia / Arròs de València"/>
    <n v="19"/>
    <x v="17"/>
    <s v="Frutas y hortalizas"/>
    <s v="CLASE 1.6. FRUTAS, HORTALIZAS Y CEREALES FRESCOS O TRANSFORMADOS"/>
    <x v="0"/>
    <s v="Arroz"/>
    <s v="Alimentarios"/>
    <n v="2025"/>
    <n v="22963600"/>
    <s v="€"/>
    <s v="€"/>
    <n v="117"/>
    <s v="Total valor económico (114+115+116)"/>
    <x v="3"/>
    <n v="2024"/>
    <n v="21493264.800000001"/>
    <n v="1470335.1999999993"/>
  </r>
  <r>
    <n v="183"/>
    <s v="Chufa de Valencia / Xufa de València"/>
    <n v="19"/>
    <x v="17"/>
    <s v="Otros productos"/>
    <s v="CLASE 1.8. OTROS PRODUCTOS DEL ANEXO I DEL TRATADO"/>
    <x v="28"/>
    <s v="Frutos diversos"/>
    <s v="Alimentarios"/>
    <n v="2025"/>
    <n v="2975400"/>
    <s v="€"/>
    <s v="€"/>
    <n v="114"/>
    <s v="Mercado en España"/>
    <x v="0"/>
    <n v="2024"/>
    <n v="7166352"/>
    <n v="-4190952"/>
  </r>
  <r>
    <n v="183"/>
    <s v="Chufa de Valencia / Xufa de València"/>
    <n v="19"/>
    <x v="17"/>
    <s v="Otros productos"/>
    <s v="CLASE 1.8. OTROS PRODUCTOS DEL ANEXO I DEL TRATADO"/>
    <x v="28"/>
    <s v="Frutos diversos"/>
    <s v="Alimentarios"/>
    <n v="2025"/>
    <n v="0"/>
    <s v="€"/>
    <s v="€"/>
    <n v="115"/>
    <s v="Mercado en la UE"/>
    <x v="1"/>
    <n v="2024"/>
    <n v="0"/>
    <n v="0"/>
  </r>
  <r>
    <n v="183"/>
    <s v="Chufa de Valencia / Xufa de València"/>
    <n v="19"/>
    <x v="17"/>
    <s v="Otros productos"/>
    <s v="CLASE 1.8. OTROS PRODUCTOS DEL ANEXO I DEL TRATADO"/>
    <x v="28"/>
    <s v="Frutos diversos"/>
    <s v="Alimentarios"/>
    <n v="2025"/>
    <n v="0"/>
    <s v="€"/>
    <s v="€"/>
    <n v="116"/>
    <s v="Mercado en Terceros países"/>
    <x v="2"/>
    <n v="2024"/>
    <n v="0"/>
    <n v="0"/>
  </r>
  <r>
    <n v="183"/>
    <s v="Chufa de Valencia / Xufa de València"/>
    <n v="19"/>
    <x v="17"/>
    <s v="Otros productos"/>
    <s v="CLASE 1.8. OTROS PRODUCTOS DEL ANEXO I DEL TRATADO"/>
    <x v="28"/>
    <s v="Frutos diversos"/>
    <s v="Alimentarios"/>
    <n v="2025"/>
    <n v="2975400"/>
    <s v="€"/>
    <s v="€"/>
    <n v="117"/>
    <s v="Total valor económico (114+115+116)"/>
    <x v="3"/>
    <n v="2024"/>
    <n v="7166352"/>
    <n v="-4190952"/>
  </r>
  <r>
    <n v="184"/>
    <s v="Alcachofa de Benicarló / Carxofa de Benicarló"/>
    <n v="19"/>
    <x v="17"/>
    <s v="Frutas y hortalizas"/>
    <s v="CLASE 1.6. FRUTAS, HORTALIZAS Y CEREALES FRESCOS O TRANSFORMADOS"/>
    <x v="3"/>
    <s v="Hortalizas"/>
    <s v="Alimentarios"/>
    <n v="2025"/>
    <n v="1355940"/>
    <s v="€"/>
    <s v="€"/>
    <n v="114"/>
    <s v="Mercado en España"/>
    <x v="0"/>
    <n v="2024"/>
    <n v="1295021"/>
    <n v="60919"/>
  </r>
  <r>
    <n v="184"/>
    <s v="Alcachofa de Benicarló / Carxofa de Benicarló"/>
    <n v="19"/>
    <x v="17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13795.6"/>
    <n v="-13795.6"/>
  </r>
  <r>
    <n v="184"/>
    <s v="Alcachofa de Benicarló / Carxofa de Benicarló"/>
    <n v="19"/>
    <x v="17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184"/>
    <s v="Alcachofa de Benicarló / Carxofa de Benicarló"/>
    <n v="19"/>
    <x v="17"/>
    <s v="Frutas y hortalizas"/>
    <s v="CLASE 1.6. FRUTAS, HORTALIZAS Y CEREALES FRESCOS O TRANSFORMADOS"/>
    <x v="3"/>
    <s v="Hortalizas"/>
    <s v="Alimentarios"/>
    <n v="2025"/>
    <n v="1355940"/>
    <s v="€"/>
    <s v="€"/>
    <n v="117"/>
    <s v="Total valor económico (114+115+116)"/>
    <x v="3"/>
    <n v="2024"/>
    <n v="1308816.6000000001"/>
    <n v="47123.399999999907"/>
  </r>
  <r>
    <n v="185"/>
    <s v="Kaki Ribera del Xúquer"/>
    <n v="19"/>
    <x v="17"/>
    <s v="Frutas y hortalizas"/>
    <s v="CLASE 1.6. FRUTAS, HORTALIZAS Y CEREALES FRESCOS O TRANSFORMADOS"/>
    <x v="7"/>
    <s v="Frutas"/>
    <s v="Alimentarios"/>
    <n v="2025"/>
    <n v="18918042"/>
    <s v="€"/>
    <s v="€"/>
    <n v="114"/>
    <s v="Mercado en España"/>
    <x v="0"/>
    <n v="2024"/>
    <n v="14653320"/>
    <n v="4264722"/>
  </r>
  <r>
    <n v="185"/>
    <s v="Kaki Ribera del Xúquer"/>
    <n v="19"/>
    <x v="17"/>
    <s v="Frutas y hortalizas"/>
    <s v="CLASE 1.6. FRUTAS, HORTALIZAS Y CEREALES FRESCOS O TRANSFORMADOS"/>
    <x v="7"/>
    <s v="Frutas"/>
    <s v="Alimentarios"/>
    <n v="2025"/>
    <n v="24012677"/>
    <s v="€"/>
    <s v="€"/>
    <n v="115"/>
    <s v="Mercado en la UE"/>
    <x v="1"/>
    <n v="2024"/>
    <n v="19830360"/>
    <n v="4182317"/>
  </r>
  <r>
    <n v="185"/>
    <s v="Kaki Ribera del Xúquer"/>
    <n v="19"/>
    <x v="17"/>
    <s v="Frutas y hortalizas"/>
    <s v="CLASE 1.6. FRUTAS, HORTALIZAS Y CEREALES FRESCOS O TRANSFORMADOS"/>
    <x v="7"/>
    <s v="Frutas"/>
    <s v="Alimentarios"/>
    <n v="2025"/>
    <n v="3553368"/>
    <s v="€"/>
    <s v="€"/>
    <n v="116"/>
    <s v="Mercado en Terceros países"/>
    <x v="2"/>
    <n v="2024"/>
    <n v="2824800"/>
    <n v="728568"/>
  </r>
  <r>
    <n v="185"/>
    <s v="Kaki Ribera del Xúquer"/>
    <n v="19"/>
    <x v="17"/>
    <s v="Frutas y hortalizas"/>
    <s v="CLASE 1.6. FRUTAS, HORTALIZAS Y CEREALES FRESCOS O TRANSFORMADOS"/>
    <x v="7"/>
    <s v="Frutas"/>
    <s v="Alimentarios"/>
    <n v="2025"/>
    <n v="46484087"/>
    <s v="€"/>
    <s v="€"/>
    <n v="117"/>
    <s v="Total valor económico (114+115+116)"/>
    <x v="3"/>
    <n v="2024"/>
    <n v="37308480"/>
    <n v="9175607"/>
  </r>
  <r>
    <n v="186"/>
    <s v="Nísperos Callosa d'En Sarriá"/>
    <n v="19"/>
    <x v="17"/>
    <s v="Frutas y hortalizas"/>
    <s v="CLASE 1.6. FRUTAS, HORTALIZAS Y CEREALES FRESCOS O TRANSFORMADOS"/>
    <x v="7"/>
    <s v="Frutas"/>
    <s v="Alimentarios"/>
    <n v="2025"/>
    <n v="10875000"/>
    <s v="€"/>
    <s v="€"/>
    <n v="114"/>
    <s v="Mercado en España"/>
    <x v="0"/>
    <n v="2024"/>
    <n v="7827887.2999999998"/>
    <n v="3047112.7"/>
  </r>
  <r>
    <n v="186"/>
    <s v="Nísperos Callosa d'En Sarriá"/>
    <n v="19"/>
    <x v="17"/>
    <s v="Frutas y hortalizas"/>
    <s v="CLASE 1.6. FRUTAS, HORTALIZAS Y CEREALES FRESCOS O TRANSFORMADOS"/>
    <x v="7"/>
    <s v="Frutas"/>
    <s v="Alimentarios"/>
    <n v="2025"/>
    <n v="8778750"/>
    <s v="€"/>
    <s v="€"/>
    <n v="115"/>
    <s v="Mercado en la UE"/>
    <x v="1"/>
    <n v="2024"/>
    <n v="7293982.5"/>
    <n v="1484767.5"/>
  </r>
  <r>
    <n v="186"/>
    <s v="Nísperos Callosa d'En Sarriá"/>
    <n v="19"/>
    <x v="17"/>
    <s v="Frutas y hortalizas"/>
    <s v="CLASE 1.6. FRUTAS, HORTALIZAS Y CEREALES FRESCOS O TRANSFORMADOS"/>
    <x v="7"/>
    <s v="Frutas"/>
    <s v="Alimentarios"/>
    <n v="2025"/>
    <n v="476250"/>
    <s v="€"/>
    <s v="€"/>
    <n v="116"/>
    <s v="Mercado en Terceros países"/>
    <x v="2"/>
    <n v="2024"/>
    <n v="434354.1"/>
    <n v="41895.900000000023"/>
  </r>
  <r>
    <n v="186"/>
    <s v="Nísperos Callosa d'En Sarriá"/>
    <n v="19"/>
    <x v="17"/>
    <s v="Frutas y hortalizas"/>
    <s v="CLASE 1.6. FRUTAS, HORTALIZAS Y CEREALES FRESCOS O TRANSFORMADOS"/>
    <x v="7"/>
    <s v="Frutas"/>
    <s v="Alimentarios"/>
    <n v="2025"/>
    <n v="20130000"/>
    <s v="€"/>
    <s v="€"/>
    <n v="117"/>
    <s v="Total valor económico (114+115+116)"/>
    <x v="3"/>
    <n v="2024"/>
    <n v="15556223.9"/>
    <n v="4573776.0999999996"/>
  </r>
  <r>
    <n v="187"/>
    <s v="Uva de mesa embolsada del Vinalopó"/>
    <n v="19"/>
    <x v="17"/>
    <s v="Frutas y hortalizas"/>
    <s v="CLASE 1.6. FRUTAS, HORTALIZAS Y CEREALES FRESCOS O TRANSFORMADOS"/>
    <x v="7"/>
    <s v="Frutas"/>
    <s v="Alimentarios"/>
    <n v="2025"/>
    <n v="6817753.7999999998"/>
    <s v="€"/>
    <s v="€"/>
    <n v="114"/>
    <s v="Mercado en España"/>
    <x v="0"/>
    <n v="2024"/>
    <n v="6196363.5999999996"/>
    <n v="621390.20000000019"/>
  </r>
  <r>
    <n v="187"/>
    <s v="Uva de mesa embolsada del Vinalopó"/>
    <n v="19"/>
    <x v="17"/>
    <s v="Frutas y hortalizas"/>
    <s v="CLASE 1.6. FRUTAS, HORTALIZAS Y CEREALES FRESCOS O TRANSFORMADOS"/>
    <x v="7"/>
    <s v="Frutas"/>
    <s v="Alimentarios"/>
    <n v="2025"/>
    <n v="1717977.6"/>
    <s v="€"/>
    <s v="€"/>
    <n v="115"/>
    <s v="Mercado en la UE"/>
    <x v="1"/>
    <n v="2024"/>
    <n v="3041410.4"/>
    <n v="-1323432.7999999998"/>
  </r>
  <r>
    <n v="187"/>
    <s v="Uva de mesa embolsada del Vinalopó"/>
    <n v="19"/>
    <x v="17"/>
    <s v="Frutas y hortalizas"/>
    <s v="CLASE 1.6. FRUTAS, HORTALIZAS Y CEREALES FRESCOS O TRANSFORMADOS"/>
    <x v="7"/>
    <s v="Frutas"/>
    <s v="Alimentarios"/>
    <n v="2025"/>
    <n v="7695"/>
    <s v="€"/>
    <s v="€"/>
    <n v="116"/>
    <s v="Mercado en Terceros países"/>
    <x v="2"/>
    <n v="2024"/>
    <n v="22442"/>
    <n v="-14747"/>
  </r>
  <r>
    <n v="187"/>
    <s v="Uva de mesa embolsada del Vinalopó"/>
    <n v="19"/>
    <x v="17"/>
    <s v="Frutas y hortalizas"/>
    <s v="CLASE 1.6. FRUTAS, HORTALIZAS Y CEREALES FRESCOS O TRANSFORMADOS"/>
    <x v="7"/>
    <s v="Frutas"/>
    <s v="Alimentarios"/>
    <n v="2025"/>
    <n v="8543426.4000000004"/>
    <s v="€"/>
    <s v="€"/>
    <n v="117"/>
    <s v="Total valor económico (114+115+116)"/>
    <x v="3"/>
    <n v="2024"/>
    <n v="9260216"/>
    <n v="-716789.59999999963"/>
  </r>
  <r>
    <n v="188"/>
    <s v="Granada Mollar de Elche / Granada de Elche"/>
    <n v="19"/>
    <x v="17"/>
    <s v="Frutas y hortalizas"/>
    <s v="CLASE 1.6. FRUTAS, HORTALIZAS Y CEREALES FRESCOS O TRANSFORMADOS"/>
    <x v="7"/>
    <s v="Frutas"/>
    <s v="Alimentarios"/>
    <n v="2025"/>
    <n v="4120500"/>
    <s v="€"/>
    <s v="€"/>
    <n v="114"/>
    <s v="Mercado en España"/>
    <x v="0"/>
    <n v="2024"/>
    <n v="3002400"/>
    <n v="1118100"/>
  </r>
  <r>
    <n v="188"/>
    <s v="Granada Mollar de Elche / Granada de Elche"/>
    <n v="19"/>
    <x v="17"/>
    <s v="Frutas y hortalizas"/>
    <s v="CLASE 1.6. FRUTAS, HORTALIZAS Y CEREALES FRESCOS O TRANSFORMADOS"/>
    <x v="7"/>
    <s v="Frutas"/>
    <s v="Alimentarios"/>
    <n v="2025"/>
    <n v="934271.1"/>
    <s v="€"/>
    <s v="€"/>
    <n v="115"/>
    <s v="Mercado en la UE"/>
    <x v="1"/>
    <n v="2024"/>
    <n v="595200"/>
    <n v="339071.1"/>
  </r>
  <r>
    <n v="188"/>
    <s v="Granada Mollar de Elche / Granada de Elche"/>
    <n v="19"/>
    <x v="17"/>
    <s v="Frutas y hortalizas"/>
    <s v="CLASE 1.6. FRUTAS, HORTALIZAS Y CEREALES FRESCOS O TRANSFORMADOS"/>
    <x v="7"/>
    <s v="Frutas"/>
    <s v="Alimentarios"/>
    <n v="2025"/>
    <n v="34046.400000000001"/>
    <s v="€"/>
    <s v="€"/>
    <n v="116"/>
    <s v="Mercado en Terceros países"/>
    <x v="2"/>
    <n v="2024"/>
    <n v="0"/>
    <n v="34046.400000000001"/>
  </r>
  <r>
    <n v="188"/>
    <s v="Granada Mollar de Elche / Granada de Elche"/>
    <n v="19"/>
    <x v="17"/>
    <s v="Frutas y hortalizas"/>
    <s v="CLASE 1.6. FRUTAS, HORTALIZAS Y CEREALES FRESCOS O TRANSFORMADOS"/>
    <x v="7"/>
    <s v="Frutas"/>
    <s v="Alimentarios"/>
    <n v="2025"/>
    <n v="5088817.5"/>
    <s v="€"/>
    <s v="€"/>
    <n v="117"/>
    <s v="Total valor económico (114+115+116)"/>
    <x v="3"/>
    <n v="2024"/>
    <n v="3597600"/>
    <n v="1491217.5"/>
  </r>
  <r>
    <n v="189"/>
    <s v="Cerezas de la Montaña de Alicante"/>
    <n v="19"/>
    <x v="17"/>
    <s v="Frutas y hortalizas"/>
    <s v="CLASE 1.6. FRUTAS, HORTALIZAS Y CEREALES FRESCOS O TRANSFORMADOS"/>
    <x v="7"/>
    <s v="Frutas"/>
    <s v="Alimentarios"/>
    <n v="2025"/>
    <n v="572190"/>
    <s v="€"/>
    <s v="€"/>
    <n v="114"/>
    <s v="Mercado en España"/>
    <x v="0"/>
    <n v="2024"/>
    <n v="704004"/>
    <n v="-131814"/>
  </r>
  <r>
    <n v="189"/>
    <s v="Cerezas de la Montaña de Alicante"/>
    <n v="19"/>
    <x v="17"/>
    <s v="Frutas y hortalizas"/>
    <s v="CLASE 1.6. FRUTAS, HORTALIZAS Y CEREALES FRESCOS O TRANSFORMADOS"/>
    <x v="7"/>
    <s v="Frutas"/>
    <s v="Alimentarios"/>
    <n v="2025"/>
    <n v="295440"/>
    <s v="€"/>
    <s v="€"/>
    <n v="115"/>
    <s v="Mercado en la UE"/>
    <x v="1"/>
    <n v="2024"/>
    <n v="137692"/>
    <n v="157748"/>
  </r>
  <r>
    <n v="189"/>
    <s v="Cerezas de la Montaña de Alicante"/>
    <n v="19"/>
    <x v="17"/>
    <s v="Frutas y hortalizas"/>
    <s v="CLASE 1.6. FRUTAS, HORTALIZAS Y CEREALES FRESCOS O TRANSFORMADOS"/>
    <x v="7"/>
    <s v="Frutas"/>
    <s v="Alimentarios"/>
    <n v="2025"/>
    <n v="2520"/>
    <s v="€"/>
    <s v="€"/>
    <n v="116"/>
    <s v="Mercado en Terceros países"/>
    <x v="2"/>
    <n v="2024"/>
    <n v="73138"/>
    <n v="-70618"/>
  </r>
  <r>
    <n v="189"/>
    <s v="Cerezas de la Montaña de Alicante"/>
    <n v="19"/>
    <x v="17"/>
    <s v="Frutas y hortalizas"/>
    <s v="CLASE 1.6. FRUTAS, HORTALIZAS Y CEREALES FRESCOS O TRANSFORMADOS"/>
    <x v="7"/>
    <s v="Frutas"/>
    <s v="Alimentarios"/>
    <n v="2025"/>
    <n v="870150"/>
    <s v="€"/>
    <s v="€"/>
    <n v="117"/>
    <s v="Total valor económico (114+115+116)"/>
    <x v="3"/>
    <n v="2024"/>
    <n v="914834"/>
    <n v="-44684"/>
  </r>
  <r>
    <n v="190"/>
    <s v="Cítricos Valencianos / Cítrics Valencians"/>
    <n v="19"/>
    <x v="17"/>
    <s v="Frutas y hortalizas"/>
    <s v="CLASE 1.6. FRUTAS, HORTALIZAS Y CEREALES FRESCOS O TRANSFORMADOS"/>
    <x v="7"/>
    <s v="Frutas"/>
    <s v="Alimentarios"/>
    <n v="2025"/>
    <n v="18035600"/>
    <s v="€"/>
    <s v="€"/>
    <n v="114"/>
    <s v="Mercado en España"/>
    <x v="0"/>
    <n v="2024"/>
    <n v="15750950"/>
    <n v="2284650"/>
  </r>
  <r>
    <n v="190"/>
    <s v="Cítricos Valencianos / Cítrics Valencians"/>
    <n v="19"/>
    <x v="17"/>
    <s v="Frutas y hortalizas"/>
    <s v="CLASE 1.6. FRUTAS, HORTALIZAS Y CEREALES FRESCOS O TRANSFORMADOS"/>
    <x v="7"/>
    <s v="Frutas"/>
    <s v="Alimentarios"/>
    <n v="2025"/>
    <n v="8081700"/>
    <s v="€"/>
    <s v="€"/>
    <n v="115"/>
    <s v="Mercado en la UE"/>
    <x v="1"/>
    <n v="2024"/>
    <n v="7777000"/>
    <n v="304700"/>
  </r>
  <r>
    <n v="190"/>
    <s v="Cítricos Valencianos / Cítrics Valencians"/>
    <n v="19"/>
    <x v="17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190"/>
    <s v="Cítricos Valencianos / Cítrics Valencians"/>
    <n v="19"/>
    <x v="17"/>
    <s v="Frutas y hortalizas"/>
    <s v="CLASE 1.6. FRUTAS, HORTALIZAS Y CEREALES FRESCOS O TRANSFORMADOS"/>
    <x v="7"/>
    <s v="Frutas"/>
    <s v="Alimentarios"/>
    <n v="2025"/>
    <n v="26117300"/>
    <s v="€"/>
    <s v="€"/>
    <n v="117"/>
    <s v="Total valor económico (114+115+116)"/>
    <x v="3"/>
    <n v="2024"/>
    <n v="23527950"/>
    <n v="2589350"/>
  </r>
  <r>
    <n v="191"/>
    <s v="Jijona"/>
    <n v="19"/>
    <x v="17"/>
    <s v="Productos de panadería…"/>
    <s v="CLASE 2.3. PRODUCTOS DE PANADERÍA, PASTELERÍA, REPOSTERÍA Y GALLETERÍA"/>
    <x v="25"/>
    <s v="Turrones"/>
    <s v="Alimentarios"/>
    <n v="2025"/>
    <n v="33570609.100000001"/>
    <s v="€"/>
    <s v="€"/>
    <n v="114"/>
    <s v="Mercado en España"/>
    <x v="0"/>
    <n v="2024"/>
    <n v="33675190.07"/>
    <n v="-104580.96999999881"/>
  </r>
  <r>
    <n v="191"/>
    <s v="Jijona"/>
    <n v="19"/>
    <x v="17"/>
    <s v="Productos de panadería…"/>
    <s v="CLASE 2.3. PRODUCTOS DE PANADERÍA, PASTELERÍA, REPOSTERÍA Y GALLETERÍA"/>
    <x v="25"/>
    <s v="Turrones"/>
    <s v="Alimentarios"/>
    <n v="2025"/>
    <n v="864248"/>
    <s v="€"/>
    <s v="€"/>
    <n v="115"/>
    <s v="Mercado en la UE"/>
    <x v="1"/>
    <n v="2024"/>
    <n v="716830.41"/>
    <n v="147417.58999999997"/>
  </r>
  <r>
    <n v="191"/>
    <s v="Jijona"/>
    <n v="19"/>
    <x v="17"/>
    <s v="Productos de panadería…"/>
    <s v="CLASE 2.3. PRODUCTOS DE PANADERÍA, PASTELERÍA, REPOSTERÍA Y GALLETERÍA"/>
    <x v="25"/>
    <s v="Turrones"/>
    <s v="Alimentarios"/>
    <n v="2025"/>
    <n v="3388196.7"/>
    <s v="€"/>
    <s v="€"/>
    <n v="116"/>
    <s v="Mercado en Terceros países"/>
    <x v="2"/>
    <n v="2024"/>
    <n v="2977069.02"/>
    <n v="411127.68000000017"/>
  </r>
  <r>
    <n v="191"/>
    <s v="Jijona"/>
    <n v="19"/>
    <x v="17"/>
    <s v="Productos de panadería…"/>
    <s v="CLASE 2.3. PRODUCTOS DE PANADERÍA, PASTELERÍA, REPOSTERÍA Y GALLETERÍA"/>
    <x v="25"/>
    <s v="Turrones"/>
    <s v="Alimentarios"/>
    <n v="2025"/>
    <n v="37823053.799999997"/>
    <s v="€"/>
    <s v="€"/>
    <n v="117"/>
    <s v="Total valor económico (114+115+116)"/>
    <x v="3"/>
    <n v="2024"/>
    <n v="37369089.5"/>
    <n v="453964.29999999702"/>
  </r>
  <r>
    <n v="192"/>
    <s v="Turrón de Alicante"/>
    <n v="19"/>
    <x v="17"/>
    <s v="Productos de panadería…"/>
    <s v="CLASE 2.3. PRODUCTOS DE PANADERÍA, PASTELERÍA, REPOSTERÍA Y GALLETERÍA"/>
    <x v="25"/>
    <s v="Turrones"/>
    <s v="Alimentarios"/>
    <n v="2025"/>
    <n v="32178616.800000001"/>
    <s v="€"/>
    <s v="€"/>
    <n v="114"/>
    <s v="Mercado en España"/>
    <x v="0"/>
    <n v="2024"/>
    <n v="26881105.5"/>
    <n v="5297511.3000000007"/>
  </r>
  <r>
    <n v="192"/>
    <s v="Turrón de Alicante"/>
    <n v="19"/>
    <x v="17"/>
    <s v="Productos de panadería…"/>
    <s v="CLASE 2.3. PRODUCTOS DE PANADERÍA, PASTELERÍA, REPOSTERÍA Y GALLETERÍA"/>
    <x v="25"/>
    <s v="Turrones"/>
    <s v="Alimentarios"/>
    <n v="2025"/>
    <n v="925896.68"/>
    <s v="€"/>
    <s v="€"/>
    <n v="115"/>
    <s v="Mercado en la UE"/>
    <x v="1"/>
    <n v="2024"/>
    <n v="557394.30000000005"/>
    <n v="368502.38"/>
  </r>
  <r>
    <n v="192"/>
    <s v="Turrón de Alicante"/>
    <n v="19"/>
    <x v="17"/>
    <s v="Productos de panadería…"/>
    <s v="CLASE 2.3. PRODUCTOS DE PANADERÍA, PASTELERÍA, REPOSTERÍA Y GALLETERÍA"/>
    <x v="25"/>
    <s v="Turrones"/>
    <s v="Alimentarios"/>
    <n v="2025"/>
    <n v="5482837.7199999997"/>
    <s v="€"/>
    <s v="€"/>
    <n v="116"/>
    <s v="Mercado en Terceros países"/>
    <x v="2"/>
    <n v="2024"/>
    <n v="4113512.1"/>
    <n v="1369325.6199999996"/>
  </r>
  <r>
    <n v="192"/>
    <s v="Turrón de Alicante"/>
    <n v="19"/>
    <x v="17"/>
    <s v="Productos de panadería…"/>
    <s v="CLASE 2.3. PRODUCTOS DE PANADERÍA, PASTELERÍA, REPOSTERÍA Y GALLETERÍA"/>
    <x v="25"/>
    <s v="Turrones"/>
    <s v="Alimentarios"/>
    <n v="2025"/>
    <n v="38587351.200000003"/>
    <s v="€"/>
    <s v="€"/>
    <n v="117"/>
    <s v="Total valor económico (114+115+116)"/>
    <x v="3"/>
    <n v="2024"/>
    <n v="31552011.899999999"/>
    <n v="7035339.3000000045"/>
  </r>
  <r>
    <n v="193"/>
    <s v="Jamón Serrano"/>
    <n v="20"/>
    <x v="0"/>
    <s v="Productos cárnicos"/>
    <s v="CLASE 1.2. PRODUCTOS CÁRNICOS"/>
    <x v="9"/>
    <s v="Jamones"/>
    <s v="Alimentarios"/>
    <n v="2025"/>
    <n v="1242960709.5999999"/>
    <s v="€"/>
    <s v="€"/>
    <n v="114"/>
    <s v="Mercado en España"/>
    <x v="0"/>
    <n v="2024"/>
    <n v="984398706.65999997"/>
    <n v="258562002.93999994"/>
  </r>
  <r>
    <n v="193"/>
    <s v="Jamón Serrano"/>
    <n v="20"/>
    <x v="0"/>
    <s v="Productos cárnicos"/>
    <s v="CLASE 1.2. PRODUCTOS CÁRNICOS"/>
    <x v="9"/>
    <s v="Jamones"/>
    <s v="Alimentarios"/>
    <n v="2025"/>
    <n v="322781412.76300001"/>
    <s v="€"/>
    <s v="€"/>
    <n v="115"/>
    <s v="Mercado en la UE"/>
    <x v="1"/>
    <n v="2024"/>
    <n v="252766756.30000001"/>
    <n v="70014656.463"/>
  </r>
  <r>
    <n v="193"/>
    <s v="Jamón Serrano"/>
    <n v="20"/>
    <x v="0"/>
    <s v="Productos cárnicos"/>
    <s v="CLASE 1.2. PRODUCTOS CÁRNICOS"/>
    <x v="9"/>
    <s v="Jamones"/>
    <s v="Alimentarios"/>
    <n v="2025"/>
    <n v="77723985.25"/>
    <s v="€"/>
    <s v="€"/>
    <n v="116"/>
    <s v="Mercado en Terceros países"/>
    <x v="2"/>
    <n v="2024"/>
    <n v="82688295.5"/>
    <n v="-4964310.25"/>
  </r>
  <r>
    <n v="193"/>
    <s v="Jamón Serrano"/>
    <n v="20"/>
    <x v="0"/>
    <s v="Productos cárnicos"/>
    <s v="CLASE 1.2. PRODUCTOS CÁRNICOS"/>
    <x v="9"/>
    <s v="Jamones"/>
    <s v="Alimentarios"/>
    <n v="2025"/>
    <n v="1643466107.6129999"/>
    <s v="€"/>
    <s v="€"/>
    <n v="117"/>
    <s v="Total valor económico (114+115+116)"/>
    <x v="3"/>
    <n v="2024"/>
    <n v="1319853758.46"/>
    <n v="323612349.15299988"/>
  </r>
  <r>
    <n v="195"/>
    <s v="Tortas de Aceite de Castilleja de la Cuesta"/>
    <n v="20"/>
    <x v="0"/>
    <s v="Productos de panadería…"/>
    <s v="CLASE 2.3. PRODUCTOS DE PANADERÍA, PASTELERÍA, REPOSTERÍA Y GALLETERÍA"/>
    <x v="13"/>
    <s v="Pastelería"/>
    <s v="Alimentarios"/>
    <n v="2025"/>
    <n v="1811838.59"/>
    <s v="€"/>
    <s v="€"/>
    <n v="114"/>
    <s v="Mercado en España"/>
    <x v="0"/>
    <n v="2024"/>
    <n v="1744696.74"/>
    <n v="67141.850000000093"/>
  </r>
  <r>
    <n v="195"/>
    <s v="Tortas de Aceite de Castilleja de la Cuesta"/>
    <n v="20"/>
    <x v="0"/>
    <s v="Productos de panadería…"/>
    <s v="CLASE 2.3. PRODUCTOS DE PANADERÍA, PASTELERÍA, REPOSTERÍA Y GALLETERÍA"/>
    <x v="13"/>
    <s v="Pastelería"/>
    <s v="Alimentarios"/>
    <n v="2025"/>
    <n v="49470.1"/>
    <s v="€"/>
    <s v="€"/>
    <n v="115"/>
    <s v="Mercado en la UE"/>
    <x v="1"/>
    <n v="2024"/>
    <n v="17963.46"/>
    <n v="31506.639999999999"/>
  </r>
  <r>
    <n v="195"/>
    <s v="Tortas de Aceite de Castilleja de la Cuesta"/>
    <n v="20"/>
    <x v="0"/>
    <s v="Productos de panadería…"/>
    <s v="CLASE 2.3. PRODUCTOS DE PANADERÍA, PASTELERÍA, REPOSTERÍA Y GALLETERÍA"/>
    <x v="13"/>
    <s v="Pastelería"/>
    <s v="Alimentarios"/>
    <n v="2025"/>
    <n v="95923.9"/>
    <s v="€"/>
    <s v="€"/>
    <n v="116"/>
    <s v="Mercado en Terceros países"/>
    <x v="2"/>
    <n v="2024"/>
    <n v="127444.38"/>
    <n v="-31520.48000000001"/>
  </r>
  <r>
    <n v="195"/>
    <s v="Tortas de Aceite de Castilleja de la Cuesta"/>
    <n v="20"/>
    <x v="0"/>
    <s v="Productos de panadería…"/>
    <s v="CLASE 2.3. PRODUCTOS DE PANADERÍA, PASTELERÍA, REPOSTERÍA Y GALLETERÍA"/>
    <x v="13"/>
    <s v="Pastelería"/>
    <s v="Alimentarios"/>
    <n v="2025"/>
    <n v="1957232.59"/>
    <s v="€"/>
    <s v="€"/>
    <n v="117"/>
    <s v="Total valor económico (114+115+116)"/>
    <x v="3"/>
    <n v="2024"/>
    <n v="1890104.58"/>
    <n v="67128.010000000009"/>
  </r>
  <r>
    <n v="199"/>
    <s v="Vaca Gallega-Buey Gallego"/>
    <n v="11"/>
    <x v="10"/>
    <s v="Carnes frescas"/>
    <s v="CLASE 1.1. CARNES FRESCAS"/>
    <x v="2"/>
    <s v="Vacuno"/>
    <s v="Alimentarios"/>
    <n v="2025"/>
    <n v="1571584"/>
    <s v="€"/>
    <s v="€"/>
    <n v="114"/>
    <s v="Mercado en España"/>
    <x v="0"/>
    <n v="2024"/>
    <n v="1193764"/>
    <n v="377820"/>
  </r>
  <r>
    <n v="199"/>
    <s v="Vaca Gallega-Buey Gallego"/>
    <n v="11"/>
    <x v="10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199"/>
    <s v="Vaca Gallega-Buey Gallego"/>
    <n v="11"/>
    <x v="10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199"/>
    <s v="Vaca Gallega-Buey Gallego"/>
    <n v="11"/>
    <x v="10"/>
    <s v="Carnes frescas"/>
    <s v="CLASE 1.1. CARNES FRESCAS"/>
    <x v="2"/>
    <s v="Vacuno"/>
    <s v="Alimentarios"/>
    <n v="2025"/>
    <n v="1571584"/>
    <s v="€"/>
    <s v="€"/>
    <n v="117"/>
    <s v="Total valor económico (114+115+116)"/>
    <x v="3"/>
    <n v="2024"/>
    <n v="1193764"/>
    <n v="377820"/>
  </r>
  <r>
    <n v="201"/>
    <s v="Aceite de Ibiza / Oli d'Eivissa"/>
    <n v="4"/>
    <x v="4"/>
    <s v="Aceites"/>
    <s v="CLASE 1.5. ACEITES Y GRASAS"/>
    <x v="6"/>
    <s v="Aceites Oli. Vírgen Extra"/>
    <s v="Alimentarios"/>
    <n v="2025"/>
    <n v="104340"/>
    <s v="€"/>
    <s v="€"/>
    <n v="114"/>
    <s v="Mercado en España"/>
    <x v="0"/>
    <n v="2024"/>
    <n v="190080"/>
    <n v="-85740"/>
  </r>
  <r>
    <n v="201"/>
    <s v="Aceite de Ibiza / Oli d'Eivissa"/>
    <n v="4"/>
    <x v="4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864"/>
    <n v="-864"/>
  </r>
  <r>
    <n v="201"/>
    <s v="Aceite de Ibiza / Oli d'Eivissa"/>
    <n v="4"/>
    <x v="4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201"/>
    <s v="Aceite de Ibiza / Oli d'Eivissa"/>
    <n v="4"/>
    <x v="4"/>
    <s v="Aceites"/>
    <s v="CLASE 1.5. ACEITES Y GRASAS"/>
    <x v="6"/>
    <s v="Aceites Oli. Vírgen Extra"/>
    <s v="Alimentarios"/>
    <n v="2025"/>
    <n v="104340"/>
    <s v="€"/>
    <s v="€"/>
    <n v="117"/>
    <s v="Total valor económico (114+115+116)"/>
    <x v="3"/>
    <n v="2024"/>
    <n v="190944"/>
    <n v="-86604"/>
  </r>
  <r>
    <n v="202"/>
    <s v="Aceite de Jaén"/>
    <n v="1"/>
    <x v="1"/>
    <s v="Aceites"/>
    <s v="CLASE 1.5. ACEITES Y GRASAS"/>
    <x v="6"/>
    <s v="Aceites Oli. Vírgen Extra"/>
    <s v="Alimentarios"/>
    <n v="2025"/>
    <n v="13658640"/>
    <s v="€"/>
    <s v="€"/>
    <n v="114"/>
    <s v="Mercado en España"/>
    <x v="0"/>
    <n v="2024"/>
    <n v="9777620"/>
    <n v="3881020"/>
  </r>
  <r>
    <n v="202"/>
    <s v="Aceite de Jaén"/>
    <n v="1"/>
    <x v="1"/>
    <s v="Aceites"/>
    <s v="CLASE 1.5. ACEITES Y GRASAS"/>
    <x v="6"/>
    <s v="Aceites Oli. Vírgen Extra"/>
    <s v="Alimentarios"/>
    <n v="2025"/>
    <n v="141979.28"/>
    <s v="€"/>
    <s v="€"/>
    <n v="115"/>
    <s v="Mercado en la UE"/>
    <x v="1"/>
    <n v="2024"/>
    <n v="268713"/>
    <n v="-126733.72"/>
  </r>
  <r>
    <n v="202"/>
    <s v="Aceite de Jaén"/>
    <n v="1"/>
    <x v="1"/>
    <s v="Aceites"/>
    <s v="CLASE 1.5. ACEITES Y GRASAS"/>
    <x v="6"/>
    <s v="Aceites Oli. Vírgen Extra"/>
    <s v="Alimentarios"/>
    <n v="2025"/>
    <n v="413770.223"/>
    <s v="€"/>
    <s v="€"/>
    <n v="116"/>
    <s v="Mercado en Terceros países"/>
    <x v="2"/>
    <n v="2024"/>
    <n v="95630"/>
    <n v="318140.223"/>
  </r>
  <r>
    <n v="202"/>
    <s v="Aceite de Jaén"/>
    <n v="1"/>
    <x v="1"/>
    <s v="Aceites"/>
    <s v="CLASE 1.5. ACEITES Y GRASAS"/>
    <x v="6"/>
    <s v="Aceites Oli. Vírgen Extra"/>
    <s v="Alimentarios"/>
    <n v="2025"/>
    <n v="14214389.503"/>
    <s v="€"/>
    <s v="€"/>
    <n v="117"/>
    <s v="Total valor económico (114+115+116)"/>
    <x v="3"/>
    <n v="2024"/>
    <n v="10141963"/>
    <n v="4072426.5030000005"/>
  </r>
  <r>
    <n v="204"/>
    <s v="Mollete de Antequera"/>
    <n v="1"/>
    <x v="1"/>
    <s v="Productos de panadería…"/>
    <s v="CLASE 2.3. PRODUCTOS DE PANADERÍA, PASTELERÍA, REPOSTERÍA Y GALLETERÍA"/>
    <x v="14"/>
    <s v="Panes"/>
    <s v="Alimentarios"/>
    <n v="2025"/>
    <n v="0"/>
    <s v="€"/>
    <s v="€"/>
    <n v="114"/>
    <s v="Mercado en España"/>
    <x v="0"/>
    <n v="2024"/>
    <n v="0"/>
    <n v="0"/>
  </r>
  <r>
    <n v="204"/>
    <s v="Mollete de Antequera"/>
    <n v="1"/>
    <x v="1"/>
    <s v="Productos de panadería…"/>
    <s v="CLASE 2.3. PRODUCTOS DE PANADERÍA, PASTELERÍA, REPOSTERÍA Y GALLETERÍA"/>
    <x v="14"/>
    <s v="Panes"/>
    <s v="Alimentarios"/>
    <n v="2025"/>
    <n v="0"/>
    <s v="€"/>
    <s v="€"/>
    <n v="115"/>
    <s v="Mercado en la UE"/>
    <x v="1"/>
    <n v="2024"/>
    <n v="0"/>
    <n v="0"/>
  </r>
  <r>
    <n v="204"/>
    <s v="Mollete de Antequera"/>
    <n v="1"/>
    <x v="1"/>
    <s v="Productos de panadería…"/>
    <s v="CLASE 2.3. PRODUCTOS DE PANADERÍA, PASTELERÍA, REPOSTERÍA Y GALLETERÍA"/>
    <x v="14"/>
    <s v="Panes"/>
    <s v="Alimentarios"/>
    <n v="2025"/>
    <n v="0"/>
    <s v="€"/>
    <s v="€"/>
    <n v="116"/>
    <s v="Mercado en Terceros países"/>
    <x v="2"/>
    <n v="2024"/>
    <n v="0"/>
    <n v="0"/>
  </r>
  <r>
    <n v="204"/>
    <s v="Mollete de Antequera"/>
    <n v="1"/>
    <x v="1"/>
    <s v="Productos de panadería…"/>
    <s v="CLASE 2.3. PRODUCTOS DE PANADERÍA, PASTELERÍA, REPOSTERÍA Y GALLETERÍA"/>
    <x v="14"/>
    <s v="Panes"/>
    <s v="Alimentarios"/>
    <n v="2025"/>
    <n v="0"/>
    <s v="€"/>
    <s v="€"/>
    <n v="117"/>
    <s v="Total valor económico (114+115+116)"/>
    <x v="3"/>
    <n v="2024"/>
    <n v="0"/>
    <n v="0"/>
  </r>
  <r>
    <n v="205"/>
    <s v="Pan Galego / Pan Gallego"/>
    <n v="11"/>
    <x v="10"/>
    <s v="Productos de panadería…"/>
    <s v="CLASE 2.3. PRODUCTOS DE PANADERÍA, PASTELERÍA, REPOSTERÍA Y GALLETERÍA"/>
    <x v="14"/>
    <s v="Panes"/>
    <s v="Alimentarios"/>
    <n v="2025"/>
    <n v="260906"/>
    <s v="€"/>
    <s v="€"/>
    <n v="114"/>
    <s v="Mercado en España"/>
    <x v="0"/>
    <n v="2024"/>
    <n v="469118.20799999998"/>
    <n v="-208212.20799999998"/>
  </r>
  <r>
    <n v="205"/>
    <s v="Pan Galego / Pan Gallego"/>
    <n v="11"/>
    <x v="10"/>
    <s v="Productos de panadería…"/>
    <s v="CLASE 2.3. PRODUCTOS DE PANADERÍA, PASTELERÍA, REPOSTERÍA Y GALLETERÍA"/>
    <x v="14"/>
    <s v="Panes"/>
    <s v="Alimentarios"/>
    <n v="2025"/>
    <n v="0"/>
    <s v="€"/>
    <s v="€"/>
    <n v="115"/>
    <s v="Mercado en la UE"/>
    <x v="1"/>
    <n v="2024"/>
    <n v="0"/>
    <n v="0"/>
  </r>
  <r>
    <n v="205"/>
    <s v="Pan Galego / Pan Gallego"/>
    <n v="11"/>
    <x v="10"/>
    <s v="Productos de panadería…"/>
    <s v="CLASE 2.3. PRODUCTOS DE PANADERÍA, PASTELERÍA, REPOSTERÍA Y GALLETERÍA"/>
    <x v="14"/>
    <s v="Panes"/>
    <s v="Alimentarios"/>
    <n v="2025"/>
    <n v="0"/>
    <s v="€"/>
    <s v="€"/>
    <n v="116"/>
    <s v="Mercado en Terceros países"/>
    <x v="2"/>
    <n v="2024"/>
    <n v="0"/>
    <n v="0"/>
  </r>
  <r>
    <n v="205"/>
    <s v="Pan Galego / Pan Gallego"/>
    <n v="11"/>
    <x v="10"/>
    <s v="Productos de panadería…"/>
    <s v="CLASE 2.3. PRODUCTOS DE PANADERÍA, PASTELERÍA, REPOSTERÍA Y GALLETERÍA"/>
    <x v="14"/>
    <s v="Panes"/>
    <s v="Alimentarios"/>
    <n v="2025"/>
    <n v="260906"/>
    <s v="€"/>
    <s v="€"/>
    <n v="117"/>
    <s v="Total valor económico (114+115+116)"/>
    <x v="3"/>
    <n v="2024"/>
    <n v="469118.20799999998"/>
    <n v="-208212.20799999998"/>
  </r>
  <r>
    <n v="206"/>
    <s v="Pebre bord de Mallorca / Pimentón de Mallorca"/>
    <n v="4"/>
    <x v="4"/>
    <s v="Otros productos"/>
    <s v="CLASE 1.8. OTROS PRODUCTOS DEL ANEXO I DEL TRATADO"/>
    <x v="26"/>
    <s v="Especias"/>
    <s v="Alimentarios"/>
    <n v="2025"/>
    <n v="233363"/>
    <s v="€"/>
    <s v="€"/>
    <n v="114"/>
    <s v="Mercado en España"/>
    <x v="0"/>
    <n v="2024"/>
    <n v="299367"/>
    <n v="-66004"/>
  </r>
  <r>
    <n v="206"/>
    <s v="Pebre bord de Mallorca / Pimentón de Mallorca"/>
    <n v="4"/>
    <x v="4"/>
    <s v="Otros productos"/>
    <s v="CLASE 1.8. OTROS PRODUCTOS DEL ANEXO I DEL TRATADO"/>
    <x v="26"/>
    <s v="Especias"/>
    <s v="Alimentarios"/>
    <n v="2025"/>
    <n v="0"/>
    <s v="€"/>
    <s v="€"/>
    <n v="115"/>
    <s v="Mercado en la UE"/>
    <x v="1"/>
    <n v="2024"/>
    <n v="464.53500000000003"/>
    <n v="-464.53500000000003"/>
  </r>
  <r>
    <n v="206"/>
    <s v="Pebre bord de Mallorca / Pimentón de Mallorca"/>
    <n v="4"/>
    <x v="4"/>
    <s v="Otros productos"/>
    <s v="CLASE 1.8. OTROS PRODUCTOS DEL ANEXO I DEL TRATADO"/>
    <x v="26"/>
    <s v="Especias"/>
    <s v="Alimentarios"/>
    <n v="2025"/>
    <n v="0"/>
    <s v="€"/>
    <s v="€"/>
    <n v="116"/>
    <s v="Mercado en Terceros países"/>
    <x v="2"/>
    <n v="2024"/>
    <n v="516.15"/>
    <n v="-516.15"/>
  </r>
  <r>
    <n v="206"/>
    <s v="Pebre bord de Mallorca / Pimentón de Mallorca"/>
    <n v="4"/>
    <x v="4"/>
    <s v="Otros productos"/>
    <s v="CLASE 1.8. OTROS PRODUCTOS DEL ANEXO I DEL TRATADO"/>
    <x v="26"/>
    <s v="Especias"/>
    <s v="Alimentarios"/>
    <n v="2025"/>
    <n v="233363"/>
    <s v="€"/>
    <s v="€"/>
    <n v="117"/>
    <s v="Total valor económico (114+115+116)"/>
    <x v="3"/>
    <n v="2024"/>
    <n v="300347.685"/>
    <n v="-66984.684999999998"/>
  </r>
  <r>
    <n v="207"/>
    <s v="Queso Castellano"/>
    <n v="5"/>
    <x v="5"/>
    <s v="Quesos"/>
    <s v="CLASE 1.3. QUESOS"/>
    <x v="5"/>
    <s v="Quesos"/>
    <s v="Alimentarios"/>
    <n v="2025"/>
    <n v="24501200"/>
    <s v="€"/>
    <s v="€"/>
    <n v="114"/>
    <s v="Mercado en España"/>
    <x v="0"/>
    <n v="2024"/>
    <n v="23022900"/>
    <n v="1478300"/>
  </r>
  <r>
    <n v="207"/>
    <s v="Queso Castellano"/>
    <n v="5"/>
    <x v="5"/>
    <s v="Quesos"/>
    <s v="CLASE 1.3. QUESOS"/>
    <x v="5"/>
    <s v="Quesos"/>
    <s v="Alimentarios"/>
    <n v="2025"/>
    <n v="639756"/>
    <s v="€"/>
    <s v="€"/>
    <n v="115"/>
    <s v="Mercado en la UE"/>
    <x v="1"/>
    <n v="2024"/>
    <n v="423491.4"/>
    <n v="216264.59999999998"/>
  </r>
  <r>
    <n v="207"/>
    <s v="Queso Castellano"/>
    <n v="5"/>
    <x v="5"/>
    <s v="Quesos"/>
    <s v="CLASE 1.3. QUESOS"/>
    <x v="5"/>
    <s v="Quesos"/>
    <s v="Alimentarios"/>
    <n v="2025"/>
    <n v="3001392"/>
    <s v="€"/>
    <s v="€"/>
    <n v="116"/>
    <s v="Mercado en Terceros países"/>
    <x v="2"/>
    <n v="2024"/>
    <n v="1438050.6"/>
    <n v="1563341.4"/>
  </r>
  <r>
    <n v="207"/>
    <s v="Queso Castellano"/>
    <n v="5"/>
    <x v="5"/>
    <s v="Quesos"/>
    <s v="CLASE 1.3. QUESOS"/>
    <x v="5"/>
    <s v="Quesos"/>
    <s v="Alimentarios"/>
    <n v="2025"/>
    <n v="28142348"/>
    <s v="€"/>
    <s v="€"/>
    <n v="117"/>
    <s v="Total valor económico (114+115+116)"/>
    <x v="3"/>
    <n v="2024"/>
    <n v="24884442"/>
    <n v="3257906"/>
  </r>
  <r>
    <n v="208"/>
    <s v="Cebolla de la Mancha"/>
    <n v="6"/>
    <x v="13"/>
    <s v="Frutas y hortalizas"/>
    <s v="CLASE 1.6. FRUTAS, HORTALIZAS Y CEREALES FRESCOS O TRANSFORMADOS"/>
    <x v="3"/>
    <s v="Hortalizas"/>
    <s v="Alimentarios"/>
    <n v="2025"/>
    <n v="4538310"/>
    <s v="€"/>
    <s v="€"/>
    <n v="114"/>
    <s v="Mercado en España"/>
    <x v="0"/>
    <n v="2024"/>
    <n v="6129340"/>
    <n v="-1591030"/>
  </r>
  <r>
    <n v="208"/>
    <s v="Cebolla de la Mancha"/>
    <n v="6"/>
    <x v="13"/>
    <s v="Frutas y hortalizas"/>
    <s v="CLASE 1.6. FRUTAS, HORTALIZAS Y CEREALES FRESCOS O TRANSFORMADOS"/>
    <x v="3"/>
    <s v="Hortalizas"/>
    <s v="Alimentarios"/>
    <n v="2025"/>
    <n v="2061537.6"/>
    <s v="€"/>
    <s v="€"/>
    <n v="115"/>
    <s v="Mercado en la UE"/>
    <x v="1"/>
    <n v="2024"/>
    <n v="3206483.42"/>
    <n v="-1144945.8199999998"/>
  </r>
  <r>
    <n v="208"/>
    <s v="Cebolla de la Mancha"/>
    <n v="6"/>
    <x v="13"/>
    <s v="Frutas y hortalizas"/>
    <s v="CLASE 1.6. FRUTAS, HORTALIZAS Y CEREALES FRESCOS O TRANSFORMADOS"/>
    <x v="3"/>
    <s v="Hortalizas"/>
    <s v="Alimentarios"/>
    <n v="2025"/>
    <n v="724568.25"/>
    <s v="€"/>
    <s v="€"/>
    <n v="116"/>
    <s v="Mercado en Terceros países"/>
    <x v="2"/>
    <n v="2024"/>
    <n v="1945314.0560000001"/>
    <n v="-1220745.8060000001"/>
  </r>
  <r>
    <n v="208"/>
    <s v="Cebolla de la Mancha"/>
    <n v="6"/>
    <x v="13"/>
    <s v="Frutas y hortalizas"/>
    <s v="CLASE 1.6. FRUTAS, HORTALIZAS Y CEREALES FRESCOS O TRANSFORMADOS"/>
    <x v="3"/>
    <s v="Hortalizas"/>
    <s v="Alimentarios"/>
    <n v="2025"/>
    <n v="7324415.8499999996"/>
    <s v="€"/>
    <s v="€"/>
    <n v="117"/>
    <s v="Total valor económico (114+115+116)"/>
    <x v="3"/>
    <n v="2024"/>
    <n v="11281137.476"/>
    <n v="-3956721.6260000002"/>
  </r>
  <r>
    <n v="209"/>
    <s v="Vaca de Extremadura"/>
    <n v="10"/>
    <x v="9"/>
    <s v="Carnes frescas"/>
    <s v="CLASE 1.1. CARNES FRESCAS"/>
    <x v="2"/>
    <s v="Vacuno"/>
    <s v="Alimentarios"/>
    <n v="2025"/>
    <n v="481275"/>
    <s v="€"/>
    <s v="€"/>
    <n v="114"/>
    <s v="Mercado en España"/>
    <x v="0"/>
    <n v="2024"/>
    <n v="586752"/>
    <n v="-105477"/>
  </r>
  <r>
    <n v="209"/>
    <s v="Vaca de Extremadura"/>
    <n v="10"/>
    <x v="9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209"/>
    <s v="Vaca de Extremadura"/>
    <n v="10"/>
    <x v="9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209"/>
    <s v="Vaca de Extremadura"/>
    <n v="10"/>
    <x v="9"/>
    <s v="Carnes frescas"/>
    <s v="CLASE 1.1. CARNES FRESCAS"/>
    <x v="2"/>
    <s v="Vacuno"/>
    <s v="Alimentarios"/>
    <n v="2025"/>
    <n v="481275"/>
    <s v="€"/>
    <s v="€"/>
    <n v="117"/>
    <s v="Total valor económico (114+115+116)"/>
    <x v="3"/>
    <n v="2024"/>
    <n v="586752"/>
    <n v="-105477"/>
  </r>
  <r>
    <n v="210"/>
    <s v="Cerdo de Teruel"/>
    <n v="2"/>
    <x v="2"/>
    <s v="Carnes frescas"/>
    <s v="CLASE 1.1. CARNES FRESCAS"/>
    <x v="29"/>
    <s v="Porcino"/>
    <s v="Alimentarios"/>
    <n v="2025"/>
    <n v="18242980.149999999"/>
    <s v="€"/>
    <s v="€"/>
    <n v="114"/>
    <s v="Mercado en España"/>
    <x v="0"/>
    <n v="2024"/>
    <n v="5399335.2000000002"/>
    <n v="12843644.949999999"/>
  </r>
  <r>
    <n v="210"/>
    <s v="Cerdo de Teruel"/>
    <n v="2"/>
    <x v="2"/>
    <s v="Carnes frescas"/>
    <s v="CLASE 1.1. CARNES FRESCAS"/>
    <x v="29"/>
    <s v="Porcino"/>
    <s v="Alimentarios"/>
    <n v="2025"/>
    <n v="0"/>
    <s v="€"/>
    <s v="€"/>
    <n v="115"/>
    <s v="Mercado en la UE"/>
    <x v="1"/>
    <n v="2024"/>
    <n v="0"/>
    <n v="0"/>
  </r>
  <r>
    <n v="210"/>
    <s v="Cerdo de Teruel"/>
    <n v="2"/>
    <x v="2"/>
    <s v="Carnes frescas"/>
    <s v="CLASE 1.1. CARNES FRESCAS"/>
    <x v="29"/>
    <s v="Porcino"/>
    <s v="Alimentarios"/>
    <n v="2025"/>
    <n v="0"/>
    <s v="€"/>
    <s v="€"/>
    <n v="116"/>
    <s v="Mercado en Terceros países"/>
    <x v="2"/>
    <n v="2024"/>
    <n v="0"/>
    <n v="0"/>
  </r>
  <r>
    <n v="210"/>
    <s v="Cerdo de Teruel"/>
    <n v="2"/>
    <x v="2"/>
    <s v="Carnes frescas"/>
    <s v="CLASE 1.1. CARNES FRESCAS"/>
    <x v="29"/>
    <s v="Porcino"/>
    <s v="Alimentarios"/>
    <n v="2025"/>
    <n v="18242980.149999999"/>
    <s v="€"/>
    <s v="€"/>
    <n v="117"/>
    <s v="Total valor económico (114+115+116)"/>
    <x v="3"/>
    <n v="2024"/>
    <n v="5399335.2000000002"/>
    <n v="12843644.949999999"/>
  </r>
  <r>
    <n v="212"/>
    <s v="Nueces de Nerpio"/>
    <n v="20"/>
    <x v="0"/>
    <s v="Frutas y hortalizas"/>
    <s v="CLASE 1.6. FRUTAS, HORTALIZAS Y CEREALES FRESCOS O TRANSFORMADOS"/>
    <x v="19"/>
    <s v="Frutos secos"/>
    <s v="Alimentarios"/>
    <n v="2025"/>
    <n v="28000"/>
    <s v="€"/>
    <s v="€"/>
    <n v="114"/>
    <s v="Mercado en España"/>
    <x v="0"/>
    <n v="2024"/>
    <n v="24000"/>
    <n v="4000"/>
  </r>
  <r>
    <n v="212"/>
    <s v="Nueces de Nerpio"/>
    <n v="20"/>
    <x v="0"/>
    <s v="Frutas y hortalizas"/>
    <s v="CLASE 1.6. FRUTAS, HORTALIZAS Y CEREALES FRESCOS O TRANSFORMADOS"/>
    <x v="19"/>
    <s v="Frutos secos"/>
    <s v="Alimentarios"/>
    <n v="2025"/>
    <n v="0"/>
    <s v="€"/>
    <s v="€"/>
    <n v="115"/>
    <s v="Mercado en la UE"/>
    <x v="1"/>
    <n v="2024"/>
    <n v="0"/>
    <n v="0"/>
  </r>
  <r>
    <n v="212"/>
    <s v="Nueces de Nerpio"/>
    <n v="20"/>
    <x v="0"/>
    <s v="Frutas y hortalizas"/>
    <s v="CLASE 1.6. FRUTAS, HORTALIZAS Y CEREALES FRESCOS O TRANSFORMADOS"/>
    <x v="19"/>
    <s v="Frutos secos"/>
    <s v="Alimentarios"/>
    <n v="2025"/>
    <n v="0"/>
    <s v="€"/>
    <s v="€"/>
    <n v="116"/>
    <s v="Mercado en Terceros países"/>
    <x v="2"/>
    <n v="2024"/>
    <n v="0"/>
    <n v="0"/>
  </r>
  <r>
    <n v="212"/>
    <s v="Nueces de Nerpio"/>
    <n v="20"/>
    <x v="0"/>
    <s v="Frutas y hortalizas"/>
    <s v="CLASE 1.6. FRUTAS, HORTALIZAS Y CEREALES FRESCOS O TRANSFORMADOS"/>
    <x v="19"/>
    <s v="Frutos secos"/>
    <s v="Alimentarios"/>
    <n v="2025"/>
    <n v="28000"/>
    <s v="€"/>
    <s v="€"/>
    <n v="117"/>
    <s v="Total valor económico (114+115+116)"/>
    <x v="3"/>
    <n v="2024"/>
    <n v="24000"/>
    <n v="4000"/>
  </r>
  <r>
    <n v="213"/>
    <s v="Queso de Acehúche"/>
    <n v="10"/>
    <x v="9"/>
    <s v="Quesos"/>
    <s v="CLASE 1.3. QUESOS"/>
    <x v="5"/>
    <s v="Quesos"/>
    <s v="Alimentarios"/>
    <n v="2025"/>
    <n v="222400"/>
    <s v="€"/>
    <s v="€"/>
    <n v="114"/>
    <s v="Mercado en España"/>
    <x v="0"/>
    <n v="2024"/>
    <n v="324492.5"/>
    <n v="-102092.5"/>
  </r>
  <r>
    <n v="213"/>
    <s v="Queso de Acehúche"/>
    <n v="10"/>
    <x v="9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213"/>
    <s v="Queso de Acehúche"/>
    <n v="10"/>
    <x v="9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213"/>
    <s v="Queso de Acehúche"/>
    <n v="10"/>
    <x v="9"/>
    <s v="Quesos"/>
    <s v="CLASE 1.3. QUESOS"/>
    <x v="5"/>
    <s v="Quesos"/>
    <s v="Alimentarios"/>
    <n v="2025"/>
    <n v="222400"/>
    <s v="€"/>
    <s v="€"/>
    <n v="117"/>
    <s v="Total valor económico (114+115+116)"/>
    <x v="3"/>
    <n v="2024"/>
    <n v="324492.5"/>
    <n v="-102092.5"/>
  </r>
  <r>
    <n v="214"/>
    <s v="Nuez de Pedroso"/>
    <n v="17"/>
    <x v="11"/>
    <s v="Frutas y hortalizas"/>
    <s v="CLASE 1.6. FRUTAS, HORTALIZAS Y CEREALES FRESCOS O TRANSFORMADOS"/>
    <x v="19"/>
    <s v="Frutos secos"/>
    <s v="Alimentarios"/>
    <n v="2025"/>
    <n v="168480"/>
    <s v="€"/>
    <s v="€"/>
    <n v="114"/>
    <s v="Mercado en España"/>
    <x v="0"/>
    <n v="2024"/>
    <n v="13800"/>
    <n v="154680"/>
  </r>
  <r>
    <n v="214"/>
    <s v="Nuez de Pedroso"/>
    <n v="17"/>
    <x v="11"/>
    <s v="Frutas y hortalizas"/>
    <s v="CLASE 1.6. FRUTAS, HORTALIZAS Y CEREALES FRESCOS O TRANSFORMADOS"/>
    <x v="19"/>
    <s v="Frutos secos"/>
    <s v="Alimentarios"/>
    <n v="2025"/>
    <n v="0"/>
    <s v="€"/>
    <s v="€"/>
    <n v="115"/>
    <s v="Mercado en la UE"/>
    <x v="1"/>
    <n v="2024"/>
    <n v="0"/>
    <n v="0"/>
  </r>
  <r>
    <n v="214"/>
    <s v="Nuez de Pedroso"/>
    <n v="17"/>
    <x v="11"/>
    <s v="Frutas y hortalizas"/>
    <s v="CLASE 1.6. FRUTAS, HORTALIZAS Y CEREALES FRESCOS O TRANSFORMADOS"/>
    <x v="19"/>
    <s v="Frutos secos"/>
    <s v="Alimentarios"/>
    <n v="2025"/>
    <n v="0"/>
    <s v="€"/>
    <s v="€"/>
    <n v="116"/>
    <s v="Mercado en Terceros países"/>
    <x v="2"/>
    <n v="2024"/>
    <n v="0"/>
    <n v="0"/>
  </r>
  <r>
    <n v="214"/>
    <s v="Nuez de Pedroso"/>
    <n v="17"/>
    <x v="11"/>
    <s v="Frutas y hortalizas"/>
    <s v="CLASE 1.6. FRUTAS, HORTALIZAS Y CEREALES FRESCOS O TRANSFORMADOS"/>
    <x v="19"/>
    <s v="Frutos secos"/>
    <s v="Alimentarios"/>
    <n v="2025"/>
    <n v="168480"/>
    <s v="€"/>
    <s v="€"/>
    <n v="117"/>
    <s v="Total valor económico (114+115+116)"/>
    <x v="3"/>
    <n v="2024"/>
    <n v="13800"/>
    <n v="154680"/>
  </r>
  <r>
    <n v="215"/>
    <s v="Alubia de Anguiano"/>
    <n v="17"/>
    <x v="11"/>
    <s v="Frutas y hortalizas"/>
    <s v="CLASE 1.6. FRUTAS, HORTALIZAS Y CEREALES FRESCOS O TRANSFORMADOS"/>
    <x v="10"/>
    <s v="Legumbres"/>
    <s v="Alimentarios"/>
    <n v="2025"/>
    <n v="352000"/>
    <s v="€"/>
    <s v="€"/>
    <n v="114"/>
    <s v="Mercado en España"/>
    <x v="0"/>
    <n v="2024"/>
    <n v="185900"/>
    <n v="166100"/>
  </r>
  <r>
    <n v="215"/>
    <s v="Alubia de Anguiano"/>
    <n v="17"/>
    <x v="11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215"/>
    <s v="Alubia de Anguiano"/>
    <n v="17"/>
    <x v="11"/>
    <s v="Frutas y hortalizas"/>
    <s v="CLASE 1.6. FRUTAS, HORTALIZAS Y CEREALES FRESCOS O TRANSFORMADOS"/>
    <x v="10"/>
    <s v="Legumbres"/>
    <s v="Alimentarios"/>
    <n v="2025"/>
    <n v="0"/>
    <s v="€"/>
    <s v="€"/>
    <n v="116"/>
    <s v="Mercado en Terceros países"/>
    <x v="2"/>
    <n v="2024"/>
    <n v="0"/>
    <n v="0"/>
  </r>
  <r>
    <n v="215"/>
    <s v="Alubia de Anguiano"/>
    <n v="17"/>
    <x v="11"/>
    <s v="Frutas y hortalizas"/>
    <s v="CLASE 1.6. FRUTAS, HORTALIZAS Y CEREALES FRESCOS O TRANSFORMADOS"/>
    <x v="10"/>
    <s v="Legumbres"/>
    <s v="Alimentarios"/>
    <n v="2025"/>
    <n v="352000"/>
    <s v="€"/>
    <s v="€"/>
    <n v="117"/>
    <s v="Total valor económico (114+115+116)"/>
    <x v="3"/>
    <n v="2024"/>
    <n v="185900"/>
    <n v="166100"/>
  </r>
  <r>
    <n v="216"/>
    <s v="Melocotón de Cieza"/>
    <n v="14"/>
    <x v="14"/>
    <s v="Frutas y hortalizas"/>
    <s v="CLASE 1.6. FRUTAS, HORTALIZAS Y CEREALES FRESCOS O TRANSFORMADOS"/>
    <x v="7"/>
    <s v="Frutas"/>
    <s v="Alimentarios"/>
    <n v="2025"/>
    <n v="283210"/>
    <s v="€"/>
    <s v="€"/>
    <n v="114"/>
    <s v="Mercado en España"/>
    <x v="0"/>
    <n v="2024"/>
    <n v="341305"/>
    <n v="-58095"/>
  </r>
  <r>
    <n v="216"/>
    <s v="Melocotón de Cieza"/>
    <n v="14"/>
    <x v="14"/>
    <s v="Frutas y hortalizas"/>
    <s v="CLASE 1.6. FRUTAS, HORTALIZAS Y CEREALES FRESCOS O TRANSFORMADOS"/>
    <x v="7"/>
    <s v="Frutas"/>
    <s v="Alimentarios"/>
    <n v="2025"/>
    <n v="0"/>
    <s v="€"/>
    <s v="€"/>
    <n v="115"/>
    <s v="Mercado en la UE"/>
    <x v="1"/>
    <n v="2024"/>
    <n v="0"/>
    <n v="0"/>
  </r>
  <r>
    <n v="216"/>
    <s v="Melocotón de Cieza"/>
    <n v="14"/>
    <x v="14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216"/>
    <s v="Melocotón de Cieza"/>
    <n v="14"/>
    <x v="14"/>
    <s v="Frutas y hortalizas"/>
    <s v="CLASE 1.6. FRUTAS, HORTALIZAS Y CEREALES FRESCOS O TRANSFORMADOS"/>
    <x v="7"/>
    <s v="Frutas"/>
    <s v="Alimentarios"/>
    <n v="2025"/>
    <n v="283210"/>
    <s v="€"/>
    <s v="€"/>
    <n v="117"/>
    <s v="Total valor económico (114+115+116)"/>
    <x v="3"/>
    <n v="2024"/>
    <n v="341305"/>
    <n v="-58095"/>
  </r>
  <r>
    <n v="236"/>
    <s v="Vino Naranja del Condado de Huelva"/>
    <n v="1"/>
    <x v="1"/>
    <s v="Vinos aromatizados"/>
    <s v="VINOS AROMATIZADOS"/>
    <x v="30"/>
    <s v="Vinos aromatizados"/>
    <s v="Aromatizados"/>
    <n v="2025"/>
    <n v="1269936"/>
    <s v="€"/>
    <s v="€"/>
    <n v="114"/>
    <s v="Mercado en España"/>
    <x v="0"/>
    <n v="2024"/>
    <n v="844240"/>
    <n v="425696"/>
  </r>
  <r>
    <n v="236"/>
    <s v="Vino Naranja del Condado de Huelva"/>
    <n v="1"/>
    <x v="1"/>
    <s v="Vinos aromatizados"/>
    <s v="VINOS AROMATIZADOS"/>
    <x v="30"/>
    <s v="Vinos aromatizados"/>
    <s v="Aromatizados"/>
    <n v="2025"/>
    <n v="0"/>
    <s v="€"/>
    <s v="€"/>
    <n v="115"/>
    <s v="Mercado en la UE"/>
    <x v="1"/>
    <n v="2024"/>
    <n v="0"/>
    <n v="0"/>
  </r>
  <r>
    <n v="236"/>
    <s v="Vino Naranja del Condado de Huelva"/>
    <n v="1"/>
    <x v="1"/>
    <s v="Vinos aromatizados"/>
    <s v="VINOS AROMATIZADOS"/>
    <x v="30"/>
    <s v="Vinos aromatizados"/>
    <s v="Aromatizados"/>
    <n v="2025"/>
    <n v="0"/>
    <s v="€"/>
    <s v="€"/>
    <n v="116"/>
    <s v="Mercado en Terceros países"/>
    <x v="2"/>
    <n v="2024"/>
    <n v="0"/>
    <n v="0"/>
  </r>
  <r>
    <n v="236"/>
    <s v="Vino Naranja del Condado de Huelva"/>
    <n v="1"/>
    <x v="1"/>
    <s v="Vinos aromatizados"/>
    <s v="VINOS AROMATIZADOS"/>
    <x v="30"/>
    <s v="Vinos aromatizados"/>
    <s v="Aromatizados"/>
    <n v="2025"/>
    <n v="1269936"/>
    <s v="€"/>
    <s v="€"/>
    <n v="117"/>
    <s v="Total valor económico (114+115+116)"/>
    <x v="3"/>
    <n v="2024"/>
    <n v="844240"/>
    <n v="425696"/>
  </r>
  <r>
    <n v="383"/>
    <s v="Miel de Asturias"/>
    <n v="3"/>
    <x v="3"/>
    <s v="Otros de origen animal"/>
    <s v="CLASE 1.4. OTROS PRODUCTOS DE ORIGEN ANIMAL"/>
    <x v="12"/>
    <s v="Miel"/>
    <s v="Alimentarios"/>
    <n v="2025"/>
    <n v="1231269.1200000001"/>
    <s v="€"/>
    <s v="€"/>
    <n v="114"/>
    <s v="Mercado en España"/>
    <x v="0"/>
    <n v="2024"/>
    <n v="1154584.2"/>
    <n v="76684.920000000158"/>
  </r>
  <r>
    <n v="383"/>
    <s v="Miel de Asturias"/>
    <n v="3"/>
    <x v="3"/>
    <s v="Otros de origen animal"/>
    <s v="CLASE 1.4. OTROS PRODUCTOS DE ORIGEN ANIMAL"/>
    <x v="12"/>
    <s v="Miel"/>
    <s v="Alimentarios"/>
    <n v="2025"/>
    <n v="0"/>
    <s v="€"/>
    <s v="€"/>
    <n v="115"/>
    <s v="Mercado en la UE"/>
    <x v="1"/>
    <n v="2024"/>
    <n v="0"/>
    <n v="0"/>
  </r>
  <r>
    <n v="383"/>
    <s v="Miel de Asturias"/>
    <n v="3"/>
    <x v="3"/>
    <s v="Otros de origen animal"/>
    <s v="CLASE 1.4. OTROS PRODUCTOS DE ORIGEN ANIMAL"/>
    <x v="12"/>
    <s v="Miel"/>
    <s v="Alimentarios"/>
    <n v="2025"/>
    <n v="0"/>
    <s v="€"/>
    <s v="€"/>
    <n v="116"/>
    <s v="Mercado en Terceros países"/>
    <x v="2"/>
    <n v="2024"/>
    <n v="0"/>
    <n v="0"/>
  </r>
  <r>
    <n v="383"/>
    <s v="Miel de Asturias"/>
    <n v="3"/>
    <x v="3"/>
    <s v="Otros de origen animal"/>
    <s v="CLASE 1.4. OTROS PRODUCTOS DE ORIGEN ANIMAL"/>
    <x v="12"/>
    <s v="Miel"/>
    <s v="Alimentarios"/>
    <n v="2025"/>
    <n v="1231269.1200000001"/>
    <s v="€"/>
    <s v="€"/>
    <n v="117"/>
    <s v="Total valor económico (114+115+116)"/>
    <x v="3"/>
    <n v="2024"/>
    <n v="1154584.2"/>
    <n v="76684.920000000158"/>
  </r>
  <r>
    <n v="384"/>
    <s v="Cabrito de Extremadura"/>
    <n v="10"/>
    <x v="9"/>
    <s v="Carnes frescas"/>
    <s v="CLASE 1.1. CARNES FRESCAS"/>
    <x v="1"/>
    <s v="Ovino"/>
    <s v="Alimentarios"/>
    <n v="2025"/>
    <n v="3450"/>
    <s v="€"/>
    <s v="€"/>
    <n v="114"/>
    <s v="Mercado en España"/>
    <x v="0"/>
    <n v="2024"/>
    <n v="28420"/>
    <n v="-24970"/>
  </r>
  <r>
    <n v="384"/>
    <s v="Cabrito de Extremadura"/>
    <n v="10"/>
    <x v="9"/>
    <s v="Carnes frescas"/>
    <s v="CLASE 1.1. CARNES FRESCAS"/>
    <x v="1"/>
    <s v="Ovino"/>
    <s v="Alimentarios"/>
    <n v="2025"/>
    <n v="0"/>
    <s v="€"/>
    <s v="€"/>
    <n v="115"/>
    <s v="Mercado en la UE"/>
    <x v="1"/>
    <n v="2024"/>
    <n v="0"/>
    <n v="0"/>
  </r>
  <r>
    <n v="384"/>
    <s v="Cabrito de Extremadura"/>
    <n v="10"/>
    <x v="9"/>
    <s v="Carnes frescas"/>
    <s v="CLASE 1.1. CARNES FRESCAS"/>
    <x v="1"/>
    <s v="Ovino"/>
    <s v="Alimentarios"/>
    <n v="2025"/>
    <n v="0"/>
    <s v="€"/>
    <s v="€"/>
    <n v="116"/>
    <s v="Mercado en Terceros países"/>
    <x v="2"/>
    <n v="2024"/>
    <n v="0"/>
    <n v="0"/>
  </r>
  <r>
    <n v="384"/>
    <s v="Cabrito de Extremadura"/>
    <n v="10"/>
    <x v="9"/>
    <s v="Carnes frescas"/>
    <s v="CLASE 1.1. CARNES FRESCAS"/>
    <x v="1"/>
    <s v="Ovino"/>
    <s v="Alimentarios"/>
    <n v="2025"/>
    <n v="3450"/>
    <s v="€"/>
    <s v="€"/>
    <n v="117"/>
    <s v="Total valor económico (114+115+116)"/>
    <x v="3"/>
    <n v="2024"/>
    <n v="28420"/>
    <n v="-24970"/>
  </r>
  <r>
    <n v="385"/>
    <s v="Aceite de Madrid"/>
    <n v="12"/>
    <x v="12"/>
    <s v="Aceites"/>
    <s v="CLASE 1.5. ACEITES Y GRASAS"/>
    <x v="6"/>
    <s v="Aceites Oli. Vírgen Extra"/>
    <s v="Alimentarios"/>
    <n v="2025"/>
    <n v="273700"/>
    <s v="€"/>
    <s v="€"/>
    <n v="114"/>
    <s v="Mercado en España"/>
    <x v="0"/>
    <n v="2024"/>
    <n v="61897.599999999999"/>
    <n v="211802.4"/>
  </r>
  <r>
    <n v="385"/>
    <s v="Aceite de Madrid"/>
    <n v="12"/>
    <x v="12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n v="2024"/>
    <n v="0"/>
    <n v="0"/>
  </r>
  <r>
    <n v="385"/>
    <s v="Aceite de Madrid"/>
    <n v="12"/>
    <x v="12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n v="2024"/>
    <n v="0"/>
    <n v="0"/>
  </r>
  <r>
    <n v="385"/>
    <s v="Aceite de Madrid"/>
    <n v="12"/>
    <x v="12"/>
    <s v="Aceites"/>
    <s v="CLASE 1.5. ACEITES Y GRASAS"/>
    <x v="6"/>
    <s v="Aceites Oli. Vírgen Extra"/>
    <s v="Alimentarios"/>
    <n v="2025"/>
    <n v="273700"/>
    <s v="€"/>
    <s v="€"/>
    <n v="117"/>
    <s v="Total valor económico (114+115+116)"/>
    <x v="3"/>
    <n v="2024"/>
    <n v="61897.599999999999"/>
    <n v="211802.4"/>
  </r>
  <r>
    <n v="386"/>
    <s v="Aceite Villuercas Ibores Jara"/>
    <n v="10"/>
    <x v="9"/>
    <s v="Aceites"/>
    <s v="CLASE 1.5. ACEITES Y GRASAS"/>
    <x v="6"/>
    <s v="Aceites Oli. Vírgen Extra"/>
    <s v="Alimentarios"/>
    <n v="2025"/>
    <n v="91200"/>
    <s v="€"/>
    <s v="€"/>
    <n v="114"/>
    <s v="Mercado en España"/>
    <x v="0"/>
    <n v="2024"/>
    <n v="73720"/>
    <n v="17480"/>
  </r>
  <r>
    <n v="386"/>
    <s v="Aceite Villuercas Ibores Jara"/>
    <n v="10"/>
    <x v="9"/>
    <s v="Aceites"/>
    <s v="CLASE 1.5. ACEITES Y GRASAS"/>
    <x v="6"/>
    <s v="Aceites Oli. Vírgen Extra"/>
    <s v="Alimentarios"/>
    <n v="2025"/>
    <n v="9000"/>
    <s v="€"/>
    <s v="€"/>
    <n v="115"/>
    <s v="Mercado en la UE"/>
    <x v="1"/>
    <n v="2024"/>
    <n v="836"/>
    <n v="8164"/>
  </r>
  <r>
    <n v="386"/>
    <s v="Aceite Villuercas Ibores Jara"/>
    <n v="10"/>
    <x v="9"/>
    <s v="Aceites"/>
    <s v="CLASE 1.5. ACEITES Y GRASAS"/>
    <x v="6"/>
    <s v="Aceites Oli. Vírgen Extra"/>
    <s v="Alimentarios"/>
    <n v="2025"/>
    <n v="5400"/>
    <s v="€"/>
    <s v="€"/>
    <n v="116"/>
    <s v="Mercado en Terceros países"/>
    <x v="2"/>
    <n v="2024"/>
    <n v="6156"/>
    <n v="-756"/>
  </r>
  <r>
    <n v="386"/>
    <s v="Aceite Villuercas Ibores Jara"/>
    <n v="10"/>
    <x v="9"/>
    <s v="Aceites"/>
    <s v="CLASE 1.5. ACEITES Y GRASAS"/>
    <x v="6"/>
    <s v="Aceites Oli. Vírgen Extra"/>
    <s v="Alimentarios"/>
    <n v="2025"/>
    <n v="105600"/>
    <s v="€"/>
    <s v="€"/>
    <n v="117"/>
    <s v="Total valor económico (114+115+116)"/>
    <x v="3"/>
    <n v="2024"/>
    <n v="80712"/>
    <n v="24888"/>
  </r>
  <r>
    <n v="388"/>
    <s v="Formatge Garrotxa / Queso Garrotxa"/>
    <n v="8"/>
    <x v="8"/>
    <s v="Quesos"/>
    <s v="CLASE 1.3. QUESOS"/>
    <x v="5"/>
    <s v="Quesos"/>
    <s v="Alimentarios"/>
    <n v="2025"/>
    <n v="0"/>
    <s v="€"/>
    <s v="€"/>
    <n v="114"/>
    <s v="Mercado en España"/>
    <x v="0"/>
    <n v="2024"/>
    <n v="0"/>
    <n v="0"/>
  </r>
  <r>
    <n v="388"/>
    <s v="Formatge Garrotxa / Queso Garrotxa"/>
    <n v="8"/>
    <x v="8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388"/>
    <s v="Formatge Garrotxa / Queso Garrotxa"/>
    <n v="8"/>
    <x v="8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388"/>
    <s v="Formatge Garrotxa / Queso Garrotxa"/>
    <n v="8"/>
    <x v="8"/>
    <s v="Quesos"/>
    <s v="CLASE 1.3. QUESOS"/>
    <x v="5"/>
    <s v="Quesos"/>
    <s v="Alimentarios"/>
    <n v="2025"/>
    <n v="0"/>
    <s v="€"/>
    <s v="€"/>
    <n v="117"/>
    <s v="Total valor económico (114+115+116)"/>
    <x v="3"/>
    <n v="2024"/>
    <n v="0"/>
    <n v="0"/>
  </r>
  <r>
    <n v="389"/>
    <s v="Miel de Ibiza / Mel d’Eivissa"/>
    <n v="4"/>
    <x v="4"/>
    <s v="Otros de origen animal"/>
    <s v="CLASE 1.4. OTROS PRODUCTOS DE ORIGEN ANIMAL"/>
    <x v="12"/>
    <s v="Miel"/>
    <s v="Alimentarios"/>
    <n v="2025"/>
    <n v="1382.9749999999999"/>
    <s v="€"/>
    <s v="€"/>
    <n v="114"/>
    <s v="Mercado en España"/>
    <x v="0"/>
    <n v="2024"/>
    <n v="510"/>
    <n v="872.97499999999991"/>
  </r>
  <r>
    <n v="389"/>
    <s v="Miel de Ibiza / Mel d’Eivissa"/>
    <n v="4"/>
    <x v="4"/>
    <s v="Otros de origen animal"/>
    <s v="CLASE 1.4. OTROS PRODUCTOS DE ORIGEN ANIMAL"/>
    <x v="12"/>
    <s v="Miel"/>
    <s v="Alimentarios"/>
    <n v="2025"/>
    <n v="0"/>
    <s v="€"/>
    <s v="€"/>
    <n v="115"/>
    <s v="Mercado en la UE"/>
    <x v="1"/>
    <n v="2024"/>
    <n v="0"/>
    <n v="0"/>
  </r>
  <r>
    <n v="389"/>
    <s v="Miel de Ibiza / Mel d’Eivissa"/>
    <n v="4"/>
    <x v="4"/>
    <s v="Otros de origen animal"/>
    <s v="CLASE 1.4. OTROS PRODUCTOS DE ORIGEN ANIMAL"/>
    <x v="12"/>
    <s v="Miel"/>
    <s v="Alimentarios"/>
    <n v="2025"/>
    <n v="0"/>
    <s v="€"/>
    <s v="€"/>
    <n v="116"/>
    <s v="Mercado en Terceros países"/>
    <x v="2"/>
    <n v="2024"/>
    <n v="0"/>
    <n v="0"/>
  </r>
  <r>
    <n v="389"/>
    <s v="Miel de Ibiza / Mel d’Eivissa"/>
    <n v="4"/>
    <x v="4"/>
    <s v="Otros de origen animal"/>
    <s v="CLASE 1.4. OTROS PRODUCTOS DE ORIGEN ANIMAL"/>
    <x v="12"/>
    <s v="Miel"/>
    <s v="Alimentarios"/>
    <n v="2025"/>
    <n v="1382.9749999999999"/>
    <s v="€"/>
    <s v="€"/>
    <n v="117"/>
    <s v="Total valor económico (114+115+116)"/>
    <x v="3"/>
    <n v="2024"/>
    <n v="510"/>
    <n v="872.97499999999991"/>
  </r>
  <r>
    <n v="392"/>
    <s v="Miel de Málaga"/>
    <n v="1"/>
    <x v="1"/>
    <s v="Otros de origen animal"/>
    <s v="CLASE 1.4. OTROS PRODUCTOS DE ORIGEN ANIMAL"/>
    <x v="12"/>
    <s v="Miel"/>
    <s v="Alimentarios"/>
    <n v="2025"/>
    <n v="614340"/>
    <s v="€"/>
    <s v="€"/>
    <n v="114"/>
    <s v="Mercado en España"/>
    <x v="0"/>
    <m/>
    <m/>
    <m/>
  </r>
  <r>
    <n v="392"/>
    <s v="Miel de Málaga"/>
    <n v="1"/>
    <x v="1"/>
    <s v="Otros de origen animal"/>
    <s v="CLASE 1.4. OTROS PRODUCTOS DE ORIGEN ANIMAL"/>
    <x v="12"/>
    <s v="Miel"/>
    <s v="Alimentarios"/>
    <n v="2025"/>
    <n v="0"/>
    <s v="€"/>
    <s v="€"/>
    <n v="115"/>
    <s v="Mercado en la UE"/>
    <x v="1"/>
    <m/>
    <m/>
    <m/>
  </r>
  <r>
    <n v="392"/>
    <s v="Miel de Málaga"/>
    <n v="1"/>
    <x v="1"/>
    <s v="Otros de origen animal"/>
    <s v="CLASE 1.4. OTROS PRODUCTOS DE ORIGEN ANIMAL"/>
    <x v="12"/>
    <s v="Miel"/>
    <s v="Alimentarios"/>
    <n v="2025"/>
    <n v="0"/>
    <s v="€"/>
    <s v="€"/>
    <n v="116"/>
    <s v="Mercado en Terceros países"/>
    <x v="2"/>
    <m/>
    <m/>
    <m/>
  </r>
  <r>
    <n v="392"/>
    <s v="Miel de Málaga"/>
    <n v="1"/>
    <x v="1"/>
    <s v="Otros de origen animal"/>
    <s v="CLASE 1.4. OTROS PRODUCTOS DE ORIGEN ANIMAL"/>
    <x v="12"/>
    <s v="Miel"/>
    <s v="Alimentarios"/>
    <n v="2025"/>
    <n v="614340"/>
    <s v="€"/>
    <s v="€"/>
    <n v="117"/>
    <s v="Total valor económico (114+115+116)"/>
    <x v="3"/>
    <m/>
    <m/>
    <m/>
  </r>
  <r>
    <n v="396"/>
    <s v="Chistorra de Navarra / Nafarroako Txistorra / Txistorra de Navarra"/>
    <n v="15"/>
    <x v="15"/>
    <s v="Productos cárnicos"/>
    <s v="CLASE 1.2. PRODUCTOS CÁRNICOS"/>
    <x v="17"/>
    <s v="Embutidos"/>
    <s v="Alimentarios"/>
    <n v="2025"/>
    <n v="17118456"/>
    <s v="€"/>
    <s v="€"/>
    <n v="114"/>
    <s v="Mercado en España"/>
    <x v="0"/>
    <n v="2024"/>
    <n v="0"/>
    <n v="17118456"/>
  </r>
  <r>
    <n v="396"/>
    <s v="Chistorra de Navarra / Nafarroako Txistorra / Txistorra de Navarra"/>
    <n v="15"/>
    <x v="15"/>
    <s v="Productos cárnicos"/>
    <s v="CLASE 1.2. PRODUCTOS CÁRNICOS"/>
    <x v="17"/>
    <s v="Embutidos"/>
    <s v="Alimentarios"/>
    <n v="2025"/>
    <n v="0"/>
    <s v="€"/>
    <s v="€"/>
    <n v="115"/>
    <s v="Mercado en la UE"/>
    <x v="1"/>
    <n v="2024"/>
    <n v="0"/>
    <n v="0"/>
  </r>
  <r>
    <n v="396"/>
    <s v="Chistorra de Navarra / Nafarroako Txistorra / Txistorra de Navarra"/>
    <n v="15"/>
    <x v="15"/>
    <s v="Productos cárnicos"/>
    <s v="CLASE 1.2. PRODUCTOS CÁRNICOS"/>
    <x v="17"/>
    <s v="Embutidos"/>
    <s v="Alimentarios"/>
    <n v="2025"/>
    <n v="0"/>
    <s v="€"/>
    <s v="€"/>
    <n v="116"/>
    <s v="Mercado en Terceros países"/>
    <x v="2"/>
    <n v="2024"/>
    <n v="0"/>
    <n v="0"/>
  </r>
  <r>
    <n v="396"/>
    <s v="Chistorra de Navarra / Nafarroako Txistorra / Txistorra de Navarra"/>
    <n v="15"/>
    <x v="15"/>
    <s v="Productos cárnicos"/>
    <s v="CLASE 1.2. PRODUCTOS CÁRNICOS"/>
    <x v="17"/>
    <s v="Embutidos"/>
    <s v="Alimentarios"/>
    <n v="2025"/>
    <n v="17118456"/>
    <s v="€"/>
    <s v="€"/>
    <n v="117"/>
    <s v="Total valor económico (114+115+116)"/>
    <x v="3"/>
    <n v="2024"/>
    <n v="0"/>
    <n v="17118456"/>
  </r>
  <r>
    <n v="397"/>
    <s v="Cochinillo de Segovia"/>
    <n v="5"/>
    <x v="5"/>
    <s v="Carnes frescas"/>
    <s v="CLASE 1.1. CARNES FRESCAS"/>
    <x v="29"/>
    <s v="Porcino"/>
    <s v="Alimentarios"/>
    <n v="2025"/>
    <n v="0"/>
    <s v="€"/>
    <s v="€"/>
    <n v="114"/>
    <s v="Mercado en España"/>
    <x v="0"/>
    <n v="2024"/>
    <n v="0"/>
    <n v="0"/>
  </r>
  <r>
    <n v="397"/>
    <s v="Cochinillo de Segovia"/>
    <n v="5"/>
    <x v="5"/>
    <s v="Carnes frescas"/>
    <s v="CLASE 1.1. CARNES FRESCAS"/>
    <x v="29"/>
    <s v="Porcino"/>
    <s v="Alimentarios"/>
    <n v="2025"/>
    <n v="0"/>
    <s v="€"/>
    <s v="€"/>
    <n v="115"/>
    <s v="Mercado en la UE"/>
    <x v="1"/>
    <n v="2024"/>
    <n v="0"/>
    <n v="0"/>
  </r>
  <r>
    <n v="397"/>
    <s v="Cochinillo de Segovia"/>
    <n v="5"/>
    <x v="5"/>
    <s v="Carnes frescas"/>
    <s v="CLASE 1.1. CARNES FRESCAS"/>
    <x v="29"/>
    <s v="Porcino"/>
    <s v="Alimentarios"/>
    <n v="2025"/>
    <n v="0"/>
    <s v="€"/>
    <s v="€"/>
    <n v="116"/>
    <s v="Mercado en Terceros países"/>
    <x v="2"/>
    <n v="2024"/>
    <n v="0"/>
    <n v="0"/>
  </r>
  <r>
    <n v="397"/>
    <s v="Cochinillo de Segovia"/>
    <n v="5"/>
    <x v="5"/>
    <s v="Carnes frescas"/>
    <s v="CLASE 1.1. CARNES FRESCAS"/>
    <x v="29"/>
    <s v="Porcino"/>
    <s v="Alimentarios"/>
    <n v="2025"/>
    <n v="0"/>
    <s v="€"/>
    <s v="€"/>
    <n v="117"/>
    <s v="Total valor económico (114+115+116)"/>
    <x v="3"/>
    <n v="2024"/>
    <n v="0"/>
    <n v="0"/>
  </r>
  <r>
    <n v="398"/>
    <s v="Patata de Valderredible"/>
    <n v="18"/>
    <x v="7"/>
    <s v="Frutas y hortalizas"/>
    <s v="CLASE 1.6. FRUTAS, HORTALIZAS Y CEREALES FRESCOS O TRANSFORMADOS"/>
    <x v="3"/>
    <s v="Hortalizas"/>
    <s v="Alimentarios"/>
    <n v="2025"/>
    <n v="0"/>
    <s v="€"/>
    <s v="€"/>
    <n v="114"/>
    <s v="Mercado en España"/>
    <x v="0"/>
    <m/>
    <m/>
    <m/>
  </r>
  <r>
    <n v="398"/>
    <s v="Patata de Valderredible"/>
    <n v="18"/>
    <x v="7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m/>
    <m/>
    <m/>
  </r>
  <r>
    <n v="398"/>
    <s v="Patata de Valderredible"/>
    <n v="18"/>
    <x v="7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m/>
    <m/>
    <m/>
  </r>
  <r>
    <n v="398"/>
    <s v="Patata de Valderredible"/>
    <n v="18"/>
    <x v="7"/>
    <s v="Frutas y hortalizas"/>
    <s v="CLASE 1.6. FRUTAS, HORTALIZAS Y CEREALES FRESCOS O TRANSFORMADOS"/>
    <x v="3"/>
    <s v="Hortalizas"/>
    <s v="Alimentarios"/>
    <n v="2025"/>
    <n v="0"/>
    <s v="€"/>
    <s v="€"/>
    <n v="117"/>
    <s v="Total valor económico (114+115+116)"/>
    <x v="3"/>
    <m/>
    <m/>
    <m/>
  </r>
  <r>
    <n v="399"/>
    <s v="Espárrago Verde de Guadalajara"/>
    <n v="6"/>
    <x v="13"/>
    <s v="Frutas y hortalizas"/>
    <s v="CLASE 1.6. FRUTAS, HORTALIZAS Y CEREALES FRESCOS O TRANSFORMADOS"/>
    <x v="3"/>
    <s v="Hortalizas"/>
    <s v="Alimentarios"/>
    <n v="2025"/>
    <n v="0"/>
    <s v="€"/>
    <s v="€"/>
    <n v="114"/>
    <s v="Mercado en España"/>
    <x v="0"/>
    <n v="2024"/>
    <n v="0"/>
    <n v="0"/>
  </r>
  <r>
    <n v="399"/>
    <s v="Espárrago Verde de Guadalajara"/>
    <n v="6"/>
    <x v="13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n v="2024"/>
    <n v="0"/>
    <n v="0"/>
  </r>
  <r>
    <n v="399"/>
    <s v="Espárrago Verde de Guadalajara"/>
    <n v="6"/>
    <x v="13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n v="2024"/>
    <n v="0"/>
    <n v="0"/>
  </r>
  <r>
    <n v="399"/>
    <s v="Espárrago Verde de Guadalajara"/>
    <n v="6"/>
    <x v="13"/>
    <s v="Frutas y hortalizas"/>
    <s v="CLASE 1.6. FRUTAS, HORTALIZAS Y CEREALES FRESCOS O TRANSFORMADOS"/>
    <x v="3"/>
    <s v="Hortalizas"/>
    <s v="Alimentarios"/>
    <n v="2025"/>
    <n v="0"/>
    <s v="€"/>
    <s v="€"/>
    <n v="117"/>
    <s v="Total valor económico (114+115+116)"/>
    <x v="3"/>
    <n v="2024"/>
    <n v="0"/>
    <n v="0"/>
  </r>
  <r>
    <n v="400"/>
    <s v="Aguacate de Canarias"/>
    <n v="7"/>
    <x v="6"/>
    <s v="Frutas y hortalizas"/>
    <s v="CLASE 1.6. FRUTAS, HORTALIZAS Y CEREALES FRESCOS O TRANSFORMADOS"/>
    <x v="7"/>
    <s v="Frutas"/>
    <s v="Alimentarios"/>
    <n v="2025"/>
    <n v="0"/>
    <s v="€"/>
    <s v="€"/>
    <n v="114"/>
    <s v="Mercado en España"/>
    <x v="0"/>
    <n v="2024"/>
    <n v="0"/>
    <n v="0"/>
  </r>
  <r>
    <n v="400"/>
    <s v="Aguacate de Canarias"/>
    <n v="7"/>
    <x v="6"/>
    <s v="Frutas y hortalizas"/>
    <s v="CLASE 1.6. FRUTAS, HORTALIZAS Y CEREALES FRESCOS O TRANSFORMADOS"/>
    <x v="7"/>
    <s v="Frutas"/>
    <s v="Alimentarios"/>
    <n v="2025"/>
    <n v="0"/>
    <s v="€"/>
    <s v="€"/>
    <n v="115"/>
    <s v="Mercado en la UE"/>
    <x v="1"/>
    <n v="2024"/>
    <n v="0"/>
    <n v="0"/>
  </r>
  <r>
    <n v="400"/>
    <s v="Aguacate de Canarias"/>
    <n v="7"/>
    <x v="6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400"/>
    <s v="Aguacate de Canarias"/>
    <n v="7"/>
    <x v="6"/>
    <s v="Frutas y hortalizas"/>
    <s v="CLASE 1.6. FRUTAS, HORTALIZAS Y CEREALES FRESCOS O TRANSFORMADOS"/>
    <x v="7"/>
    <s v="Frutas"/>
    <s v="Alimentarios"/>
    <n v="2025"/>
    <n v="0"/>
    <s v="€"/>
    <s v="€"/>
    <n v="117"/>
    <s v="Total valor económico (114+115+116)"/>
    <x v="3"/>
    <n v="2024"/>
    <n v="0"/>
    <n v="0"/>
  </r>
  <r>
    <n v="403"/>
    <s v="Queso de Burgos"/>
    <n v="5"/>
    <x v="5"/>
    <s v="Quesos"/>
    <s v="CLASE 1.3. QUESOS"/>
    <x v="5"/>
    <s v="Quesos"/>
    <s v="Alimentarios"/>
    <n v="2025"/>
    <n v="0"/>
    <s v="€"/>
    <s v="€"/>
    <n v="114"/>
    <s v="Mercado en España"/>
    <x v="0"/>
    <n v="2024"/>
    <n v="0"/>
    <n v="0"/>
  </r>
  <r>
    <n v="403"/>
    <s v="Queso de Burgos"/>
    <n v="5"/>
    <x v="5"/>
    <s v="Quesos"/>
    <s v="CLASE 1.3. QUESOS"/>
    <x v="5"/>
    <s v="Quesos"/>
    <s v="Alimentarios"/>
    <n v="2025"/>
    <n v="0"/>
    <s v="€"/>
    <s v="€"/>
    <n v="115"/>
    <s v="Mercado en la UE"/>
    <x v="1"/>
    <n v="2024"/>
    <n v="0"/>
    <n v="0"/>
  </r>
  <r>
    <n v="403"/>
    <s v="Queso de Burgos"/>
    <n v="5"/>
    <x v="5"/>
    <s v="Quesos"/>
    <s v="CLASE 1.3. QUESOS"/>
    <x v="5"/>
    <s v="Quesos"/>
    <s v="Alimentarios"/>
    <n v="2025"/>
    <n v="0"/>
    <s v="€"/>
    <s v="€"/>
    <n v="116"/>
    <s v="Mercado en Terceros países"/>
    <x v="2"/>
    <n v="2024"/>
    <n v="0"/>
    <n v="0"/>
  </r>
  <r>
    <n v="403"/>
    <s v="Queso de Burgos"/>
    <n v="5"/>
    <x v="5"/>
    <s v="Quesos"/>
    <s v="CLASE 1.3. QUESOS"/>
    <x v="5"/>
    <s v="Quesos"/>
    <s v="Alimentarios"/>
    <n v="2025"/>
    <n v="0"/>
    <s v="€"/>
    <s v="€"/>
    <n v="117"/>
    <s v="Total valor económico (114+115+116)"/>
    <x v="3"/>
    <n v="2024"/>
    <n v="0"/>
    <n v="0"/>
  </r>
  <r>
    <n v="407"/>
    <s v="Oli de Menorca / Aceite de Menorca"/>
    <n v="4"/>
    <x v="4"/>
    <s v="Aceites"/>
    <s v="CLASE 1.5. ACEITES Y GRASAS"/>
    <x v="6"/>
    <s v="Aceites Oli. Vírgen Extra"/>
    <s v="Alimentarios"/>
    <n v="2025"/>
    <n v="267165.93999995"/>
    <s v="€"/>
    <s v="€"/>
    <n v="114"/>
    <s v="Mercado en España"/>
    <x v="0"/>
    <m/>
    <m/>
    <m/>
  </r>
  <r>
    <n v="407"/>
    <s v="Oli de Menorca / Aceite de Menorca"/>
    <n v="4"/>
    <x v="4"/>
    <s v="Aceites"/>
    <s v="CLASE 1.5. ACEITES Y GRASAS"/>
    <x v="6"/>
    <s v="Aceites Oli. Vírgen Extra"/>
    <s v="Alimentarios"/>
    <n v="2025"/>
    <n v="0"/>
    <s v="€"/>
    <s v="€"/>
    <n v="115"/>
    <s v="Mercado en la UE"/>
    <x v="1"/>
    <m/>
    <m/>
    <m/>
  </r>
  <r>
    <n v="407"/>
    <s v="Oli de Menorca / Aceite de Menorca"/>
    <n v="4"/>
    <x v="4"/>
    <s v="Aceites"/>
    <s v="CLASE 1.5. ACEITES Y GRASAS"/>
    <x v="6"/>
    <s v="Aceites Oli. Vírgen Extra"/>
    <s v="Alimentarios"/>
    <n v="2025"/>
    <n v="0"/>
    <s v="€"/>
    <s v="€"/>
    <n v="116"/>
    <s v="Mercado en Terceros países"/>
    <x v="2"/>
    <m/>
    <m/>
    <m/>
  </r>
  <r>
    <n v="407"/>
    <s v="Oli de Menorca / Aceite de Menorca"/>
    <n v="4"/>
    <x v="4"/>
    <s v="Aceites"/>
    <s v="CLASE 1.5. ACEITES Y GRASAS"/>
    <x v="6"/>
    <s v="Aceites Oli. Vírgen Extra"/>
    <s v="Alimentarios"/>
    <n v="2025"/>
    <n v="267165.93999995"/>
    <s v="€"/>
    <s v="€"/>
    <n v="117"/>
    <s v="Total valor económico (114+115+116)"/>
    <x v="3"/>
    <m/>
    <m/>
    <m/>
  </r>
  <r>
    <n v="409"/>
    <s v="Torrezno de Soria"/>
    <n v="5"/>
    <x v="5"/>
    <s v="Productos cárnicos"/>
    <s v="CLASE 1.2. PRODUCTOS CÁRNICOS"/>
    <x v="21"/>
    <s v="Otros cárnicos"/>
    <s v="Alimentarios"/>
    <n v="2025"/>
    <n v="0"/>
    <s v="€"/>
    <s v="€"/>
    <n v="114"/>
    <s v="Mercado en España"/>
    <x v="0"/>
    <n v="2024"/>
    <n v="0"/>
    <n v="0"/>
  </r>
  <r>
    <n v="409"/>
    <s v="Torrezno de Soria"/>
    <n v="5"/>
    <x v="5"/>
    <s v="Productos cárnicos"/>
    <s v="CLASE 1.2. PRODUCTOS CÁRNICOS"/>
    <x v="21"/>
    <s v="Otros cárnicos"/>
    <s v="Alimentarios"/>
    <n v="2025"/>
    <n v="0"/>
    <s v="€"/>
    <s v="€"/>
    <n v="115"/>
    <s v="Mercado en la UE"/>
    <x v="1"/>
    <n v="2024"/>
    <n v="0"/>
    <n v="0"/>
  </r>
  <r>
    <n v="409"/>
    <s v="Torrezno de Soria"/>
    <n v="5"/>
    <x v="5"/>
    <s v="Productos cárnicos"/>
    <s v="CLASE 1.2. PRODUCTOS CÁRNICOS"/>
    <x v="21"/>
    <s v="Otros cárnicos"/>
    <s v="Alimentarios"/>
    <n v="2025"/>
    <n v="0"/>
    <s v="€"/>
    <s v="€"/>
    <n v="116"/>
    <s v="Mercado en Terceros países"/>
    <x v="2"/>
    <n v="2024"/>
    <n v="0"/>
    <n v="0"/>
  </r>
  <r>
    <n v="409"/>
    <s v="Torrezno de Soria"/>
    <n v="5"/>
    <x v="5"/>
    <s v="Productos cárnicos"/>
    <s v="CLASE 1.2. PRODUCTOS CÁRNICOS"/>
    <x v="21"/>
    <s v="Otros cárnicos"/>
    <s v="Alimentarios"/>
    <n v="2025"/>
    <n v="0"/>
    <s v="€"/>
    <s v="€"/>
    <n v="117"/>
    <s v="Total valor económico (114+115+116)"/>
    <x v="3"/>
    <n v="2024"/>
    <n v="0"/>
    <n v="0"/>
  </r>
  <r>
    <n v="410"/>
    <s v="Trufa negra de Teruel"/>
    <n v="2"/>
    <x v="2"/>
    <s v="Frutas y hortalizas"/>
    <s v="CLASE 1.6. FRUTAS, HORTALIZAS Y CEREALES FRESCOS O TRANSFORMADOS"/>
    <x v="3"/>
    <s v="Hortalizas"/>
    <s v="Alimentarios"/>
    <n v="2025"/>
    <n v="0"/>
    <s v="€"/>
    <s v="€"/>
    <n v="114"/>
    <s v="Mercado en España"/>
    <x v="0"/>
    <m/>
    <m/>
    <m/>
  </r>
  <r>
    <n v="410"/>
    <s v="Trufa negra de Teruel"/>
    <n v="2"/>
    <x v="2"/>
    <s v="Frutas y hortalizas"/>
    <s v="CLASE 1.6. FRUTAS, HORTALIZAS Y CEREALES FRESCOS O TRANSFORMADOS"/>
    <x v="3"/>
    <s v="Hortalizas"/>
    <s v="Alimentarios"/>
    <n v="2025"/>
    <n v="0"/>
    <s v="€"/>
    <s v="€"/>
    <n v="115"/>
    <s v="Mercado en la UE"/>
    <x v="1"/>
    <m/>
    <m/>
    <m/>
  </r>
  <r>
    <n v="410"/>
    <s v="Trufa negra de Teruel"/>
    <n v="2"/>
    <x v="2"/>
    <s v="Frutas y hortalizas"/>
    <s v="CLASE 1.6. FRUTAS, HORTALIZAS Y CEREALES FRESCOS O TRANSFORMADOS"/>
    <x v="3"/>
    <s v="Hortalizas"/>
    <s v="Alimentarios"/>
    <n v="2025"/>
    <n v="0"/>
    <s v="€"/>
    <s v="€"/>
    <n v="116"/>
    <s v="Mercado en Terceros países"/>
    <x v="2"/>
    <m/>
    <m/>
    <m/>
  </r>
  <r>
    <n v="410"/>
    <s v="Trufa negra de Teruel"/>
    <n v="2"/>
    <x v="2"/>
    <s v="Frutas y hortalizas"/>
    <s v="CLASE 1.6. FRUTAS, HORTALIZAS Y CEREALES FRESCOS O TRANSFORMADOS"/>
    <x v="3"/>
    <s v="Hortalizas"/>
    <s v="Alimentarios"/>
    <n v="2025"/>
    <n v="0"/>
    <s v="€"/>
    <s v="€"/>
    <n v="117"/>
    <s v="Total valor económico (114+115+116)"/>
    <x v="3"/>
    <m/>
    <m/>
    <m/>
  </r>
  <r>
    <n v="411"/>
    <s v="Judión de La Granja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4"/>
    <s v="Mercado en España"/>
    <x v="0"/>
    <n v="2024"/>
    <n v="0"/>
    <n v="0"/>
  </r>
  <r>
    <n v="411"/>
    <s v="Judión de La Granja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5"/>
    <s v="Mercado en la UE"/>
    <x v="1"/>
    <n v="2024"/>
    <n v="0"/>
    <n v="0"/>
  </r>
  <r>
    <n v="411"/>
    <s v="Judión de La Granja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6"/>
    <s v="Mercado en Terceros países"/>
    <x v="2"/>
    <n v="2024"/>
    <n v="0"/>
    <n v="0"/>
  </r>
  <r>
    <n v="411"/>
    <s v="Judión de La Granja"/>
    <n v="5"/>
    <x v="5"/>
    <s v="Frutas y hortalizas"/>
    <s v="CLASE 1.6. FRUTAS, HORTALIZAS Y CEREALES FRESCOS O TRANSFORMADOS"/>
    <x v="10"/>
    <s v="Legumbres"/>
    <s v="Alimentarios"/>
    <n v="2025"/>
    <n v="0"/>
    <s v="€"/>
    <s v="€"/>
    <n v="117"/>
    <s v="Total valor económico (114+115+116)"/>
    <x v="3"/>
    <n v="2024"/>
    <n v="0"/>
    <n v="0"/>
  </r>
  <r>
    <n v="412"/>
    <s v="Pera del Bierzo"/>
    <n v="5"/>
    <x v="5"/>
    <s v="Frutas y hortalizas"/>
    <s v="CLASE 1.6. FRUTAS, HORTALIZAS Y CEREALES FRESCOS O TRANSFORMADOS"/>
    <x v="7"/>
    <s v="Frutas"/>
    <s v="Alimentarios"/>
    <n v="2025"/>
    <n v="0"/>
    <s v="€"/>
    <s v="€"/>
    <n v="114"/>
    <s v="Mercado en España"/>
    <x v="0"/>
    <n v="2024"/>
    <n v="0"/>
    <n v="0"/>
  </r>
  <r>
    <n v="412"/>
    <s v="Pera del Bierzo"/>
    <n v="5"/>
    <x v="5"/>
    <s v="Frutas y hortalizas"/>
    <s v="CLASE 1.6. FRUTAS, HORTALIZAS Y CEREALES FRESCOS O TRANSFORMADOS"/>
    <x v="7"/>
    <s v="Frutas"/>
    <s v="Alimentarios"/>
    <n v="2025"/>
    <n v="0"/>
    <s v="€"/>
    <s v="€"/>
    <n v="115"/>
    <s v="Mercado en la UE"/>
    <x v="1"/>
    <n v="2024"/>
    <n v="0"/>
    <n v="0"/>
  </r>
  <r>
    <n v="412"/>
    <s v="Pera del Bierzo"/>
    <n v="5"/>
    <x v="5"/>
    <s v="Frutas y hortalizas"/>
    <s v="CLASE 1.6. FRUTAS, HORTALIZAS Y CEREALES FRESCOS O TRANSFORMADOS"/>
    <x v="7"/>
    <s v="Frutas"/>
    <s v="Alimentarios"/>
    <n v="2025"/>
    <n v="0"/>
    <s v="€"/>
    <s v="€"/>
    <n v="116"/>
    <s v="Mercado en Terceros países"/>
    <x v="2"/>
    <n v="2024"/>
    <n v="0"/>
    <n v="0"/>
  </r>
  <r>
    <n v="412"/>
    <s v="Pera del Bierzo"/>
    <n v="5"/>
    <x v="5"/>
    <s v="Frutas y hortalizas"/>
    <s v="CLASE 1.6. FRUTAS, HORTALIZAS Y CEREALES FRESCOS O TRANSFORMADOS"/>
    <x v="7"/>
    <s v="Frutas"/>
    <s v="Alimentarios"/>
    <n v="2025"/>
    <n v="0"/>
    <s v="€"/>
    <s v="€"/>
    <n v="117"/>
    <s v="Total valor económico (114+115+116)"/>
    <x v="3"/>
    <n v="2024"/>
    <n v="0"/>
    <n v="0"/>
  </r>
  <r>
    <n v="415"/>
    <s v="Rosée des Pyrénées Catalanes"/>
    <n v="8"/>
    <x v="8"/>
    <s v="Carnes frescas"/>
    <s v="CLASE 1.1. CARNES FRESCAS"/>
    <x v="2"/>
    <s v="Vacuno"/>
    <s v="Alimentarios"/>
    <n v="2025"/>
    <n v="0"/>
    <s v="€"/>
    <s v="€"/>
    <n v="114"/>
    <s v="Mercado en España"/>
    <x v="0"/>
    <n v="2024"/>
    <n v="0"/>
    <n v="0"/>
  </r>
  <r>
    <n v="415"/>
    <s v="Rosée des Pyrénées Catalanes"/>
    <n v="8"/>
    <x v="8"/>
    <s v="Carnes frescas"/>
    <s v="CLASE 1.1. CARNES FRESCAS"/>
    <x v="2"/>
    <s v="Vacuno"/>
    <s v="Alimentarios"/>
    <n v="2025"/>
    <n v="0"/>
    <s v="€"/>
    <s v="€"/>
    <n v="115"/>
    <s v="Mercado en la UE"/>
    <x v="1"/>
    <n v="2024"/>
    <n v="0"/>
    <n v="0"/>
  </r>
  <r>
    <n v="415"/>
    <s v="Rosée des Pyrénées Catalanes"/>
    <n v="8"/>
    <x v="8"/>
    <s v="Carnes frescas"/>
    <s v="CLASE 1.1. CARNES FRESCAS"/>
    <x v="2"/>
    <s v="Vacuno"/>
    <s v="Alimentarios"/>
    <n v="2025"/>
    <n v="0"/>
    <s v="€"/>
    <s v="€"/>
    <n v="116"/>
    <s v="Mercado en Terceros países"/>
    <x v="2"/>
    <n v="2024"/>
    <n v="0"/>
    <n v="0"/>
  </r>
  <r>
    <n v="415"/>
    <s v="Rosée des Pyrénées Catalanes"/>
    <n v="8"/>
    <x v="8"/>
    <s v="Carnes frescas"/>
    <s v="CLASE 1.1. CARNES FRESCAS"/>
    <x v="2"/>
    <s v="Vacuno"/>
    <s v="Alimentarios"/>
    <n v="2025"/>
    <n v="0"/>
    <s v="€"/>
    <s v="€"/>
    <n v="117"/>
    <s v="Total valor económico (114+115+116)"/>
    <x v="3"/>
    <n v="2024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6401D3-B263-48BC-9079-D4E2CADED3CB}" name="TablaDinámica3" cacheId="1" applyNumberFormats="0" applyBorderFormats="0" applyFontFormats="0" applyPatternFormats="0" applyAlignmentFormats="0" applyWidthHeightFormats="1" dataCaption="Valores" updatedVersion="8" minRefreshableVersion="3" useAutoFormatting="1" colGrandTotals="0" itemPrintTitles="1" createdVersion="8" indent="0" outline="1" outlineData="1" multipleFieldFilters="0" rowHeaderCaption="SUBCLASES e IGs" colHeaderCaption="MERCADOS">
  <location ref="B5:J39" firstHeaderRow="1" firstDataRow="3" firstDataCol="1" rowPageCount="1" colPageCount="1"/>
  <pivotFields count="19">
    <pivotField showAll="0"/>
    <pivotField showAll="0"/>
    <pivotField showAll="0"/>
    <pivotField axis="axisPage" showAll="0">
      <items count="19">
        <item x="1"/>
        <item x="2"/>
        <item x="4"/>
        <item x="6"/>
        <item x="7"/>
        <item x="5"/>
        <item x="13"/>
        <item x="8"/>
        <item x="9"/>
        <item x="10"/>
        <item x="11"/>
        <item x="12"/>
        <item x="14"/>
        <item x="15"/>
        <item x="16"/>
        <item x="3"/>
        <item x="0"/>
        <item x="17"/>
        <item t="default"/>
      </items>
    </pivotField>
    <pivotField showAll="0"/>
    <pivotField showAll="0"/>
    <pivotField axis="axisRow" showAll="0">
      <items count="32">
        <item sd="0" x="24"/>
        <item sd="0" x="1"/>
        <item sd="0" x="2"/>
        <item sd="0" x="29"/>
        <item sd="0" x="17"/>
        <item sd="0" x="4"/>
        <item sd="0" x="9"/>
        <item sd="0" x="16"/>
        <item sd="0" x="21"/>
        <item sd="0" x="5"/>
        <item sd="0" x="12"/>
        <item sd="0" x="20"/>
        <item sd="0" x="8"/>
        <item sd="0" x="0"/>
        <item sd="0" x="22"/>
        <item sd="0" x="7"/>
        <item sd="0" x="3"/>
        <item sd="0" x="10"/>
        <item sd="0" x="19"/>
        <item sd="0" x="11"/>
        <item sd="0" x="26"/>
        <item sd="0" x="28"/>
        <item sd="0" x="18"/>
        <item sd="0" x="15"/>
        <item sd="0" x="23"/>
        <item sd="0" x="14"/>
        <item sd="0" x="13"/>
        <item sd="0" x="27"/>
        <item x="6"/>
        <item x="25"/>
        <item x="30"/>
        <item t="default" sd="0"/>
      </items>
    </pivotField>
    <pivotField showAll="0"/>
    <pivotField showAll="0"/>
    <pivotField showAll="0"/>
    <pivotField dataField="1" showAll="0"/>
    <pivotField showAll="0"/>
    <pivotField showAll="0"/>
    <pivotField showAll="0"/>
    <pivotField multipleItemSelectionAllowed="1" showAll="0"/>
    <pivotField axis="axisCol" showAll="0">
      <items count="5">
        <item x="0"/>
        <item x="1"/>
        <item x="2"/>
        <item x="3"/>
        <item t="default"/>
      </items>
    </pivotField>
    <pivotField showAll="0"/>
    <pivotField showAll="0"/>
    <pivotField dataField="1" numFmtId="7" showAll="0"/>
  </pivotFields>
  <rowFields count="1">
    <field x="6"/>
  </rowFields>
  <row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 t="grand">
      <x/>
    </i>
  </rowItems>
  <colFields count="2">
    <field x="15"/>
    <field x="-2"/>
  </colFields>
  <colItems count="8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pageFields count="1">
    <pageField fld="3" hier="-1"/>
  </pageFields>
  <dataFields count="2">
    <dataField name="€" fld="10" baseField="6" baseItem="27" numFmtId="168"/>
    <dataField name="Variación" fld="18" baseField="6" baseItem="0" numFmtId="8"/>
  </dataFields>
  <formats count="17">
    <format dxfId="256">
      <pivotArea type="all" dataOnly="0" outline="0" fieldPosition="0"/>
    </format>
    <format dxfId="255">
      <pivotArea outline="0" collapsedLevelsAreSubtotals="1" fieldPosition="0"/>
    </format>
    <format dxfId="254">
      <pivotArea type="origin" dataOnly="0" labelOnly="1" outline="0" fieldPosition="0"/>
    </format>
    <format dxfId="253">
      <pivotArea field="15" type="button" dataOnly="0" labelOnly="1" outline="0" axis="axisCol" fieldPosition="0"/>
    </format>
    <format dxfId="252">
      <pivotArea field="-2" type="button" dataOnly="0" labelOnly="1" outline="0" axis="axisCol" fieldPosition="1"/>
    </format>
    <format dxfId="251">
      <pivotArea type="topRight" dataOnly="0" labelOnly="1" outline="0" fieldPosition="0"/>
    </format>
    <format dxfId="250">
      <pivotArea field="6" type="button" dataOnly="0" labelOnly="1" outline="0" axis="axisRow" fieldPosition="0"/>
    </format>
    <format dxfId="249">
      <pivotArea dataOnly="0" labelOnly="1" fieldPosition="0">
        <references count="1">
          <reference field="6" count="0"/>
        </references>
      </pivotArea>
    </format>
    <format dxfId="248">
      <pivotArea dataOnly="0" labelOnly="1" grandRow="1" outline="0" fieldPosition="0"/>
    </format>
    <format dxfId="247">
      <pivotArea dataOnly="0" labelOnly="1" fieldPosition="0">
        <references count="1">
          <reference field="15" count="3">
            <x v="0"/>
            <x v="1"/>
            <x v="2"/>
          </reference>
        </references>
      </pivotArea>
    </format>
    <format dxfId="246">
      <pivotArea outline="0" fieldPosition="0">
        <references count="1">
          <reference field="4294967294" count="1">
            <x v="1"/>
          </reference>
        </references>
      </pivotArea>
    </format>
    <format dxfId="245">
      <pivotArea dataOnly="0" labelOnly="1" outline="0" fieldPosition="0">
        <references count="2">
          <reference field="4294967294" count="1">
            <x v="1"/>
          </reference>
          <reference field="15" count="1" selected="0">
            <x v="0"/>
          </reference>
        </references>
      </pivotArea>
    </format>
    <format dxfId="244">
      <pivotArea dataOnly="0" labelOnly="1" outline="0" fieldPosition="0">
        <references count="2">
          <reference field="4294967294" count="1">
            <x v="1"/>
          </reference>
          <reference field="15" count="1" selected="0">
            <x v="1"/>
          </reference>
        </references>
      </pivotArea>
    </format>
    <format dxfId="243">
      <pivotArea dataOnly="0" labelOnly="1" outline="0" fieldPosition="0">
        <references count="2">
          <reference field="4294967294" count="1">
            <x v="1"/>
          </reference>
          <reference field="15" count="1" selected="0">
            <x v="2"/>
          </reference>
        </references>
      </pivotArea>
    </format>
    <format dxfId="242">
      <pivotArea dataOnly="0" labelOnly="1" outline="0" fieldPosition="0">
        <references count="2">
          <reference field="4294967294" count="1">
            <x v="1"/>
          </reference>
          <reference field="15" count="1" selected="0">
            <x v="3"/>
          </reference>
        </references>
      </pivotArea>
    </format>
    <format dxfId="241">
      <pivotArea field="15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24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379077-CE51-45BB-AF43-83FEDB3294C1}" name="TB_COMEX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showHeaders="0" outline="1" outlineData="1" multipleFieldFilters="0" rowHeaderCaption="COMEX POR SUBCLASES e IGs">
  <location ref="B7:D32" firstHeaderRow="0" firstDataRow="1" firstDataCol="1" rowPageCount="2" colPageCount="1"/>
  <pivotFields count="15">
    <pivotField showAll="0"/>
    <pivotField axis="axisRow" showAll="0">
      <items count="3">
        <item x="0"/>
        <item sd="0" x="1"/>
        <item t="default"/>
      </items>
    </pivotField>
    <pivotField axis="axisPage" multipleItemSelectionAllowed="1" showAll="0">
      <items count="7">
        <item x="1"/>
        <item x="4"/>
        <item x="2"/>
        <item x="0"/>
        <item x="5"/>
        <item x="3"/>
        <item t="default"/>
      </items>
    </pivotField>
    <pivotField multipleItemSelectionAllowed="1" showAll="0"/>
    <pivotField axis="axisRow" showAll="0">
      <items count="133">
        <item x="64"/>
        <item x="119"/>
        <item x="96"/>
        <item x="43"/>
        <item x="101"/>
        <item x="26"/>
        <item x="27"/>
        <item x="10"/>
        <item x="28"/>
        <item x="44"/>
        <item x="90"/>
        <item x="120"/>
        <item x="67"/>
        <item x="97"/>
        <item x="0"/>
        <item x="65"/>
        <item x="1"/>
        <item x="29"/>
        <item x="121"/>
        <item x="2"/>
        <item x="45"/>
        <item x="68"/>
        <item x="104"/>
        <item x="5"/>
        <item x="122"/>
        <item x="70"/>
        <item x="4"/>
        <item x="123"/>
        <item x="81"/>
        <item x="51"/>
        <item x="106"/>
        <item x="3"/>
        <item x="107"/>
        <item x="125"/>
        <item x="6"/>
        <item x="124"/>
        <item x="62"/>
        <item x="109"/>
        <item x="94"/>
        <item x="23"/>
        <item x="24"/>
        <item x="118"/>
        <item x="7"/>
        <item x="88"/>
        <item x="8"/>
        <item x="9"/>
        <item x="49"/>
        <item x="72"/>
        <item x="30"/>
        <item x="11"/>
        <item x="110"/>
        <item x="48"/>
        <item x="57"/>
        <item x="111"/>
        <item x="73"/>
        <item x="12"/>
        <item x="74"/>
        <item x="75"/>
        <item x="13"/>
        <item x="31"/>
        <item x="105"/>
        <item x="103"/>
        <item x="76"/>
        <item x="14"/>
        <item x="112"/>
        <item x="77"/>
        <item x="79"/>
        <item x="78"/>
        <item x="52"/>
        <item x="82"/>
        <item x="83"/>
        <item x="15"/>
        <item x="84"/>
        <item x="16"/>
        <item x="17"/>
        <item x="85"/>
        <item x="41"/>
        <item x="86"/>
        <item x="18"/>
        <item x="55"/>
        <item x="54"/>
        <item x="53"/>
        <item x="46"/>
        <item x="113"/>
        <item x="33"/>
        <item x="34"/>
        <item x="114"/>
        <item x="35"/>
        <item x="99"/>
        <item x="100"/>
        <item x="19"/>
        <item x="115"/>
        <item x="126"/>
        <item x="127"/>
        <item x="98"/>
        <item x="20"/>
        <item x="21"/>
        <item x="116"/>
        <item x="89"/>
        <item x="42"/>
        <item x="108"/>
        <item x="22"/>
        <item x="36"/>
        <item x="58"/>
        <item x="38"/>
        <item x="59"/>
        <item x="60"/>
        <item x="91"/>
        <item x="69"/>
        <item x="61"/>
        <item x="25"/>
        <item x="39"/>
        <item x="93"/>
        <item x="71"/>
        <item x="95"/>
        <item x="40"/>
        <item x="128"/>
        <item x="129"/>
        <item x="92"/>
        <item x="32"/>
        <item x="37"/>
        <item x="47"/>
        <item x="50"/>
        <item x="56"/>
        <item x="63"/>
        <item x="66"/>
        <item x="80"/>
        <item x="87"/>
        <item x="102"/>
        <item x="117"/>
        <item x="130"/>
        <item x="131"/>
        <item t="default"/>
      </items>
    </pivotField>
    <pivotField showAll="0"/>
    <pivotField showAll="0"/>
    <pivotField axis="axisRow" showAll="0">
      <items count="98">
        <item sd="0" x="0"/>
        <item sd="0" x="83"/>
        <item sd="0" x="1"/>
        <item sd="0" x="2"/>
        <item sd="0" x="80"/>
        <item sd="0" x="76"/>
        <item sd="0" x="84"/>
        <item sd="0" x="3"/>
        <item sd="0" x="77"/>
        <item sd="0" x="4"/>
        <item sd="0" x="62"/>
        <item sd="0" x="42"/>
        <item sd="0" x="86"/>
        <item sd="0" x="87"/>
        <item sd="0" x="5"/>
        <item sd="0" x="59"/>
        <item sd="0" x="63"/>
        <item sd="0" x="60"/>
        <item sd="0" x="88"/>
        <item sd="0" x="6"/>
        <item sd="0" x="95"/>
        <item sd="0" x="43"/>
        <item sd="0" x="7"/>
        <item sd="0" x="61"/>
        <item sd="0" x="8"/>
        <item sd="0" x="9"/>
        <item sd="0" x="10"/>
        <item sd="0" x="11"/>
        <item sd="0" x="12"/>
        <item sd="0" x="89"/>
        <item sd="0" x="64"/>
        <item sd="0" x="13"/>
        <item sd="0" x="44"/>
        <item sd="0" x="45"/>
        <item sd="0" x="65"/>
        <item sd="0" x="14"/>
        <item sd="0" x="15"/>
        <item sd="0" x="16"/>
        <item sd="0" x="17"/>
        <item sd="0" x="58"/>
        <item sd="0" x="18"/>
        <item sd="0" x="19"/>
        <item sd="0" x="78"/>
        <item sd="0" x="20"/>
        <item sd="0" x="21"/>
        <item sd="0" x="22"/>
        <item sd="0" x="57"/>
        <item sd="0" x="46"/>
        <item sd="0" x="23"/>
        <item sd="0" x="24"/>
        <item sd="0" x="25"/>
        <item sd="0" x="26"/>
        <item sd="0" x="47"/>
        <item sd="0" x="27"/>
        <item sd="0" x="48"/>
        <item sd="0" x="66"/>
        <item sd="0" x="28"/>
        <item sd="0" x="49"/>
        <item sd="0" x="90"/>
        <item sd="0" x="29"/>
        <item sd="0" x="50"/>
        <item sd="0" x="30"/>
        <item x="68"/>
        <item sd="0" x="69"/>
        <item sd="0" x="51"/>
        <item sd="0" x="70"/>
        <item sd="0" x="31"/>
        <item sd="0" x="71"/>
        <item sd="0" x="52"/>
        <item sd="0" x="72"/>
        <item sd="0" x="81"/>
        <item sd="0" x="53"/>
        <item sd="0" x="92"/>
        <item sd="0" x="32"/>
        <item sd="0" x="33"/>
        <item sd="0" x="34"/>
        <item sd="0" x="73"/>
        <item sd="0" x="35"/>
        <item sd="0" x="36"/>
        <item sd="0" x="54"/>
        <item sd="0" x="37"/>
        <item sd="0" x="38"/>
        <item sd="0" x="39"/>
        <item sd="0" x="40"/>
        <item sd="0" x="55"/>
        <item sd="0" x="56"/>
        <item sd="0" x="79"/>
        <item sd="0" x="74"/>
        <item sd="0" x="41"/>
        <item sd="0" x="67"/>
        <item sd="0" x="75"/>
        <item sd="0" x="82"/>
        <item sd="0" x="91"/>
        <item sd="0" x="93"/>
        <item sd="0" x="94"/>
        <item x="96"/>
        <item x="85"/>
        <item t="default" sd="0"/>
      </items>
    </pivotField>
    <pivotField axis="axisPage" showAll="0">
      <items count="16">
        <item x="3"/>
        <item x="14"/>
        <item x="2"/>
        <item x="10"/>
        <item x="13"/>
        <item x="0"/>
        <item x="4"/>
        <item x="7"/>
        <item x="11"/>
        <item x="1"/>
        <item x="9"/>
        <item x="8"/>
        <item x="12"/>
        <item x="5"/>
        <item x="6"/>
        <item t="default"/>
      </items>
    </pivotField>
    <pivotField axis="axisRow" showAll="0">
      <items count="25">
        <item sd="0" x="20"/>
        <item sd="0" x="19"/>
        <item sd="0" x="16"/>
        <item sd="0" x="3"/>
        <item sd="0" x="11"/>
        <item sd="0" x="12"/>
        <item sd="0" x="5"/>
        <item sd="0" x="6"/>
        <item sd="0" x="21"/>
        <item sd="0" x="1"/>
        <item sd="0" x="2"/>
        <item sd="0" x="23"/>
        <item sd="0" x="4"/>
        <item sd="0" x="8"/>
        <item sd="0" x="18"/>
        <item sd="0" x="15"/>
        <item sd="0" x="7"/>
        <item sd="0" x="9"/>
        <item sd="0" x="10"/>
        <item sd="0" x="17"/>
        <item sd="0" x="14"/>
        <item sd="0" x="0"/>
        <item sd="0" x="13"/>
        <item sd="0" x="22"/>
        <item t="default" sd="0"/>
      </items>
    </pivotField>
    <pivotField showAll="0"/>
    <pivotField showAll="0"/>
    <pivotField dataField="1" showAll="0"/>
    <pivotField dataField="1" showAll="0"/>
    <pivotField showAll="0"/>
  </pivotFields>
  <rowFields count="4">
    <field x="9"/>
    <field x="7"/>
    <field x="1"/>
    <field x="4"/>
  </rowFields>
  <row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-2"/>
  </colFields>
  <colItems count="2">
    <i>
      <x/>
    </i>
    <i i="1">
      <x v="1"/>
    </i>
  </colItems>
  <pageFields count="2">
    <pageField fld="8" hier="-1"/>
    <pageField fld="2" hier="-1"/>
  </pageFields>
  <dataFields count="2">
    <dataField name="€ Total" fld="12" baseField="9" baseItem="0" numFmtId="168"/>
    <dataField name="Volumen" fld="13" baseField="9" baseItem="0" numFmtId="4"/>
  </dataFields>
  <formats count="240">
    <format dxfId="239">
      <pivotArea type="all" dataOnly="0" outline="0" fieldPosition="0"/>
    </format>
    <format dxfId="238">
      <pivotArea outline="0" fieldPosition="0">
        <references count="1">
          <reference field="4294967294" count="1">
            <x v="0"/>
          </reference>
        </references>
      </pivotArea>
    </format>
    <format dxfId="23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6">
      <pivotArea type="all" dataOnly="0" outline="0" fieldPosition="0"/>
    </format>
    <format dxfId="235">
      <pivotArea outline="0" collapsedLevelsAreSubtotals="1" fieldPosition="0"/>
    </format>
    <format dxfId="234">
      <pivotArea field="9" type="button" dataOnly="0" labelOnly="1" outline="0" axis="axisRow" fieldPosition="0"/>
    </format>
    <format dxfId="233">
      <pivotArea dataOnly="0" labelOnly="1" grandRow="1" outline="0" fieldPosition="0"/>
    </format>
    <format dxfId="23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231">
      <pivotArea outline="0" fieldPosition="0">
        <references count="1">
          <reference field="4294967294" count="1">
            <x v="1"/>
          </reference>
        </references>
      </pivotArea>
    </format>
    <format dxfId="230">
      <pivotArea field="2" dataOnly="0" labelOnly="1" outline="0" axis="axisPage" fieldPosition="1">
        <references count="1">
          <reference field="4294967294" count="1" selected="0">
            <x v="0"/>
          </reference>
        </references>
      </pivotArea>
    </format>
    <format dxfId="229">
      <pivotArea field="2" dataOnly="0" labelOnly="1" outline="0" axis="axisPage" fieldPosition="1">
        <references count="1">
          <reference field="4294967294" count="1" selected="0">
            <x v="1"/>
          </reference>
        </references>
      </pivotArea>
    </format>
    <format dxfId="228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0"/>
          </reference>
        </references>
      </pivotArea>
    </format>
    <format dxfId="227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1"/>
          </reference>
        </references>
      </pivotArea>
    </format>
    <format dxfId="226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2"/>
          </reference>
        </references>
      </pivotArea>
    </format>
    <format dxfId="225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3"/>
          </reference>
        </references>
      </pivotArea>
    </format>
    <format dxfId="224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4"/>
          </reference>
        </references>
      </pivotArea>
    </format>
    <format dxfId="223">
      <pivotArea dataOnly="0" labelOnly="1" outline="0" fieldPosition="0">
        <references count="2">
          <reference field="4294967294" count="2">
            <x v="0"/>
            <x v="1"/>
          </reference>
          <reference field="2" count="1" selected="0">
            <x v="5"/>
          </reference>
        </references>
      </pivotArea>
    </format>
    <format dxfId="22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21">
      <pivotArea dataOnly="0" labelOnly="1" fieldPosition="0">
        <references count="1">
          <reference field="1" count="1">
            <x v="1"/>
          </reference>
        </references>
      </pivotArea>
    </format>
    <format dxfId="220">
      <pivotArea dataOnly="0" labelOnly="1" fieldPosition="0">
        <references count="1">
          <reference field="1" count="1">
            <x v="0"/>
          </reference>
        </references>
      </pivotArea>
    </format>
    <format dxfId="219">
      <pivotArea field="9" type="button" dataOnly="0" labelOnly="1" outline="0" axis="axisRow" fieldPosition="0"/>
    </format>
    <format dxfId="218">
      <pivotArea dataOnly="0" labelOnly="1" fieldPosition="0">
        <references count="1">
          <reference field="9" count="0"/>
        </references>
      </pivotArea>
    </format>
    <format dxfId="217">
      <pivotArea dataOnly="0" labelOnly="1" grandRow="1" outline="0" fieldPosition="0"/>
    </format>
    <format dxfId="216">
      <pivotArea dataOnly="0" labelOnly="1" fieldPosition="0">
        <references count="2">
          <reference field="7" count="1">
            <x v="70"/>
          </reference>
          <reference field="9" count="1" selected="0">
            <x v="0"/>
          </reference>
        </references>
      </pivotArea>
    </format>
    <format dxfId="215">
      <pivotArea dataOnly="0" labelOnly="1" fieldPosition="0">
        <references count="2">
          <reference field="7" count="1">
            <x v="86"/>
          </reference>
          <reference field="9" count="1" selected="0">
            <x v="1"/>
          </reference>
        </references>
      </pivotArea>
    </format>
    <format dxfId="214">
      <pivotArea dataOnly="0" labelOnly="1" fieldPosition="0">
        <references count="2">
          <reference field="7" count="5">
            <x v="63"/>
            <x v="68"/>
            <x v="78"/>
            <x v="83"/>
            <x v="84"/>
          </reference>
          <reference field="9" count="1" selected="0">
            <x v="2"/>
          </reference>
        </references>
      </pivotArea>
    </format>
    <format dxfId="213">
      <pivotArea dataOnly="0" labelOnly="1" fieldPosition="0">
        <references count="2">
          <reference field="7" count="4">
            <x v="18"/>
            <x v="22"/>
            <x v="24"/>
            <x v="27"/>
          </reference>
          <reference field="9" count="1" selected="0">
            <x v="3"/>
          </reference>
        </references>
      </pivotArea>
    </format>
    <format dxfId="212">
      <pivotArea dataOnly="0" labelOnly="1" fieldPosition="0">
        <references count="2">
          <reference field="7" count="2">
            <x v="59"/>
            <x v="73"/>
          </reference>
          <reference field="9" count="1" selected="0">
            <x v="4"/>
          </reference>
        </references>
      </pivotArea>
    </format>
    <format dxfId="211">
      <pivotArea dataOnly="0" labelOnly="1" fieldPosition="0">
        <references count="2">
          <reference field="7" count="1">
            <x v="66"/>
          </reference>
          <reference field="9" count="1" selected="0">
            <x v="5"/>
          </reference>
        </references>
      </pivotArea>
    </format>
    <format dxfId="210">
      <pivotArea dataOnly="0" labelOnly="1" fieldPosition="0">
        <references count="2">
          <reference field="7" count="18">
            <x v="10"/>
            <x v="13"/>
            <x v="23"/>
            <x v="28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54"/>
            <x v="81"/>
            <x v="82"/>
          </reference>
          <reference field="9" count="1" selected="0">
            <x v="6"/>
          </reference>
        </references>
      </pivotArea>
    </format>
    <format dxfId="209">
      <pivotArea dataOnly="0" labelOnly="1" fieldPosition="0">
        <references count="2">
          <reference field="7" count="1">
            <x v="31"/>
          </reference>
          <reference field="9" count="1" selected="0">
            <x v="7"/>
          </reference>
        </references>
      </pivotArea>
    </format>
    <format dxfId="208">
      <pivotArea dataOnly="0" labelOnly="1" fieldPosition="0">
        <references count="2">
          <reference field="7" count="1">
            <x v="29"/>
          </reference>
          <reference field="9" count="1" selected="0">
            <x v="8"/>
          </reference>
        </references>
      </pivotArea>
    </format>
    <format dxfId="207">
      <pivotArea dataOnly="0" labelOnly="1" fieldPosition="0">
        <references count="2">
          <reference field="7" count="2">
            <x v="7"/>
            <x v="8"/>
          </reference>
          <reference field="9" count="1" selected="0">
            <x v="9"/>
          </reference>
        </references>
      </pivotArea>
    </format>
    <format dxfId="206">
      <pivotArea dataOnly="0" labelOnly="1" fieldPosition="0">
        <references count="2">
          <reference field="7" count="2">
            <x v="9"/>
            <x v="14"/>
          </reference>
          <reference field="9" count="1" selected="0">
            <x v="10"/>
          </reference>
        </references>
      </pivotArea>
    </format>
    <format dxfId="205">
      <pivotArea dataOnly="0" labelOnly="1" fieldPosition="0">
        <references count="2">
          <reference field="7" count="1">
            <x v="72"/>
          </reference>
          <reference field="9" count="1" selected="0">
            <x v="11"/>
          </reference>
        </references>
      </pivotArea>
    </format>
    <format dxfId="204">
      <pivotArea dataOnly="0" labelOnly="1" fieldPosition="0">
        <references count="2">
          <reference field="7" count="12">
            <x v="15"/>
            <x v="16"/>
            <x v="21"/>
            <x v="25"/>
            <x v="30"/>
            <x v="33"/>
            <x v="34"/>
            <x v="55"/>
            <x v="67"/>
            <x v="69"/>
            <x v="76"/>
            <x v="79"/>
          </reference>
          <reference field="9" count="1" selected="0">
            <x v="12"/>
          </reference>
        </references>
      </pivotArea>
    </format>
    <format dxfId="203">
      <pivotArea dataOnly="0" labelOnly="1" fieldPosition="0">
        <references count="2">
          <reference field="7" count="3">
            <x v="36"/>
            <x v="65"/>
            <x v="71"/>
          </reference>
          <reference field="9" count="1" selected="0">
            <x v="13"/>
          </reference>
        </references>
      </pivotArea>
    </format>
    <format dxfId="202">
      <pivotArea dataOnly="0" labelOnly="1" fieldPosition="0">
        <references count="2">
          <reference field="7" count="1">
            <x v="62"/>
          </reference>
          <reference field="9" count="1" selected="0">
            <x v="14"/>
          </reference>
        </references>
      </pivotArea>
    </format>
    <format dxfId="201">
      <pivotArea dataOnly="0" labelOnly="1" fieldPosition="0">
        <references count="2">
          <reference field="7" count="2">
            <x v="64"/>
            <x v="77"/>
          </reference>
          <reference field="9" count="1" selected="0">
            <x v="15"/>
          </reference>
        </references>
      </pivotArea>
    </format>
    <format dxfId="200">
      <pivotArea dataOnly="0" labelOnly="1" fieldPosition="0">
        <references count="2">
          <reference field="7" count="2">
            <x v="11"/>
            <x v="35"/>
          </reference>
          <reference field="9" count="1" selected="0">
            <x v="16"/>
          </reference>
        </references>
      </pivotArea>
    </format>
    <format dxfId="199">
      <pivotArea dataOnly="0" labelOnly="1" fieldPosition="0">
        <references count="2">
          <reference field="7" count="1">
            <x v="49"/>
          </reference>
          <reference field="9" count="1" selected="0">
            <x v="17"/>
          </reference>
        </references>
      </pivotArea>
    </format>
    <format dxfId="198">
      <pivotArea dataOnly="0" labelOnly="1" fieldPosition="0">
        <references count="2">
          <reference field="7" count="3">
            <x v="56"/>
            <x v="57"/>
            <x v="58"/>
          </reference>
          <reference field="9" count="1" selected="0">
            <x v="18"/>
          </reference>
        </references>
      </pivotArea>
    </format>
    <format dxfId="197">
      <pivotArea dataOnly="0" labelOnly="1" fieldPosition="0">
        <references count="2">
          <reference field="7" count="1">
            <x v="17"/>
          </reference>
          <reference field="9" count="1" selected="0">
            <x v="19"/>
          </reference>
        </references>
      </pivotArea>
    </format>
    <format dxfId="196">
      <pivotArea dataOnly="0" labelOnly="1" fieldPosition="0">
        <references count="2">
          <reference field="7" count="4">
            <x v="60"/>
            <x v="75"/>
            <x v="80"/>
            <x v="85"/>
          </reference>
          <reference field="9" count="1" selected="0">
            <x v="20"/>
          </reference>
        </references>
      </pivotArea>
    </format>
    <format dxfId="195">
      <pivotArea dataOnly="0" labelOnly="1" fieldPosition="0">
        <references count="3">
          <reference field="1" count="0"/>
          <reference field="7" count="1" selected="0">
            <x v="70"/>
          </reference>
          <reference field="9" count="1" selected="0">
            <x v="0"/>
          </reference>
        </references>
      </pivotArea>
    </format>
    <format dxfId="194">
      <pivotArea dataOnly="0" labelOnly="1" fieldPosition="0">
        <references count="3">
          <reference field="1" count="0"/>
          <reference field="7" count="1" selected="0">
            <x v="86"/>
          </reference>
          <reference field="9" count="1" selected="0">
            <x v="1"/>
          </reference>
        </references>
      </pivotArea>
    </format>
    <format dxfId="193">
      <pivotArea dataOnly="0" labelOnly="1" fieldPosition="0">
        <references count="3">
          <reference field="1" count="1">
            <x v="0"/>
          </reference>
          <reference field="7" count="1" selected="0">
            <x v="63"/>
          </reference>
          <reference field="9" count="1" selected="0">
            <x v="2"/>
          </reference>
        </references>
      </pivotArea>
    </format>
    <format dxfId="192">
      <pivotArea dataOnly="0" labelOnly="1" fieldPosition="0">
        <references count="3">
          <reference field="1" count="0"/>
          <reference field="7" count="1" selected="0">
            <x v="68"/>
          </reference>
          <reference field="9" count="1" selected="0">
            <x v="2"/>
          </reference>
        </references>
      </pivotArea>
    </format>
    <format dxfId="191">
      <pivotArea dataOnly="0" labelOnly="1" fieldPosition="0">
        <references count="3">
          <reference field="1" count="0"/>
          <reference field="7" count="1" selected="0">
            <x v="78"/>
          </reference>
          <reference field="9" count="1" selected="0">
            <x v="2"/>
          </reference>
        </references>
      </pivotArea>
    </format>
    <format dxfId="190">
      <pivotArea dataOnly="0" labelOnly="1" fieldPosition="0">
        <references count="3">
          <reference field="1" count="0"/>
          <reference field="7" count="1" selected="0">
            <x v="83"/>
          </reference>
          <reference field="9" count="1" selected="0">
            <x v="2"/>
          </reference>
        </references>
      </pivotArea>
    </format>
    <format dxfId="189">
      <pivotArea dataOnly="0" labelOnly="1" fieldPosition="0">
        <references count="3">
          <reference field="1" count="0"/>
          <reference field="7" count="1" selected="0">
            <x v="84"/>
          </reference>
          <reference field="9" count="1" selected="0">
            <x v="2"/>
          </reference>
        </references>
      </pivotArea>
    </format>
    <format dxfId="188">
      <pivotArea dataOnly="0" labelOnly="1" fieldPosition="0">
        <references count="3">
          <reference field="1" count="0"/>
          <reference field="7" count="1" selected="0">
            <x v="18"/>
          </reference>
          <reference field="9" count="1" selected="0">
            <x v="3"/>
          </reference>
        </references>
      </pivotArea>
    </format>
    <format dxfId="187">
      <pivotArea dataOnly="0" labelOnly="1" fieldPosition="0">
        <references count="3">
          <reference field="1" count="0"/>
          <reference field="7" count="1" selected="0">
            <x v="22"/>
          </reference>
          <reference field="9" count="1" selected="0">
            <x v="3"/>
          </reference>
        </references>
      </pivotArea>
    </format>
    <format dxfId="186">
      <pivotArea dataOnly="0" labelOnly="1" fieldPosition="0">
        <references count="3">
          <reference field="1" count="0"/>
          <reference field="7" count="1" selected="0">
            <x v="24"/>
          </reference>
          <reference field="9" count="1" selected="0">
            <x v="3"/>
          </reference>
        </references>
      </pivotArea>
    </format>
    <format dxfId="185">
      <pivotArea dataOnly="0" labelOnly="1" fieldPosition="0">
        <references count="3">
          <reference field="1" count="0"/>
          <reference field="7" count="1" selected="0">
            <x v="27"/>
          </reference>
          <reference field="9" count="1" selected="0">
            <x v="3"/>
          </reference>
        </references>
      </pivotArea>
    </format>
    <format dxfId="184">
      <pivotArea dataOnly="0" labelOnly="1" fieldPosition="0">
        <references count="3">
          <reference field="1" count="0"/>
          <reference field="7" count="1" selected="0">
            <x v="59"/>
          </reference>
          <reference field="9" count="1" selected="0">
            <x v="4"/>
          </reference>
        </references>
      </pivotArea>
    </format>
    <format dxfId="183">
      <pivotArea dataOnly="0" labelOnly="1" fieldPosition="0">
        <references count="3">
          <reference field="1" count="0"/>
          <reference field="7" count="1" selected="0">
            <x v="73"/>
          </reference>
          <reference field="9" count="1" selected="0">
            <x v="4"/>
          </reference>
        </references>
      </pivotArea>
    </format>
    <format dxfId="182">
      <pivotArea dataOnly="0" labelOnly="1" fieldPosition="0">
        <references count="3">
          <reference field="1" count="0"/>
          <reference field="7" count="1" selected="0">
            <x v="66"/>
          </reference>
          <reference field="9" count="1" selected="0">
            <x v="5"/>
          </reference>
        </references>
      </pivotArea>
    </format>
    <format dxfId="181">
      <pivotArea dataOnly="0" labelOnly="1" fieldPosition="0">
        <references count="3">
          <reference field="1" count="0"/>
          <reference field="7" count="1" selected="0">
            <x v="10"/>
          </reference>
          <reference field="9" count="1" selected="0">
            <x v="6"/>
          </reference>
        </references>
      </pivotArea>
    </format>
    <format dxfId="180">
      <pivotArea dataOnly="0" labelOnly="1" fieldPosition="0">
        <references count="3">
          <reference field="1" count="0"/>
          <reference field="7" count="1" selected="0">
            <x v="13"/>
          </reference>
          <reference field="9" count="1" selected="0">
            <x v="6"/>
          </reference>
        </references>
      </pivotArea>
    </format>
    <format dxfId="179">
      <pivotArea dataOnly="0" labelOnly="1" fieldPosition="0">
        <references count="3">
          <reference field="1" count="0"/>
          <reference field="7" count="1" selected="0">
            <x v="23"/>
          </reference>
          <reference field="9" count="1" selected="0">
            <x v="6"/>
          </reference>
        </references>
      </pivotArea>
    </format>
    <format dxfId="178">
      <pivotArea dataOnly="0" labelOnly="1" fieldPosition="0">
        <references count="3">
          <reference field="1" count="0"/>
          <reference field="7" count="1" selected="0">
            <x v="28"/>
          </reference>
          <reference field="9" count="1" selected="0">
            <x v="6"/>
          </reference>
        </references>
      </pivotArea>
    </format>
    <format dxfId="177">
      <pivotArea dataOnly="0" labelOnly="1" fieldPosition="0">
        <references count="3">
          <reference field="1" count="0"/>
          <reference field="7" count="1" selected="0">
            <x v="38"/>
          </reference>
          <reference field="9" count="1" selected="0">
            <x v="6"/>
          </reference>
        </references>
      </pivotArea>
    </format>
    <format dxfId="176">
      <pivotArea dataOnly="0" labelOnly="1" fieldPosition="0">
        <references count="3">
          <reference field="1" count="0"/>
          <reference field="7" count="1" selected="0">
            <x v="39"/>
          </reference>
          <reference field="9" count="1" selected="0">
            <x v="6"/>
          </reference>
        </references>
      </pivotArea>
    </format>
    <format dxfId="175">
      <pivotArea dataOnly="0" labelOnly="1" fieldPosition="0">
        <references count="3">
          <reference field="1" count="0"/>
          <reference field="7" count="1" selected="0">
            <x v="40"/>
          </reference>
          <reference field="9" count="1" selected="0">
            <x v="6"/>
          </reference>
        </references>
      </pivotArea>
    </format>
    <format dxfId="174">
      <pivotArea dataOnly="0" labelOnly="1" fieldPosition="0">
        <references count="3">
          <reference field="1" count="0"/>
          <reference field="7" count="1" selected="0">
            <x v="41"/>
          </reference>
          <reference field="9" count="1" selected="0">
            <x v="6"/>
          </reference>
        </references>
      </pivotArea>
    </format>
    <format dxfId="173">
      <pivotArea dataOnly="0" labelOnly="1" fieldPosition="0">
        <references count="3">
          <reference field="1" count="0"/>
          <reference field="7" count="1" selected="0">
            <x v="42"/>
          </reference>
          <reference field="9" count="1" selected="0">
            <x v="6"/>
          </reference>
        </references>
      </pivotArea>
    </format>
    <format dxfId="172">
      <pivotArea dataOnly="0" labelOnly="1" fieldPosition="0">
        <references count="3">
          <reference field="1" count="0"/>
          <reference field="7" count="1" selected="0">
            <x v="43"/>
          </reference>
          <reference field="9" count="1" selected="0">
            <x v="6"/>
          </reference>
        </references>
      </pivotArea>
    </format>
    <format dxfId="171">
      <pivotArea dataOnly="0" labelOnly="1" fieldPosition="0">
        <references count="3">
          <reference field="1" count="0"/>
          <reference field="7" count="1" selected="0">
            <x v="44"/>
          </reference>
          <reference field="9" count="1" selected="0">
            <x v="6"/>
          </reference>
        </references>
      </pivotArea>
    </format>
    <format dxfId="170">
      <pivotArea dataOnly="0" labelOnly="1" fieldPosition="0">
        <references count="3">
          <reference field="1" count="0"/>
          <reference field="7" count="1" selected="0">
            <x v="45"/>
          </reference>
          <reference field="9" count="1" selected="0">
            <x v="6"/>
          </reference>
        </references>
      </pivotArea>
    </format>
    <format dxfId="169">
      <pivotArea dataOnly="0" labelOnly="1" fieldPosition="0">
        <references count="3">
          <reference field="1" count="1">
            <x v="0"/>
          </reference>
          <reference field="7" count="1" selected="0">
            <x v="46"/>
          </reference>
          <reference field="9" count="1" selected="0">
            <x v="6"/>
          </reference>
        </references>
      </pivotArea>
    </format>
    <format dxfId="168">
      <pivotArea dataOnly="0" labelOnly="1" fieldPosition="0">
        <references count="3">
          <reference field="1" count="0"/>
          <reference field="7" count="1" selected="0">
            <x v="47"/>
          </reference>
          <reference field="9" count="1" selected="0">
            <x v="6"/>
          </reference>
        </references>
      </pivotArea>
    </format>
    <format dxfId="167">
      <pivotArea dataOnly="0" labelOnly="1" fieldPosition="0">
        <references count="3">
          <reference field="1" count="0"/>
          <reference field="7" count="1" selected="0">
            <x v="48"/>
          </reference>
          <reference field="9" count="1" selected="0">
            <x v="6"/>
          </reference>
        </references>
      </pivotArea>
    </format>
    <format dxfId="166">
      <pivotArea dataOnly="0" labelOnly="1" fieldPosition="0">
        <references count="3">
          <reference field="1" count="0"/>
          <reference field="7" count="1" selected="0">
            <x v="54"/>
          </reference>
          <reference field="9" count="1" selected="0">
            <x v="6"/>
          </reference>
        </references>
      </pivotArea>
    </format>
    <format dxfId="165">
      <pivotArea dataOnly="0" labelOnly="1" fieldPosition="0">
        <references count="3">
          <reference field="1" count="0"/>
          <reference field="7" count="1" selected="0">
            <x v="81"/>
          </reference>
          <reference field="9" count="1" selected="0">
            <x v="6"/>
          </reference>
        </references>
      </pivotArea>
    </format>
    <format dxfId="164">
      <pivotArea dataOnly="0" labelOnly="1" fieldPosition="0">
        <references count="3">
          <reference field="1" count="0"/>
          <reference field="7" count="1" selected="0">
            <x v="82"/>
          </reference>
          <reference field="9" count="1" selected="0">
            <x v="6"/>
          </reference>
        </references>
      </pivotArea>
    </format>
    <format dxfId="163">
      <pivotArea dataOnly="0" labelOnly="1" fieldPosition="0">
        <references count="3">
          <reference field="1" count="0"/>
          <reference field="7" count="1" selected="0">
            <x v="31"/>
          </reference>
          <reference field="9" count="1" selected="0">
            <x v="7"/>
          </reference>
        </references>
      </pivotArea>
    </format>
    <format dxfId="162">
      <pivotArea dataOnly="0" labelOnly="1" fieldPosition="0">
        <references count="3">
          <reference field="1" count="1">
            <x v="1"/>
          </reference>
          <reference field="7" count="1" selected="0">
            <x v="29"/>
          </reference>
          <reference field="9" count="1" selected="0">
            <x v="8"/>
          </reference>
        </references>
      </pivotArea>
    </format>
    <format dxfId="161">
      <pivotArea dataOnly="0" labelOnly="1" fieldPosition="0">
        <references count="3">
          <reference field="1" count="0"/>
          <reference field="7" count="1" selected="0">
            <x v="7"/>
          </reference>
          <reference field="9" count="1" selected="0">
            <x v="9"/>
          </reference>
        </references>
      </pivotArea>
    </format>
    <format dxfId="160">
      <pivotArea dataOnly="0" labelOnly="1" fieldPosition="0">
        <references count="3">
          <reference field="1" count="0"/>
          <reference field="7" count="1" selected="0">
            <x v="8"/>
          </reference>
          <reference field="9" count="1" selected="0">
            <x v="9"/>
          </reference>
        </references>
      </pivotArea>
    </format>
    <format dxfId="159">
      <pivotArea dataOnly="0" labelOnly="1" fieldPosition="0">
        <references count="3">
          <reference field="1" count="0"/>
          <reference field="7" count="1" selected="0">
            <x v="9"/>
          </reference>
          <reference field="9" count="1" selected="0">
            <x v="10"/>
          </reference>
        </references>
      </pivotArea>
    </format>
    <format dxfId="158">
      <pivotArea dataOnly="0" labelOnly="1" fieldPosition="0">
        <references count="3">
          <reference field="1" count="0"/>
          <reference field="7" count="1" selected="0">
            <x v="14"/>
          </reference>
          <reference field="9" count="1" selected="0">
            <x v="10"/>
          </reference>
        </references>
      </pivotArea>
    </format>
    <format dxfId="157">
      <pivotArea dataOnly="0" labelOnly="1" fieldPosition="0">
        <references count="3">
          <reference field="1" count="0"/>
          <reference field="7" count="1" selected="0">
            <x v="72"/>
          </reference>
          <reference field="9" count="1" selected="0">
            <x v="11"/>
          </reference>
        </references>
      </pivotArea>
    </format>
    <format dxfId="156">
      <pivotArea dataOnly="0" labelOnly="1" fieldPosition="0">
        <references count="3">
          <reference field="1" count="0"/>
          <reference field="7" count="1" selected="0">
            <x v="15"/>
          </reference>
          <reference field="9" count="1" selected="0">
            <x v="12"/>
          </reference>
        </references>
      </pivotArea>
    </format>
    <format dxfId="155">
      <pivotArea dataOnly="0" labelOnly="1" fieldPosition="0">
        <references count="3">
          <reference field="1" count="0"/>
          <reference field="7" count="1" selected="0">
            <x v="16"/>
          </reference>
          <reference field="9" count="1" selected="0">
            <x v="12"/>
          </reference>
        </references>
      </pivotArea>
    </format>
    <format dxfId="154">
      <pivotArea dataOnly="0" labelOnly="1" fieldPosition="0">
        <references count="3">
          <reference field="1" count="1">
            <x v="0"/>
          </reference>
          <reference field="7" count="1" selected="0">
            <x v="21"/>
          </reference>
          <reference field="9" count="1" selected="0">
            <x v="12"/>
          </reference>
        </references>
      </pivotArea>
    </format>
    <format dxfId="153">
      <pivotArea dataOnly="0" labelOnly="1" fieldPosition="0">
        <references count="3">
          <reference field="1" count="0"/>
          <reference field="7" count="1" selected="0">
            <x v="25"/>
          </reference>
          <reference field="9" count="1" selected="0">
            <x v="12"/>
          </reference>
        </references>
      </pivotArea>
    </format>
    <format dxfId="152">
      <pivotArea dataOnly="0" labelOnly="1" fieldPosition="0">
        <references count="3">
          <reference field="1" count="1">
            <x v="0"/>
          </reference>
          <reference field="7" count="1" selected="0">
            <x v="30"/>
          </reference>
          <reference field="9" count="1" selected="0">
            <x v="12"/>
          </reference>
        </references>
      </pivotArea>
    </format>
    <format dxfId="151">
      <pivotArea dataOnly="0" labelOnly="1" fieldPosition="0">
        <references count="3">
          <reference field="1" count="0"/>
          <reference field="7" count="1" selected="0">
            <x v="33"/>
          </reference>
          <reference field="9" count="1" selected="0">
            <x v="12"/>
          </reference>
        </references>
      </pivotArea>
    </format>
    <format dxfId="150">
      <pivotArea dataOnly="0" labelOnly="1" fieldPosition="0">
        <references count="3">
          <reference field="1" count="1">
            <x v="0"/>
          </reference>
          <reference field="7" count="1" selected="0">
            <x v="34"/>
          </reference>
          <reference field="9" count="1" selected="0">
            <x v="12"/>
          </reference>
        </references>
      </pivotArea>
    </format>
    <format dxfId="149">
      <pivotArea dataOnly="0" labelOnly="1" fieldPosition="0">
        <references count="3">
          <reference field="1" count="0"/>
          <reference field="7" count="1" selected="0">
            <x v="55"/>
          </reference>
          <reference field="9" count="1" selected="0">
            <x v="12"/>
          </reference>
        </references>
      </pivotArea>
    </format>
    <format dxfId="148">
      <pivotArea dataOnly="0" labelOnly="1" fieldPosition="0">
        <references count="3">
          <reference field="1" count="0"/>
          <reference field="7" count="1" selected="0">
            <x v="67"/>
          </reference>
          <reference field="9" count="1" selected="0">
            <x v="12"/>
          </reference>
        </references>
      </pivotArea>
    </format>
    <format dxfId="147">
      <pivotArea dataOnly="0" labelOnly="1" fieldPosition="0">
        <references count="3">
          <reference field="1" count="1">
            <x v="0"/>
          </reference>
          <reference field="7" count="1" selected="0">
            <x v="69"/>
          </reference>
          <reference field="9" count="1" selected="0">
            <x v="12"/>
          </reference>
        </references>
      </pivotArea>
    </format>
    <format dxfId="146">
      <pivotArea dataOnly="0" labelOnly="1" fieldPosition="0">
        <references count="3">
          <reference field="1" count="0"/>
          <reference field="7" count="1" selected="0">
            <x v="76"/>
          </reference>
          <reference field="9" count="1" selected="0">
            <x v="12"/>
          </reference>
        </references>
      </pivotArea>
    </format>
    <format dxfId="145">
      <pivotArea dataOnly="0" labelOnly="1" fieldPosition="0">
        <references count="3">
          <reference field="1" count="0"/>
          <reference field="7" count="1" selected="0">
            <x v="79"/>
          </reference>
          <reference field="9" count="1" selected="0">
            <x v="12"/>
          </reference>
        </references>
      </pivotArea>
    </format>
    <format dxfId="144">
      <pivotArea dataOnly="0" labelOnly="1" fieldPosition="0">
        <references count="3">
          <reference field="1" count="0"/>
          <reference field="7" count="1" selected="0">
            <x v="36"/>
          </reference>
          <reference field="9" count="1" selected="0">
            <x v="13"/>
          </reference>
        </references>
      </pivotArea>
    </format>
    <format dxfId="143">
      <pivotArea dataOnly="0" labelOnly="1" fieldPosition="0">
        <references count="3">
          <reference field="1" count="0"/>
          <reference field="7" count="1" selected="0">
            <x v="65"/>
          </reference>
          <reference field="9" count="1" selected="0">
            <x v="13"/>
          </reference>
        </references>
      </pivotArea>
    </format>
    <format dxfId="142">
      <pivotArea dataOnly="0" labelOnly="1" fieldPosition="0">
        <references count="3">
          <reference field="1" count="0"/>
          <reference field="7" count="1" selected="0">
            <x v="71"/>
          </reference>
          <reference field="9" count="1" selected="0">
            <x v="13"/>
          </reference>
        </references>
      </pivotArea>
    </format>
    <format dxfId="141">
      <pivotArea dataOnly="0" labelOnly="1" fieldPosition="0">
        <references count="3">
          <reference field="1" count="1">
            <x v="0"/>
          </reference>
          <reference field="7" count="1" selected="0">
            <x v="62"/>
          </reference>
          <reference field="9" count="1" selected="0">
            <x v="14"/>
          </reference>
        </references>
      </pivotArea>
    </format>
    <format dxfId="140">
      <pivotArea dataOnly="0" labelOnly="1" fieldPosition="0">
        <references count="3">
          <reference field="1" count="0"/>
          <reference field="7" count="1" selected="0">
            <x v="64"/>
          </reference>
          <reference field="9" count="1" selected="0">
            <x v="15"/>
          </reference>
        </references>
      </pivotArea>
    </format>
    <format dxfId="139">
      <pivotArea dataOnly="0" labelOnly="1" fieldPosition="0">
        <references count="3">
          <reference field="1" count="0"/>
          <reference field="7" count="1" selected="0">
            <x v="77"/>
          </reference>
          <reference field="9" count="1" selected="0">
            <x v="15"/>
          </reference>
        </references>
      </pivotArea>
    </format>
    <format dxfId="138">
      <pivotArea dataOnly="0" labelOnly="1" fieldPosition="0">
        <references count="3">
          <reference field="1" count="0"/>
          <reference field="7" count="1" selected="0">
            <x v="11"/>
          </reference>
          <reference field="9" count="1" selected="0">
            <x v="16"/>
          </reference>
        </references>
      </pivotArea>
    </format>
    <format dxfId="137">
      <pivotArea dataOnly="0" labelOnly="1" fieldPosition="0">
        <references count="3">
          <reference field="1" count="0"/>
          <reference field="7" count="1" selected="0">
            <x v="35"/>
          </reference>
          <reference field="9" count="1" selected="0">
            <x v="16"/>
          </reference>
        </references>
      </pivotArea>
    </format>
    <format dxfId="136">
      <pivotArea dataOnly="0" labelOnly="1" fieldPosition="0">
        <references count="3">
          <reference field="1" count="0"/>
          <reference field="7" count="1" selected="0">
            <x v="49"/>
          </reference>
          <reference field="9" count="1" selected="0">
            <x v="17"/>
          </reference>
        </references>
      </pivotArea>
    </format>
    <format dxfId="135">
      <pivotArea dataOnly="0" labelOnly="1" fieldPosition="0">
        <references count="3">
          <reference field="1" count="0"/>
          <reference field="7" count="1" selected="0">
            <x v="56"/>
          </reference>
          <reference field="9" count="1" selected="0">
            <x v="18"/>
          </reference>
        </references>
      </pivotArea>
    </format>
    <format dxfId="134">
      <pivotArea dataOnly="0" labelOnly="1" fieldPosition="0">
        <references count="3">
          <reference field="1" count="0"/>
          <reference field="7" count="1" selected="0">
            <x v="57"/>
          </reference>
          <reference field="9" count="1" selected="0">
            <x v="18"/>
          </reference>
        </references>
      </pivotArea>
    </format>
    <format dxfId="133">
      <pivotArea dataOnly="0" labelOnly="1" fieldPosition="0">
        <references count="3">
          <reference field="1" count="1">
            <x v="1"/>
          </reference>
          <reference field="7" count="1" selected="0">
            <x v="58"/>
          </reference>
          <reference field="9" count="1" selected="0">
            <x v="18"/>
          </reference>
        </references>
      </pivotArea>
    </format>
    <format dxfId="132">
      <pivotArea dataOnly="0" labelOnly="1" fieldPosition="0">
        <references count="3">
          <reference field="1" count="0"/>
          <reference field="7" count="1" selected="0">
            <x v="17"/>
          </reference>
          <reference field="9" count="1" selected="0">
            <x v="19"/>
          </reference>
        </references>
      </pivotArea>
    </format>
    <format dxfId="131">
      <pivotArea dataOnly="0" labelOnly="1" fieldPosition="0">
        <references count="3">
          <reference field="1" count="0"/>
          <reference field="7" count="1" selected="0">
            <x v="60"/>
          </reference>
          <reference field="9" count="1" selected="0">
            <x v="20"/>
          </reference>
        </references>
      </pivotArea>
    </format>
    <format dxfId="130">
      <pivotArea dataOnly="0" labelOnly="1" fieldPosition="0">
        <references count="3">
          <reference field="1" count="0"/>
          <reference field="7" count="1" selected="0">
            <x v="75"/>
          </reference>
          <reference field="9" count="1" selected="0">
            <x v="20"/>
          </reference>
        </references>
      </pivotArea>
    </format>
    <format dxfId="129">
      <pivotArea dataOnly="0" labelOnly="1" fieldPosition="0">
        <references count="3">
          <reference field="1" count="0"/>
          <reference field="7" count="1" selected="0">
            <x v="80"/>
          </reference>
          <reference field="9" count="1" selected="0">
            <x v="20"/>
          </reference>
        </references>
      </pivotArea>
    </format>
    <format dxfId="128">
      <pivotArea dataOnly="0" labelOnly="1" fieldPosition="0">
        <references count="3">
          <reference field="1" count="1">
            <x v="1"/>
          </reference>
          <reference field="7" count="1" selected="0">
            <x v="85"/>
          </reference>
          <reference field="9" count="1" selected="0">
            <x v="20"/>
          </reference>
        </references>
      </pivotArea>
    </format>
    <format dxfId="127">
      <pivotArea dataOnly="0" labelOnly="1" fieldPosition="0">
        <references count="4">
          <reference field="1" count="1" selected="0">
            <x v="0"/>
          </reference>
          <reference field="4" count="2">
            <x v="45"/>
            <x v="63"/>
          </reference>
          <reference field="7" count="1" selected="0">
            <x v="70"/>
          </reference>
          <reference field="9" count="1" selected="0">
            <x v="0"/>
          </reference>
        </references>
      </pivotArea>
    </format>
    <format dxfId="126">
      <pivotArea dataOnly="0" labelOnly="1" fieldPosition="0">
        <references count="4">
          <reference field="1" count="1" selected="0">
            <x v="1"/>
          </reference>
          <reference field="4" count="1">
            <x v="65"/>
          </reference>
          <reference field="7" count="1" selected="0">
            <x v="70"/>
          </reference>
          <reference field="9" count="1" selected="0">
            <x v="0"/>
          </reference>
        </references>
      </pivotArea>
    </format>
    <format dxfId="125">
      <pivotArea dataOnly="0" labelOnly="1" fieldPosition="0">
        <references count="4">
          <reference field="1" count="1" selected="0">
            <x v="0"/>
          </reference>
          <reference field="4" count="4">
            <x v="7"/>
            <x v="63"/>
            <x v="74"/>
            <x v="96"/>
          </reference>
          <reference field="7" count="1" selected="0">
            <x v="86"/>
          </reference>
          <reference field="9" count="1" selected="0">
            <x v="1"/>
          </reference>
        </references>
      </pivotArea>
    </format>
    <format dxfId="124">
      <pivotArea dataOnly="0" labelOnly="1" fieldPosition="0">
        <references count="4">
          <reference field="1" count="1" selected="0">
            <x v="1"/>
          </reference>
          <reference field="4" count="1">
            <x v="8"/>
          </reference>
          <reference field="7" count="1" selected="0">
            <x v="86"/>
          </reference>
          <reference field="9" count="1" selected="0">
            <x v="1"/>
          </reference>
        </references>
      </pivotArea>
    </format>
    <format dxfId="123">
      <pivotArea dataOnly="0" labelOnly="1" fieldPosition="0">
        <references count="4">
          <reference field="1" count="1" selected="0">
            <x v="0"/>
          </reference>
          <reference field="4" count="1">
            <x v="45"/>
          </reference>
          <reference field="7" count="1" selected="0">
            <x v="63"/>
          </reference>
          <reference field="9" count="1" selected="0">
            <x v="2"/>
          </reference>
        </references>
      </pivotArea>
    </format>
    <format dxfId="122">
      <pivotArea dataOnly="0" labelOnly="1" fieldPosition="0">
        <references count="4">
          <reference field="1" count="1" selected="0">
            <x v="0"/>
          </reference>
          <reference field="4" count="12">
            <x v="7"/>
            <x v="16"/>
            <x v="23"/>
            <x v="34"/>
            <x v="45"/>
            <x v="49"/>
            <x v="58"/>
            <x v="73"/>
            <x v="90"/>
            <x v="95"/>
            <x v="96"/>
            <x v="110"/>
          </reference>
          <reference field="7" count="1" selected="0">
            <x v="68"/>
          </reference>
          <reference field="9" count="1" selected="0">
            <x v="2"/>
          </reference>
        </references>
      </pivotArea>
    </format>
    <format dxfId="121">
      <pivotArea dataOnly="0" labelOnly="1" fieldPosition="0">
        <references count="4">
          <reference field="1" count="1" selected="0">
            <x v="1"/>
          </reference>
          <reference field="4" count="14">
            <x v="8"/>
            <x v="11"/>
            <x v="18"/>
            <x v="24"/>
            <x v="27"/>
            <x v="38"/>
            <x v="41"/>
            <x v="50"/>
            <x v="53"/>
            <x v="54"/>
            <x v="83"/>
            <x v="99"/>
            <x v="111"/>
            <x v="116"/>
          </reference>
          <reference field="7" count="1" selected="0">
            <x v="68"/>
          </reference>
          <reference field="9" count="1" selected="0">
            <x v="2"/>
          </reference>
        </references>
      </pivotArea>
    </format>
    <format dxfId="120">
      <pivotArea dataOnly="0" labelOnly="1" fieldPosition="0">
        <references count="4">
          <reference field="1" count="1" selected="0">
            <x v="0"/>
          </reference>
          <reference field="4" count="12">
            <x v="7"/>
            <x v="14"/>
            <x v="16"/>
            <x v="23"/>
            <x v="34"/>
            <x v="45"/>
            <x v="58"/>
            <x v="63"/>
            <x v="90"/>
            <x v="95"/>
            <x v="96"/>
            <x v="110"/>
          </reference>
          <reference field="7" count="1" selected="0">
            <x v="78"/>
          </reference>
          <reference field="9" count="1" selected="0">
            <x v="2"/>
          </reference>
        </references>
      </pivotArea>
    </format>
    <format dxfId="119">
      <pivotArea dataOnly="0" labelOnly="1" fieldPosition="0">
        <references count="4">
          <reference field="1" count="1" selected="0">
            <x v="1"/>
          </reference>
          <reference field="4" count="5">
            <x v="24"/>
            <x v="27"/>
            <x v="65"/>
            <x v="83"/>
            <x v="99"/>
          </reference>
          <reference field="7" count="1" selected="0">
            <x v="78"/>
          </reference>
          <reference field="9" count="1" selected="0">
            <x v="2"/>
          </reference>
        </references>
      </pivotArea>
    </format>
    <format dxfId="118">
      <pivotArea dataOnly="0" labelOnly="1" fieldPosition="0">
        <references count="4">
          <reference field="1" count="1" selected="0">
            <x v="0"/>
          </reference>
          <reference field="4" count="13">
            <x v="5"/>
            <x v="7"/>
            <x v="14"/>
            <x v="16"/>
            <x v="23"/>
            <x v="26"/>
            <x v="45"/>
            <x v="49"/>
            <x v="58"/>
            <x v="73"/>
            <x v="90"/>
            <x v="95"/>
            <x v="101"/>
          </reference>
          <reference field="7" count="1" selected="0">
            <x v="83"/>
          </reference>
          <reference field="9" count="1" selected="0">
            <x v="2"/>
          </reference>
        </references>
      </pivotArea>
    </format>
    <format dxfId="117">
      <pivotArea dataOnly="0" labelOnly="1" fieldPosition="0">
        <references count="4">
          <reference field="1" count="1" selected="0">
            <x v="1"/>
          </reference>
          <reference field="4" count="3">
            <x v="50"/>
            <x v="83"/>
            <x v="99"/>
          </reference>
          <reference field="7" count="1" selected="0">
            <x v="83"/>
          </reference>
          <reference field="9" count="1" selected="0">
            <x v="2"/>
          </reference>
        </references>
      </pivotArea>
    </format>
    <format dxfId="116">
      <pivotArea dataOnly="0" labelOnly="1" fieldPosition="0">
        <references count="4">
          <reference field="1" count="1" selected="0">
            <x v="0"/>
          </reference>
          <reference field="4" count="10">
            <x v="7"/>
            <x v="16"/>
            <x v="34"/>
            <x v="44"/>
            <x v="45"/>
            <x v="49"/>
            <x v="73"/>
            <x v="95"/>
            <x v="96"/>
            <x v="110"/>
          </reference>
          <reference field="7" count="1" selected="0">
            <x v="84"/>
          </reference>
          <reference field="9" count="1" selected="0">
            <x v="2"/>
          </reference>
        </references>
      </pivotArea>
    </format>
    <format dxfId="115">
      <pivotArea dataOnly="0" labelOnly="1" fieldPosition="0">
        <references count="4">
          <reference field="1" count="1" selected="0">
            <x v="1"/>
          </reference>
          <reference field="4" count="4">
            <x v="8"/>
            <x v="99"/>
            <x v="100"/>
            <x v="111"/>
          </reference>
          <reference field="7" count="1" selected="0">
            <x v="84"/>
          </reference>
          <reference field="9" count="1" selected="0">
            <x v="2"/>
          </reference>
        </references>
      </pivotArea>
    </format>
    <format dxfId="114">
      <pivotArea dataOnly="0" labelOnly="1" fieldPosition="0">
        <references count="4">
          <reference field="1" count="1" selected="0">
            <x v="0"/>
          </reference>
          <reference field="4" count="1">
            <x v="5"/>
          </reference>
          <reference field="7" count="1" selected="0">
            <x v="18"/>
          </reference>
          <reference field="9" count="1" selected="0">
            <x v="3"/>
          </reference>
        </references>
      </pivotArea>
    </format>
    <format dxfId="113">
      <pivotArea dataOnly="0" labelOnly="1" fieldPosition="0">
        <references count="4">
          <reference field="1" count="1" selected="0">
            <x v="1"/>
          </reference>
          <reference field="4" count="6">
            <x v="22"/>
            <x v="24"/>
            <x v="25"/>
            <x v="28"/>
            <x v="99"/>
            <x v="118"/>
          </reference>
          <reference field="7" count="1" selected="0">
            <x v="18"/>
          </reference>
          <reference field="9" count="1" selected="0">
            <x v="3"/>
          </reference>
        </references>
      </pivotArea>
    </format>
    <format dxfId="112">
      <pivotArea dataOnly="0" labelOnly="1" fieldPosition="0">
        <references count="4">
          <reference field="1" count="1" selected="0">
            <x v="0"/>
          </reference>
          <reference field="4" count="16">
            <x v="7"/>
            <x v="14"/>
            <x v="16"/>
            <x v="23"/>
            <x v="31"/>
            <x v="34"/>
            <x v="45"/>
            <x v="49"/>
            <x v="55"/>
            <x v="58"/>
            <x v="63"/>
            <x v="74"/>
            <x v="90"/>
            <x v="96"/>
            <x v="101"/>
            <x v="110"/>
          </reference>
          <reference field="7" count="1" selected="0">
            <x v="22"/>
          </reference>
          <reference field="9" count="1" selected="0">
            <x v="3"/>
          </reference>
        </references>
      </pivotArea>
    </format>
    <format dxfId="111">
      <pivotArea dataOnly="0" labelOnly="1" fieldPosition="0">
        <references count="4">
          <reference field="1" count="1" selected="0">
            <x v="1"/>
          </reference>
          <reference field="4" count="8">
            <x v="1"/>
            <x v="8"/>
            <x v="24"/>
            <x v="25"/>
            <x v="65"/>
            <x v="87"/>
            <x v="99"/>
            <x v="111"/>
          </reference>
          <reference field="7" count="1" selected="0">
            <x v="22"/>
          </reference>
          <reference field="9" count="1" selected="0">
            <x v="3"/>
          </reference>
        </references>
      </pivotArea>
    </format>
    <format dxfId="110">
      <pivotArea dataOnly="0" labelOnly="1" fieldPosition="0">
        <references count="4">
          <reference field="1" count="1" selected="0">
            <x v="0"/>
          </reference>
          <reference field="4" count="15">
            <x v="7"/>
            <x v="14"/>
            <x v="16"/>
            <x v="31"/>
            <x v="34"/>
            <x v="40"/>
            <x v="45"/>
            <x v="58"/>
            <x v="63"/>
            <x v="73"/>
            <x v="74"/>
            <x v="90"/>
            <x v="96"/>
            <x v="101"/>
            <x v="110"/>
          </reference>
          <reference field="7" count="1" selected="0">
            <x v="24"/>
          </reference>
          <reference field="9" count="1" selected="0">
            <x v="3"/>
          </reference>
        </references>
      </pivotArea>
    </format>
    <format dxfId="109">
      <pivotArea dataOnly="0" labelOnly="1" fieldPosition="0">
        <references count="4">
          <reference field="1" count="1" selected="0">
            <x v="1"/>
          </reference>
          <reference field="4" count="6">
            <x v="8"/>
            <x v="54"/>
            <x v="65"/>
            <x v="83"/>
            <x v="99"/>
            <x v="111"/>
          </reference>
          <reference field="7" count="1" selected="0">
            <x v="24"/>
          </reference>
          <reference field="9" count="1" selected="0">
            <x v="3"/>
          </reference>
        </references>
      </pivotArea>
    </format>
    <format dxfId="108">
      <pivotArea dataOnly="0" labelOnly="1" fieldPosition="0">
        <references count="4">
          <reference field="1" count="1" selected="0">
            <x v="0"/>
          </reference>
          <reference field="4" count="19">
            <x v="7"/>
            <x v="14"/>
            <x v="16"/>
            <x v="19"/>
            <x v="23"/>
            <x v="34"/>
            <x v="42"/>
            <x v="44"/>
            <x v="45"/>
            <x v="49"/>
            <x v="58"/>
            <x v="63"/>
            <x v="71"/>
            <x v="74"/>
            <x v="90"/>
            <x v="95"/>
            <x v="96"/>
            <x v="101"/>
            <x v="110"/>
          </reference>
          <reference field="7" count="1" selected="0">
            <x v="27"/>
          </reference>
          <reference field="9" count="1" selected="0">
            <x v="3"/>
          </reference>
        </references>
      </pivotArea>
    </format>
    <format dxfId="107">
      <pivotArea dataOnly="0" labelOnly="1" fieldPosition="0">
        <references count="4">
          <reference field="1" count="1" selected="0">
            <x v="1"/>
          </reference>
          <reference field="4" count="7">
            <x v="2"/>
            <x v="8"/>
            <x v="22"/>
            <x v="28"/>
            <x v="41"/>
            <x v="99"/>
            <x v="111"/>
          </reference>
          <reference field="7" count="1" selected="0">
            <x v="27"/>
          </reference>
          <reference field="9" count="1" selected="0">
            <x v="3"/>
          </reference>
        </references>
      </pivotArea>
    </format>
    <format dxfId="106">
      <pivotArea dataOnly="0" labelOnly="1" fieldPosition="0">
        <references count="4">
          <reference field="1" count="1" selected="0">
            <x v="0"/>
          </reference>
          <reference field="4" count="26">
            <x v="7"/>
            <x v="14"/>
            <x v="16"/>
            <x v="19"/>
            <x v="23"/>
            <x v="26"/>
            <x v="31"/>
            <x v="34"/>
            <x v="39"/>
            <x v="40"/>
            <x v="42"/>
            <x v="44"/>
            <x v="45"/>
            <x v="49"/>
            <x v="55"/>
            <x v="58"/>
            <x v="63"/>
            <x v="71"/>
            <x v="73"/>
            <x v="74"/>
            <x v="78"/>
            <x v="90"/>
            <x v="95"/>
            <x v="96"/>
            <x v="101"/>
            <x v="110"/>
          </reference>
          <reference field="7" count="1" selected="0">
            <x v="59"/>
          </reference>
          <reference field="9" count="1" selected="0">
            <x v="4"/>
          </reference>
        </references>
      </pivotArea>
    </format>
    <format dxfId="105">
      <pivotArea dataOnly="0" labelOnly="1" fieldPosition="0">
        <references count="4">
          <reference field="1" count="1" selected="0">
            <x v="1"/>
          </reference>
          <reference field="4" count="48">
            <x v="0"/>
            <x v="1"/>
            <x v="2"/>
            <x v="3"/>
            <x v="8"/>
            <x v="9"/>
            <x v="11"/>
            <x v="13"/>
            <x v="17"/>
            <x v="18"/>
            <x v="21"/>
            <x v="22"/>
            <x v="24"/>
            <x v="25"/>
            <x v="27"/>
            <x v="28"/>
            <x v="29"/>
            <x v="30"/>
            <x v="32"/>
            <x v="33"/>
            <x v="35"/>
            <x v="37"/>
            <x v="38"/>
            <x v="41"/>
            <x v="43"/>
            <x v="46"/>
            <x v="47"/>
            <x v="48"/>
            <x v="50"/>
            <x v="51"/>
            <x v="53"/>
            <x v="54"/>
            <x v="56"/>
            <x v="57"/>
            <x v="59"/>
            <x v="60"/>
            <x v="61"/>
            <x v="62"/>
            <x v="65"/>
            <x v="66"/>
            <x v="68"/>
            <x v="72"/>
            <x v="75"/>
            <x v="77"/>
            <x v="79"/>
            <x v="80"/>
            <x v="82"/>
            <x v="83"/>
          </reference>
          <reference field="7" count="1" selected="0">
            <x v="59"/>
          </reference>
          <reference field="9" count="1" selected="0">
            <x v="4"/>
          </reference>
        </references>
      </pivotArea>
    </format>
    <format dxfId="104">
      <pivotArea dataOnly="0" labelOnly="1" fieldPosition="0">
        <references count="4">
          <reference field="1" count="1" selected="0">
            <x v="1"/>
          </reference>
          <reference field="4" count="26">
            <x v="84"/>
            <x v="85"/>
            <x v="86"/>
            <x v="87"/>
            <x v="88"/>
            <x v="89"/>
            <x v="91"/>
            <x v="92"/>
            <x v="93"/>
            <x v="94"/>
            <x v="97"/>
            <x v="99"/>
            <x v="100"/>
            <x v="102"/>
            <x v="104"/>
            <x v="105"/>
            <x v="107"/>
            <x v="108"/>
            <x v="109"/>
            <x v="111"/>
            <x v="112"/>
            <x v="113"/>
            <x v="115"/>
            <x v="116"/>
            <x v="117"/>
            <x v="118"/>
          </reference>
          <reference field="7" count="1" selected="0">
            <x v="59"/>
          </reference>
          <reference field="9" count="1" selected="0">
            <x v="4"/>
          </reference>
        </references>
      </pivotArea>
    </format>
    <format dxfId="103">
      <pivotArea dataOnly="0" labelOnly="1" fieldPosition="0">
        <references count="4">
          <reference field="1" count="1" selected="0">
            <x v="0"/>
          </reference>
          <reference field="4" count="12">
            <x v="7"/>
            <x v="14"/>
            <x v="16"/>
            <x v="34"/>
            <x v="40"/>
            <x v="45"/>
            <x v="63"/>
            <x v="73"/>
            <x v="74"/>
            <x v="90"/>
            <x v="95"/>
            <x v="110"/>
          </reference>
          <reference field="7" count="1" selected="0">
            <x v="73"/>
          </reference>
          <reference field="9" count="1" selected="0">
            <x v="4"/>
          </reference>
        </references>
      </pivotArea>
    </format>
    <format dxfId="102">
      <pivotArea dataOnly="0" labelOnly="1" fieldPosition="0">
        <references count="4">
          <reference field="1" count="1" selected="0">
            <x v="1"/>
          </reference>
          <reference field="4" count="3">
            <x v="65"/>
            <x v="99"/>
            <x v="111"/>
          </reference>
          <reference field="7" count="1" selected="0">
            <x v="73"/>
          </reference>
          <reference field="9" count="1" selected="0">
            <x v="4"/>
          </reference>
        </references>
      </pivotArea>
    </format>
    <format dxfId="101">
      <pivotArea dataOnly="0" labelOnly="1" fieldPosition="0">
        <references count="4">
          <reference field="1" count="1" selected="0">
            <x v="0"/>
          </reference>
          <reference field="4" count="13">
            <x v="7"/>
            <x v="14"/>
            <x v="16"/>
            <x v="34"/>
            <x v="45"/>
            <x v="49"/>
            <x v="58"/>
            <x v="63"/>
            <x v="71"/>
            <x v="90"/>
            <x v="95"/>
            <x v="96"/>
            <x v="110"/>
          </reference>
          <reference field="7" count="1" selected="0">
            <x v="66"/>
          </reference>
          <reference field="9" count="1" selected="0">
            <x v="5"/>
          </reference>
        </references>
      </pivotArea>
    </format>
    <format dxfId="100">
      <pivotArea dataOnly="0" labelOnly="1" fieldPosition="0">
        <references count="4">
          <reference field="1" count="1" selected="0">
            <x v="1"/>
          </reference>
          <reference field="4" count="2">
            <x v="0"/>
            <x v="99"/>
          </reference>
          <reference field="7" count="1" selected="0">
            <x v="66"/>
          </reference>
          <reference field="9" count="1" selected="0">
            <x v="5"/>
          </reference>
        </references>
      </pivotArea>
    </format>
    <format dxfId="99">
      <pivotArea dataOnly="0" labelOnly="1" fieldPosition="0">
        <references count="4">
          <reference field="1" count="1" selected="0">
            <x v="0"/>
          </reference>
          <reference field="4" count="4">
            <x v="7"/>
            <x v="26"/>
            <x v="45"/>
            <x v="96"/>
          </reference>
          <reference field="7" count="1" selected="0">
            <x v="10"/>
          </reference>
          <reference field="9" count="1" selected="0">
            <x v="6"/>
          </reference>
        </references>
      </pivotArea>
    </format>
    <format dxfId="98">
      <pivotArea dataOnly="0" labelOnly="1" fieldPosition="0">
        <references count="4">
          <reference field="1" count="1" selected="0">
            <x v="1"/>
          </reference>
          <reference field="4" count="6">
            <x v="2"/>
            <x v="8"/>
            <x v="41"/>
            <x v="65"/>
            <x v="83"/>
            <x v="99"/>
          </reference>
          <reference field="7" count="1" selected="0">
            <x v="10"/>
          </reference>
          <reference field="9" count="1" selected="0">
            <x v="6"/>
          </reference>
        </references>
      </pivotArea>
    </format>
    <format dxfId="97">
      <pivotArea dataOnly="0" labelOnly="1" fieldPosition="0">
        <references count="4">
          <reference field="1" count="1" selected="0">
            <x v="0"/>
          </reference>
          <reference field="4" count="1">
            <x v="5"/>
          </reference>
          <reference field="7" count="1" selected="0">
            <x v="13"/>
          </reference>
          <reference field="9" count="1" selected="0">
            <x v="6"/>
          </reference>
        </references>
      </pivotArea>
    </format>
    <format dxfId="96">
      <pivotArea dataOnly="0" labelOnly="1" fieldPosition="0">
        <references count="4">
          <reference field="1" count="1" selected="0">
            <x v="1"/>
          </reference>
          <reference field="4" count="2">
            <x v="1"/>
            <x v="3"/>
          </reference>
          <reference field="7" count="1" selected="0">
            <x v="13"/>
          </reference>
          <reference field="9" count="1" selected="0">
            <x v="6"/>
          </reference>
        </references>
      </pivotArea>
    </format>
    <format dxfId="95">
      <pivotArea dataOnly="0" labelOnly="1" fieldPosition="0">
        <references count="4">
          <reference field="1" count="1" selected="0">
            <x v="0"/>
          </reference>
          <reference field="4" count="11">
            <x v="7"/>
            <x v="14"/>
            <x v="31"/>
            <x v="45"/>
            <x v="49"/>
            <x v="55"/>
            <x v="63"/>
            <x v="90"/>
            <x v="95"/>
            <x v="96"/>
            <x v="110"/>
          </reference>
          <reference field="7" count="1" selected="0">
            <x v="23"/>
          </reference>
          <reference field="9" count="1" selected="0">
            <x v="6"/>
          </reference>
        </references>
      </pivotArea>
    </format>
    <format dxfId="94">
      <pivotArea dataOnly="0" labelOnly="1" fieldPosition="0">
        <references count="4">
          <reference field="1" count="1" selected="0">
            <x v="1"/>
          </reference>
          <reference field="4" count="17">
            <x v="8"/>
            <x v="10"/>
            <x v="22"/>
            <x v="27"/>
            <x v="38"/>
            <x v="41"/>
            <x v="43"/>
            <x v="50"/>
            <x v="54"/>
            <x v="64"/>
            <x v="65"/>
            <x v="66"/>
            <x v="83"/>
            <x v="93"/>
            <x v="99"/>
            <x v="107"/>
            <x v="111"/>
          </reference>
          <reference field="7" count="1" selected="0">
            <x v="23"/>
          </reference>
          <reference field="9" count="1" selected="0">
            <x v="6"/>
          </reference>
        </references>
      </pivotArea>
    </format>
    <format dxfId="93">
      <pivotArea dataOnly="0" labelOnly="1" fieldPosition="0">
        <references count="4">
          <reference field="1" count="1" selected="0">
            <x v="0"/>
          </reference>
          <reference field="4" count="17">
            <x v="7"/>
            <x v="14"/>
            <x v="23"/>
            <x v="26"/>
            <x v="31"/>
            <x v="34"/>
            <x v="44"/>
            <x v="45"/>
            <x v="49"/>
            <x v="55"/>
            <x v="58"/>
            <x v="63"/>
            <x v="73"/>
            <x v="90"/>
            <x v="95"/>
            <x v="96"/>
            <x v="110"/>
          </reference>
          <reference field="7" count="1" selected="0">
            <x v="28"/>
          </reference>
          <reference field="9" count="1" selected="0">
            <x v="6"/>
          </reference>
        </references>
      </pivotArea>
    </format>
    <format dxfId="92">
      <pivotArea dataOnly="0" labelOnly="1" fieldPosition="0">
        <references count="4">
          <reference field="1" count="1" selected="0">
            <x v="1"/>
          </reference>
          <reference field="4" count="27">
            <x v="10"/>
            <x v="13"/>
            <x v="20"/>
            <x v="22"/>
            <x v="25"/>
            <x v="28"/>
            <x v="32"/>
            <x v="35"/>
            <x v="37"/>
            <x v="38"/>
            <x v="41"/>
            <x v="43"/>
            <x v="54"/>
            <x v="65"/>
            <x v="83"/>
            <x v="87"/>
            <x v="91"/>
            <x v="99"/>
            <x v="100"/>
            <x v="106"/>
            <x v="107"/>
            <x v="111"/>
            <x v="112"/>
            <x v="113"/>
            <x v="115"/>
            <x v="117"/>
            <x v="118"/>
          </reference>
          <reference field="7" count="1" selected="0">
            <x v="28"/>
          </reference>
          <reference field="9" count="1" selected="0">
            <x v="6"/>
          </reference>
        </references>
      </pivotArea>
    </format>
    <format dxfId="91">
      <pivotArea dataOnly="0" labelOnly="1" fieldPosition="0">
        <references count="4">
          <reference field="1" count="1" selected="0">
            <x v="0"/>
          </reference>
          <reference field="4" count="8">
            <x v="7"/>
            <x v="14"/>
            <x v="45"/>
            <x v="49"/>
            <x v="73"/>
            <x v="90"/>
            <x v="95"/>
            <x v="96"/>
          </reference>
          <reference field="7" count="1" selected="0">
            <x v="38"/>
          </reference>
          <reference field="9" count="1" selected="0">
            <x v="6"/>
          </reference>
        </references>
      </pivotArea>
    </format>
    <format dxfId="90">
      <pivotArea dataOnly="0" labelOnly="1" fieldPosition="0">
        <references count="4">
          <reference field="1" count="1" selected="0">
            <x v="1"/>
          </reference>
          <reference field="4" count="3">
            <x v="8"/>
            <x v="22"/>
            <x v="99"/>
          </reference>
          <reference field="7" count="1" selected="0">
            <x v="38"/>
          </reference>
          <reference field="9" count="1" selected="0">
            <x v="6"/>
          </reference>
        </references>
      </pivotArea>
    </format>
    <format dxfId="89">
      <pivotArea dataOnly="0" labelOnly="1" fieldPosition="0">
        <references count="4">
          <reference field="1" count="1" selected="0">
            <x v="0"/>
          </reference>
          <reference field="4" count="4">
            <x v="7"/>
            <x v="45"/>
            <x v="95"/>
            <x v="110"/>
          </reference>
          <reference field="7" count="1" selected="0">
            <x v="39"/>
          </reference>
          <reference field="9" count="1" selected="0">
            <x v="6"/>
          </reference>
        </references>
      </pivotArea>
    </format>
    <format dxfId="88">
      <pivotArea dataOnly="0" labelOnly="1" fieldPosition="0">
        <references count="4">
          <reference field="1" count="1" selected="0">
            <x v="1"/>
          </reference>
          <reference field="4" count="3">
            <x v="8"/>
            <x v="41"/>
            <x v="60"/>
          </reference>
          <reference field="7" count="1" selected="0">
            <x v="39"/>
          </reference>
          <reference field="9" count="1" selected="0">
            <x v="6"/>
          </reference>
        </references>
      </pivotArea>
    </format>
    <format dxfId="87">
      <pivotArea dataOnly="0" labelOnly="1" fieldPosition="0">
        <references count="4">
          <reference field="1" count="1" selected="0">
            <x v="0"/>
          </reference>
          <reference field="4" count="7">
            <x v="5"/>
            <x v="7"/>
            <x v="45"/>
            <x v="55"/>
            <x v="73"/>
            <x v="95"/>
            <x v="96"/>
          </reference>
          <reference field="7" count="1" selected="0">
            <x v="40"/>
          </reference>
          <reference field="9" count="1" selected="0">
            <x v="6"/>
          </reference>
        </references>
      </pivotArea>
    </format>
    <format dxfId="86">
      <pivotArea dataOnly="0" labelOnly="1" fieldPosition="0">
        <references count="4">
          <reference field="1" count="1" selected="0">
            <x v="1"/>
          </reference>
          <reference field="4" count="1">
            <x v="41"/>
          </reference>
          <reference field="7" count="1" selected="0">
            <x v="40"/>
          </reference>
          <reference field="9" count="1" selected="0">
            <x v="6"/>
          </reference>
        </references>
      </pivotArea>
    </format>
    <format dxfId="85">
      <pivotArea dataOnly="0" labelOnly="1" fieldPosition="0">
        <references count="4">
          <reference field="1" count="1" selected="0">
            <x v="0"/>
          </reference>
          <reference field="4" count="14">
            <x v="7"/>
            <x v="14"/>
            <x v="19"/>
            <x v="34"/>
            <x v="45"/>
            <x v="49"/>
            <x v="55"/>
            <x v="63"/>
            <x v="71"/>
            <x v="73"/>
            <x v="95"/>
            <x v="96"/>
            <x v="101"/>
            <x v="110"/>
          </reference>
          <reference field="7" count="1" selected="0">
            <x v="41"/>
          </reference>
          <reference field="9" count="1" selected="0">
            <x v="6"/>
          </reference>
        </references>
      </pivotArea>
    </format>
    <format dxfId="84">
      <pivotArea dataOnly="0" labelOnly="1" fieldPosition="0">
        <references count="4">
          <reference field="1" count="1" selected="0">
            <x v="1"/>
          </reference>
          <reference field="4" count="16">
            <x v="13"/>
            <x v="20"/>
            <x v="22"/>
            <x v="25"/>
            <x v="27"/>
            <x v="35"/>
            <x v="37"/>
            <x v="41"/>
            <x v="43"/>
            <x v="62"/>
            <x v="65"/>
            <x v="83"/>
            <x v="99"/>
            <x v="100"/>
            <x v="107"/>
            <x v="118"/>
          </reference>
          <reference field="7" count="1" selected="0">
            <x v="41"/>
          </reference>
          <reference field="9" count="1" selected="0">
            <x v="6"/>
          </reference>
        </references>
      </pivotArea>
    </format>
    <format dxfId="83">
      <pivotArea dataOnly="0" labelOnly="1" fieldPosition="0">
        <references count="4">
          <reference field="1" count="1" selected="0">
            <x v="0"/>
          </reference>
          <reference field="4" count="3">
            <x v="7"/>
            <x v="58"/>
            <x v="96"/>
          </reference>
          <reference field="7" count="1" selected="0">
            <x v="42"/>
          </reference>
          <reference field="9" count="1" selected="0">
            <x v="6"/>
          </reference>
        </references>
      </pivotArea>
    </format>
    <format dxfId="82">
      <pivotArea dataOnly="0" labelOnly="1" fieldPosition="0">
        <references count="4">
          <reference field="1" count="1" selected="0">
            <x v="1"/>
          </reference>
          <reference field="4" count="3">
            <x v="41"/>
            <x v="65"/>
            <x v="99"/>
          </reference>
          <reference field="7" count="1" selected="0">
            <x v="42"/>
          </reference>
          <reference field="9" count="1" selected="0">
            <x v="6"/>
          </reference>
        </references>
      </pivotArea>
    </format>
    <format dxfId="81">
      <pivotArea dataOnly="0" labelOnly="1" fieldPosition="0">
        <references count="4">
          <reference field="1" count="1" selected="0">
            <x v="0"/>
          </reference>
          <reference field="4" count="6">
            <x v="5"/>
            <x v="7"/>
            <x v="14"/>
            <x v="45"/>
            <x v="73"/>
            <x v="110"/>
          </reference>
          <reference field="7" count="1" selected="0">
            <x v="43"/>
          </reference>
          <reference field="9" count="1" selected="0">
            <x v="6"/>
          </reference>
        </references>
      </pivotArea>
    </format>
    <format dxfId="80">
      <pivotArea dataOnly="0" labelOnly="1" fieldPosition="0">
        <references count="4">
          <reference field="1" count="1" selected="0">
            <x v="1"/>
          </reference>
          <reference field="4" count="4">
            <x v="22"/>
            <x v="41"/>
            <x v="65"/>
            <x v="99"/>
          </reference>
          <reference field="7" count="1" selected="0">
            <x v="43"/>
          </reference>
          <reference field="9" count="1" selected="0">
            <x v="6"/>
          </reference>
        </references>
      </pivotArea>
    </format>
    <format dxfId="79">
      <pivotArea dataOnly="0" labelOnly="1" fieldPosition="0">
        <references count="4">
          <reference field="1" count="1" selected="0">
            <x v="0"/>
          </reference>
          <reference field="4" count="26">
            <x v="7"/>
            <x v="14"/>
            <x v="16"/>
            <x v="19"/>
            <x v="23"/>
            <x v="26"/>
            <x v="31"/>
            <x v="34"/>
            <x v="39"/>
            <x v="40"/>
            <x v="42"/>
            <x v="44"/>
            <x v="45"/>
            <x v="49"/>
            <x v="55"/>
            <x v="58"/>
            <x v="63"/>
            <x v="71"/>
            <x v="73"/>
            <x v="74"/>
            <x v="78"/>
            <x v="90"/>
            <x v="95"/>
            <x v="96"/>
            <x v="101"/>
            <x v="110"/>
          </reference>
          <reference field="7" count="1" selected="0">
            <x v="44"/>
          </reference>
          <reference field="9" count="1" selected="0">
            <x v="6"/>
          </reference>
        </references>
      </pivotArea>
    </format>
    <format dxfId="78">
      <pivotArea dataOnly="0" labelOnly="1" fieldPosition="0">
        <references count="4">
          <reference field="1" count="1" selected="0">
            <x v="1"/>
          </reference>
          <reference field="4" count="49">
            <x v="6"/>
            <x v="8"/>
            <x v="10"/>
            <x v="11"/>
            <x v="12"/>
            <x v="13"/>
            <x v="15"/>
            <x v="18"/>
            <x v="21"/>
            <x v="22"/>
            <x v="24"/>
            <x v="25"/>
            <x v="27"/>
            <x v="28"/>
            <x v="30"/>
            <x v="32"/>
            <x v="35"/>
            <x v="36"/>
            <x v="37"/>
            <x v="38"/>
            <x v="41"/>
            <x v="43"/>
            <x v="47"/>
            <x v="50"/>
            <x v="51"/>
            <x v="57"/>
            <x v="62"/>
            <x v="64"/>
            <x v="65"/>
            <x v="66"/>
            <x v="67"/>
            <x v="69"/>
            <x v="70"/>
            <x v="72"/>
            <x v="76"/>
            <x v="77"/>
            <x v="79"/>
            <x v="80"/>
            <x v="83"/>
            <x v="84"/>
            <x v="87"/>
            <x v="89"/>
            <x v="91"/>
            <x v="92"/>
            <x v="93"/>
            <x v="97"/>
            <x v="98"/>
            <x v="99"/>
            <x v="100"/>
          </reference>
          <reference field="7" count="1" selected="0">
            <x v="44"/>
          </reference>
          <reference field="9" count="1" selected="0">
            <x v="6"/>
          </reference>
        </references>
      </pivotArea>
    </format>
    <format dxfId="77">
      <pivotArea dataOnly="0" labelOnly="1" fieldPosition="0">
        <references count="4">
          <reference field="1" count="1" selected="0">
            <x v="1"/>
          </reference>
          <reference field="4" count="12">
            <x v="104"/>
            <x v="106"/>
            <x v="107"/>
            <x v="109"/>
            <x v="111"/>
            <x v="112"/>
            <x v="113"/>
            <x v="114"/>
            <x v="115"/>
            <x v="116"/>
            <x v="117"/>
            <x v="118"/>
          </reference>
          <reference field="7" count="1" selected="0">
            <x v="44"/>
          </reference>
          <reference field="9" count="1" selected="0">
            <x v="6"/>
          </reference>
        </references>
      </pivotArea>
    </format>
    <format dxfId="76">
      <pivotArea dataOnly="0" labelOnly="1" fieldPosition="0">
        <references count="4">
          <reference field="1" count="1" selected="0">
            <x v="0"/>
          </reference>
          <reference field="4" count="8">
            <x v="7"/>
            <x v="16"/>
            <x v="26"/>
            <x v="34"/>
            <x v="45"/>
            <x v="58"/>
            <x v="90"/>
            <x v="96"/>
          </reference>
          <reference field="7" count="1" selected="0">
            <x v="45"/>
          </reference>
          <reference field="9" count="1" selected="0">
            <x v="6"/>
          </reference>
        </references>
      </pivotArea>
    </format>
    <format dxfId="75">
      <pivotArea dataOnly="0" labelOnly="1" fieldPosition="0">
        <references count="4">
          <reference field="1" count="1" selected="0">
            <x v="1"/>
          </reference>
          <reference field="4" count="7">
            <x v="41"/>
            <x v="83"/>
            <x v="91"/>
            <x v="93"/>
            <x v="99"/>
            <x v="100"/>
            <x v="111"/>
          </reference>
          <reference field="7" count="1" selected="0">
            <x v="45"/>
          </reference>
          <reference field="9" count="1" selected="0">
            <x v="6"/>
          </reference>
        </references>
      </pivotArea>
    </format>
    <format dxfId="74">
      <pivotArea dataOnly="0" labelOnly="1" fieldPosition="0">
        <references count="4">
          <reference field="1" count="1" selected="0">
            <x v="0"/>
          </reference>
          <reference field="4" count="9">
            <x v="5"/>
            <x v="7"/>
            <x v="31"/>
            <x v="34"/>
            <x v="44"/>
            <x v="45"/>
            <x v="73"/>
            <x v="96"/>
            <x v="110"/>
          </reference>
          <reference field="7" count="1" selected="0">
            <x v="46"/>
          </reference>
          <reference field="9" count="1" selected="0">
            <x v="6"/>
          </reference>
        </references>
      </pivotArea>
    </format>
    <format dxfId="73">
      <pivotArea dataOnly="0" labelOnly="1" fieldPosition="0">
        <references count="4">
          <reference field="1" count="1" selected="0">
            <x v="0"/>
          </reference>
          <reference field="4" count="3">
            <x v="7"/>
            <x v="16"/>
            <x v="45"/>
          </reference>
          <reference field="7" count="1" selected="0">
            <x v="47"/>
          </reference>
          <reference field="9" count="1" selected="0">
            <x v="6"/>
          </reference>
        </references>
      </pivotArea>
    </format>
    <format dxfId="72">
      <pivotArea dataOnly="0" labelOnly="1" fieldPosition="0">
        <references count="4">
          <reference field="1" count="1" selected="0">
            <x v="1"/>
          </reference>
          <reference field="4" count="3">
            <x v="32"/>
            <x v="41"/>
            <x v="99"/>
          </reference>
          <reference field="7" count="1" selected="0">
            <x v="47"/>
          </reference>
          <reference field="9" count="1" selected="0">
            <x v="6"/>
          </reference>
        </references>
      </pivotArea>
    </format>
    <format dxfId="71">
      <pivotArea dataOnly="0" labelOnly="1" fieldPosition="0">
        <references count="4">
          <reference field="1" count="1" selected="0">
            <x v="0"/>
          </reference>
          <reference field="4" count="9">
            <x v="7"/>
            <x v="14"/>
            <x v="34"/>
            <x v="44"/>
            <x v="45"/>
            <x v="55"/>
            <x v="58"/>
            <x v="63"/>
            <x v="90"/>
          </reference>
          <reference field="7" count="1" selected="0">
            <x v="48"/>
          </reference>
          <reference field="9" count="1" selected="0">
            <x v="6"/>
          </reference>
        </references>
      </pivotArea>
    </format>
    <format dxfId="70">
      <pivotArea dataOnly="0" labelOnly="1" fieldPosition="0">
        <references count="4">
          <reference field="1" count="1" selected="0">
            <x v="1"/>
          </reference>
          <reference field="4" count="9">
            <x v="8"/>
            <x v="13"/>
            <x v="18"/>
            <x v="22"/>
            <x v="41"/>
            <x v="65"/>
            <x v="83"/>
            <x v="99"/>
            <x v="111"/>
          </reference>
          <reference field="7" count="1" selected="0">
            <x v="48"/>
          </reference>
          <reference field="9" count="1" selected="0">
            <x v="6"/>
          </reference>
        </references>
      </pivotArea>
    </format>
    <format dxfId="69">
      <pivotArea dataOnly="0" labelOnly="1" fieldPosition="0">
        <references count="4">
          <reference field="1" count="1" selected="0">
            <x v="0"/>
          </reference>
          <reference field="4" count="8">
            <x v="7"/>
            <x v="16"/>
            <x v="45"/>
            <x v="49"/>
            <x v="58"/>
            <x v="63"/>
            <x v="90"/>
            <x v="96"/>
          </reference>
          <reference field="7" count="1" selected="0">
            <x v="54"/>
          </reference>
          <reference field="9" count="1" selected="0">
            <x v="6"/>
          </reference>
        </references>
      </pivotArea>
    </format>
    <format dxfId="68">
      <pivotArea dataOnly="0" labelOnly="1" fieldPosition="0">
        <references count="4">
          <reference field="1" count="1" selected="0">
            <x v="1"/>
          </reference>
          <reference field="4" count="5">
            <x v="0"/>
            <x v="1"/>
            <x v="2"/>
            <x v="99"/>
            <x v="111"/>
          </reference>
          <reference field="7" count="1" selected="0">
            <x v="54"/>
          </reference>
          <reference field="9" count="1" selected="0">
            <x v="6"/>
          </reference>
        </references>
      </pivotArea>
    </format>
    <format dxfId="67">
      <pivotArea dataOnly="0" labelOnly="1" fieldPosition="0">
        <references count="4">
          <reference field="1" count="1" selected="0">
            <x v="0"/>
          </reference>
          <reference field="4" count="18">
            <x v="7"/>
            <x v="16"/>
            <x v="19"/>
            <x v="23"/>
            <x v="26"/>
            <x v="39"/>
            <x v="44"/>
            <x v="45"/>
            <x v="49"/>
            <x v="55"/>
            <x v="58"/>
            <x v="63"/>
            <x v="73"/>
            <x v="74"/>
            <x v="90"/>
            <x v="95"/>
            <x v="96"/>
            <x v="110"/>
          </reference>
          <reference field="7" count="1" selected="0">
            <x v="81"/>
          </reference>
          <reference field="9" count="1" selected="0">
            <x v="6"/>
          </reference>
        </references>
      </pivotArea>
    </format>
    <format dxfId="66">
      <pivotArea dataOnly="0" labelOnly="1" fieldPosition="0">
        <references count="4">
          <reference field="1" count="1" selected="0">
            <x v="1"/>
          </reference>
          <reference field="4" count="13">
            <x v="1"/>
            <x v="2"/>
            <x v="4"/>
            <x v="8"/>
            <x v="13"/>
            <x v="18"/>
            <x v="22"/>
            <x v="25"/>
            <x v="41"/>
            <x v="83"/>
            <x v="87"/>
            <x v="99"/>
            <x v="111"/>
          </reference>
          <reference field="7" count="1" selected="0">
            <x v="81"/>
          </reference>
          <reference field="9" count="1" selected="0">
            <x v="6"/>
          </reference>
        </references>
      </pivotArea>
    </format>
    <format dxfId="65">
      <pivotArea dataOnly="0" labelOnly="1" fieldPosition="0">
        <references count="4">
          <reference field="1" count="1" selected="0">
            <x v="0"/>
          </reference>
          <reference field="4" count="6">
            <x v="7"/>
            <x v="14"/>
            <x v="34"/>
            <x v="58"/>
            <x v="63"/>
            <x v="90"/>
          </reference>
          <reference field="7" count="1" selected="0">
            <x v="82"/>
          </reference>
          <reference field="9" count="1" selected="0">
            <x v="6"/>
          </reference>
        </references>
      </pivotArea>
    </format>
    <format dxfId="64">
      <pivotArea dataOnly="0" labelOnly="1" fieldPosition="0">
        <references count="4">
          <reference field="1" count="1" selected="0">
            <x v="1"/>
          </reference>
          <reference field="4" count="11">
            <x v="13"/>
            <x v="22"/>
            <x v="25"/>
            <x v="27"/>
            <x v="35"/>
            <x v="41"/>
            <x v="62"/>
            <x v="65"/>
            <x v="83"/>
            <x v="99"/>
            <x v="111"/>
          </reference>
          <reference field="7" count="1" selected="0">
            <x v="82"/>
          </reference>
          <reference field="9" count="1" selected="0">
            <x v="6"/>
          </reference>
        </references>
      </pivotArea>
    </format>
    <format dxfId="63">
      <pivotArea dataOnly="0" labelOnly="1" fieldPosition="0">
        <references count="4">
          <reference field="1" count="1" selected="0">
            <x v="0"/>
          </reference>
          <reference field="4" count="2">
            <x v="14"/>
            <x v="45"/>
          </reference>
          <reference field="7" count="1" selected="0">
            <x v="31"/>
          </reference>
          <reference field="9" count="1" selected="0">
            <x v="7"/>
          </reference>
        </references>
      </pivotArea>
    </format>
    <format dxfId="62">
      <pivotArea dataOnly="0" labelOnly="1" fieldPosition="0">
        <references count="4">
          <reference field="1" count="1" selected="0">
            <x v="1"/>
          </reference>
          <reference field="4" count="1">
            <x v="111"/>
          </reference>
          <reference field="7" count="1" selected="0">
            <x v="31"/>
          </reference>
          <reference field="9" count="1" selected="0">
            <x v="7"/>
          </reference>
        </references>
      </pivotArea>
    </format>
    <format dxfId="61">
      <pivotArea dataOnly="0" labelOnly="1" fieldPosition="0">
        <references count="4">
          <reference field="1" count="1" selected="0">
            <x v="1"/>
          </reference>
          <reference field="4" count="1">
            <x v="8"/>
          </reference>
          <reference field="7" count="1" selected="0">
            <x v="29"/>
          </reference>
          <reference field="9" count="1" selected="0">
            <x v="8"/>
          </reference>
        </references>
      </pivotArea>
    </format>
    <format dxfId="60">
      <pivotArea dataOnly="0" labelOnly="1" fieldPosition="0">
        <references count="4">
          <reference field="1" count="1" selected="0">
            <x v="0"/>
          </reference>
          <reference field="4" count="6">
            <x v="7"/>
            <x v="23"/>
            <x v="39"/>
            <x v="45"/>
            <x v="73"/>
            <x v="110"/>
          </reference>
          <reference field="7" count="1" selected="0">
            <x v="7"/>
          </reference>
          <reference field="9" count="1" selected="0">
            <x v="9"/>
          </reference>
        </references>
      </pivotArea>
    </format>
    <format dxfId="59">
      <pivotArea dataOnly="0" labelOnly="1" fieldPosition="0">
        <references count="4">
          <reference field="1" count="1" selected="0">
            <x v="1"/>
          </reference>
          <reference field="4" count="1">
            <x v="89"/>
          </reference>
          <reference field="7" count="1" selected="0">
            <x v="7"/>
          </reference>
          <reference field="9" count="1" selected="0">
            <x v="9"/>
          </reference>
        </references>
      </pivotArea>
    </format>
    <format dxfId="58">
      <pivotArea dataOnly="0" labelOnly="1" fieldPosition="0">
        <references count="4">
          <reference field="1" count="1" selected="0">
            <x v="0"/>
          </reference>
          <reference field="4" count="1">
            <x v="7"/>
          </reference>
          <reference field="7" count="1" selected="0">
            <x v="8"/>
          </reference>
          <reference field="9" count="1" selected="0">
            <x v="9"/>
          </reference>
        </references>
      </pivotArea>
    </format>
    <format dxfId="57">
      <pivotArea dataOnly="0" labelOnly="1" fieldPosition="0">
        <references count="4">
          <reference field="1" count="1" selected="0">
            <x v="1"/>
          </reference>
          <reference field="4" count="3">
            <x v="41"/>
            <x v="83"/>
            <x v="99"/>
          </reference>
          <reference field="7" count="1" selected="0">
            <x v="8"/>
          </reference>
          <reference field="9" count="1" selected="0">
            <x v="9"/>
          </reference>
        </references>
      </pivotArea>
    </format>
    <format dxfId="56">
      <pivotArea dataOnly="0" labelOnly="1" fieldPosition="0">
        <references count="4">
          <reference field="1" count="1" selected="0">
            <x v="0"/>
          </reference>
          <reference field="4" count="10">
            <x v="7"/>
            <x v="14"/>
            <x v="16"/>
            <x v="34"/>
            <x v="44"/>
            <x v="45"/>
            <x v="63"/>
            <x v="73"/>
            <x v="95"/>
            <x v="110"/>
          </reference>
          <reference field="7" count="1" selected="0">
            <x v="9"/>
          </reference>
          <reference field="9" count="1" selected="0">
            <x v="10"/>
          </reference>
        </references>
      </pivotArea>
    </format>
    <format dxfId="55">
      <pivotArea dataOnly="0" labelOnly="1" fieldPosition="0">
        <references count="4">
          <reference field="1" count="1" selected="0">
            <x v="1"/>
          </reference>
          <reference field="4" count="7">
            <x v="1"/>
            <x v="2"/>
            <x v="3"/>
            <x v="8"/>
            <x v="41"/>
            <x v="99"/>
            <x v="109"/>
          </reference>
          <reference field="7" count="1" selected="0">
            <x v="9"/>
          </reference>
          <reference field="9" count="1" selected="0">
            <x v="10"/>
          </reference>
        </references>
      </pivotArea>
    </format>
    <format dxfId="54">
      <pivotArea dataOnly="0" labelOnly="1" fieldPosition="0">
        <references count="4">
          <reference field="1" count="1" selected="0">
            <x v="0"/>
          </reference>
          <reference field="4" count="10">
            <x v="5"/>
            <x v="7"/>
            <x v="16"/>
            <x v="23"/>
            <x v="44"/>
            <x v="45"/>
            <x v="63"/>
            <x v="90"/>
            <x v="95"/>
            <x v="110"/>
          </reference>
          <reference field="7" count="1" selected="0">
            <x v="14"/>
          </reference>
          <reference field="9" count="1" selected="0">
            <x v="10"/>
          </reference>
        </references>
      </pivotArea>
    </format>
    <format dxfId="53">
      <pivotArea dataOnly="0" labelOnly="1" fieldPosition="0">
        <references count="4">
          <reference field="1" count="1" selected="0">
            <x v="1"/>
          </reference>
          <reference field="4" count="5">
            <x v="11"/>
            <x v="13"/>
            <x v="41"/>
            <x v="83"/>
            <x v="99"/>
          </reference>
          <reference field="7" count="1" selected="0">
            <x v="14"/>
          </reference>
          <reference field="9" count="1" selected="0">
            <x v="10"/>
          </reference>
        </references>
      </pivotArea>
    </format>
    <format dxfId="52">
      <pivotArea dataOnly="0" labelOnly="1" fieldPosition="0">
        <references count="4">
          <reference field="1" count="1" selected="0">
            <x v="0"/>
          </reference>
          <reference field="4" count="1">
            <x v="101"/>
          </reference>
          <reference field="7" count="1" selected="0">
            <x v="72"/>
          </reference>
          <reference field="9" count="1" selected="0">
            <x v="11"/>
          </reference>
        </references>
      </pivotArea>
    </format>
    <format dxfId="51">
      <pivotArea dataOnly="0" labelOnly="1" fieldPosition="0">
        <references count="4">
          <reference field="1" count="1" selected="0">
            <x v="1"/>
          </reference>
          <reference field="4" count="5">
            <x v="32"/>
            <x v="41"/>
            <x v="79"/>
            <x v="81"/>
            <x v="103"/>
          </reference>
          <reference field="7" count="1" selected="0">
            <x v="72"/>
          </reference>
          <reference field="9" count="1" selected="0">
            <x v="11"/>
          </reference>
        </references>
      </pivotArea>
    </format>
    <format dxfId="50">
      <pivotArea dataOnly="0" labelOnly="1" fieldPosition="0">
        <references count="4">
          <reference field="1" count="1" selected="0">
            <x v="0"/>
          </reference>
          <reference field="4" count="4">
            <x v="34"/>
            <x v="44"/>
            <x v="58"/>
            <x v="63"/>
          </reference>
          <reference field="7" count="1" selected="0">
            <x v="15"/>
          </reference>
          <reference field="9" count="1" selected="0">
            <x v="12"/>
          </reference>
        </references>
      </pivotArea>
    </format>
    <format dxfId="49">
      <pivotArea dataOnly="0" labelOnly="1" fieldPosition="0">
        <references count="4">
          <reference field="1" count="1" selected="0">
            <x v="1"/>
          </reference>
          <reference field="4" count="1">
            <x v="99"/>
          </reference>
          <reference field="7" count="1" selected="0">
            <x v="15"/>
          </reference>
          <reference field="9" count="1" selected="0">
            <x v="12"/>
          </reference>
        </references>
      </pivotArea>
    </format>
    <format dxfId="48">
      <pivotArea dataOnly="0" labelOnly="1" fieldPosition="0">
        <references count="4">
          <reference field="1" count="1" selected="0">
            <x v="0"/>
          </reference>
          <reference field="4" count="2">
            <x v="45"/>
            <x v="90"/>
          </reference>
          <reference field="7" count="1" selected="0">
            <x v="16"/>
          </reference>
          <reference field="9" count="1" selected="0">
            <x v="12"/>
          </reference>
        </references>
      </pivotArea>
    </format>
    <format dxfId="47">
      <pivotArea dataOnly="0" labelOnly="1" fieldPosition="0">
        <references count="4">
          <reference field="1" count="1" selected="0">
            <x v="1"/>
          </reference>
          <reference field="4" count="1">
            <x v="99"/>
          </reference>
          <reference field="7" count="1" selected="0">
            <x v="16"/>
          </reference>
          <reference field="9" count="1" selected="0">
            <x v="12"/>
          </reference>
        </references>
      </pivotArea>
    </format>
    <format dxfId="46">
      <pivotArea dataOnly="0" labelOnly="1" fieldPosition="0">
        <references count="4">
          <reference field="1" count="1" selected="0">
            <x v="0"/>
          </reference>
          <reference field="4" count="6">
            <x v="7"/>
            <x v="14"/>
            <x v="45"/>
            <x v="90"/>
            <x v="95"/>
            <x v="96"/>
          </reference>
          <reference field="7" count="1" selected="0">
            <x v="21"/>
          </reference>
          <reference field="9" count="1" selected="0">
            <x v="12"/>
          </reference>
        </references>
      </pivotArea>
    </format>
    <format dxfId="45">
      <pivotArea dataOnly="0" labelOnly="1" fieldPosition="0">
        <references count="4">
          <reference field="1" count="1" selected="0">
            <x v="0"/>
          </reference>
          <reference field="4" count="23">
            <x v="7"/>
            <x v="14"/>
            <x v="16"/>
            <x v="19"/>
            <x v="23"/>
            <x v="34"/>
            <x v="39"/>
            <x v="40"/>
            <x v="42"/>
            <x v="44"/>
            <x v="45"/>
            <x v="49"/>
            <x v="55"/>
            <x v="58"/>
            <x v="63"/>
            <x v="71"/>
            <x v="73"/>
            <x v="74"/>
            <x v="90"/>
            <x v="95"/>
            <x v="96"/>
            <x v="101"/>
            <x v="110"/>
          </reference>
          <reference field="7" count="1" selected="0">
            <x v="25"/>
          </reference>
          <reference field="9" count="1" selected="0">
            <x v="12"/>
          </reference>
        </references>
      </pivotArea>
    </format>
    <format dxfId="44">
      <pivotArea dataOnly="0" labelOnly="1" fieldPosition="0">
        <references count="4">
          <reference field="1" count="1" selected="0">
            <x v="1"/>
          </reference>
          <reference field="4" count="9">
            <x v="2"/>
            <x v="3"/>
            <x v="18"/>
            <x v="22"/>
            <x v="79"/>
            <x v="87"/>
            <x v="99"/>
            <x v="102"/>
            <x v="111"/>
          </reference>
          <reference field="7" count="1" selected="0">
            <x v="25"/>
          </reference>
          <reference field="9" count="1" selected="0">
            <x v="12"/>
          </reference>
        </references>
      </pivotArea>
    </format>
    <format dxfId="43">
      <pivotArea dataOnly="0" labelOnly="1" fieldPosition="0">
        <references count="4">
          <reference field="1" count="1" selected="0">
            <x v="0"/>
          </reference>
          <reference field="4" count="1">
            <x v="7"/>
          </reference>
          <reference field="7" count="1" selected="0">
            <x v="30"/>
          </reference>
          <reference field="9" count="1" selected="0">
            <x v="12"/>
          </reference>
        </references>
      </pivotArea>
    </format>
    <format dxfId="42">
      <pivotArea dataOnly="0" labelOnly="1" fieldPosition="0">
        <references count="4">
          <reference field="1" count="1" selected="0">
            <x v="0"/>
          </reference>
          <reference field="4" count="9">
            <x v="7"/>
            <x v="16"/>
            <x v="42"/>
            <x v="45"/>
            <x v="49"/>
            <x v="63"/>
            <x v="90"/>
            <x v="96"/>
            <x v="110"/>
          </reference>
          <reference field="7" count="1" selected="0">
            <x v="33"/>
          </reference>
          <reference field="9" count="1" selected="0">
            <x v="12"/>
          </reference>
        </references>
      </pivotArea>
    </format>
    <format dxfId="41">
      <pivotArea dataOnly="0" labelOnly="1" fieldPosition="0">
        <references count="4">
          <reference field="1" count="1" selected="0">
            <x v="1"/>
          </reference>
          <reference field="4" count="3">
            <x v="22"/>
            <x v="41"/>
            <x v="111"/>
          </reference>
          <reference field="7" count="1" selected="0">
            <x v="33"/>
          </reference>
          <reference field="9" count="1" selected="0">
            <x v="12"/>
          </reference>
        </references>
      </pivotArea>
    </format>
    <format dxfId="40">
      <pivotArea dataOnly="0" labelOnly="1" fieldPosition="0">
        <references count="4">
          <reference field="1" count="1" selected="0">
            <x v="0"/>
          </reference>
          <reference field="4" count="1">
            <x v="45"/>
          </reference>
          <reference field="7" count="1" selected="0">
            <x v="34"/>
          </reference>
          <reference field="9" count="1" selected="0">
            <x v="12"/>
          </reference>
        </references>
      </pivotArea>
    </format>
    <format dxfId="39">
      <pivotArea dataOnly="0" labelOnly="1" fieldPosition="0">
        <references count="4">
          <reference field="1" count="1" selected="0">
            <x v="0"/>
          </reference>
          <reference field="4" count="4">
            <x v="45"/>
            <x v="63"/>
            <x v="96"/>
            <x v="101"/>
          </reference>
          <reference field="7" count="1" selected="0">
            <x v="55"/>
          </reference>
          <reference field="9" count="1" selected="0">
            <x v="12"/>
          </reference>
        </references>
      </pivotArea>
    </format>
    <format dxfId="38">
      <pivotArea dataOnly="0" labelOnly="1" fieldPosition="0">
        <references count="4">
          <reference field="1" count="1" selected="0">
            <x v="1"/>
          </reference>
          <reference field="4" count="1">
            <x v="111"/>
          </reference>
          <reference field="7" count="1" selected="0">
            <x v="55"/>
          </reference>
          <reference field="9" count="1" selected="0">
            <x v="12"/>
          </reference>
        </references>
      </pivotArea>
    </format>
    <format dxfId="37">
      <pivotArea dataOnly="0" labelOnly="1" fieldPosition="0">
        <references count="4">
          <reference field="1" count="1" selected="0">
            <x v="0"/>
          </reference>
          <reference field="4" count="3">
            <x v="7"/>
            <x v="45"/>
            <x v="63"/>
          </reference>
          <reference field="7" count="1" selected="0">
            <x v="67"/>
          </reference>
          <reference field="9" count="1" selected="0">
            <x v="12"/>
          </reference>
        </references>
      </pivotArea>
    </format>
    <format dxfId="36">
      <pivotArea dataOnly="0" labelOnly="1" fieldPosition="0">
        <references count="4">
          <reference field="1" count="1" selected="0">
            <x v="1"/>
          </reference>
          <reference field="4" count="1">
            <x v="99"/>
          </reference>
          <reference field="7" count="1" selected="0">
            <x v="67"/>
          </reference>
          <reference field="9" count="1" selected="0">
            <x v="12"/>
          </reference>
        </references>
      </pivotArea>
    </format>
    <format dxfId="35">
      <pivotArea dataOnly="0" labelOnly="1" fieldPosition="0">
        <references count="4">
          <reference field="1" count="1" selected="0">
            <x v="0"/>
          </reference>
          <reference field="4" count="3">
            <x v="45"/>
            <x v="63"/>
            <x v="90"/>
          </reference>
          <reference field="7" count="1" selected="0">
            <x v="69"/>
          </reference>
          <reference field="9" count="1" selected="0">
            <x v="12"/>
          </reference>
        </references>
      </pivotArea>
    </format>
    <format dxfId="34">
      <pivotArea dataOnly="0" labelOnly="1" fieldPosition="0">
        <references count="4">
          <reference field="1" count="1" selected="0">
            <x v="0"/>
          </reference>
          <reference field="4" count="3">
            <x v="5"/>
            <x v="45"/>
            <x v="96"/>
          </reference>
          <reference field="7" count="1" selected="0">
            <x v="76"/>
          </reference>
          <reference field="9" count="1" selected="0">
            <x v="12"/>
          </reference>
        </references>
      </pivotArea>
    </format>
    <format dxfId="33">
      <pivotArea dataOnly="0" labelOnly="1" fieldPosition="0">
        <references count="4">
          <reference field="1" count="1" selected="0">
            <x v="1"/>
          </reference>
          <reference field="4" count="2">
            <x v="62"/>
            <x v="99"/>
          </reference>
          <reference field="7" count="1" selected="0">
            <x v="76"/>
          </reference>
          <reference field="9" count="1" selected="0">
            <x v="12"/>
          </reference>
        </references>
      </pivotArea>
    </format>
    <format dxfId="32">
      <pivotArea dataOnly="0" labelOnly="1" fieldPosition="0">
        <references count="4">
          <reference field="1" count="1" selected="0">
            <x v="0"/>
          </reference>
          <reference field="4" count="5">
            <x v="7"/>
            <x v="16"/>
            <x v="45"/>
            <x v="95"/>
            <x v="96"/>
          </reference>
          <reference field="7" count="1" selected="0">
            <x v="79"/>
          </reference>
          <reference field="9" count="1" selected="0">
            <x v="12"/>
          </reference>
        </references>
      </pivotArea>
    </format>
    <format dxfId="31">
      <pivotArea dataOnly="0" labelOnly="1" fieldPosition="0">
        <references count="4">
          <reference field="1" count="1" selected="0">
            <x v="1"/>
          </reference>
          <reference field="4" count="3">
            <x v="79"/>
            <x v="111"/>
            <x v="115"/>
          </reference>
          <reference field="7" count="1" selected="0">
            <x v="79"/>
          </reference>
          <reference field="9" count="1" selected="0">
            <x v="12"/>
          </reference>
        </references>
      </pivotArea>
    </format>
    <format dxfId="30">
      <pivotArea dataOnly="0" labelOnly="1" fieldPosition="0">
        <references count="4">
          <reference field="1" count="1" selected="0">
            <x v="0"/>
          </reference>
          <reference field="4" count="2">
            <x v="45"/>
            <x v="96"/>
          </reference>
          <reference field="7" count="1" selected="0">
            <x v="36"/>
          </reference>
          <reference field="9" count="1" selected="0">
            <x v="13"/>
          </reference>
        </references>
      </pivotArea>
    </format>
    <format dxfId="29">
      <pivotArea dataOnly="0" labelOnly="1" fieldPosition="0">
        <references count="4">
          <reference field="1" count="1" selected="0">
            <x v="1"/>
          </reference>
          <reference field="4" count="6">
            <x v="8"/>
            <x v="11"/>
            <x v="25"/>
            <x v="41"/>
            <x v="83"/>
            <x v="99"/>
          </reference>
          <reference field="7" count="1" selected="0">
            <x v="36"/>
          </reference>
          <reference field="9" count="1" selected="0">
            <x v="13"/>
          </reference>
        </references>
      </pivotArea>
    </format>
    <format dxfId="28">
      <pivotArea dataOnly="0" labelOnly="1" fieldPosition="0">
        <references count="4">
          <reference field="1" count="1" selected="0">
            <x v="0"/>
          </reference>
          <reference field="4" count="8">
            <x v="7"/>
            <x v="14"/>
            <x v="16"/>
            <x v="45"/>
            <x v="49"/>
            <x v="63"/>
            <x v="90"/>
            <x v="96"/>
          </reference>
          <reference field="7" count="1" selected="0">
            <x v="65"/>
          </reference>
          <reference field="9" count="1" selected="0">
            <x v="13"/>
          </reference>
        </references>
      </pivotArea>
    </format>
    <format dxfId="27">
      <pivotArea dataOnly="0" labelOnly="1" fieldPosition="0">
        <references count="4">
          <reference field="1" count="1" selected="0">
            <x v="1"/>
          </reference>
          <reference field="4" count="4">
            <x v="8"/>
            <x v="41"/>
            <x v="62"/>
            <x v="99"/>
          </reference>
          <reference field="7" count="1" selected="0">
            <x v="65"/>
          </reference>
          <reference field="9" count="1" selected="0">
            <x v="13"/>
          </reference>
        </references>
      </pivotArea>
    </format>
    <format dxfId="26">
      <pivotArea dataOnly="0" labelOnly="1" fieldPosition="0">
        <references count="4">
          <reference field="1" count="1" selected="0">
            <x v="0"/>
          </reference>
          <reference field="4" count="6">
            <x v="7"/>
            <x v="16"/>
            <x v="45"/>
            <x v="63"/>
            <x v="95"/>
            <x v="96"/>
          </reference>
          <reference field="7" count="1" selected="0">
            <x v="71"/>
          </reference>
          <reference field="9" count="1" selected="0">
            <x v="13"/>
          </reference>
        </references>
      </pivotArea>
    </format>
    <format dxfId="25">
      <pivotArea dataOnly="0" labelOnly="1" fieldPosition="0">
        <references count="4">
          <reference field="1" count="1" selected="0">
            <x v="1"/>
          </reference>
          <reference field="4" count="8">
            <x v="8"/>
            <x v="13"/>
            <x v="25"/>
            <x v="41"/>
            <x v="54"/>
            <x v="83"/>
            <x v="99"/>
            <x v="111"/>
          </reference>
          <reference field="7" count="1" selected="0">
            <x v="71"/>
          </reference>
          <reference field="9" count="1" selected="0">
            <x v="13"/>
          </reference>
        </references>
      </pivotArea>
    </format>
    <format dxfId="24">
      <pivotArea dataOnly="0" labelOnly="1" fieldPosition="0">
        <references count="4">
          <reference field="1" count="1" selected="0">
            <x v="0"/>
          </reference>
          <reference field="4" count="1">
            <x v="7"/>
          </reference>
          <reference field="7" count="1" selected="0">
            <x v="62"/>
          </reference>
          <reference field="9" count="1" selected="0">
            <x v="14"/>
          </reference>
        </references>
      </pivotArea>
    </format>
    <format dxfId="23">
      <pivotArea dataOnly="0" labelOnly="1" fieldPosition="0">
        <references count="4">
          <reference field="1" count="1" selected="0">
            <x v="0"/>
          </reference>
          <reference field="4" count="9">
            <x v="16"/>
            <x v="19"/>
            <x v="23"/>
            <x v="45"/>
            <x v="55"/>
            <x v="58"/>
            <x v="63"/>
            <x v="71"/>
            <x v="95"/>
          </reference>
          <reference field="7" count="1" selected="0">
            <x v="64"/>
          </reference>
          <reference field="9" count="1" selected="0">
            <x v="15"/>
          </reference>
        </references>
      </pivotArea>
    </format>
    <format dxfId="22">
      <pivotArea dataOnly="0" labelOnly="1" fieldPosition="0">
        <references count="4">
          <reference field="1" count="1" selected="0">
            <x v="1"/>
          </reference>
          <reference field="4" count="2">
            <x v="99"/>
            <x v="111"/>
          </reference>
          <reference field="7" count="1" selected="0">
            <x v="64"/>
          </reference>
          <reference field="9" count="1" selected="0">
            <x v="15"/>
          </reference>
        </references>
      </pivotArea>
    </format>
    <format dxfId="21">
      <pivotArea dataOnly="0" labelOnly="1" fieldPosition="0">
        <references count="4">
          <reference field="1" count="1" selected="0">
            <x v="0"/>
          </reference>
          <reference field="4" count="9">
            <x v="14"/>
            <x v="16"/>
            <x v="45"/>
            <x v="49"/>
            <x v="58"/>
            <x v="63"/>
            <x v="73"/>
            <x v="90"/>
            <x v="96"/>
          </reference>
          <reference field="7" count="1" selected="0">
            <x v="77"/>
          </reference>
          <reference field="9" count="1" selected="0">
            <x v="15"/>
          </reference>
        </references>
      </pivotArea>
    </format>
    <format dxfId="20">
      <pivotArea dataOnly="0" labelOnly="1" fieldPosition="0">
        <references count="4">
          <reference field="1" count="1" selected="0">
            <x v="1"/>
          </reference>
          <reference field="4" count="4">
            <x v="13"/>
            <x v="22"/>
            <x v="41"/>
            <x v="99"/>
          </reference>
          <reference field="7" count="1" selected="0">
            <x v="77"/>
          </reference>
          <reference field="9" count="1" selected="0">
            <x v="15"/>
          </reference>
        </references>
      </pivotArea>
    </format>
    <format dxfId="19">
      <pivotArea dataOnly="0" labelOnly="1" fieldPosition="0">
        <references count="4">
          <reference field="1" count="1" selected="0">
            <x v="0"/>
          </reference>
          <reference field="4" count="5">
            <x v="7"/>
            <x v="16"/>
            <x v="34"/>
            <x v="45"/>
            <x v="63"/>
          </reference>
          <reference field="7" count="1" selected="0">
            <x v="11"/>
          </reference>
          <reference field="9" count="1" selected="0">
            <x v="16"/>
          </reference>
        </references>
      </pivotArea>
    </format>
    <format dxfId="18">
      <pivotArea dataOnly="0" labelOnly="1" fieldPosition="0">
        <references count="4">
          <reference field="1" count="1" selected="0">
            <x v="1"/>
          </reference>
          <reference field="4" count="8">
            <x v="13"/>
            <x v="18"/>
            <x v="22"/>
            <x v="41"/>
            <x v="50"/>
            <x v="83"/>
            <x v="99"/>
            <x v="111"/>
          </reference>
          <reference field="7" count="1" selected="0">
            <x v="11"/>
          </reference>
          <reference field="9" count="1" selected="0">
            <x v="16"/>
          </reference>
        </references>
      </pivotArea>
    </format>
    <format dxfId="17">
      <pivotArea dataOnly="0" labelOnly="1" fieldPosition="0">
        <references count="4">
          <reference field="1" count="1" selected="0">
            <x v="0"/>
          </reference>
          <reference field="4" count="3">
            <x v="45"/>
            <x v="63"/>
            <x v="96"/>
          </reference>
          <reference field="7" count="1" selected="0">
            <x v="35"/>
          </reference>
          <reference field="9" count="1" selected="0">
            <x v="16"/>
          </reference>
        </references>
      </pivotArea>
    </format>
    <format dxfId="16">
      <pivotArea dataOnly="0" labelOnly="1" fieldPosition="0">
        <references count="4">
          <reference field="1" count="1" selected="0">
            <x v="1"/>
          </reference>
          <reference field="4" count="2">
            <x v="41"/>
            <x v="99"/>
          </reference>
          <reference field="7" count="1" selected="0">
            <x v="35"/>
          </reference>
          <reference field="9" count="1" selected="0">
            <x v="16"/>
          </reference>
        </references>
      </pivotArea>
    </format>
    <format dxfId="15">
      <pivotArea dataOnly="0" labelOnly="1" fieldPosition="0">
        <references count="4">
          <reference field="1" count="1" selected="0">
            <x v="0"/>
          </reference>
          <reference field="4" count="12">
            <x v="7"/>
            <x v="14"/>
            <x v="16"/>
            <x v="26"/>
            <x v="44"/>
            <x v="45"/>
            <x v="63"/>
            <x v="73"/>
            <x v="90"/>
            <x v="95"/>
            <x v="96"/>
            <x v="101"/>
          </reference>
          <reference field="7" count="1" selected="0">
            <x v="49"/>
          </reference>
          <reference field="9" count="1" selected="0">
            <x v="17"/>
          </reference>
        </references>
      </pivotArea>
    </format>
    <format dxfId="14">
      <pivotArea dataOnly="0" labelOnly="1" fieldPosition="0">
        <references count="4">
          <reference field="1" count="1" selected="0">
            <x v="1"/>
          </reference>
          <reference field="4" count="6">
            <x v="25"/>
            <x v="41"/>
            <x v="87"/>
            <x v="102"/>
            <x v="104"/>
            <x v="111"/>
          </reference>
          <reference field="7" count="1" selected="0">
            <x v="49"/>
          </reference>
          <reference field="9" count="1" selected="0">
            <x v="17"/>
          </reference>
        </references>
      </pivotArea>
    </format>
    <format dxfId="13">
      <pivotArea dataOnly="0" labelOnly="1" fieldPosition="0">
        <references count="4">
          <reference field="1" count="1" selected="0">
            <x v="0"/>
          </reference>
          <reference field="4" count="16">
            <x v="7"/>
            <x v="14"/>
            <x v="16"/>
            <x v="26"/>
            <x v="34"/>
            <x v="44"/>
            <x v="45"/>
            <x v="49"/>
            <x v="55"/>
            <x v="58"/>
            <x v="63"/>
            <x v="74"/>
            <x v="90"/>
            <x v="95"/>
            <x v="96"/>
            <x v="110"/>
          </reference>
          <reference field="7" count="1" selected="0">
            <x v="56"/>
          </reference>
          <reference field="9" count="1" selected="0">
            <x v="18"/>
          </reference>
        </references>
      </pivotArea>
    </format>
    <format dxfId="12">
      <pivotArea dataOnly="0" labelOnly="1" fieldPosition="0">
        <references count="4">
          <reference field="1" count="1" selected="0">
            <x v="1"/>
          </reference>
          <reference field="4" count="19">
            <x v="8"/>
            <x v="10"/>
            <x v="13"/>
            <x v="18"/>
            <x v="22"/>
            <x v="24"/>
            <x v="25"/>
            <x v="28"/>
            <x v="38"/>
            <x v="41"/>
            <x v="43"/>
            <x v="54"/>
            <x v="56"/>
            <x v="62"/>
            <x v="65"/>
            <x v="89"/>
            <x v="99"/>
            <x v="107"/>
            <x v="111"/>
          </reference>
          <reference field="7" count="1" selected="0">
            <x v="56"/>
          </reference>
          <reference field="9" count="1" selected="0">
            <x v="18"/>
          </reference>
        </references>
      </pivotArea>
    </format>
    <format dxfId="11">
      <pivotArea dataOnly="0" labelOnly="1" fieldPosition="0">
        <references count="4">
          <reference field="1" count="1" selected="0">
            <x v="0"/>
          </reference>
          <reference field="4" count="11">
            <x v="7"/>
            <x v="16"/>
            <x v="23"/>
            <x v="39"/>
            <x v="42"/>
            <x v="45"/>
            <x v="58"/>
            <x v="74"/>
            <x v="90"/>
            <x v="95"/>
            <x v="101"/>
          </reference>
          <reference field="7" count="1" selected="0">
            <x v="57"/>
          </reference>
          <reference field="9" count="1" selected="0">
            <x v="18"/>
          </reference>
        </references>
      </pivotArea>
    </format>
    <format dxfId="10">
      <pivotArea dataOnly="0" labelOnly="1" fieldPosition="0">
        <references count="4">
          <reference field="1" count="1" selected="0">
            <x v="1"/>
          </reference>
          <reference field="4" count="11">
            <x v="8"/>
            <x v="13"/>
            <x v="22"/>
            <x v="25"/>
            <x v="28"/>
            <x v="50"/>
            <x v="54"/>
            <x v="65"/>
            <x v="85"/>
            <x v="99"/>
            <x v="111"/>
          </reference>
          <reference field="7" count="1" selected="0">
            <x v="57"/>
          </reference>
          <reference field="9" count="1" selected="0">
            <x v="18"/>
          </reference>
        </references>
      </pivotArea>
    </format>
    <format dxfId="9">
      <pivotArea dataOnly="0" labelOnly="1" fieldPosition="0">
        <references count="4">
          <reference field="1" count="1" selected="0">
            <x v="1"/>
          </reference>
          <reference field="4" count="1">
            <x v="99"/>
          </reference>
          <reference field="7" count="1" selected="0">
            <x v="58"/>
          </reference>
          <reference field="9" count="1" selected="0">
            <x v="18"/>
          </reference>
        </references>
      </pivotArea>
    </format>
    <format dxfId="8">
      <pivotArea dataOnly="0" labelOnly="1" fieldPosition="0">
        <references count="4">
          <reference field="1" count="1" selected="0">
            <x v="0"/>
          </reference>
          <reference field="4" count="1">
            <x v="45"/>
          </reference>
          <reference field="7" count="1" selected="0">
            <x v="17"/>
          </reference>
          <reference field="9" count="1" selected="0">
            <x v="19"/>
          </reference>
        </references>
      </pivotArea>
    </format>
    <format dxfId="7">
      <pivotArea dataOnly="0" labelOnly="1" fieldPosition="0">
        <references count="4">
          <reference field="1" count="1" selected="0">
            <x v="1"/>
          </reference>
          <reference field="4" count="1">
            <x v="38"/>
          </reference>
          <reference field="7" count="1" selected="0">
            <x v="17"/>
          </reference>
          <reference field="9" count="1" selected="0">
            <x v="19"/>
          </reference>
        </references>
      </pivotArea>
    </format>
    <format dxfId="6">
      <pivotArea dataOnly="0" labelOnly="1" fieldPosition="0">
        <references count="4">
          <reference field="1" count="1" selected="0">
            <x v="0"/>
          </reference>
          <reference field="4" count="10">
            <x v="7"/>
            <x v="16"/>
            <x v="23"/>
            <x v="44"/>
            <x v="45"/>
            <x v="58"/>
            <x v="73"/>
            <x v="90"/>
            <x v="95"/>
            <x v="96"/>
          </reference>
          <reference field="7" count="1" selected="0">
            <x v="60"/>
          </reference>
          <reference field="9" count="1" selected="0">
            <x v="20"/>
          </reference>
        </references>
      </pivotArea>
    </format>
    <format dxfId="5">
      <pivotArea dataOnly="0" labelOnly="1" fieldPosition="0">
        <references count="4">
          <reference field="1" count="1" selected="0">
            <x v="1"/>
          </reference>
          <reference field="4" count="11">
            <x v="8"/>
            <x v="13"/>
            <x v="22"/>
            <x v="25"/>
            <x v="41"/>
            <x v="83"/>
            <x v="89"/>
            <x v="99"/>
            <x v="100"/>
            <x v="111"/>
            <x v="113"/>
          </reference>
          <reference field="7" count="1" selected="0">
            <x v="60"/>
          </reference>
          <reference field="9" count="1" selected="0">
            <x v="20"/>
          </reference>
        </references>
      </pivotArea>
    </format>
    <format dxfId="4">
      <pivotArea dataOnly="0" labelOnly="1" fieldPosition="0">
        <references count="4">
          <reference field="1" count="1" selected="0">
            <x v="0"/>
          </reference>
          <reference field="4" count="11">
            <x v="7"/>
            <x v="14"/>
            <x v="16"/>
            <x v="34"/>
            <x v="45"/>
            <x v="55"/>
            <x v="63"/>
            <x v="90"/>
            <x v="95"/>
            <x v="96"/>
            <x v="110"/>
          </reference>
          <reference field="7" count="1" selected="0">
            <x v="75"/>
          </reference>
          <reference field="9" count="1" selected="0">
            <x v="20"/>
          </reference>
        </references>
      </pivotArea>
    </format>
    <format dxfId="3">
      <pivotArea dataOnly="0" labelOnly="1" fieldPosition="0">
        <references count="4">
          <reference field="1" count="1" selected="0">
            <x v="1"/>
          </reference>
          <reference field="4" count="5">
            <x v="8"/>
            <x v="13"/>
            <x v="27"/>
            <x v="99"/>
            <x v="111"/>
          </reference>
          <reference field="7" count="1" selected="0">
            <x v="75"/>
          </reference>
          <reference field="9" count="1" selected="0">
            <x v="20"/>
          </reference>
        </references>
      </pivotArea>
    </format>
    <format dxfId="2">
      <pivotArea dataOnly="0" labelOnly="1" fieldPosition="0">
        <references count="4">
          <reference field="1" count="1" selected="0">
            <x v="0"/>
          </reference>
          <reference field="4" count="10">
            <x v="7"/>
            <x v="14"/>
            <x v="16"/>
            <x v="34"/>
            <x v="45"/>
            <x v="63"/>
            <x v="90"/>
            <x v="95"/>
            <x v="96"/>
            <x v="110"/>
          </reference>
          <reference field="7" count="1" selected="0">
            <x v="80"/>
          </reference>
          <reference field="9" count="1" selected="0">
            <x v="20"/>
          </reference>
        </references>
      </pivotArea>
    </format>
    <format dxfId="1">
      <pivotArea dataOnly="0" labelOnly="1" fieldPosition="0">
        <references count="4">
          <reference field="1" count="1" selected="0">
            <x v="1"/>
          </reference>
          <reference field="4" count="4">
            <x v="8"/>
            <x v="13"/>
            <x v="27"/>
            <x v="111"/>
          </reference>
          <reference field="7" count="1" selected="0">
            <x v="80"/>
          </reference>
          <reference field="9" count="1" selected="0">
            <x v="20"/>
          </reference>
        </references>
      </pivotArea>
    </format>
    <format dxfId="0">
      <pivotArea dataOnly="0" labelOnly="1" fieldPosition="0">
        <references count="4">
          <reference field="1" count="1" selected="0">
            <x v="1"/>
          </reference>
          <reference field="4" count="3">
            <x v="41"/>
            <x v="99"/>
            <x v="111"/>
          </reference>
          <reference field="7" count="1" selected="0">
            <x v="85"/>
          </reference>
          <reference field="9" count="1" selected="0">
            <x v="2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CE11F-589C-4821-9064-6838E03B5654}">
  <sheetPr>
    <pageSetUpPr fitToPage="1"/>
  </sheetPr>
  <dimension ref="B1:Q77"/>
  <sheetViews>
    <sheetView showGridLines="0" tabSelected="1" zoomScaleNormal="100" workbookViewId="0">
      <selection activeCell="C43" sqref="C43"/>
    </sheetView>
  </sheetViews>
  <sheetFormatPr baseColWidth="10" defaultRowHeight="14.4" x14ac:dyDescent="0.3"/>
  <cols>
    <col min="1" max="1" width="7.109375" style="326" customWidth="1"/>
    <col min="2" max="2" width="35.88671875" style="326" bestFit="1" customWidth="1"/>
    <col min="3" max="3" width="18" style="326" bestFit="1" customWidth="1"/>
    <col min="4" max="4" width="15.109375" style="326" bestFit="1" customWidth="1"/>
    <col min="5" max="5" width="16.6640625" style="326" bestFit="1" customWidth="1"/>
    <col min="6" max="6" width="14.6640625" style="326" bestFit="1" customWidth="1"/>
    <col min="7" max="7" width="18.33203125" style="326" bestFit="1" customWidth="1"/>
    <col min="8" max="8" width="13.77734375" style="326" bestFit="1" customWidth="1"/>
    <col min="9" max="9" width="21.44140625" style="326" bestFit="1" customWidth="1"/>
    <col min="10" max="10" width="15.109375" style="326" bestFit="1" customWidth="1"/>
    <col min="11" max="11" width="16.77734375" style="326" bestFit="1" customWidth="1"/>
    <col min="12" max="12" width="15.109375" style="326" bestFit="1" customWidth="1"/>
    <col min="13" max="13" width="16.77734375" style="326" bestFit="1" customWidth="1"/>
    <col min="14" max="14" width="16.44140625" style="326" bestFit="1" customWidth="1"/>
    <col min="15" max="16384" width="11.5546875" style="326"/>
  </cols>
  <sheetData>
    <row r="1" spans="2:17" s="193" customFormat="1" ht="26.4" customHeight="1" x14ac:dyDescent="0.3">
      <c r="B1" s="499" t="s">
        <v>1179</v>
      </c>
      <c r="C1" s="499"/>
      <c r="D1" s="499"/>
      <c r="E1" s="499"/>
      <c r="F1" s="499"/>
      <c r="G1" s="499"/>
      <c r="H1" s="499"/>
      <c r="I1" s="499"/>
      <c r="J1" s="499"/>
      <c r="K1" s="376"/>
      <c r="L1" s="376"/>
      <c r="M1" s="376"/>
      <c r="N1" s="376"/>
      <c r="O1" s="376"/>
      <c r="P1" s="376"/>
      <c r="Q1" s="376"/>
    </row>
    <row r="2" spans="2:17" s="193" customFormat="1" ht="26.4" customHeight="1" x14ac:dyDescent="0.3">
      <c r="B2" s="500" t="s">
        <v>1198</v>
      </c>
      <c r="C2" s="500"/>
      <c r="D2" s="500"/>
      <c r="E2" s="500"/>
      <c r="F2" s="500"/>
      <c r="G2" s="500"/>
      <c r="H2" s="500"/>
      <c r="I2" s="500"/>
      <c r="J2" s="500"/>
      <c r="K2" s="376"/>
      <c r="L2" s="376"/>
      <c r="M2" s="376"/>
      <c r="N2" s="376"/>
      <c r="O2" s="376"/>
      <c r="P2" s="376"/>
      <c r="Q2" s="376"/>
    </row>
    <row r="3" spans="2:17" s="193" customFormat="1" x14ac:dyDescent="0.3">
      <c r="B3" s="327" t="s">
        <v>783</v>
      </c>
      <c r="C3" s="326" t="s">
        <v>802</v>
      </c>
    </row>
    <row r="4" spans="2:17" s="193" customFormat="1" x14ac:dyDescent="0.3"/>
    <row r="5" spans="2:17" x14ac:dyDescent="0.3">
      <c r="C5" s="327" t="s">
        <v>1180</v>
      </c>
      <c r="K5"/>
      <c r="L5"/>
      <c r="M5"/>
      <c r="N5"/>
    </row>
    <row r="6" spans="2:17" x14ac:dyDescent="0.3">
      <c r="C6" s="326" t="s">
        <v>977</v>
      </c>
      <c r="E6" s="326" t="s">
        <v>978</v>
      </c>
      <c r="G6" s="326" t="s">
        <v>979</v>
      </c>
      <c r="I6" s="326" t="s">
        <v>981</v>
      </c>
      <c r="K6"/>
      <c r="L6"/>
      <c r="M6"/>
      <c r="N6"/>
    </row>
    <row r="7" spans="2:17" x14ac:dyDescent="0.3">
      <c r="B7" s="327" t="s">
        <v>1181</v>
      </c>
      <c r="C7" s="326" t="s">
        <v>963</v>
      </c>
      <c r="D7" s="330" t="s">
        <v>1178</v>
      </c>
      <c r="E7" s="326" t="s">
        <v>963</v>
      </c>
      <c r="F7" s="330" t="s">
        <v>1178</v>
      </c>
      <c r="G7" s="326" t="s">
        <v>963</v>
      </c>
      <c r="H7" s="330" t="s">
        <v>1178</v>
      </c>
      <c r="I7" s="326" t="s">
        <v>963</v>
      </c>
      <c r="J7" s="330" t="s">
        <v>1178</v>
      </c>
      <c r="K7"/>
      <c r="L7"/>
      <c r="M7"/>
      <c r="N7"/>
    </row>
    <row r="8" spans="2:17" x14ac:dyDescent="0.3">
      <c r="B8" s="328" t="s">
        <v>729</v>
      </c>
      <c r="C8" s="329">
        <v>308387.59999999998</v>
      </c>
      <c r="D8" s="377">
        <v>-49569.9</v>
      </c>
      <c r="E8" s="329">
        <v>0</v>
      </c>
      <c r="F8" s="377">
        <v>0</v>
      </c>
      <c r="G8" s="329">
        <v>0</v>
      </c>
      <c r="H8" s="377">
        <v>0</v>
      </c>
      <c r="I8" s="329">
        <v>308387.59999999998</v>
      </c>
      <c r="J8" s="377">
        <v>-49569.9</v>
      </c>
      <c r="K8"/>
      <c r="L8"/>
      <c r="M8"/>
      <c r="N8"/>
    </row>
    <row r="9" spans="2:17" x14ac:dyDescent="0.3">
      <c r="B9" s="328" t="s">
        <v>731</v>
      </c>
      <c r="C9" s="329">
        <v>36714692.520000003</v>
      </c>
      <c r="D9" s="377">
        <v>-2422788.9700000007</v>
      </c>
      <c r="E9" s="329">
        <v>199080</v>
      </c>
      <c r="F9" s="377">
        <v>-96683</v>
      </c>
      <c r="G9" s="329">
        <v>0</v>
      </c>
      <c r="H9" s="377">
        <v>-9152</v>
      </c>
      <c r="I9" s="329">
        <v>36913772.520000003</v>
      </c>
      <c r="J9" s="377">
        <v>-2528623.9700000007</v>
      </c>
      <c r="K9"/>
      <c r="L9"/>
      <c r="M9"/>
      <c r="N9"/>
    </row>
    <row r="10" spans="2:17" x14ac:dyDescent="0.3">
      <c r="B10" s="328" t="s">
        <v>732</v>
      </c>
      <c r="C10" s="329">
        <v>275286920</v>
      </c>
      <c r="D10" s="377">
        <v>18358756.100000001</v>
      </c>
      <c r="E10" s="329">
        <v>3341025</v>
      </c>
      <c r="F10" s="377">
        <v>-373561.47700000001</v>
      </c>
      <c r="G10" s="329">
        <v>799800</v>
      </c>
      <c r="H10" s="377">
        <v>96069</v>
      </c>
      <c r="I10" s="329">
        <v>279427745</v>
      </c>
      <c r="J10" s="377">
        <v>18081263.623</v>
      </c>
      <c r="K10"/>
      <c r="L10"/>
      <c r="M10"/>
      <c r="N10"/>
    </row>
    <row r="11" spans="2:17" x14ac:dyDescent="0.3">
      <c r="B11" s="328" t="s">
        <v>734</v>
      </c>
      <c r="C11" s="329">
        <v>18242980.149999999</v>
      </c>
      <c r="D11" s="377">
        <v>12843644.949999999</v>
      </c>
      <c r="E11" s="329">
        <v>0</v>
      </c>
      <c r="F11" s="377">
        <v>0</v>
      </c>
      <c r="G11" s="329">
        <v>0</v>
      </c>
      <c r="H11" s="377">
        <v>0</v>
      </c>
      <c r="I11" s="329">
        <v>18242980.149999999</v>
      </c>
      <c r="J11" s="377">
        <v>12843644.949999999</v>
      </c>
      <c r="K11"/>
      <c r="L11"/>
      <c r="M11"/>
      <c r="N11"/>
    </row>
    <row r="12" spans="2:17" x14ac:dyDescent="0.3">
      <c r="B12" s="328" t="s">
        <v>738</v>
      </c>
      <c r="C12" s="329">
        <v>47715125.754199997</v>
      </c>
      <c r="D12" s="377">
        <v>19104084.979399998</v>
      </c>
      <c r="E12" s="329">
        <v>4203567.6704000002</v>
      </c>
      <c r="F12" s="377">
        <v>-17175.068599999882</v>
      </c>
      <c r="G12" s="329">
        <v>6178437.784</v>
      </c>
      <c r="H12" s="377">
        <v>1531323.8908000002</v>
      </c>
      <c r="I12" s="329">
        <v>58097131.2086</v>
      </c>
      <c r="J12" s="377">
        <v>20618233.801600002</v>
      </c>
      <c r="K12"/>
      <c r="L12"/>
      <c r="M12"/>
      <c r="N12"/>
    </row>
    <row r="13" spans="2:17" x14ac:dyDescent="0.3">
      <c r="B13" s="328" t="s">
        <v>739</v>
      </c>
      <c r="C13" s="329">
        <v>94441012.604999989</v>
      </c>
      <c r="D13" s="377">
        <v>17615266.154300004</v>
      </c>
      <c r="E13" s="329">
        <v>5408536.835</v>
      </c>
      <c r="F13" s="377">
        <v>1936480.6683</v>
      </c>
      <c r="G13" s="329">
        <v>2179759.4075000002</v>
      </c>
      <c r="H13" s="377">
        <v>-132908.65219999984</v>
      </c>
      <c r="I13" s="329">
        <v>102029308.8475</v>
      </c>
      <c r="J13" s="377">
        <v>19418838.170399997</v>
      </c>
      <c r="K13"/>
      <c r="L13"/>
      <c r="M13"/>
      <c r="N13"/>
    </row>
    <row r="14" spans="2:17" x14ac:dyDescent="0.3">
      <c r="B14" s="328" t="s">
        <v>740</v>
      </c>
      <c r="C14" s="329">
        <v>1262561038.3999999</v>
      </c>
      <c r="D14" s="377">
        <v>262803823.16599995</v>
      </c>
      <c r="E14" s="329">
        <v>323504892.92300004</v>
      </c>
      <c r="F14" s="377">
        <v>70173978.600999996</v>
      </c>
      <c r="G14" s="329">
        <v>78072890.689999998</v>
      </c>
      <c r="H14" s="377">
        <v>-4828882.2659999998</v>
      </c>
      <c r="I14" s="329">
        <v>1664138822.013</v>
      </c>
      <c r="J14" s="377">
        <v>328148919.50099987</v>
      </c>
      <c r="K14"/>
      <c r="L14"/>
      <c r="M14"/>
      <c r="N14"/>
    </row>
    <row r="15" spans="2:17" x14ac:dyDescent="0.3">
      <c r="B15" s="328" t="s">
        <v>741</v>
      </c>
      <c r="C15" s="329">
        <v>40266642</v>
      </c>
      <c r="D15" s="377">
        <v>1923392.75</v>
      </c>
      <c r="E15" s="329">
        <v>0</v>
      </c>
      <c r="F15" s="377">
        <v>0</v>
      </c>
      <c r="G15" s="329">
        <v>0</v>
      </c>
      <c r="H15" s="377">
        <v>0</v>
      </c>
      <c r="I15" s="329">
        <v>40266642</v>
      </c>
      <c r="J15" s="377">
        <v>1923392.75</v>
      </c>
      <c r="K15"/>
      <c r="L15"/>
      <c r="M15"/>
      <c r="N15"/>
    </row>
    <row r="16" spans="2:17" x14ac:dyDescent="0.3">
      <c r="B16" s="328" t="s">
        <v>742</v>
      </c>
      <c r="C16" s="329">
        <v>12322674.755999999</v>
      </c>
      <c r="D16" s="377">
        <v>-1621548.024</v>
      </c>
      <c r="E16" s="329">
        <v>2085000.00009</v>
      </c>
      <c r="F16" s="377">
        <v>351525.00009001</v>
      </c>
      <c r="G16" s="329">
        <v>973649.99991000001</v>
      </c>
      <c r="H16" s="377">
        <v>61124.999909995007</v>
      </c>
      <c r="I16" s="329">
        <v>15381324.755999999</v>
      </c>
      <c r="J16" s="377">
        <v>-1208898.024</v>
      </c>
      <c r="K16"/>
      <c r="L16"/>
      <c r="M16"/>
      <c r="N16"/>
    </row>
    <row r="17" spans="2:14" x14ac:dyDescent="0.3">
      <c r="B17" s="328" t="s">
        <v>745</v>
      </c>
      <c r="C17" s="329">
        <v>217247453.1668475</v>
      </c>
      <c r="D17" s="377">
        <v>-10263444.624052498</v>
      </c>
      <c r="E17" s="329">
        <v>41842271.940306403</v>
      </c>
      <c r="F17" s="377">
        <v>1857031.6563064046</v>
      </c>
      <c r="G17" s="329">
        <v>139671570.32503119</v>
      </c>
      <c r="H17" s="377">
        <v>-4899409.6409687996</v>
      </c>
      <c r="I17" s="329">
        <v>398761295.43218511</v>
      </c>
      <c r="J17" s="377">
        <v>-13305822.608714886</v>
      </c>
      <c r="K17"/>
      <c r="L17"/>
      <c r="M17"/>
      <c r="N17"/>
    </row>
    <row r="18" spans="2:14" x14ac:dyDescent="0.3">
      <c r="B18" s="328" t="s">
        <v>748</v>
      </c>
      <c r="C18" s="329">
        <v>7373357.8949999996</v>
      </c>
      <c r="D18" s="377">
        <v>1184731.9950000001</v>
      </c>
      <c r="E18" s="329">
        <v>36240</v>
      </c>
      <c r="F18" s="377">
        <v>35791.699999999997</v>
      </c>
      <c r="G18" s="329">
        <v>720</v>
      </c>
      <c r="H18" s="377">
        <v>-6697.9</v>
      </c>
      <c r="I18" s="329">
        <v>7410317.8949999996</v>
      </c>
      <c r="J18" s="377">
        <v>1213825.7950000002</v>
      </c>
      <c r="K18"/>
      <c r="L18"/>
      <c r="M18"/>
      <c r="N18"/>
    </row>
    <row r="19" spans="2:14" x14ac:dyDescent="0.3">
      <c r="B19" s="328" t="s">
        <v>752</v>
      </c>
      <c r="C19" s="329">
        <v>5839392.5106999995</v>
      </c>
      <c r="D19" s="377">
        <v>160926.43549999991</v>
      </c>
      <c r="E19" s="329">
        <v>0</v>
      </c>
      <c r="F19" s="377">
        <v>0</v>
      </c>
      <c r="G19" s="329">
        <v>92003.64</v>
      </c>
      <c r="H19" s="377">
        <v>-7876.1999999999971</v>
      </c>
      <c r="I19" s="329">
        <v>5931396.1507000001</v>
      </c>
      <c r="J19" s="377">
        <v>153050.23550000065</v>
      </c>
      <c r="K19"/>
      <c r="L19"/>
      <c r="M19"/>
      <c r="N19"/>
    </row>
    <row r="20" spans="2:14" x14ac:dyDescent="0.3">
      <c r="B20" s="328" t="s">
        <v>756</v>
      </c>
      <c r="C20" s="329">
        <v>445545.5</v>
      </c>
      <c r="D20" s="377">
        <v>-94752.5</v>
      </c>
      <c r="E20" s="329">
        <v>1082.8499999999999</v>
      </c>
      <c r="F20" s="377">
        <v>-7456.15</v>
      </c>
      <c r="G20" s="329">
        <v>1320</v>
      </c>
      <c r="H20" s="377">
        <v>398.52</v>
      </c>
      <c r="I20" s="329">
        <v>447948.35</v>
      </c>
      <c r="J20" s="377">
        <v>-101810.13</v>
      </c>
      <c r="K20"/>
      <c r="L20"/>
      <c r="M20"/>
      <c r="N20"/>
    </row>
    <row r="21" spans="2:14" x14ac:dyDescent="0.3">
      <c r="B21" s="328" t="s">
        <v>757</v>
      </c>
      <c r="C21" s="329">
        <v>31334491.100000001</v>
      </c>
      <c r="D21" s="377">
        <v>985081.95999999857</v>
      </c>
      <c r="E21" s="329">
        <v>924803.15999999992</v>
      </c>
      <c r="F21" s="377">
        <v>716201.32</v>
      </c>
      <c r="G21" s="329">
        <v>1018994.16</v>
      </c>
      <c r="H21" s="377">
        <v>-320150.69999999995</v>
      </c>
      <c r="I21" s="329">
        <v>33278288.420000002</v>
      </c>
      <c r="J21" s="377">
        <v>1381132.5799999991</v>
      </c>
      <c r="K21"/>
      <c r="L21"/>
      <c r="M21"/>
      <c r="N21"/>
    </row>
    <row r="22" spans="2:14" x14ac:dyDescent="0.3">
      <c r="B22" s="328" t="s">
        <v>634</v>
      </c>
      <c r="C22" s="329">
        <v>1750953.03</v>
      </c>
      <c r="D22" s="377">
        <v>1670229.03</v>
      </c>
      <c r="E22" s="329">
        <v>0</v>
      </c>
      <c r="F22" s="377">
        <v>-2520</v>
      </c>
      <c r="G22" s="329">
        <v>2681206.62</v>
      </c>
      <c r="H22" s="377">
        <v>-407216.12999999989</v>
      </c>
      <c r="I22" s="329">
        <v>4432159.6500000004</v>
      </c>
      <c r="J22" s="377">
        <v>1260492.9000000004</v>
      </c>
      <c r="K22"/>
      <c r="L22"/>
      <c r="M22"/>
      <c r="N22"/>
    </row>
    <row r="23" spans="2:14" x14ac:dyDescent="0.3">
      <c r="B23" s="328" t="s">
        <v>760</v>
      </c>
      <c r="C23" s="329">
        <v>665608256.74999988</v>
      </c>
      <c r="D23" s="377">
        <v>86788791.409999996</v>
      </c>
      <c r="E23" s="329">
        <v>46489135.380000003</v>
      </c>
      <c r="F23" s="377">
        <v>4099108.6300000004</v>
      </c>
      <c r="G23" s="329">
        <v>15327106.67</v>
      </c>
      <c r="H23" s="377">
        <v>-2694566.1300000004</v>
      </c>
      <c r="I23" s="329">
        <v>727424498.79999995</v>
      </c>
      <c r="J23" s="377">
        <v>88193333.909999996</v>
      </c>
      <c r="K23"/>
      <c r="L23"/>
      <c r="M23"/>
      <c r="N23"/>
    </row>
    <row r="24" spans="2:14" x14ac:dyDescent="0.3">
      <c r="B24" s="328" t="s">
        <v>761</v>
      </c>
      <c r="C24" s="329">
        <v>85522941.984000012</v>
      </c>
      <c r="D24" s="377">
        <v>3005244.663999998</v>
      </c>
      <c r="E24" s="329">
        <v>5641218.4256600002</v>
      </c>
      <c r="F24" s="377">
        <v>-504622.59433999984</v>
      </c>
      <c r="G24" s="329">
        <v>4137332.2968569999</v>
      </c>
      <c r="H24" s="377">
        <v>-1071605.759143</v>
      </c>
      <c r="I24" s="329">
        <v>95301492.706517011</v>
      </c>
      <c r="J24" s="377">
        <v>1429016.3105169982</v>
      </c>
      <c r="K24"/>
      <c r="L24"/>
      <c r="M24"/>
      <c r="N24"/>
    </row>
    <row r="25" spans="2:14" x14ac:dyDescent="0.3">
      <c r="B25" s="328" t="s">
        <v>762</v>
      </c>
      <c r="C25" s="329">
        <v>3913768.8</v>
      </c>
      <c r="D25" s="377">
        <v>-260336.93999999994</v>
      </c>
      <c r="E25" s="329">
        <v>0</v>
      </c>
      <c r="F25" s="377">
        <v>0</v>
      </c>
      <c r="G25" s="329">
        <v>17745.47</v>
      </c>
      <c r="H25" s="377">
        <v>17745.47</v>
      </c>
      <c r="I25" s="329">
        <v>3931514.27</v>
      </c>
      <c r="J25" s="377">
        <v>-242591.46999999997</v>
      </c>
      <c r="K25"/>
      <c r="L25"/>
      <c r="M25"/>
      <c r="N25"/>
    </row>
    <row r="26" spans="2:14" x14ac:dyDescent="0.3">
      <c r="B26" s="328" t="s">
        <v>764</v>
      </c>
      <c r="C26" s="329">
        <v>3414919.16</v>
      </c>
      <c r="D26" s="377">
        <v>81681.759999999835</v>
      </c>
      <c r="E26" s="329">
        <v>5649.8</v>
      </c>
      <c r="F26" s="377">
        <v>-5600.2</v>
      </c>
      <c r="G26" s="329">
        <v>0</v>
      </c>
      <c r="H26" s="377">
        <v>0</v>
      </c>
      <c r="I26" s="329">
        <v>3420568.96</v>
      </c>
      <c r="J26" s="377">
        <v>76081.559999999881</v>
      </c>
      <c r="K26"/>
      <c r="L26"/>
      <c r="M26"/>
      <c r="N26"/>
    </row>
    <row r="27" spans="2:14" x14ac:dyDescent="0.3">
      <c r="B27" s="328" t="s">
        <v>767</v>
      </c>
      <c r="C27" s="329">
        <v>23268453.5</v>
      </c>
      <c r="D27" s="377">
        <v>-2004814.6999999997</v>
      </c>
      <c r="E27" s="329">
        <v>78505.51999999999</v>
      </c>
      <c r="F27" s="377">
        <v>-63536.500000000007</v>
      </c>
      <c r="G27" s="329">
        <v>49423.6</v>
      </c>
      <c r="H27" s="377">
        <v>6700.5</v>
      </c>
      <c r="I27" s="329">
        <v>23396382.619999997</v>
      </c>
      <c r="J27" s="377">
        <v>-2061650.6999999997</v>
      </c>
      <c r="K27"/>
      <c r="L27"/>
      <c r="M27"/>
      <c r="N27"/>
    </row>
    <row r="28" spans="2:14" x14ac:dyDescent="0.3">
      <c r="B28" s="328" t="s">
        <v>770</v>
      </c>
      <c r="C28" s="329">
        <v>11190686</v>
      </c>
      <c r="D28" s="377">
        <v>-812421</v>
      </c>
      <c r="E28" s="329">
        <v>937006.5</v>
      </c>
      <c r="F28" s="377">
        <v>-4213.0349999999999</v>
      </c>
      <c r="G28" s="329">
        <v>918981</v>
      </c>
      <c r="H28" s="377">
        <v>-69152.649999999994</v>
      </c>
      <c r="I28" s="329">
        <v>13046673.5</v>
      </c>
      <c r="J28" s="377">
        <v>-885786.68500000006</v>
      </c>
      <c r="K28"/>
      <c r="L28"/>
      <c r="M28"/>
      <c r="N28"/>
    </row>
    <row r="29" spans="2:14" x14ac:dyDescent="0.3">
      <c r="B29" s="328" t="s">
        <v>771</v>
      </c>
      <c r="C29" s="329">
        <v>2975400</v>
      </c>
      <c r="D29" s="377">
        <v>-4190952</v>
      </c>
      <c r="E29" s="329">
        <v>0</v>
      </c>
      <c r="F29" s="377">
        <v>0</v>
      </c>
      <c r="G29" s="329">
        <v>0</v>
      </c>
      <c r="H29" s="377">
        <v>0</v>
      </c>
      <c r="I29" s="329">
        <v>2975400</v>
      </c>
      <c r="J29" s="377">
        <v>-4190952</v>
      </c>
      <c r="K29"/>
      <c r="L29"/>
      <c r="M29"/>
      <c r="N29"/>
    </row>
    <row r="30" spans="2:14" x14ac:dyDescent="0.3">
      <c r="B30" s="328" t="s">
        <v>773</v>
      </c>
      <c r="C30" s="329">
        <v>6862553.8799999999</v>
      </c>
      <c r="D30" s="377">
        <v>727553.58000000007</v>
      </c>
      <c r="E30" s="329">
        <v>8151.84</v>
      </c>
      <c r="F30" s="377">
        <v>-112.26000000000022</v>
      </c>
      <c r="G30" s="329">
        <v>7552.08</v>
      </c>
      <c r="H30" s="377">
        <v>-5349.1200000000008</v>
      </c>
      <c r="I30" s="329">
        <v>6878257.7999999998</v>
      </c>
      <c r="J30" s="377">
        <v>722092.20000000019</v>
      </c>
      <c r="K30"/>
      <c r="L30"/>
      <c r="M30"/>
      <c r="N30"/>
    </row>
    <row r="31" spans="2:14" x14ac:dyDescent="0.3">
      <c r="B31" s="328" t="s">
        <v>774</v>
      </c>
      <c r="C31" s="329">
        <v>15948164.533599999</v>
      </c>
      <c r="D31" s="377">
        <v>864329.49231699959</v>
      </c>
      <c r="E31" s="329">
        <v>7981989.0249999994</v>
      </c>
      <c r="F31" s="377">
        <v>803843.98071999964</v>
      </c>
      <c r="G31" s="329">
        <v>3016952.4112</v>
      </c>
      <c r="H31" s="377">
        <v>-319226.07452000002</v>
      </c>
      <c r="I31" s="329">
        <v>26947105.969799999</v>
      </c>
      <c r="J31" s="377">
        <v>1348947.3985169991</v>
      </c>
      <c r="K31"/>
      <c r="L31"/>
      <c r="M31"/>
      <c r="N31"/>
    </row>
    <row r="32" spans="2:14" x14ac:dyDescent="0.3">
      <c r="B32" s="328" t="s">
        <v>776</v>
      </c>
      <c r="C32" s="329">
        <v>1298.83</v>
      </c>
      <c r="D32" s="377">
        <v>653.7299999999999</v>
      </c>
      <c r="E32" s="329">
        <v>7043.6549999999997</v>
      </c>
      <c r="F32" s="377">
        <v>6914.6349999999993</v>
      </c>
      <c r="G32" s="329">
        <v>31471.65</v>
      </c>
      <c r="H32" s="377">
        <v>18569.650000000001</v>
      </c>
      <c r="I32" s="329">
        <v>39814.135000000002</v>
      </c>
      <c r="J32" s="377">
        <v>26138.014999999999</v>
      </c>
      <c r="K32"/>
      <c r="L32"/>
      <c r="M32"/>
      <c r="N32"/>
    </row>
    <row r="33" spans="2:14" x14ac:dyDescent="0.3">
      <c r="B33" s="328" t="s">
        <v>779</v>
      </c>
      <c r="C33" s="329">
        <v>4276605.7</v>
      </c>
      <c r="D33" s="377">
        <v>-769956.40799999994</v>
      </c>
      <c r="E33" s="329">
        <v>0</v>
      </c>
      <c r="F33" s="377">
        <v>0</v>
      </c>
      <c r="G33" s="329">
        <v>0</v>
      </c>
      <c r="H33" s="377">
        <v>0</v>
      </c>
      <c r="I33" s="329">
        <v>4276605.7</v>
      </c>
      <c r="J33" s="377">
        <v>-769956.40799999994</v>
      </c>
      <c r="K33"/>
      <c r="L33"/>
      <c r="M33"/>
      <c r="N33"/>
    </row>
    <row r="34" spans="2:14" x14ac:dyDescent="0.3">
      <c r="B34" s="328" t="s">
        <v>781</v>
      </c>
      <c r="C34" s="329">
        <v>68164929.020999998</v>
      </c>
      <c r="D34" s="377">
        <v>5986535.5769999977</v>
      </c>
      <c r="E34" s="329">
        <v>237003.68</v>
      </c>
      <c r="F34" s="377">
        <v>21944.319999999992</v>
      </c>
      <c r="G34" s="329">
        <v>242171.30299999999</v>
      </c>
      <c r="H34" s="377">
        <v>-53591.217000000011</v>
      </c>
      <c r="I34" s="329">
        <v>68644104.003999993</v>
      </c>
      <c r="J34" s="377">
        <v>5954888.6800000006</v>
      </c>
      <c r="K34"/>
      <c r="L34"/>
      <c r="M34"/>
      <c r="N34"/>
    </row>
    <row r="35" spans="2:14" x14ac:dyDescent="0.3">
      <c r="B35" s="328" t="s">
        <v>1187</v>
      </c>
      <c r="C35" s="329">
        <v>14839660.698000001</v>
      </c>
      <c r="D35" s="377">
        <v>-34665821.902000003</v>
      </c>
      <c r="E35" s="329">
        <v>0</v>
      </c>
      <c r="F35" s="377">
        <v>-2308600</v>
      </c>
      <c r="G35" s="329">
        <v>0</v>
      </c>
      <c r="H35" s="377">
        <v>-5160.3999999999996</v>
      </c>
      <c r="I35" s="329">
        <v>14839660.698000001</v>
      </c>
      <c r="J35" s="377">
        <v>-36979582.302000001</v>
      </c>
      <c r="K35"/>
      <c r="L35"/>
      <c r="M35"/>
      <c r="N35"/>
    </row>
    <row r="36" spans="2:14" x14ac:dyDescent="0.3">
      <c r="B36" s="328" t="s">
        <v>1229</v>
      </c>
      <c r="C36" s="329">
        <v>352478897.06499994</v>
      </c>
      <c r="D36" s="377">
        <v>108230156.42500001</v>
      </c>
      <c r="E36" s="329">
        <v>9281604.4390000012</v>
      </c>
      <c r="F36" s="377">
        <v>-14228709.121000001</v>
      </c>
      <c r="G36" s="329">
        <v>25994981.651999999</v>
      </c>
      <c r="H36" s="377">
        <v>6315398.330000001</v>
      </c>
      <c r="I36" s="329">
        <v>387755483.15599996</v>
      </c>
      <c r="J36" s="377">
        <v>100316845.63400002</v>
      </c>
      <c r="K36"/>
      <c r="L36"/>
      <c r="M36"/>
      <c r="N36"/>
    </row>
    <row r="37" spans="2:14" x14ac:dyDescent="0.3">
      <c r="B37" s="328" t="s">
        <v>1230</v>
      </c>
      <c r="C37" s="329">
        <v>68576988.640000001</v>
      </c>
      <c r="D37" s="377">
        <v>5933315.4220000021</v>
      </c>
      <c r="E37" s="329">
        <v>1794613.54</v>
      </c>
      <c r="F37" s="377">
        <v>514877.23</v>
      </c>
      <c r="G37" s="329">
        <v>9142177.006000001</v>
      </c>
      <c r="H37" s="377">
        <v>1688448.8099999998</v>
      </c>
      <c r="I37" s="329">
        <v>79513779.18599999</v>
      </c>
      <c r="J37" s="377">
        <v>8136641.4620000012</v>
      </c>
      <c r="K37"/>
      <c r="L37"/>
      <c r="M37"/>
      <c r="N37"/>
    </row>
    <row r="38" spans="2:14" x14ac:dyDescent="0.3">
      <c r="B38" s="328" t="s">
        <v>1299</v>
      </c>
      <c r="C38" s="329">
        <v>1269936</v>
      </c>
      <c r="D38" s="377">
        <v>425696</v>
      </c>
      <c r="E38" s="329">
        <v>0</v>
      </c>
      <c r="F38" s="377">
        <v>0</v>
      </c>
      <c r="G38" s="329">
        <v>0</v>
      </c>
      <c r="H38" s="377">
        <v>0</v>
      </c>
      <c r="I38" s="329">
        <v>1269936</v>
      </c>
      <c r="J38" s="377">
        <v>425696</v>
      </c>
      <c r="K38"/>
      <c r="L38"/>
      <c r="M38"/>
      <c r="N38"/>
    </row>
    <row r="39" spans="2:14" x14ac:dyDescent="0.3">
      <c r="B39" s="328" t="s">
        <v>405</v>
      </c>
      <c r="C39" s="329">
        <v>3380164127.5493469</v>
      </c>
      <c r="D39" s="377">
        <v>491537488.61246443</v>
      </c>
      <c r="E39" s="329">
        <v>454008422.18345648</v>
      </c>
      <c r="F39" s="377">
        <v>62904908.335476384</v>
      </c>
      <c r="G39" s="329">
        <v>290556247.76549816</v>
      </c>
      <c r="H39" s="377">
        <v>-5095165.6691218037</v>
      </c>
      <c r="I39" s="329">
        <v>4124728797.4983025</v>
      </c>
      <c r="J39" s="377">
        <v>549347231.27881896</v>
      </c>
      <c r="K39"/>
      <c r="L39"/>
      <c r="M39"/>
      <c r="N39"/>
    </row>
    <row r="40" spans="2:14" x14ac:dyDescent="0.3">
      <c r="B40"/>
      <c r="C40"/>
      <c r="D40"/>
      <c r="E40"/>
      <c r="F40"/>
      <c r="G40"/>
      <c r="H40"/>
      <c r="I40"/>
      <c r="J40"/>
    </row>
    <row r="41" spans="2:14" x14ac:dyDescent="0.3">
      <c r="B41"/>
      <c r="C41"/>
      <c r="D41"/>
      <c r="E41"/>
      <c r="F41"/>
      <c r="G41"/>
      <c r="H41"/>
      <c r="I41"/>
      <c r="J41"/>
    </row>
    <row r="42" spans="2:14" x14ac:dyDescent="0.3">
      <c r="B42"/>
      <c r="C42"/>
      <c r="D42"/>
      <c r="E42"/>
      <c r="F42"/>
      <c r="G42"/>
      <c r="H42"/>
      <c r="I42"/>
      <c r="J42"/>
    </row>
    <row r="43" spans="2:14" x14ac:dyDescent="0.3">
      <c r="B43"/>
      <c r="C43"/>
      <c r="D43"/>
      <c r="E43"/>
      <c r="F43"/>
      <c r="G43"/>
      <c r="H43"/>
      <c r="I43"/>
      <c r="J43"/>
    </row>
    <row r="44" spans="2:14" x14ac:dyDescent="0.3">
      <c r="B44"/>
      <c r="C44"/>
      <c r="D44"/>
      <c r="E44"/>
      <c r="F44"/>
      <c r="G44"/>
      <c r="H44"/>
      <c r="I44"/>
      <c r="J44"/>
    </row>
    <row r="45" spans="2:14" x14ac:dyDescent="0.3">
      <c r="B45"/>
      <c r="C45"/>
      <c r="D45"/>
      <c r="E45"/>
      <c r="F45"/>
      <c r="G45"/>
      <c r="H45"/>
      <c r="I45"/>
      <c r="J45"/>
    </row>
    <row r="46" spans="2:14" x14ac:dyDescent="0.3">
      <c r="B46"/>
      <c r="C46"/>
      <c r="D46"/>
      <c r="E46"/>
      <c r="F46"/>
      <c r="G46"/>
      <c r="H46"/>
      <c r="I46"/>
      <c r="J46"/>
    </row>
    <row r="47" spans="2:14" x14ac:dyDescent="0.3">
      <c r="B47"/>
      <c r="C47"/>
      <c r="D47"/>
      <c r="E47"/>
      <c r="F47"/>
      <c r="G47"/>
      <c r="H47"/>
      <c r="I47"/>
      <c r="J47"/>
    </row>
    <row r="48" spans="2:14" x14ac:dyDescent="0.3">
      <c r="B48"/>
      <c r="C48"/>
      <c r="D48"/>
      <c r="E48"/>
      <c r="F48"/>
      <c r="G48"/>
      <c r="H48"/>
      <c r="I48"/>
      <c r="J48"/>
    </row>
    <row r="49" spans="2:10" x14ac:dyDescent="0.3">
      <c r="B49"/>
      <c r="C49"/>
      <c r="D49"/>
      <c r="E49"/>
      <c r="F49"/>
      <c r="G49"/>
      <c r="H49"/>
      <c r="I49"/>
      <c r="J49"/>
    </row>
    <row r="50" spans="2:10" x14ac:dyDescent="0.3">
      <c r="B50"/>
      <c r="C50"/>
      <c r="D50"/>
      <c r="E50"/>
      <c r="F50"/>
      <c r="G50"/>
      <c r="H50"/>
      <c r="I50"/>
      <c r="J50"/>
    </row>
    <row r="51" spans="2:10" x14ac:dyDescent="0.3">
      <c r="B51"/>
      <c r="C51"/>
      <c r="D51"/>
      <c r="E51"/>
      <c r="F51"/>
      <c r="G51"/>
      <c r="H51"/>
      <c r="I51"/>
      <c r="J51"/>
    </row>
    <row r="52" spans="2:10" x14ac:dyDescent="0.3">
      <c r="B52"/>
      <c r="C52"/>
      <c r="D52"/>
      <c r="E52"/>
      <c r="F52"/>
      <c r="G52"/>
      <c r="H52"/>
      <c r="I52"/>
      <c r="J52"/>
    </row>
    <row r="53" spans="2:10" x14ac:dyDescent="0.3">
      <c r="B53"/>
      <c r="C53"/>
      <c r="D53"/>
      <c r="E53"/>
      <c r="F53"/>
      <c r="G53"/>
      <c r="H53"/>
      <c r="I53"/>
      <c r="J53"/>
    </row>
    <row r="54" spans="2:10" x14ac:dyDescent="0.3">
      <c r="B54"/>
      <c r="C54"/>
      <c r="D54"/>
      <c r="E54"/>
      <c r="F54"/>
      <c r="G54"/>
      <c r="H54"/>
      <c r="I54"/>
      <c r="J54"/>
    </row>
    <row r="55" spans="2:10" x14ac:dyDescent="0.3">
      <c r="B55"/>
      <c r="C55"/>
      <c r="D55"/>
      <c r="E55"/>
      <c r="F55"/>
      <c r="G55"/>
      <c r="H55"/>
      <c r="I55"/>
      <c r="J55"/>
    </row>
    <row r="56" spans="2:10" x14ac:dyDescent="0.3">
      <c r="B56"/>
      <c r="C56"/>
      <c r="D56"/>
      <c r="E56"/>
      <c r="F56"/>
      <c r="G56"/>
      <c r="H56"/>
      <c r="I56"/>
      <c r="J56"/>
    </row>
    <row r="57" spans="2:10" x14ac:dyDescent="0.3">
      <c r="B57"/>
      <c r="C57"/>
      <c r="D57"/>
      <c r="E57"/>
      <c r="F57"/>
      <c r="G57"/>
      <c r="H57"/>
      <c r="I57"/>
      <c r="J57"/>
    </row>
    <row r="58" spans="2:10" x14ac:dyDescent="0.3">
      <c r="B58"/>
      <c r="C58"/>
      <c r="D58"/>
      <c r="E58"/>
      <c r="F58"/>
      <c r="G58"/>
      <c r="H58"/>
      <c r="I58"/>
      <c r="J58"/>
    </row>
    <row r="59" spans="2:10" x14ac:dyDescent="0.3">
      <c r="B59"/>
      <c r="C59"/>
      <c r="D59"/>
      <c r="E59"/>
      <c r="F59"/>
      <c r="G59"/>
      <c r="H59"/>
      <c r="I59"/>
      <c r="J59"/>
    </row>
    <row r="60" spans="2:10" x14ac:dyDescent="0.3">
      <c r="B60"/>
      <c r="C60"/>
      <c r="D60"/>
      <c r="E60"/>
      <c r="F60"/>
      <c r="G60"/>
      <c r="H60"/>
      <c r="I60"/>
      <c r="J60"/>
    </row>
    <row r="61" spans="2:10" x14ac:dyDescent="0.3">
      <c r="B61"/>
      <c r="C61"/>
      <c r="D61"/>
      <c r="E61"/>
      <c r="F61"/>
      <c r="G61"/>
      <c r="H61"/>
      <c r="I61"/>
      <c r="J61"/>
    </row>
    <row r="62" spans="2:10" x14ac:dyDescent="0.3">
      <c r="B62"/>
      <c r="C62"/>
      <c r="D62"/>
      <c r="E62"/>
      <c r="F62"/>
      <c r="G62"/>
      <c r="H62"/>
      <c r="I62"/>
      <c r="J62"/>
    </row>
    <row r="63" spans="2:10" x14ac:dyDescent="0.3">
      <c r="B63"/>
      <c r="C63"/>
      <c r="D63"/>
      <c r="E63"/>
      <c r="F63"/>
      <c r="G63"/>
      <c r="H63"/>
      <c r="I63"/>
      <c r="J63"/>
    </row>
    <row r="64" spans="2:10" x14ac:dyDescent="0.3">
      <c r="B64"/>
      <c r="C64"/>
      <c r="D64"/>
      <c r="E64"/>
      <c r="F64"/>
      <c r="G64"/>
      <c r="H64"/>
      <c r="I64"/>
      <c r="J64"/>
    </row>
    <row r="65" spans="2:10" x14ac:dyDescent="0.3">
      <c r="B65"/>
      <c r="C65"/>
      <c r="D65"/>
      <c r="E65"/>
      <c r="F65"/>
      <c r="G65"/>
      <c r="H65"/>
      <c r="I65"/>
      <c r="J65"/>
    </row>
    <row r="66" spans="2:10" x14ac:dyDescent="0.3">
      <c r="B66"/>
      <c r="C66"/>
      <c r="D66"/>
      <c r="E66"/>
      <c r="F66"/>
      <c r="G66"/>
      <c r="H66"/>
      <c r="I66"/>
      <c r="J66"/>
    </row>
    <row r="67" spans="2:10" x14ac:dyDescent="0.3">
      <c r="B67"/>
      <c r="C67"/>
      <c r="D67"/>
      <c r="E67"/>
      <c r="F67"/>
      <c r="G67"/>
      <c r="H67"/>
      <c r="I67"/>
      <c r="J67"/>
    </row>
    <row r="68" spans="2:10" x14ac:dyDescent="0.3">
      <c r="B68"/>
      <c r="C68"/>
      <c r="D68"/>
      <c r="E68"/>
      <c r="F68"/>
      <c r="G68"/>
      <c r="H68"/>
      <c r="I68"/>
      <c r="J68"/>
    </row>
    <row r="69" spans="2:10" x14ac:dyDescent="0.3">
      <c r="B69"/>
      <c r="C69"/>
      <c r="D69"/>
      <c r="E69"/>
      <c r="F69"/>
      <c r="G69"/>
      <c r="H69"/>
      <c r="I69"/>
      <c r="J69"/>
    </row>
    <row r="70" spans="2:10" x14ac:dyDescent="0.3">
      <c r="B70"/>
      <c r="C70"/>
      <c r="D70"/>
      <c r="E70"/>
      <c r="F70"/>
      <c r="G70"/>
      <c r="H70"/>
      <c r="I70"/>
      <c r="J70"/>
    </row>
    <row r="71" spans="2:10" x14ac:dyDescent="0.3">
      <c r="B71"/>
      <c r="C71"/>
      <c r="D71"/>
      <c r="E71"/>
      <c r="F71"/>
      <c r="G71"/>
      <c r="H71"/>
      <c r="I71"/>
      <c r="J71"/>
    </row>
    <row r="72" spans="2:10" x14ac:dyDescent="0.3">
      <c r="B72"/>
      <c r="C72"/>
      <c r="D72"/>
      <c r="E72"/>
      <c r="F72"/>
      <c r="G72"/>
      <c r="H72"/>
      <c r="I72"/>
      <c r="J72"/>
    </row>
    <row r="73" spans="2:10" x14ac:dyDescent="0.3">
      <c r="B73"/>
      <c r="C73"/>
      <c r="D73"/>
      <c r="E73"/>
      <c r="F73"/>
      <c r="G73"/>
      <c r="H73"/>
      <c r="I73"/>
      <c r="J73"/>
    </row>
    <row r="74" spans="2:10" x14ac:dyDescent="0.3">
      <c r="B74"/>
      <c r="C74"/>
      <c r="D74"/>
      <c r="E74"/>
      <c r="F74"/>
      <c r="G74"/>
      <c r="H74"/>
      <c r="I74"/>
      <c r="J74"/>
    </row>
    <row r="75" spans="2:10" x14ac:dyDescent="0.3">
      <c r="B75"/>
      <c r="C75"/>
      <c r="D75"/>
      <c r="E75"/>
      <c r="F75"/>
      <c r="G75"/>
      <c r="H75"/>
      <c r="I75"/>
      <c r="J75"/>
    </row>
    <row r="76" spans="2:10" x14ac:dyDescent="0.3">
      <c r="B76"/>
      <c r="C76"/>
      <c r="D76"/>
      <c r="E76"/>
      <c r="F76"/>
      <c r="G76"/>
      <c r="H76"/>
      <c r="I76"/>
      <c r="J76"/>
    </row>
    <row r="77" spans="2:10" x14ac:dyDescent="0.3">
      <c r="B77"/>
      <c r="C77"/>
      <c r="D77"/>
      <c r="E77"/>
      <c r="F77"/>
      <c r="G77"/>
      <c r="H77"/>
      <c r="I77"/>
      <c r="J77"/>
    </row>
  </sheetData>
  <sheetProtection algorithmName="SHA-512" hashValue="96i11Hz1pdL9f3mm/4FdlyhnI6L5fYjkHgdkkcfN7m3VdNTqzPRWfT8MnQ2UFYX9RRr/AnosRyXopHhQiYVEaQ==" saltValue="n6ZUuw3QXyFt1O/oIIFe6g==" spinCount="100000" sheet="1" pivotTables="0"/>
  <mergeCells count="2">
    <mergeCell ref="B1:J1"/>
    <mergeCell ref="B2:J2"/>
  </mergeCells>
  <pageMargins left="0.25" right="0.25" top="0.75" bottom="0.75" header="0.3" footer="0.3"/>
  <pageSetup paperSize="9" scale="82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07E4-E9E2-4AF5-8FB8-1D5E3B2D3E1B}">
  <dimension ref="A1:W913"/>
  <sheetViews>
    <sheetView workbookViewId="0">
      <selection activeCell="S834" sqref="S834"/>
    </sheetView>
  </sheetViews>
  <sheetFormatPr baseColWidth="10" defaultRowHeight="14.4" x14ac:dyDescent="0.3"/>
  <cols>
    <col min="15" max="15" width="32.33203125" bestFit="1" customWidth="1"/>
    <col min="16" max="16" width="21" bestFit="1" customWidth="1"/>
    <col min="18" max="18" width="16.6640625" bestFit="1" customWidth="1"/>
    <col min="19" max="19" width="15" bestFit="1" customWidth="1"/>
    <col min="21" max="23" width="18.21875" bestFit="1" customWidth="1"/>
  </cols>
  <sheetData>
    <row r="1" spans="1:23" x14ac:dyDescent="0.3">
      <c r="A1" s="486" t="s">
        <v>610</v>
      </c>
      <c r="B1" s="486" t="s">
        <v>1294</v>
      </c>
      <c r="C1" s="486" t="s">
        <v>969</v>
      </c>
      <c r="D1" s="486" t="s">
        <v>783</v>
      </c>
      <c r="E1" s="486" t="s">
        <v>724</v>
      </c>
      <c r="F1" s="486" t="s">
        <v>723</v>
      </c>
      <c r="G1" s="486" t="s">
        <v>529</v>
      </c>
      <c r="H1" s="486" t="s">
        <v>725</v>
      </c>
      <c r="I1" s="486" t="s">
        <v>722</v>
      </c>
      <c r="J1" s="486" t="s">
        <v>814</v>
      </c>
      <c r="K1" s="486" t="s">
        <v>1295</v>
      </c>
      <c r="L1" s="486" t="s">
        <v>970</v>
      </c>
      <c r="M1" s="486" t="s">
        <v>971</v>
      </c>
      <c r="N1" s="486" t="s">
        <v>972</v>
      </c>
      <c r="O1" s="486" t="s">
        <v>973</v>
      </c>
      <c r="P1" s="486" t="s">
        <v>974</v>
      </c>
      <c r="Q1" s="486" t="s">
        <v>975</v>
      </c>
      <c r="R1" s="486" t="s">
        <v>1296</v>
      </c>
      <c r="S1" s="486" t="s">
        <v>1297</v>
      </c>
      <c r="U1" t="s">
        <v>1182</v>
      </c>
      <c r="V1" s="378" t="s">
        <v>1183</v>
      </c>
      <c r="W1" s="379" t="s">
        <v>1184</v>
      </c>
    </row>
    <row r="2" spans="1:23" x14ac:dyDescent="0.3">
      <c r="A2" s="487">
        <v>1</v>
      </c>
      <c r="B2" s="488" t="s">
        <v>976</v>
      </c>
      <c r="C2" s="487">
        <v>20</v>
      </c>
      <c r="D2" s="488" t="s">
        <v>789</v>
      </c>
      <c r="E2" s="488" t="s">
        <v>755</v>
      </c>
      <c r="F2" s="488" t="s">
        <v>754</v>
      </c>
      <c r="G2" s="488" t="s">
        <v>757</v>
      </c>
      <c r="H2" s="488" t="s">
        <v>758</v>
      </c>
      <c r="I2" s="488" t="s">
        <v>726</v>
      </c>
      <c r="J2" s="487">
        <v>2025</v>
      </c>
      <c r="K2" s="487">
        <v>2898477.82</v>
      </c>
      <c r="L2" s="488" t="s">
        <v>963</v>
      </c>
      <c r="M2" s="488" t="s">
        <v>963</v>
      </c>
      <c r="N2" s="487">
        <v>114</v>
      </c>
      <c r="O2" s="488" t="s">
        <v>964</v>
      </c>
      <c r="P2" s="488" t="s">
        <v>977</v>
      </c>
      <c r="Q2" s="487">
        <v>2024</v>
      </c>
      <c r="R2" s="487">
        <v>2520803.04</v>
      </c>
      <c r="S2" s="489">
        <v>377674.7799999998</v>
      </c>
    </row>
    <row r="3" spans="1:23" x14ac:dyDescent="0.3">
      <c r="A3" s="487">
        <v>1</v>
      </c>
      <c r="B3" s="488" t="s">
        <v>976</v>
      </c>
      <c r="C3" s="487">
        <v>20</v>
      </c>
      <c r="D3" s="488" t="s">
        <v>789</v>
      </c>
      <c r="E3" s="488" t="s">
        <v>755</v>
      </c>
      <c r="F3" s="488" t="s">
        <v>754</v>
      </c>
      <c r="G3" s="488" t="s">
        <v>757</v>
      </c>
      <c r="H3" s="488" t="s">
        <v>758</v>
      </c>
      <c r="I3" s="488" t="s">
        <v>726</v>
      </c>
      <c r="J3" s="487">
        <v>2025</v>
      </c>
      <c r="K3" s="487">
        <v>117586.76</v>
      </c>
      <c r="L3" s="488" t="s">
        <v>963</v>
      </c>
      <c r="M3" s="488" t="s">
        <v>963</v>
      </c>
      <c r="N3" s="487">
        <v>115</v>
      </c>
      <c r="O3" s="488" t="s">
        <v>965</v>
      </c>
      <c r="P3" s="488" t="s">
        <v>978</v>
      </c>
      <c r="Q3" s="487">
        <v>2024</v>
      </c>
      <c r="R3" s="487">
        <v>114401.84</v>
      </c>
      <c r="S3" s="489">
        <v>3184.9199999999983</v>
      </c>
    </row>
    <row r="4" spans="1:23" x14ac:dyDescent="0.3">
      <c r="A4" s="487">
        <v>1</v>
      </c>
      <c r="B4" s="488" t="s">
        <v>976</v>
      </c>
      <c r="C4" s="487">
        <v>20</v>
      </c>
      <c r="D4" s="488" t="s">
        <v>789</v>
      </c>
      <c r="E4" s="488" t="s">
        <v>755</v>
      </c>
      <c r="F4" s="488" t="s">
        <v>754</v>
      </c>
      <c r="G4" s="488" t="s">
        <v>757</v>
      </c>
      <c r="H4" s="488" t="s">
        <v>758</v>
      </c>
      <c r="I4" s="488" t="s">
        <v>726</v>
      </c>
      <c r="J4" s="487">
        <v>2025</v>
      </c>
      <c r="K4" s="487">
        <v>392287.76</v>
      </c>
      <c r="L4" s="488" t="s">
        <v>963</v>
      </c>
      <c r="M4" s="488" t="s">
        <v>963</v>
      </c>
      <c r="N4" s="487">
        <v>116</v>
      </c>
      <c r="O4" s="488" t="s">
        <v>966</v>
      </c>
      <c r="P4" s="488" t="s">
        <v>979</v>
      </c>
      <c r="Q4" s="487">
        <v>2024</v>
      </c>
      <c r="R4" s="487">
        <v>536346.16</v>
      </c>
      <c r="S4" s="489">
        <v>-144058.40000000002</v>
      </c>
    </row>
    <row r="5" spans="1:23" x14ac:dyDescent="0.3">
      <c r="A5" s="487">
        <v>1</v>
      </c>
      <c r="B5" s="488" t="s">
        <v>976</v>
      </c>
      <c r="C5" s="487">
        <v>20</v>
      </c>
      <c r="D5" s="488" t="s">
        <v>789</v>
      </c>
      <c r="E5" s="488" t="s">
        <v>755</v>
      </c>
      <c r="F5" s="488" t="s">
        <v>754</v>
      </c>
      <c r="G5" s="488" t="s">
        <v>757</v>
      </c>
      <c r="H5" s="488" t="s">
        <v>758</v>
      </c>
      <c r="I5" s="488" t="s">
        <v>726</v>
      </c>
      <c r="J5" s="487">
        <v>2025</v>
      </c>
      <c r="K5" s="487">
        <v>3408352.34</v>
      </c>
      <c r="L5" s="488" t="s">
        <v>963</v>
      </c>
      <c r="M5" s="488" t="s">
        <v>963</v>
      </c>
      <c r="N5" s="487">
        <v>117</v>
      </c>
      <c r="O5" s="488" t="s">
        <v>980</v>
      </c>
      <c r="P5" s="488" t="s">
        <v>981</v>
      </c>
      <c r="Q5" s="487">
        <v>2024</v>
      </c>
      <c r="R5" s="487">
        <v>3171551.04</v>
      </c>
      <c r="S5" s="489">
        <v>236801.29999999981</v>
      </c>
    </row>
    <row r="6" spans="1:23" x14ac:dyDescent="0.3">
      <c r="A6" s="487">
        <v>2</v>
      </c>
      <c r="B6" s="488" t="s">
        <v>982</v>
      </c>
      <c r="C6" s="487">
        <v>20</v>
      </c>
      <c r="D6" s="488" t="s">
        <v>789</v>
      </c>
      <c r="E6" s="488" t="s">
        <v>728</v>
      </c>
      <c r="F6" s="488" t="s">
        <v>727</v>
      </c>
      <c r="G6" s="488" t="s">
        <v>731</v>
      </c>
      <c r="H6" s="488" t="s">
        <v>570</v>
      </c>
      <c r="I6" s="488" t="s">
        <v>726</v>
      </c>
      <c r="J6" s="487">
        <v>2025</v>
      </c>
      <c r="K6" s="487">
        <v>1151134.92</v>
      </c>
      <c r="L6" s="488" t="s">
        <v>963</v>
      </c>
      <c r="M6" s="488" t="s">
        <v>963</v>
      </c>
      <c r="N6" s="487">
        <v>114</v>
      </c>
      <c r="O6" s="488" t="s">
        <v>964</v>
      </c>
      <c r="P6" s="488" t="s">
        <v>977</v>
      </c>
      <c r="Q6" s="487">
        <v>2024</v>
      </c>
      <c r="R6" s="487">
        <v>1646851.13</v>
      </c>
      <c r="S6" s="489">
        <v>-495716.20999999996</v>
      </c>
    </row>
    <row r="7" spans="1:23" x14ac:dyDescent="0.3">
      <c r="A7" s="487">
        <v>2</v>
      </c>
      <c r="B7" s="488" t="s">
        <v>982</v>
      </c>
      <c r="C7" s="487">
        <v>20</v>
      </c>
      <c r="D7" s="488" t="s">
        <v>789</v>
      </c>
      <c r="E7" s="488" t="s">
        <v>728</v>
      </c>
      <c r="F7" s="488" t="s">
        <v>727</v>
      </c>
      <c r="G7" s="488" t="s">
        <v>731</v>
      </c>
      <c r="H7" s="488" t="s">
        <v>570</v>
      </c>
      <c r="I7" s="488" t="s">
        <v>726</v>
      </c>
      <c r="J7" s="487">
        <v>2025</v>
      </c>
      <c r="K7" s="487">
        <v>0</v>
      </c>
      <c r="L7" s="488" t="s">
        <v>963</v>
      </c>
      <c r="M7" s="488" t="s">
        <v>963</v>
      </c>
      <c r="N7" s="487">
        <v>115</v>
      </c>
      <c r="O7" s="488" t="s">
        <v>965</v>
      </c>
      <c r="P7" s="488" t="s">
        <v>978</v>
      </c>
      <c r="Q7" s="487">
        <v>2024</v>
      </c>
      <c r="R7" s="487">
        <v>0</v>
      </c>
      <c r="S7" s="489">
        <v>0</v>
      </c>
    </row>
    <row r="8" spans="1:23" x14ac:dyDescent="0.3">
      <c r="A8" s="487">
        <v>2</v>
      </c>
      <c r="B8" s="488" t="s">
        <v>982</v>
      </c>
      <c r="C8" s="487">
        <v>20</v>
      </c>
      <c r="D8" s="488" t="s">
        <v>789</v>
      </c>
      <c r="E8" s="488" t="s">
        <v>728</v>
      </c>
      <c r="F8" s="488" t="s">
        <v>727</v>
      </c>
      <c r="G8" s="488" t="s">
        <v>731</v>
      </c>
      <c r="H8" s="488" t="s">
        <v>570</v>
      </c>
      <c r="I8" s="488" t="s">
        <v>726</v>
      </c>
      <c r="J8" s="487">
        <v>2025</v>
      </c>
      <c r="K8" s="487">
        <v>0</v>
      </c>
      <c r="L8" s="488" t="s">
        <v>963</v>
      </c>
      <c r="M8" s="488" t="s">
        <v>963</v>
      </c>
      <c r="N8" s="487">
        <v>116</v>
      </c>
      <c r="O8" s="488" t="s">
        <v>966</v>
      </c>
      <c r="P8" s="488" t="s">
        <v>979</v>
      </c>
      <c r="Q8" s="487">
        <v>2024</v>
      </c>
      <c r="R8" s="487">
        <v>0</v>
      </c>
      <c r="S8" s="489">
        <v>0</v>
      </c>
    </row>
    <row r="9" spans="1:23" x14ac:dyDescent="0.3">
      <c r="A9" s="487">
        <v>2</v>
      </c>
      <c r="B9" s="488" t="s">
        <v>982</v>
      </c>
      <c r="C9" s="487">
        <v>20</v>
      </c>
      <c r="D9" s="488" t="s">
        <v>789</v>
      </c>
      <c r="E9" s="488" t="s">
        <v>728</v>
      </c>
      <c r="F9" s="488" t="s">
        <v>727</v>
      </c>
      <c r="G9" s="488" t="s">
        <v>731</v>
      </c>
      <c r="H9" s="488" t="s">
        <v>570</v>
      </c>
      <c r="I9" s="488" t="s">
        <v>726</v>
      </c>
      <c r="J9" s="487">
        <v>2025</v>
      </c>
      <c r="K9" s="487">
        <v>1151134.92</v>
      </c>
      <c r="L9" s="488" t="s">
        <v>963</v>
      </c>
      <c r="M9" s="488" t="s">
        <v>963</v>
      </c>
      <c r="N9" s="487">
        <v>117</v>
      </c>
      <c r="O9" s="488" t="s">
        <v>980</v>
      </c>
      <c r="P9" s="488" t="s">
        <v>981</v>
      </c>
      <c r="Q9" s="487">
        <v>2024</v>
      </c>
      <c r="R9" s="487">
        <v>1646851.13</v>
      </c>
      <c r="S9" s="489">
        <v>-495716.20999999996</v>
      </c>
    </row>
    <row r="10" spans="1:23" x14ac:dyDescent="0.3">
      <c r="A10" s="487">
        <v>3</v>
      </c>
      <c r="B10" s="488" t="s">
        <v>983</v>
      </c>
      <c r="C10" s="487">
        <v>20</v>
      </c>
      <c r="D10" s="488" t="s">
        <v>789</v>
      </c>
      <c r="E10" s="488" t="s">
        <v>728</v>
      </c>
      <c r="F10" s="488" t="s">
        <v>727</v>
      </c>
      <c r="G10" s="488" t="s">
        <v>732</v>
      </c>
      <c r="H10" s="488" t="s">
        <v>594</v>
      </c>
      <c r="I10" s="488" t="s">
        <v>726</v>
      </c>
      <c r="J10" s="487">
        <v>2025</v>
      </c>
      <c r="K10" s="487">
        <v>9185850</v>
      </c>
      <c r="L10" s="488" t="s">
        <v>963</v>
      </c>
      <c r="M10" s="488" t="s">
        <v>963</v>
      </c>
      <c r="N10" s="487">
        <v>114</v>
      </c>
      <c r="O10" s="488" t="s">
        <v>964</v>
      </c>
      <c r="P10" s="488" t="s">
        <v>977</v>
      </c>
      <c r="Q10" s="487">
        <v>2024</v>
      </c>
      <c r="R10" s="487">
        <v>8675100</v>
      </c>
      <c r="S10" s="489">
        <v>510750</v>
      </c>
    </row>
    <row r="11" spans="1:23" x14ac:dyDescent="0.3">
      <c r="A11" s="487">
        <v>3</v>
      </c>
      <c r="B11" s="488" t="s">
        <v>983</v>
      </c>
      <c r="C11" s="487">
        <v>20</v>
      </c>
      <c r="D11" s="488" t="s">
        <v>789</v>
      </c>
      <c r="E11" s="488" t="s">
        <v>728</v>
      </c>
      <c r="F11" s="488" t="s">
        <v>727</v>
      </c>
      <c r="G11" s="488" t="s">
        <v>732</v>
      </c>
      <c r="H11" s="488" t="s">
        <v>594</v>
      </c>
      <c r="I11" s="488" t="s">
        <v>726</v>
      </c>
      <c r="J11" s="487">
        <v>2025</v>
      </c>
      <c r="K11" s="487">
        <v>0</v>
      </c>
      <c r="L11" s="488" t="s">
        <v>963</v>
      </c>
      <c r="M11" s="488" t="s">
        <v>963</v>
      </c>
      <c r="N11" s="487">
        <v>115</v>
      </c>
      <c r="O11" s="488" t="s">
        <v>965</v>
      </c>
      <c r="P11" s="488" t="s">
        <v>978</v>
      </c>
      <c r="Q11" s="487">
        <v>2024</v>
      </c>
      <c r="R11" s="487">
        <v>0</v>
      </c>
      <c r="S11" s="489">
        <v>0</v>
      </c>
    </row>
    <row r="12" spans="1:23" x14ac:dyDescent="0.3">
      <c r="A12" s="487">
        <v>3</v>
      </c>
      <c r="B12" s="488" t="s">
        <v>983</v>
      </c>
      <c r="C12" s="487">
        <v>20</v>
      </c>
      <c r="D12" s="488" t="s">
        <v>789</v>
      </c>
      <c r="E12" s="488" t="s">
        <v>728</v>
      </c>
      <c r="F12" s="488" t="s">
        <v>727</v>
      </c>
      <c r="G12" s="488" t="s">
        <v>732</v>
      </c>
      <c r="H12" s="488" t="s">
        <v>594</v>
      </c>
      <c r="I12" s="488" t="s">
        <v>726</v>
      </c>
      <c r="J12" s="487">
        <v>2025</v>
      </c>
      <c r="K12" s="487">
        <v>0</v>
      </c>
      <c r="L12" s="488" t="s">
        <v>963</v>
      </c>
      <c r="M12" s="488" t="s">
        <v>963</v>
      </c>
      <c r="N12" s="487">
        <v>116</v>
      </c>
      <c r="O12" s="488" t="s">
        <v>966</v>
      </c>
      <c r="P12" s="488" t="s">
        <v>979</v>
      </c>
      <c r="Q12" s="487">
        <v>2024</v>
      </c>
      <c r="R12" s="487">
        <v>0</v>
      </c>
      <c r="S12" s="489">
        <v>0</v>
      </c>
    </row>
    <row r="13" spans="1:23" x14ac:dyDescent="0.3">
      <c r="A13" s="487">
        <v>3</v>
      </c>
      <c r="B13" s="488" t="s">
        <v>983</v>
      </c>
      <c r="C13" s="487">
        <v>20</v>
      </c>
      <c r="D13" s="488" t="s">
        <v>789</v>
      </c>
      <c r="E13" s="488" t="s">
        <v>728</v>
      </c>
      <c r="F13" s="488" t="s">
        <v>727</v>
      </c>
      <c r="G13" s="488" t="s">
        <v>732</v>
      </c>
      <c r="H13" s="488" t="s">
        <v>594</v>
      </c>
      <c r="I13" s="488" t="s">
        <v>726</v>
      </c>
      <c r="J13" s="487">
        <v>2025</v>
      </c>
      <c r="K13" s="487">
        <v>9185850</v>
      </c>
      <c r="L13" s="488" t="s">
        <v>963</v>
      </c>
      <c r="M13" s="488" t="s">
        <v>963</v>
      </c>
      <c r="N13" s="487">
        <v>117</v>
      </c>
      <c r="O13" s="488" t="s">
        <v>980</v>
      </c>
      <c r="P13" s="488" t="s">
        <v>981</v>
      </c>
      <c r="Q13" s="487">
        <v>2024</v>
      </c>
      <c r="R13" s="487">
        <v>8675100</v>
      </c>
      <c r="S13" s="489">
        <v>510750</v>
      </c>
    </row>
    <row r="14" spans="1:23" x14ac:dyDescent="0.3">
      <c r="A14" s="487">
        <v>4</v>
      </c>
      <c r="B14" s="488" t="s">
        <v>984</v>
      </c>
      <c r="C14" s="487">
        <v>20</v>
      </c>
      <c r="D14" s="488" t="s">
        <v>789</v>
      </c>
      <c r="E14" s="488" t="s">
        <v>755</v>
      </c>
      <c r="F14" s="488" t="s">
        <v>754</v>
      </c>
      <c r="G14" s="488" t="s">
        <v>761</v>
      </c>
      <c r="H14" s="488" t="s">
        <v>577</v>
      </c>
      <c r="I14" s="488" t="s">
        <v>726</v>
      </c>
      <c r="J14" s="487">
        <v>2025</v>
      </c>
      <c r="K14" s="487">
        <v>17363193</v>
      </c>
      <c r="L14" s="488" t="s">
        <v>963</v>
      </c>
      <c r="M14" s="488" t="s">
        <v>963</v>
      </c>
      <c r="N14" s="487">
        <v>114</v>
      </c>
      <c r="O14" s="488" t="s">
        <v>964</v>
      </c>
      <c r="P14" s="488" t="s">
        <v>977</v>
      </c>
      <c r="Q14" s="487">
        <v>2024</v>
      </c>
      <c r="R14" s="487">
        <v>24298666</v>
      </c>
      <c r="S14" s="489">
        <v>-6935473</v>
      </c>
    </row>
    <row r="15" spans="1:23" x14ac:dyDescent="0.3">
      <c r="A15" s="487">
        <v>4</v>
      </c>
      <c r="B15" s="488" t="s">
        <v>984</v>
      </c>
      <c r="C15" s="487">
        <v>20</v>
      </c>
      <c r="D15" s="488" t="s">
        <v>789</v>
      </c>
      <c r="E15" s="488" t="s">
        <v>755</v>
      </c>
      <c r="F15" s="488" t="s">
        <v>754</v>
      </c>
      <c r="G15" s="488" t="s">
        <v>761</v>
      </c>
      <c r="H15" s="488" t="s">
        <v>577</v>
      </c>
      <c r="I15" s="488" t="s">
        <v>726</v>
      </c>
      <c r="J15" s="487">
        <v>2025</v>
      </c>
      <c r="K15" s="487">
        <v>2246200</v>
      </c>
      <c r="L15" s="488" t="s">
        <v>963</v>
      </c>
      <c r="M15" s="488" t="s">
        <v>963</v>
      </c>
      <c r="N15" s="487">
        <v>115</v>
      </c>
      <c r="O15" s="488" t="s">
        <v>965</v>
      </c>
      <c r="P15" s="488" t="s">
        <v>978</v>
      </c>
      <c r="Q15" s="487">
        <v>2024</v>
      </c>
      <c r="R15" s="487">
        <v>2087400</v>
      </c>
      <c r="S15" s="489">
        <v>158800</v>
      </c>
    </row>
    <row r="16" spans="1:23" x14ac:dyDescent="0.3">
      <c r="A16" s="487">
        <v>4</v>
      </c>
      <c r="B16" s="488" t="s">
        <v>984</v>
      </c>
      <c r="C16" s="487">
        <v>20</v>
      </c>
      <c r="D16" s="488" t="s">
        <v>789</v>
      </c>
      <c r="E16" s="488" t="s">
        <v>755</v>
      </c>
      <c r="F16" s="488" t="s">
        <v>754</v>
      </c>
      <c r="G16" s="488" t="s">
        <v>761</v>
      </c>
      <c r="H16" s="488" t="s">
        <v>577</v>
      </c>
      <c r="I16" s="488" t="s">
        <v>726</v>
      </c>
      <c r="J16" s="487">
        <v>2025</v>
      </c>
      <c r="K16" s="487">
        <v>2675020</v>
      </c>
      <c r="L16" s="488" t="s">
        <v>963</v>
      </c>
      <c r="M16" s="488" t="s">
        <v>963</v>
      </c>
      <c r="N16" s="487">
        <v>116</v>
      </c>
      <c r="O16" s="488" t="s">
        <v>966</v>
      </c>
      <c r="P16" s="488" t="s">
        <v>979</v>
      </c>
      <c r="Q16" s="487">
        <v>2024</v>
      </c>
      <c r="R16" s="487">
        <v>2584400</v>
      </c>
      <c r="S16" s="489">
        <v>90620</v>
      </c>
    </row>
    <row r="17" spans="1:19" x14ac:dyDescent="0.3">
      <c r="A17" s="487">
        <v>4</v>
      </c>
      <c r="B17" s="488" t="s">
        <v>984</v>
      </c>
      <c r="C17" s="487">
        <v>20</v>
      </c>
      <c r="D17" s="488" t="s">
        <v>789</v>
      </c>
      <c r="E17" s="488" t="s">
        <v>755</v>
      </c>
      <c r="F17" s="488" t="s">
        <v>754</v>
      </c>
      <c r="G17" s="488" t="s">
        <v>761</v>
      </c>
      <c r="H17" s="488" t="s">
        <v>577</v>
      </c>
      <c r="I17" s="488" t="s">
        <v>726</v>
      </c>
      <c r="J17" s="487">
        <v>2025</v>
      </c>
      <c r="K17" s="487">
        <v>22284413</v>
      </c>
      <c r="L17" s="488" t="s">
        <v>963</v>
      </c>
      <c r="M17" s="488" t="s">
        <v>963</v>
      </c>
      <c r="N17" s="487">
        <v>117</v>
      </c>
      <c r="O17" s="488" t="s">
        <v>980</v>
      </c>
      <c r="P17" s="488" t="s">
        <v>981</v>
      </c>
      <c r="Q17" s="487">
        <v>2024</v>
      </c>
      <c r="R17" s="487">
        <v>28970466</v>
      </c>
      <c r="S17" s="489">
        <v>-6686053</v>
      </c>
    </row>
    <row r="18" spans="1:19" x14ac:dyDescent="0.3">
      <c r="A18" s="487">
        <v>5</v>
      </c>
      <c r="B18" s="488" t="s">
        <v>14</v>
      </c>
      <c r="C18" s="487">
        <v>20</v>
      </c>
      <c r="D18" s="488" t="s">
        <v>789</v>
      </c>
      <c r="E18" s="488" t="s">
        <v>737</v>
      </c>
      <c r="F18" s="488" t="s">
        <v>736</v>
      </c>
      <c r="G18" s="488" t="s">
        <v>739</v>
      </c>
      <c r="H18" s="488" t="s">
        <v>572</v>
      </c>
      <c r="I18" s="488" t="s">
        <v>726</v>
      </c>
      <c r="J18" s="487">
        <v>2025</v>
      </c>
      <c r="K18" s="487">
        <v>31016598.405000001</v>
      </c>
      <c r="L18" s="488" t="s">
        <v>963</v>
      </c>
      <c r="M18" s="488" t="s">
        <v>963</v>
      </c>
      <c r="N18" s="487">
        <v>114</v>
      </c>
      <c r="O18" s="488" t="s">
        <v>964</v>
      </c>
      <c r="P18" s="488" t="s">
        <v>977</v>
      </c>
      <c r="Q18" s="487">
        <v>2024</v>
      </c>
      <c r="R18" s="487">
        <v>30940570.100000001</v>
      </c>
      <c r="S18" s="489">
        <v>76028.304999999702</v>
      </c>
    </row>
    <row r="19" spans="1:19" x14ac:dyDescent="0.3">
      <c r="A19" s="487">
        <v>5</v>
      </c>
      <c r="B19" s="488" t="s">
        <v>14</v>
      </c>
      <c r="C19" s="487">
        <v>20</v>
      </c>
      <c r="D19" s="488" t="s">
        <v>789</v>
      </c>
      <c r="E19" s="488" t="s">
        <v>737</v>
      </c>
      <c r="F19" s="488" t="s">
        <v>736</v>
      </c>
      <c r="G19" s="488" t="s">
        <v>739</v>
      </c>
      <c r="H19" s="488" t="s">
        <v>572</v>
      </c>
      <c r="I19" s="488" t="s">
        <v>726</v>
      </c>
      <c r="J19" s="487">
        <v>2025</v>
      </c>
      <c r="K19" s="487">
        <v>2624673.37</v>
      </c>
      <c r="L19" s="488" t="s">
        <v>963</v>
      </c>
      <c r="M19" s="488" t="s">
        <v>963</v>
      </c>
      <c r="N19" s="487">
        <v>115</v>
      </c>
      <c r="O19" s="488" t="s">
        <v>965</v>
      </c>
      <c r="P19" s="488" t="s">
        <v>978</v>
      </c>
      <c r="Q19" s="487">
        <v>2024</v>
      </c>
      <c r="R19" s="487">
        <v>1424289.9</v>
      </c>
      <c r="S19" s="489">
        <v>1200383.4700000002</v>
      </c>
    </row>
    <row r="20" spans="1:19" x14ac:dyDescent="0.3">
      <c r="A20" s="487">
        <v>5</v>
      </c>
      <c r="B20" s="488" t="s">
        <v>14</v>
      </c>
      <c r="C20" s="487">
        <v>20</v>
      </c>
      <c r="D20" s="488" t="s">
        <v>789</v>
      </c>
      <c r="E20" s="488" t="s">
        <v>737</v>
      </c>
      <c r="F20" s="488" t="s">
        <v>736</v>
      </c>
      <c r="G20" s="488" t="s">
        <v>739</v>
      </c>
      <c r="H20" s="488" t="s">
        <v>572</v>
      </c>
      <c r="I20" s="488" t="s">
        <v>726</v>
      </c>
      <c r="J20" s="487">
        <v>2025</v>
      </c>
      <c r="K20" s="487">
        <v>996018.68</v>
      </c>
      <c r="L20" s="488" t="s">
        <v>963</v>
      </c>
      <c r="M20" s="488" t="s">
        <v>963</v>
      </c>
      <c r="N20" s="487">
        <v>116</v>
      </c>
      <c r="O20" s="488" t="s">
        <v>966</v>
      </c>
      <c r="P20" s="488" t="s">
        <v>979</v>
      </c>
      <c r="Q20" s="487">
        <v>2024</v>
      </c>
      <c r="R20" s="487">
        <v>1083853.6499999999</v>
      </c>
      <c r="S20" s="489">
        <v>-87834.969999999856</v>
      </c>
    </row>
    <row r="21" spans="1:19" x14ac:dyDescent="0.3">
      <c r="A21" s="487">
        <v>5</v>
      </c>
      <c r="B21" s="488" t="s">
        <v>14</v>
      </c>
      <c r="C21" s="487">
        <v>20</v>
      </c>
      <c r="D21" s="488" t="s">
        <v>789</v>
      </c>
      <c r="E21" s="488" t="s">
        <v>737</v>
      </c>
      <c r="F21" s="488" t="s">
        <v>736</v>
      </c>
      <c r="G21" s="488" t="s">
        <v>739</v>
      </c>
      <c r="H21" s="488" t="s">
        <v>572</v>
      </c>
      <c r="I21" s="488" t="s">
        <v>726</v>
      </c>
      <c r="J21" s="487">
        <v>2025</v>
      </c>
      <c r="K21" s="487">
        <v>34637290.454999998</v>
      </c>
      <c r="L21" s="488" t="s">
        <v>963</v>
      </c>
      <c r="M21" s="488" t="s">
        <v>963</v>
      </c>
      <c r="N21" s="487">
        <v>117</v>
      </c>
      <c r="O21" s="488" t="s">
        <v>980</v>
      </c>
      <c r="P21" s="488" t="s">
        <v>981</v>
      </c>
      <c r="Q21" s="487">
        <v>2024</v>
      </c>
      <c r="R21" s="487">
        <v>33448713.649999999</v>
      </c>
      <c r="S21" s="489">
        <v>1188576.8049999997</v>
      </c>
    </row>
    <row r="22" spans="1:19" x14ac:dyDescent="0.3">
      <c r="A22" s="487">
        <v>6</v>
      </c>
      <c r="B22" s="488" t="s">
        <v>15</v>
      </c>
      <c r="C22" s="487">
        <v>20</v>
      </c>
      <c r="D22" s="488" t="s">
        <v>789</v>
      </c>
      <c r="E22" s="488" t="s">
        <v>737</v>
      </c>
      <c r="F22" s="488" t="s">
        <v>736</v>
      </c>
      <c r="G22" s="488" t="s">
        <v>739</v>
      </c>
      <c r="H22" s="488" t="s">
        <v>572</v>
      </c>
      <c r="I22" s="488" t="s">
        <v>726</v>
      </c>
      <c r="J22" s="487">
        <v>2025</v>
      </c>
      <c r="K22" s="487">
        <v>32499768.195</v>
      </c>
      <c r="L22" s="488" t="s">
        <v>963</v>
      </c>
      <c r="M22" s="488" t="s">
        <v>963</v>
      </c>
      <c r="N22" s="487">
        <v>114</v>
      </c>
      <c r="O22" s="488" t="s">
        <v>964</v>
      </c>
      <c r="P22" s="488" t="s">
        <v>977</v>
      </c>
      <c r="Q22" s="487">
        <v>2024</v>
      </c>
      <c r="R22" s="487">
        <v>22436529.129999999</v>
      </c>
      <c r="S22" s="489">
        <v>10063239.065000001</v>
      </c>
    </row>
    <row r="23" spans="1:19" x14ac:dyDescent="0.3">
      <c r="A23" s="487">
        <v>6</v>
      </c>
      <c r="B23" s="488" t="s">
        <v>15</v>
      </c>
      <c r="C23" s="487">
        <v>20</v>
      </c>
      <c r="D23" s="488" t="s">
        <v>789</v>
      </c>
      <c r="E23" s="488" t="s">
        <v>737</v>
      </c>
      <c r="F23" s="488" t="s">
        <v>736</v>
      </c>
      <c r="G23" s="488" t="s">
        <v>739</v>
      </c>
      <c r="H23" s="488" t="s">
        <v>572</v>
      </c>
      <c r="I23" s="488" t="s">
        <v>726</v>
      </c>
      <c r="J23" s="487">
        <v>2025</v>
      </c>
      <c r="K23" s="487">
        <v>1323706.9650000001</v>
      </c>
      <c r="L23" s="488" t="s">
        <v>963</v>
      </c>
      <c r="M23" s="488" t="s">
        <v>963</v>
      </c>
      <c r="N23" s="487">
        <v>115</v>
      </c>
      <c r="O23" s="488" t="s">
        <v>965</v>
      </c>
      <c r="P23" s="488" t="s">
        <v>978</v>
      </c>
      <c r="Q23" s="487">
        <v>2024</v>
      </c>
      <c r="R23" s="487">
        <v>933405.38</v>
      </c>
      <c r="S23" s="489">
        <v>390301.58500000008</v>
      </c>
    </row>
    <row r="24" spans="1:19" x14ac:dyDescent="0.3">
      <c r="A24" s="487">
        <v>6</v>
      </c>
      <c r="B24" s="488" t="s">
        <v>15</v>
      </c>
      <c r="C24" s="487">
        <v>20</v>
      </c>
      <c r="D24" s="488" t="s">
        <v>789</v>
      </c>
      <c r="E24" s="488" t="s">
        <v>737</v>
      </c>
      <c r="F24" s="488" t="s">
        <v>736</v>
      </c>
      <c r="G24" s="488" t="s">
        <v>739</v>
      </c>
      <c r="H24" s="488" t="s">
        <v>572</v>
      </c>
      <c r="I24" s="488" t="s">
        <v>726</v>
      </c>
      <c r="J24" s="487">
        <v>2025</v>
      </c>
      <c r="K24" s="487">
        <v>59892.232499999998</v>
      </c>
      <c r="L24" s="488" t="s">
        <v>963</v>
      </c>
      <c r="M24" s="488" t="s">
        <v>963</v>
      </c>
      <c r="N24" s="487">
        <v>116</v>
      </c>
      <c r="O24" s="488" t="s">
        <v>966</v>
      </c>
      <c r="P24" s="488" t="s">
        <v>979</v>
      </c>
      <c r="Q24" s="487">
        <v>2024</v>
      </c>
      <c r="R24" s="487">
        <v>42566.720000000001</v>
      </c>
      <c r="S24" s="489">
        <v>17325.512499999997</v>
      </c>
    </row>
    <row r="25" spans="1:19" x14ac:dyDescent="0.3">
      <c r="A25" s="487">
        <v>6</v>
      </c>
      <c r="B25" s="488" t="s">
        <v>15</v>
      </c>
      <c r="C25" s="487">
        <v>20</v>
      </c>
      <c r="D25" s="488" t="s">
        <v>789</v>
      </c>
      <c r="E25" s="488" t="s">
        <v>737</v>
      </c>
      <c r="F25" s="488" t="s">
        <v>736</v>
      </c>
      <c r="G25" s="488" t="s">
        <v>739</v>
      </c>
      <c r="H25" s="488" t="s">
        <v>572</v>
      </c>
      <c r="I25" s="488" t="s">
        <v>726</v>
      </c>
      <c r="J25" s="487">
        <v>2025</v>
      </c>
      <c r="K25" s="487">
        <v>33883367.392499998</v>
      </c>
      <c r="L25" s="488" t="s">
        <v>963</v>
      </c>
      <c r="M25" s="488" t="s">
        <v>963</v>
      </c>
      <c r="N25" s="487">
        <v>117</v>
      </c>
      <c r="O25" s="488" t="s">
        <v>980</v>
      </c>
      <c r="P25" s="488" t="s">
        <v>981</v>
      </c>
      <c r="Q25" s="487">
        <v>2024</v>
      </c>
      <c r="R25" s="487">
        <v>23412501.23</v>
      </c>
      <c r="S25" s="489">
        <v>10470866.162499998</v>
      </c>
    </row>
    <row r="26" spans="1:19" x14ac:dyDescent="0.3">
      <c r="A26" s="487">
        <v>7</v>
      </c>
      <c r="B26" s="488" t="s">
        <v>985</v>
      </c>
      <c r="C26" s="487">
        <v>20</v>
      </c>
      <c r="D26" s="488" t="s">
        <v>789</v>
      </c>
      <c r="E26" s="488" t="s">
        <v>573</v>
      </c>
      <c r="F26" s="488" t="s">
        <v>744</v>
      </c>
      <c r="G26" s="488" t="s">
        <v>745</v>
      </c>
      <c r="H26" s="488" t="s">
        <v>573</v>
      </c>
      <c r="I26" s="488" t="s">
        <v>726</v>
      </c>
      <c r="J26" s="487">
        <v>2025</v>
      </c>
      <c r="K26" s="487">
        <v>26157.585999999999</v>
      </c>
      <c r="L26" s="488" t="s">
        <v>963</v>
      </c>
      <c r="M26" s="488" t="s">
        <v>963</v>
      </c>
      <c r="N26" s="487">
        <v>114</v>
      </c>
      <c r="O26" s="488" t="s">
        <v>964</v>
      </c>
      <c r="P26" s="488" t="s">
        <v>977</v>
      </c>
      <c r="Q26" s="487">
        <v>2024</v>
      </c>
      <c r="R26" s="487">
        <v>64710.12</v>
      </c>
      <c r="S26" s="489">
        <v>-38552.534</v>
      </c>
    </row>
    <row r="27" spans="1:19" x14ac:dyDescent="0.3">
      <c r="A27" s="487">
        <v>7</v>
      </c>
      <c r="B27" s="488" t="s">
        <v>985</v>
      </c>
      <c r="C27" s="487">
        <v>20</v>
      </c>
      <c r="D27" s="488" t="s">
        <v>789</v>
      </c>
      <c r="E27" s="488" t="s">
        <v>573</v>
      </c>
      <c r="F27" s="488" t="s">
        <v>744</v>
      </c>
      <c r="G27" s="488" t="s">
        <v>745</v>
      </c>
      <c r="H27" s="488" t="s">
        <v>573</v>
      </c>
      <c r="I27" s="488" t="s">
        <v>726</v>
      </c>
      <c r="J27" s="487">
        <v>2025</v>
      </c>
      <c r="K27" s="487">
        <v>0</v>
      </c>
      <c r="L27" s="488" t="s">
        <v>963</v>
      </c>
      <c r="M27" s="488" t="s">
        <v>963</v>
      </c>
      <c r="N27" s="487">
        <v>115</v>
      </c>
      <c r="O27" s="488" t="s">
        <v>965</v>
      </c>
      <c r="P27" s="488" t="s">
        <v>978</v>
      </c>
      <c r="Q27" s="487">
        <v>2024</v>
      </c>
      <c r="R27" s="487">
        <v>0</v>
      </c>
      <c r="S27" s="489">
        <v>0</v>
      </c>
    </row>
    <row r="28" spans="1:19" x14ac:dyDescent="0.3">
      <c r="A28" s="487">
        <v>7</v>
      </c>
      <c r="B28" s="488" t="s">
        <v>985</v>
      </c>
      <c r="C28" s="487">
        <v>20</v>
      </c>
      <c r="D28" s="488" t="s">
        <v>789</v>
      </c>
      <c r="E28" s="488" t="s">
        <v>573</v>
      </c>
      <c r="F28" s="488" t="s">
        <v>744</v>
      </c>
      <c r="G28" s="488" t="s">
        <v>745</v>
      </c>
      <c r="H28" s="488" t="s">
        <v>573</v>
      </c>
      <c r="I28" s="488" t="s">
        <v>726</v>
      </c>
      <c r="J28" s="487">
        <v>2025</v>
      </c>
      <c r="K28" s="487">
        <v>0</v>
      </c>
      <c r="L28" s="488" t="s">
        <v>963</v>
      </c>
      <c r="M28" s="488" t="s">
        <v>963</v>
      </c>
      <c r="N28" s="487">
        <v>116</v>
      </c>
      <c r="O28" s="488" t="s">
        <v>966</v>
      </c>
      <c r="P28" s="488" t="s">
        <v>979</v>
      </c>
      <c r="Q28" s="487">
        <v>2024</v>
      </c>
      <c r="R28" s="487">
        <v>0</v>
      </c>
      <c r="S28" s="489">
        <v>0</v>
      </c>
    </row>
    <row r="29" spans="1:19" x14ac:dyDescent="0.3">
      <c r="A29" s="487">
        <v>7</v>
      </c>
      <c r="B29" s="488" t="s">
        <v>985</v>
      </c>
      <c r="C29" s="487">
        <v>20</v>
      </c>
      <c r="D29" s="488" t="s">
        <v>789</v>
      </c>
      <c r="E29" s="488" t="s">
        <v>573</v>
      </c>
      <c r="F29" s="488" t="s">
        <v>744</v>
      </c>
      <c r="G29" s="488" t="s">
        <v>745</v>
      </c>
      <c r="H29" s="488" t="s">
        <v>573</v>
      </c>
      <c r="I29" s="488" t="s">
        <v>726</v>
      </c>
      <c r="J29" s="487">
        <v>2025</v>
      </c>
      <c r="K29" s="487">
        <v>26157.585999999999</v>
      </c>
      <c r="L29" s="488" t="s">
        <v>963</v>
      </c>
      <c r="M29" s="488" t="s">
        <v>963</v>
      </c>
      <c r="N29" s="487">
        <v>117</v>
      </c>
      <c r="O29" s="488" t="s">
        <v>980</v>
      </c>
      <c r="P29" s="488" t="s">
        <v>981</v>
      </c>
      <c r="Q29" s="487">
        <v>2024</v>
      </c>
      <c r="R29" s="487">
        <v>64710.12</v>
      </c>
      <c r="S29" s="489">
        <v>-38552.534</v>
      </c>
    </row>
    <row r="30" spans="1:19" x14ac:dyDescent="0.3">
      <c r="A30" s="487">
        <v>8</v>
      </c>
      <c r="B30" s="488" t="s">
        <v>986</v>
      </c>
      <c r="C30" s="487">
        <v>20</v>
      </c>
      <c r="D30" s="488" t="s">
        <v>789</v>
      </c>
      <c r="E30" s="488" t="s">
        <v>573</v>
      </c>
      <c r="F30" s="488" t="s">
        <v>744</v>
      </c>
      <c r="G30" s="488" t="s">
        <v>745</v>
      </c>
      <c r="H30" s="488" t="s">
        <v>573</v>
      </c>
      <c r="I30" s="488" t="s">
        <v>726</v>
      </c>
      <c r="J30" s="487">
        <v>2025</v>
      </c>
      <c r="K30" s="487">
        <v>24732744</v>
      </c>
      <c r="L30" s="488" t="s">
        <v>963</v>
      </c>
      <c r="M30" s="488" t="s">
        <v>963</v>
      </c>
      <c r="N30" s="487">
        <v>114</v>
      </c>
      <c r="O30" s="488" t="s">
        <v>964</v>
      </c>
      <c r="P30" s="488" t="s">
        <v>977</v>
      </c>
      <c r="Q30" s="487">
        <v>2024</v>
      </c>
      <c r="R30" s="487">
        <v>22350650</v>
      </c>
      <c r="S30" s="489">
        <v>2382094</v>
      </c>
    </row>
    <row r="31" spans="1:19" x14ac:dyDescent="0.3">
      <c r="A31" s="487">
        <v>8</v>
      </c>
      <c r="B31" s="488" t="s">
        <v>986</v>
      </c>
      <c r="C31" s="487">
        <v>20</v>
      </c>
      <c r="D31" s="488" t="s">
        <v>789</v>
      </c>
      <c r="E31" s="488" t="s">
        <v>573</v>
      </c>
      <c r="F31" s="488" t="s">
        <v>744</v>
      </c>
      <c r="G31" s="488" t="s">
        <v>745</v>
      </c>
      <c r="H31" s="488" t="s">
        <v>573</v>
      </c>
      <c r="I31" s="488" t="s">
        <v>726</v>
      </c>
      <c r="J31" s="487">
        <v>2025</v>
      </c>
      <c r="K31" s="487">
        <v>189696.11300000001</v>
      </c>
      <c r="L31" s="488" t="s">
        <v>963</v>
      </c>
      <c r="M31" s="488" t="s">
        <v>963</v>
      </c>
      <c r="N31" s="487">
        <v>115</v>
      </c>
      <c r="O31" s="488" t="s">
        <v>965</v>
      </c>
      <c r="P31" s="488" t="s">
        <v>978</v>
      </c>
      <c r="Q31" s="487">
        <v>2024</v>
      </c>
      <c r="R31" s="487">
        <v>69952.23</v>
      </c>
      <c r="S31" s="489">
        <v>119743.88300000002</v>
      </c>
    </row>
    <row r="32" spans="1:19" x14ac:dyDescent="0.3">
      <c r="A32" s="487">
        <v>8</v>
      </c>
      <c r="B32" s="488" t="s">
        <v>986</v>
      </c>
      <c r="C32" s="487">
        <v>20</v>
      </c>
      <c r="D32" s="488" t="s">
        <v>789</v>
      </c>
      <c r="E32" s="488" t="s">
        <v>573</v>
      </c>
      <c r="F32" s="488" t="s">
        <v>744</v>
      </c>
      <c r="G32" s="488" t="s">
        <v>745</v>
      </c>
      <c r="H32" s="488" t="s">
        <v>573</v>
      </c>
      <c r="I32" s="488" t="s">
        <v>726</v>
      </c>
      <c r="J32" s="487">
        <v>2025</v>
      </c>
      <c r="K32" s="487">
        <v>718076.56400000001</v>
      </c>
      <c r="L32" s="488" t="s">
        <v>963</v>
      </c>
      <c r="M32" s="488" t="s">
        <v>963</v>
      </c>
      <c r="N32" s="487">
        <v>116</v>
      </c>
      <c r="O32" s="488" t="s">
        <v>966</v>
      </c>
      <c r="P32" s="488" t="s">
        <v>979</v>
      </c>
      <c r="Q32" s="487">
        <v>2024</v>
      </c>
      <c r="R32" s="487">
        <v>435849.75</v>
      </c>
      <c r="S32" s="489">
        <v>282226.81400000001</v>
      </c>
    </row>
    <row r="33" spans="1:19" x14ac:dyDescent="0.3">
      <c r="A33" s="487">
        <v>8</v>
      </c>
      <c r="B33" s="488" t="s">
        <v>986</v>
      </c>
      <c r="C33" s="487">
        <v>20</v>
      </c>
      <c r="D33" s="488" t="s">
        <v>789</v>
      </c>
      <c r="E33" s="488" t="s">
        <v>573</v>
      </c>
      <c r="F33" s="488" t="s">
        <v>744</v>
      </c>
      <c r="G33" s="488" t="s">
        <v>745</v>
      </c>
      <c r="H33" s="488" t="s">
        <v>573</v>
      </c>
      <c r="I33" s="488" t="s">
        <v>726</v>
      </c>
      <c r="J33" s="487">
        <v>2025</v>
      </c>
      <c r="K33" s="487">
        <v>25640516.677000001</v>
      </c>
      <c r="L33" s="488" t="s">
        <v>963</v>
      </c>
      <c r="M33" s="488" t="s">
        <v>963</v>
      </c>
      <c r="N33" s="487">
        <v>117</v>
      </c>
      <c r="O33" s="488" t="s">
        <v>980</v>
      </c>
      <c r="P33" s="488" t="s">
        <v>981</v>
      </c>
      <c r="Q33" s="487">
        <v>2024</v>
      </c>
      <c r="R33" s="487">
        <v>22856451.98</v>
      </c>
      <c r="S33" s="489">
        <v>2784064.6970000006</v>
      </c>
    </row>
    <row r="34" spans="1:19" x14ac:dyDescent="0.3">
      <c r="A34" s="487">
        <v>9</v>
      </c>
      <c r="B34" s="488" t="s">
        <v>987</v>
      </c>
      <c r="C34" s="487">
        <v>1</v>
      </c>
      <c r="D34" s="488" t="s">
        <v>798</v>
      </c>
      <c r="E34" s="488" t="s">
        <v>750</v>
      </c>
      <c r="F34" s="488" t="s">
        <v>749</v>
      </c>
      <c r="G34" s="488" t="s">
        <v>1229</v>
      </c>
      <c r="H34" s="488" t="s">
        <v>751</v>
      </c>
      <c r="I34" s="488" t="s">
        <v>726</v>
      </c>
      <c r="J34" s="487">
        <v>2025</v>
      </c>
      <c r="K34" s="487">
        <v>1776600.56</v>
      </c>
      <c r="L34" s="488" t="s">
        <v>963</v>
      </c>
      <c r="M34" s="488" t="s">
        <v>963</v>
      </c>
      <c r="N34" s="487">
        <v>114</v>
      </c>
      <c r="O34" s="488" t="s">
        <v>964</v>
      </c>
      <c r="P34" s="488" t="s">
        <v>977</v>
      </c>
      <c r="Q34" s="487">
        <v>2024</v>
      </c>
      <c r="R34" s="487">
        <v>1627510</v>
      </c>
      <c r="S34" s="489">
        <v>149090.56000000006</v>
      </c>
    </row>
    <row r="35" spans="1:19" x14ac:dyDescent="0.3">
      <c r="A35" s="487">
        <v>9</v>
      </c>
      <c r="B35" s="488" t="s">
        <v>987</v>
      </c>
      <c r="C35" s="487">
        <v>1</v>
      </c>
      <c r="D35" s="488" t="s">
        <v>798</v>
      </c>
      <c r="E35" s="488" t="s">
        <v>750</v>
      </c>
      <c r="F35" s="488" t="s">
        <v>749</v>
      </c>
      <c r="G35" s="488" t="s">
        <v>1229</v>
      </c>
      <c r="H35" s="488" t="s">
        <v>751</v>
      </c>
      <c r="I35" s="488" t="s">
        <v>726</v>
      </c>
      <c r="J35" s="487">
        <v>2025</v>
      </c>
      <c r="K35" s="487">
        <v>0</v>
      </c>
      <c r="L35" s="488" t="s">
        <v>963</v>
      </c>
      <c r="M35" s="488" t="s">
        <v>963</v>
      </c>
      <c r="N35" s="487">
        <v>115</v>
      </c>
      <c r="O35" s="488" t="s">
        <v>965</v>
      </c>
      <c r="P35" s="488" t="s">
        <v>978</v>
      </c>
      <c r="Q35" s="487">
        <v>2024</v>
      </c>
      <c r="R35" s="487">
        <v>0</v>
      </c>
      <c r="S35" s="489">
        <v>0</v>
      </c>
    </row>
    <row r="36" spans="1:19" x14ac:dyDescent="0.3">
      <c r="A36" s="487">
        <v>9</v>
      </c>
      <c r="B36" s="488" t="s">
        <v>987</v>
      </c>
      <c r="C36" s="487">
        <v>1</v>
      </c>
      <c r="D36" s="488" t="s">
        <v>798</v>
      </c>
      <c r="E36" s="488" t="s">
        <v>750</v>
      </c>
      <c r="F36" s="488" t="s">
        <v>749</v>
      </c>
      <c r="G36" s="488" t="s">
        <v>1229</v>
      </c>
      <c r="H36" s="488" t="s">
        <v>751</v>
      </c>
      <c r="I36" s="488" t="s">
        <v>726</v>
      </c>
      <c r="J36" s="487">
        <v>2025</v>
      </c>
      <c r="K36" s="487">
        <v>118900</v>
      </c>
      <c r="L36" s="488" t="s">
        <v>963</v>
      </c>
      <c r="M36" s="488" t="s">
        <v>963</v>
      </c>
      <c r="N36" s="487">
        <v>116</v>
      </c>
      <c r="O36" s="488" t="s">
        <v>966</v>
      </c>
      <c r="P36" s="488" t="s">
        <v>979</v>
      </c>
      <c r="Q36" s="487">
        <v>2024</v>
      </c>
      <c r="R36" s="487">
        <v>0</v>
      </c>
      <c r="S36" s="489">
        <v>118900</v>
      </c>
    </row>
    <row r="37" spans="1:19" x14ac:dyDescent="0.3">
      <c r="A37" s="487">
        <v>9</v>
      </c>
      <c r="B37" s="488" t="s">
        <v>987</v>
      </c>
      <c r="C37" s="487">
        <v>1</v>
      </c>
      <c r="D37" s="488" t="s">
        <v>798</v>
      </c>
      <c r="E37" s="488" t="s">
        <v>750</v>
      </c>
      <c r="F37" s="488" t="s">
        <v>749</v>
      </c>
      <c r="G37" s="488" t="s">
        <v>1229</v>
      </c>
      <c r="H37" s="488" t="s">
        <v>751</v>
      </c>
      <c r="I37" s="488" t="s">
        <v>726</v>
      </c>
      <c r="J37" s="487">
        <v>2025</v>
      </c>
      <c r="K37" s="487">
        <v>1895500.56</v>
      </c>
      <c r="L37" s="488" t="s">
        <v>963</v>
      </c>
      <c r="M37" s="488" t="s">
        <v>963</v>
      </c>
      <c r="N37" s="487">
        <v>117</v>
      </c>
      <c r="O37" s="488" t="s">
        <v>980</v>
      </c>
      <c r="P37" s="488" t="s">
        <v>981</v>
      </c>
      <c r="Q37" s="487">
        <v>2024</v>
      </c>
      <c r="R37" s="487">
        <v>1627510</v>
      </c>
      <c r="S37" s="489">
        <v>267990.56000000006</v>
      </c>
    </row>
    <row r="38" spans="1:19" x14ac:dyDescent="0.3">
      <c r="A38" s="487">
        <v>10</v>
      </c>
      <c r="B38" s="488" t="s">
        <v>988</v>
      </c>
      <c r="C38" s="487">
        <v>1</v>
      </c>
      <c r="D38" s="488" t="s">
        <v>798</v>
      </c>
      <c r="E38" s="488" t="s">
        <v>750</v>
      </c>
      <c r="F38" s="488" t="s">
        <v>749</v>
      </c>
      <c r="G38" s="488" t="s">
        <v>1229</v>
      </c>
      <c r="H38" s="488" t="s">
        <v>751</v>
      </c>
      <c r="I38" s="488" t="s">
        <v>726</v>
      </c>
      <c r="J38" s="487">
        <v>2025</v>
      </c>
      <c r="K38" s="487">
        <v>198246500</v>
      </c>
      <c r="L38" s="488" t="s">
        <v>963</v>
      </c>
      <c r="M38" s="488" t="s">
        <v>963</v>
      </c>
      <c r="N38" s="487">
        <v>114</v>
      </c>
      <c r="O38" s="488" t="s">
        <v>964</v>
      </c>
      <c r="P38" s="488" t="s">
        <v>977</v>
      </c>
      <c r="Q38" s="487">
        <v>2024</v>
      </c>
      <c r="R38" s="487">
        <v>91542000</v>
      </c>
      <c r="S38" s="489">
        <v>106704500</v>
      </c>
    </row>
    <row r="39" spans="1:19" x14ac:dyDescent="0.3">
      <c r="A39" s="487">
        <v>10</v>
      </c>
      <c r="B39" s="488" t="s">
        <v>988</v>
      </c>
      <c r="C39" s="487">
        <v>1</v>
      </c>
      <c r="D39" s="488" t="s">
        <v>798</v>
      </c>
      <c r="E39" s="488" t="s">
        <v>750</v>
      </c>
      <c r="F39" s="488" t="s">
        <v>749</v>
      </c>
      <c r="G39" s="488" t="s">
        <v>1229</v>
      </c>
      <c r="H39" s="488" t="s">
        <v>751</v>
      </c>
      <c r="I39" s="488" t="s">
        <v>726</v>
      </c>
      <c r="J39" s="487">
        <v>2025</v>
      </c>
      <c r="K39" s="487">
        <v>1657500</v>
      </c>
      <c r="L39" s="488" t="s">
        <v>963</v>
      </c>
      <c r="M39" s="488" t="s">
        <v>963</v>
      </c>
      <c r="N39" s="487">
        <v>115</v>
      </c>
      <c r="O39" s="488" t="s">
        <v>965</v>
      </c>
      <c r="P39" s="488" t="s">
        <v>978</v>
      </c>
      <c r="Q39" s="487">
        <v>2024</v>
      </c>
      <c r="R39" s="487">
        <v>2090000</v>
      </c>
      <c r="S39" s="489">
        <v>-432500</v>
      </c>
    </row>
    <row r="40" spans="1:19" x14ac:dyDescent="0.3">
      <c r="A40" s="487">
        <v>10</v>
      </c>
      <c r="B40" s="488" t="s">
        <v>988</v>
      </c>
      <c r="C40" s="487">
        <v>1</v>
      </c>
      <c r="D40" s="488" t="s">
        <v>798</v>
      </c>
      <c r="E40" s="488" t="s">
        <v>750</v>
      </c>
      <c r="F40" s="488" t="s">
        <v>749</v>
      </c>
      <c r="G40" s="488" t="s">
        <v>1229</v>
      </c>
      <c r="H40" s="488" t="s">
        <v>751</v>
      </c>
      <c r="I40" s="488" t="s">
        <v>726</v>
      </c>
      <c r="J40" s="487">
        <v>2025</v>
      </c>
      <c r="K40" s="487">
        <v>6545000</v>
      </c>
      <c r="L40" s="488" t="s">
        <v>963</v>
      </c>
      <c r="M40" s="488" t="s">
        <v>963</v>
      </c>
      <c r="N40" s="487">
        <v>116</v>
      </c>
      <c r="O40" s="488" t="s">
        <v>966</v>
      </c>
      <c r="P40" s="488" t="s">
        <v>979</v>
      </c>
      <c r="Q40" s="487">
        <v>2024</v>
      </c>
      <c r="R40" s="487">
        <v>3476000</v>
      </c>
      <c r="S40" s="489">
        <v>3069000</v>
      </c>
    </row>
    <row r="41" spans="1:19" x14ac:dyDescent="0.3">
      <c r="A41" s="487">
        <v>10</v>
      </c>
      <c r="B41" s="488" t="s">
        <v>988</v>
      </c>
      <c r="C41" s="487">
        <v>1</v>
      </c>
      <c r="D41" s="488" t="s">
        <v>798</v>
      </c>
      <c r="E41" s="488" t="s">
        <v>750</v>
      </c>
      <c r="F41" s="488" t="s">
        <v>749</v>
      </c>
      <c r="G41" s="488" t="s">
        <v>1229</v>
      </c>
      <c r="H41" s="488" t="s">
        <v>751</v>
      </c>
      <c r="I41" s="488" t="s">
        <v>726</v>
      </c>
      <c r="J41" s="487">
        <v>2025</v>
      </c>
      <c r="K41" s="487">
        <v>206449000</v>
      </c>
      <c r="L41" s="488" t="s">
        <v>963</v>
      </c>
      <c r="M41" s="488" t="s">
        <v>963</v>
      </c>
      <c r="N41" s="487">
        <v>117</v>
      </c>
      <c r="O41" s="488" t="s">
        <v>980</v>
      </c>
      <c r="P41" s="488" t="s">
        <v>981</v>
      </c>
      <c r="Q41" s="487">
        <v>2024</v>
      </c>
      <c r="R41" s="487">
        <v>97108000</v>
      </c>
      <c r="S41" s="489">
        <v>109341000</v>
      </c>
    </row>
    <row r="42" spans="1:19" x14ac:dyDescent="0.3">
      <c r="A42" s="487">
        <v>11</v>
      </c>
      <c r="B42" s="488" t="s">
        <v>989</v>
      </c>
      <c r="C42" s="487">
        <v>1</v>
      </c>
      <c r="D42" s="488" t="s">
        <v>798</v>
      </c>
      <c r="E42" s="488" t="s">
        <v>750</v>
      </c>
      <c r="F42" s="488" t="s">
        <v>749</v>
      </c>
      <c r="G42" s="488" t="s">
        <v>1229</v>
      </c>
      <c r="H42" s="488" t="s">
        <v>751</v>
      </c>
      <c r="I42" s="488" t="s">
        <v>726</v>
      </c>
      <c r="J42" s="487">
        <v>2025</v>
      </c>
      <c r="K42" s="487">
        <v>8400</v>
      </c>
      <c r="L42" s="488" t="s">
        <v>963</v>
      </c>
      <c r="M42" s="488" t="s">
        <v>963</v>
      </c>
      <c r="N42" s="487">
        <v>114</v>
      </c>
      <c r="O42" s="488" t="s">
        <v>964</v>
      </c>
      <c r="P42" s="488" t="s">
        <v>977</v>
      </c>
      <c r="Q42" s="487">
        <v>2024</v>
      </c>
      <c r="R42" s="487">
        <v>13540230</v>
      </c>
      <c r="S42" s="489">
        <v>-13531830</v>
      </c>
    </row>
    <row r="43" spans="1:19" x14ac:dyDescent="0.3">
      <c r="A43" s="487">
        <v>11</v>
      </c>
      <c r="B43" s="488" t="s">
        <v>989</v>
      </c>
      <c r="C43" s="487">
        <v>1</v>
      </c>
      <c r="D43" s="488" t="s">
        <v>798</v>
      </c>
      <c r="E43" s="488" t="s">
        <v>750</v>
      </c>
      <c r="F43" s="488" t="s">
        <v>749</v>
      </c>
      <c r="G43" s="488" t="s">
        <v>1229</v>
      </c>
      <c r="H43" s="488" t="s">
        <v>751</v>
      </c>
      <c r="I43" s="488" t="s">
        <v>726</v>
      </c>
      <c r="J43" s="487">
        <v>2025</v>
      </c>
      <c r="K43" s="487">
        <v>331500</v>
      </c>
      <c r="L43" s="488" t="s">
        <v>963</v>
      </c>
      <c r="M43" s="488" t="s">
        <v>963</v>
      </c>
      <c r="N43" s="487">
        <v>115</v>
      </c>
      <c r="O43" s="488" t="s">
        <v>965</v>
      </c>
      <c r="P43" s="488" t="s">
        <v>978</v>
      </c>
      <c r="Q43" s="487">
        <v>2024</v>
      </c>
      <c r="R43" s="487">
        <v>532342.80000000005</v>
      </c>
      <c r="S43" s="489">
        <v>-200842.80000000005</v>
      </c>
    </row>
    <row r="44" spans="1:19" x14ac:dyDescent="0.3">
      <c r="A44" s="487">
        <v>11</v>
      </c>
      <c r="B44" s="488" t="s">
        <v>989</v>
      </c>
      <c r="C44" s="487">
        <v>1</v>
      </c>
      <c r="D44" s="488" t="s">
        <v>798</v>
      </c>
      <c r="E44" s="488" t="s">
        <v>750</v>
      </c>
      <c r="F44" s="488" t="s">
        <v>749</v>
      </c>
      <c r="G44" s="488" t="s">
        <v>1229</v>
      </c>
      <c r="H44" s="488" t="s">
        <v>751</v>
      </c>
      <c r="I44" s="488" t="s">
        <v>726</v>
      </c>
      <c r="J44" s="487">
        <v>2025</v>
      </c>
      <c r="K44" s="487">
        <v>2509600</v>
      </c>
      <c r="L44" s="488" t="s">
        <v>963</v>
      </c>
      <c r="M44" s="488" t="s">
        <v>963</v>
      </c>
      <c r="N44" s="487">
        <v>116</v>
      </c>
      <c r="O44" s="488" t="s">
        <v>966</v>
      </c>
      <c r="P44" s="488" t="s">
        <v>979</v>
      </c>
      <c r="Q44" s="487">
        <v>2024</v>
      </c>
      <c r="R44" s="487">
        <v>3607713</v>
      </c>
      <c r="S44" s="489">
        <v>-1098113</v>
      </c>
    </row>
    <row r="45" spans="1:19" x14ac:dyDescent="0.3">
      <c r="A45" s="487">
        <v>11</v>
      </c>
      <c r="B45" s="488" t="s">
        <v>989</v>
      </c>
      <c r="C45" s="487">
        <v>1</v>
      </c>
      <c r="D45" s="488" t="s">
        <v>798</v>
      </c>
      <c r="E45" s="488" t="s">
        <v>750</v>
      </c>
      <c r="F45" s="488" t="s">
        <v>749</v>
      </c>
      <c r="G45" s="488" t="s">
        <v>1229</v>
      </c>
      <c r="H45" s="488" t="s">
        <v>751</v>
      </c>
      <c r="I45" s="488" t="s">
        <v>726</v>
      </c>
      <c r="J45" s="487">
        <v>2025</v>
      </c>
      <c r="K45" s="487">
        <v>2849500</v>
      </c>
      <c r="L45" s="488" t="s">
        <v>963</v>
      </c>
      <c r="M45" s="488" t="s">
        <v>963</v>
      </c>
      <c r="N45" s="487">
        <v>117</v>
      </c>
      <c r="O45" s="488" t="s">
        <v>980</v>
      </c>
      <c r="P45" s="488" t="s">
        <v>981</v>
      </c>
      <c r="Q45" s="487">
        <v>2024</v>
      </c>
      <c r="R45" s="487">
        <v>17680285.800000001</v>
      </c>
      <c r="S45" s="489">
        <v>-14830785.800000001</v>
      </c>
    </row>
    <row r="46" spans="1:19" x14ac:dyDescent="0.3">
      <c r="A46" s="487">
        <v>12</v>
      </c>
      <c r="B46" s="488" t="s">
        <v>990</v>
      </c>
      <c r="C46" s="487">
        <v>1</v>
      </c>
      <c r="D46" s="488" t="s">
        <v>798</v>
      </c>
      <c r="E46" s="488" t="s">
        <v>750</v>
      </c>
      <c r="F46" s="488" t="s">
        <v>749</v>
      </c>
      <c r="G46" s="488" t="s">
        <v>1229</v>
      </c>
      <c r="H46" s="488" t="s">
        <v>751</v>
      </c>
      <c r="I46" s="488" t="s">
        <v>726</v>
      </c>
      <c r="J46" s="487">
        <v>2025</v>
      </c>
      <c r="K46" s="487">
        <v>4017240</v>
      </c>
      <c r="L46" s="488" t="s">
        <v>963</v>
      </c>
      <c r="M46" s="488" t="s">
        <v>963</v>
      </c>
      <c r="N46" s="487">
        <v>114</v>
      </c>
      <c r="O46" s="488" t="s">
        <v>964</v>
      </c>
      <c r="P46" s="488" t="s">
        <v>977</v>
      </c>
      <c r="Q46" s="487">
        <v>2024</v>
      </c>
      <c r="R46" s="487">
        <v>765870</v>
      </c>
      <c r="S46" s="489">
        <v>3251370</v>
      </c>
    </row>
    <row r="47" spans="1:19" x14ac:dyDescent="0.3">
      <c r="A47" s="487">
        <v>12</v>
      </c>
      <c r="B47" s="488" t="s">
        <v>990</v>
      </c>
      <c r="C47" s="487">
        <v>1</v>
      </c>
      <c r="D47" s="488" t="s">
        <v>798</v>
      </c>
      <c r="E47" s="488" t="s">
        <v>750</v>
      </c>
      <c r="F47" s="488" t="s">
        <v>749</v>
      </c>
      <c r="G47" s="488" t="s">
        <v>1229</v>
      </c>
      <c r="H47" s="488" t="s">
        <v>751</v>
      </c>
      <c r="I47" s="488" t="s">
        <v>726</v>
      </c>
      <c r="J47" s="487">
        <v>2025</v>
      </c>
      <c r="K47" s="487">
        <v>0</v>
      </c>
      <c r="L47" s="488" t="s">
        <v>963</v>
      </c>
      <c r="M47" s="488" t="s">
        <v>963</v>
      </c>
      <c r="N47" s="487">
        <v>115</v>
      </c>
      <c r="O47" s="488" t="s">
        <v>965</v>
      </c>
      <c r="P47" s="488" t="s">
        <v>978</v>
      </c>
      <c r="Q47" s="487">
        <v>2024</v>
      </c>
      <c r="R47" s="487">
        <v>0</v>
      </c>
      <c r="S47" s="489">
        <v>0</v>
      </c>
    </row>
    <row r="48" spans="1:19" x14ac:dyDescent="0.3">
      <c r="A48" s="487">
        <v>12</v>
      </c>
      <c r="B48" s="488" t="s">
        <v>990</v>
      </c>
      <c r="C48" s="487">
        <v>1</v>
      </c>
      <c r="D48" s="488" t="s">
        <v>798</v>
      </c>
      <c r="E48" s="488" t="s">
        <v>750</v>
      </c>
      <c r="F48" s="488" t="s">
        <v>749</v>
      </c>
      <c r="G48" s="488" t="s">
        <v>1229</v>
      </c>
      <c r="H48" s="488" t="s">
        <v>751</v>
      </c>
      <c r="I48" s="488" t="s">
        <v>726</v>
      </c>
      <c r="J48" s="487">
        <v>2025</v>
      </c>
      <c r="K48" s="487">
        <v>452000</v>
      </c>
      <c r="L48" s="488" t="s">
        <v>963</v>
      </c>
      <c r="M48" s="488" t="s">
        <v>963</v>
      </c>
      <c r="N48" s="487">
        <v>116</v>
      </c>
      <c r="O48" s="488" t="s">
        <v>966</v>
      </c>
      <c r="P48" s="488" t="s">
        <v>979</v>
      </c>
      <c r="Q48" s="487">
        <v>2024</v>
      </c>
      <c r="R48" s="487">
        <v>0</v>
      </c>
      <c r="S48" s="489">
        <v>452000</v>
      </c>
    </row>
    <row r="49" spans="1:19" x14ac:dyDescent="0.3">
      <c r="A49" s="487">
        <v>12</v>
      </c>
      <c r="B49" s="488" t="s">
        <v>990</v>
      </c>
      <c r="C49" s="487">
        <v>1</v>
      </c>
      <c r="D49" s="488" t="s">
        <v>798</v>
      </c>
      <c r="E49" s="488" t="s">
        <v>750</v>
      </c>
      <c r="F49" s="488" t="s">
        <v>749</v>
      </c>
      <c r="G49" s="488" t="s">
        <v>1229</v>
      </c>
      <c r="H49" s="488" t="s">
        <v>751</v>
      </c>
      <c r="I49" s="488" t="s">
        <v>726</v>
      </c>
      <c r="J49" s="487">
        <v>2025</v>
      </c>
      <c r="K49" s="487">
        <v>4469240</v>
      </c>
      <c r="L49" s="488" t="s">
        <v>963</v>
      </c>
      <c r="M49" s="488" t="s">
        <v>963</v>
      </c>
      <c r="N49" s="487">
        <v>117</v>
      </c>
      <c r="O49" s="488" t="s">
        <v>980</v>
      </c>
      <c r="P49" s="488" t="s">
        <v>981</v>
      </c>
      <c r="Q49" s="487">
        <v>2024</v>
      </c>
      <c r="R49" s="487">
        <v>765870</v>
      </c>
      <c r="S49" s="489">
        <v>3703370</v>
      </c>
    </row>
    <row r="50" spans="1:19" x14ac:dyDescent="0.3">
      <c r="A50" s="487">
        <v>13</v>
      </c>
      <c r="B50" s="488" t="s">
        <v>991</v>
      </c>
      <c r="C50" s="487">
        <v>1</v>
      </c>
      <c r="D50" s="488" t="s">
        <v>798</v>
      </c>
      <c r="E50" s="488" t="s">
        <v>750</v>
      </c>
      <c r="F50" s="488" t="s">
        <v>749</v>
      </c>
      <c r="G50" s="488" t="s">
        <v>1229</v>
      </c>
      <c r="H50" s="488" t="s">
        <v>751</v>
      </c>
      <c r="I50" s="488" t="s">
        <v>726</v>
      </c>
      <c r="J50" s="487">
        <v>2025</v>
      </c>
      <c r="K50" s="487">
        <v>2170100</v>
      </c>
      <c r="L50" s="488" t="s">
        <v>963</v>
      </c>
      <c r="M50" s="488" t="s">
        <v>963</v>
      </c>
      <c r="N50" s="487">
        <v>114</v>
      </c>
      <c r="O50" s="488" t="s">
        <v>964</v>
      </c>
      <c r="P50" s="488" t="s">
        <v>977</v>
      </c>
      <c r="Q50" s="487">
        <v>2024</v>
      </c>
      <c r="R50" s="487">
        <v>603617.5</v>
      </c>
      <c r="S50" s="489">
        <v>1566482.5</v>
      </c>
    </row>
    <row r="51" spans="1:19" x14ac:dyDescent="0.3">
      <c r="A51" s="487">
        <v>13</v>
      </c>
      <c r="B51" s="488" t="s">
        <v>991</v>
      </c>
      <c r="C51" s="487">
        <v>1</v>
      </c>
      <c r="D51" s="488" t="s">
        <v>798</v>
      </c>
      <c r="E51" s="488" t="s">
        <v>750</v>
      </c>
      <c r="F51" s="488" t="s">
        <v>749</v>
      </c>
      <c r="G51" s="488" t="s">
        <v>1229</v>
      </c>
      <c r="H51" s="488" t="s">
        <v>751</v>
      </c>
      <c r="I51" s="488" t="s">
        <v>726</v>
      </c>
      <c r="J51" s="487">
        <v>2025</v>
      </c>
      <c r="K51" s="487">
        <v>0</v>
      </c>
      <c r="L51" s="488" t="s">
        <v>963</v>
      </c>
      <c r="M51" s="488" t="s">
        <v>963</v>
      </c>
      <c r="N51" s="487">
        <v>115</v>
      </c>
      <c r="O51" s="488" t="s">
        <v>965</v>
      </c>
      <c r="P51" s="488" t="s">
        <v>978</v>
      </c>
      <c r="Q51" s="487">
        <v>2024</v>
      </c>
      <c r="R51" s="487">
        <v>0</v>
      </c>
      <c r="S51" s="489">
        <v>0</v>
      </c>
    </row>
    <row r="52" spans="1:19" x14ac:dyDescent="0.3">
      <c r="A52" s="487">
        <v>13</v>
      </c>
      <c r="B52" s="488" t="s">
        <v>991</v>
      </c>
      <c r="C52" s="487">
        <v>1</v>
      </c>
      <c r="D52" s="488" t="s">
        <v>798</v>
      </c>
      <c r="E52" s="488" t="s">
        <v>750</v>
      </c>
      <c r="F52" s="488" t="s">
        <v>749</v>
      </c>
      <c r="G52" s="488" t="s">
        <v>1229</v>
      </c>
      <c r="H52" s="488" t="s">
        <v>751</v>
      </c>
      <c r="I52" s="488" t="s">
        <v>726</v>
      </c>
      <c r="J52" s="487">
        <v>2025</v>
      </c>
      <c r="K52" s="487">
        <v>0</v>
      </c>
      <c r="L52" s="488" t="s">
        <v>963</v>
      </c>
      <c r="M52" s="488" t="s">
        <v>963</v>
      </c>
      <c r="N52" s="487">
        <v>116</v>
      </c>
      <c r="O52" s="488" t="s">
        <v>966</v>
      </c>
      <c r="P52" s="488" t="s">
        <v>979</v>
      </c>
      <c r="Q52" s="487">
        <v>2024</v>
      </c>
      <c r="R52" s="487">
        <v>0</v>
      </c>
      <c r="S52" s="489">
        <v>0</v>
      </c>
    </row>
    <row r="53" spans="1:19" x14ac:dyDescent="0.3">
      <c r="A53" s="487">
        <v>13</v>
      </c>
      <c r="B53" s="488" t="s">
        <v>991</v>
      </c>
      <c r="C53" s="487">
        <v>1</v>
      </c>
      <c r="D53" s="488" t="s">
        <v>798</v>
      </c>
      <c r="E53" s="488" t="s">
        <v>750</v>
      </c>
      <c r="F53" s="488" t="s">
        <v>749</v>
      </c>
      <c r="G53" s="488" t="s">
        <v>1229</v>
      </c>
      <c r="H53" s="488" t="s">
        <v>751</v>
      </c>
      <c r="I53" s="488" t="s">
        <v>726</v>
      </c>
      <c r="J53" s="487">
        <v>2025</v>
      </c>
      <c r="K53" s="487">
        <v>2170100</v>
      </c>
      <c r="L53" s="488" t="s">
        <v>963</v>
      </c>
      <c r="M53" s="488" t="s">
        <v>963</v>
      </c>
      <c r="N53" s="487">
        <v>117</v>
      </c>
      <c r="O53" s="488" t="s">
        <v>980</v>
      </c>
      <c r="P53" s="488" t="s">
        <v>981</v>
      </c>
      <c r="Q53" s="487">
        <v>2024</v>
      </c>
      <c r="R53" s="487">
        <v>603617.5</v>
      </c>
      <c r="S53" s="489">
        <v>1566482.5</v>
      </c>
    </row>
    <row r="54" spans="1:19" x14ac:dyDescent="0.3">
      <c r="A54" s="487">
        <v>14</v>
      </c>
      <c r="B54" s="488" t="s">
        <v>992</v>
      </c>
      <c r="C54" s="487">
        <v>1</v>
      </c>
      <c r="D54" s="488" t="s">
        <v>798</v>
      </c>
      <c r="E54" s="488" t="s">
        <v>750</v>
      </c>
      <c r="F54" s="488" t="s">
        <v>749</v>
      </c>
      <c r="G54" s="488" t="s">
        <v>1229</v>
      </c>
      <c r="H54" s="488" t="s">
        <v>751</v>
      </c>
      <c r="I54" s="488" t="s">
        <v>726</v>
      </c>
      <c r="J54" s="487">
        <v>2025</v>
      </c>
      <c r="K54" s="487">
        <v>861450</v>
      </c>
      <c r="L54" s="488" t="s">
        <v>963</v>
      </c>
      <c r="M54" s="488" t="s">
        <v>963</v>
      </c>
      <c r="N54" s="487">
        <v>114</v>
      </c>
      <c r="O54" s="488" t="s">
        <v>964</v>
      </c>
      <c r="P54" s="488" t="s">
        <v>977</v>
      </c>
      <c r="Q54" s="487">
        <v>2024</v>
      </c>
      <c r="R54" s="487">
        <v>0</v>
      </c>
      <c r="S54" s="489">
        <v>861450</v>
      </c>
    </row>
    <row r="55" spans="1:19" x14ac:dyDescent="0.3">
      <c r="A55" s="487">
        <v>14</v>
      </c>
      <c r="B55" s="488" t="s">
        <v>992</v>
      </c>
      <c r="C55" s="487">
        <v>1</v>
      </c>
      <c r="D55" s="488" t="s">
        <v>798</v>
      </c>
      <c r="E55" s="488" t="s">
        <v>750</v>
      </c>
      <c r="F55" s="488" t="s">
        <v>749</v>
      </c>
      <c r="G55" s="488" t="s">
        <v>1229</v>
      </c>
      <c r="H55" s="488" t="s">
        <v>751</v>
      </c>
      <c r="I55" s="488" t="s">
        <v>726</v>
      </c>
      <c r="J55" s="487">
        <v>2025</v>
      </c>
      <c r="K55" s="487">
        <v>0</v>
      </c>
      <c r="L55" s="488" t="s">
        <v>963</v>
      </c>
      <c r="M55" s="488" t="s">
        <v>963</v>
      </c>
      <c r="N55" s="487">
        <v>115</v>
      </c>
      <c r="O55" s="488" t="s">
        <v>965</v>
      </c>
      <c r="P55" s="488" t="s">
        <v>978</v>
      </c>
      <c r="Q55" s="487">
        <v>2024</v>
      </c>
      <c r="R55" s="487">
        <v>0</v>
      </c>
      <c r="S55" s="489">
        <v>0</v>
      </c>
    </row>
    <row r="56" spans="1:19" x14ac:dyDescent="0.3">
      <c r="A56" s="487">
        <v>14</v>
      </c>
      <c r="B56" s="488" t="s">
        <v>992</v>
      </c>
      <c r="C56" s="487">
        <v>1</v>
      </c>
      <c r="D56" s="488" t="s">
        <v>798</v>
      </c>
      <c r="E56" s="488" t="s">
        <v>750</v>
      </c>
      <c r="F56" s="488" t="s">
        <v>749</v>
      </c>
      <c r="G56" s="488" t="s">
        <v>1229</v>
      </c>
      <c r="H56" s="488" t="s">
        <v>751</v>
      </c>
      <c r="I56" s="488" t="s">
        <v>726</v>
      </c>
      <c r="J56" s="487">
        <v>2025</v>
      </c>
      <c r="K56" s="487">
        <v>0</v>
      </c>
      <c r="L56" s="488" t="s">
        <v>963</v>
      </c>
      <c r="M56" s="488" t="s">
        <v>963</v>
      </c>
      <c r="N56" s="487">
        <v>116</v>
      </c>
      <c r="O56" s="488" t="s">
        <v>966</v>
      </c>
      <c r="P56" s="488" t="s">
        <v>979</v>
      </c>
      <c r="Q56" s="487">
        <v>2024</v>
      </c>
      <c r="R56" s="487">
        <v>0</v>
      </c>
      <c r="S56" s="489">
        <v>0</v>
      </c>
    </row>
    <row r="57" spans="1:19" x14ac:dyDescent="0.3">
      <c r="A57" s="487">
        <v>14</v>
      </c>
      <c r="B57" s="488" t="s">
        <v>992</v>
      </c>
      <c r="C57" s="487">
        <v>1</v>
      </c>
      <c r="D57" s="488" t="s">
        <v>798</v>
      </c>
      <c r="E57" s="488" t="s">
        <v>750</v>
      </c>
      <c r="F57" s="488" t="s">
        <v>749</v>
      </c>
      <c r="G57" s="488" t="s">
        <v>1229</v>
      </c>
      <c r="H57" s="488" t="s">
        <v>751</v>
      </c>
      <c r="I57" s="488" t="s">
        <v>726</v>
      </c>
      <c r="J57" s="487">
        <v>2025</v>
      </c>
      <c r="K57" s="487">
        <v>861450</v>
      </c>
      <c r="L57" s="488" t="s">
        <v>963</v>
      </c>
      <c r="M57" s="488" t="s">
        <v>963</v>
      </c>
      <c r="N57" s="487">
        <v>117</v>
      </c>
      <c r="O57" s="488" t="s">
        <v>980</v>
      </c>
      <c r="P57" s="488" t="s">
        <v>981</v>
      </c>
      <c r="Q57" s="487">
        <v>2024</v>
      </c>
      <c r="R57" s="487">
        <v>0</v>
      </c>
      <c r="S57" s="489">
        <v>861450</v>
      </c>
    </row>
    <row r="58" spans="1:19" x14ac:dyDescent="0.3">
      <c r="A58" s="487">
        <v>15</v>
      </c>
      <c r="B58" s="488" t="s">
        <v>993</v>
      </c>
      <c r="C58" s="487">
        <v>1</v>
      </c>
      <c r="D58" s="488" t="s">
        <v>798</v>
      </c>
      <c r="E58" s="488" t="s">
        <v>750</v>
      </c>
      <c r="F58" s="488" t="s">
        <v>749</v>
      </c>
      <c r="G58" s="488" t="s">
        <v>1229</v>
      </c>
      <c r="H58" s="488" t="s">
        <v>751</v>
      </c>
      <c r="I58" s="488" t="s">
        <v>726</v>
      </c>
      <c r="J58" s="487">
        <v>2025</v>
      </c>
      <c r="K58" s="487">
        <v>3736000</v>
      </c>
      <c r="L58" s="488" t="s">
        <v>963</v>
      </c>
      <c r="M58" s="488" t="s">
        <v>963</v>
      </c>
      <c r="N58" s="487">
        <v>114</v>
      </c>
      <c r="O58" s="488" t="s">
        <v>964</v>
      </c>
      <c r="P58" s="488" t="s">
        <v>977</v>
      </c>
      <c r="Q58" s="487">
        <v>2024</v>
      </c>
      <c r="R58" s="487">
        <v>17413440</v>
      </c>
      <c r="S58" s="489">
        <v>-13677440</v>
      </c>
    </row>
    <row r="59" spans="1:19" x14ac:dyDescent="0.3">
      <c r="A59" s="487">
        <v>15</v>
      </c>
      <c r="B59" s="488" t="s">
        <v>993</v>
      </c>
      <c r="C59" s="487">
        <v>1</v>
      </c>
      <c r="D59" s="488" t="s">
        <v>798</v>
      </c>
      <c r="E59" s="488" t="s">
        <v>750</v>
      </c>
      <c r="F59" s="488" t="s">
        <v>749</v>
      </c>
      <c r="G59" s="488" t="s">
        <v>1229</v>
      </c>
      <c r="H59" s="488" t="s">
        <v>751</v>
      </c>
      <c r="I59" s="488" t="s">
        <v>726</v>
      </c>
      <c r="J59" s="487">
        <v>2025</v>
      </c>
      <c r="K59" s="487">
        <v>0</v>
      </c>
      <c r="L59" s="488" t="s">
        <v>963</v>
      </c>
      <c r="M59" s="488" t="s">
        <v>963</v>
      </c>
      <c r="N59" s="487">
        <v>115</v>
      </c>
      <c r="O59" s="488" t="s">
        <v>965</v>
      </c>
      <c r="P59" s="488" t="s">
        <v>978</v>
      </c>
      <c r="Q59" s="487">
        <v>2024</v>
      </c>
      <c r="R59" s="487">
        <v>0</v>
      </c>
      <c r="S59" s="489">
        <v>0</v>
      </c>
    </row>
    <row r="60" spans="1:19" x14ac:dyDescent="0.3">
      <c r="A60" s="487">
        <v>15</v>
      </c>
      <c r="B60" s="488" t="s">
        <v>993</v>
      </c>
      <c r="C60" s="487">
        <v>1</v>
      </c>
      <c r="D60" s="488" t="s">
        <v>798</v>
      </c>
      <c r="E60" s="488" t="s">
        <v>750</v>
      </c>
      <c r="F60" s="488" t="s">
        <v>749</v>
      </c>
      <c r="G60" s="488" t="s">
        <v>1229</v>
      </c>
      <c r="H60" s="488" t="s">
        <v>751</v>
      </c>
      <c r="I60" s="488" t="s">
        <v>726</v>
      </c>
      <c r="J60" s="487">
        <v>2025</v>
      </c>
      <c r="K60" s="487">
        <v>0</v>
      </c>
      <c r="L60" s="488" t="s">
        <v>963</v>
      </c>
      <c r="M60" s="488" t="s">
        <v>963</v>
      </c>
      <c r="N60" s="487">
        <v>116</v>
      </c>
      <c r="O60" s="488" t="s">
        <v>966</v>
      </c>
      <c r="P60" s="488" t="s">
        <v>979</v>
      </c>
      <c r="Q60" s="487">
        <v>2024</v>
      </c>
      <c r="R60" s="487">
        <v>0</v>
      </c>
      <c r="S60" s="489">
        <v>0</v>
      </c>
    </row>
    <row r="61" spans="1:19" x14ac:dyDescent="0.3">
      <c r="A61" s="487">
        <v>15</v>
      </c>
      <c r="B61" s="488" t="s">
        <v>993</v>
      </c>
      <c r="C61" s="487">
        <v>1</v>
      </c>
      <c r="D61" s="488" t="s">
        <v>798</v>
      </c>
      <c r="E61" s="488" t="s">
        <v>750</v>
      </c>
      <c r="F61" s="488" t="s">
        <v>749</v>
      </c>
      <c r="G61" s="488" t="s">
        <v>1229</v>
      </c>
      <c r="H61" s="488" t="s">
        <v>751</v>
      </c>
      <c r="I61" s="488" t="s">
        <v>726</v>
      </c>
      <c r="J61" s="487">
        <v>2025</v>
      </c>
      <c r="K61" s="487">
        <v>3736000</v>
      </c>
      <c r="L61" s="488" t="s">
        <v>963</v>
      </c>
      <c r="M61" s="488" t="s">
        <v>963</v>
      </c>
      <c r="N61" s="487">
        <v>117</v>
      </c>
      <c r="O61" s="488" t="s">
        <v>980</v>
      </c>
      <c r="P61" s="488" t="s">
        <v>981</v>
      </c>
      <c r="Q61" s="487">
        <v>2024</v>
      </c>
      <c r="R61" s="487">
        <v>17413440</v>
      </c>
      <c r="S61" s="489">
        <v>-13677440</v>
      </c>
    </row>
    <row r="62" spans="1:19" x14ac:dyDescent="0.3">
      <c r="A62" s="487">
        <v>16</v>
      </c>
      <c r="B62" s="488" t="s">
        <v>994</v>
      </c>
      <c r="C62" s="487">
        <v>1</v>
      </c>
      <c r="D62" s="488" t="s">
        <v>798</v>
      </c>
      <c r="E62" s="488" t="s">
        <v>750</v>
      </c>
      <c r="F62" s="488" t="s">
        <v>749</v>
      </c>
      <c r="G62" s="488" t="s">
        <v>1229</v>
      </c>
      <c r="H62" s="488" t="s">
        <v>751</v>
      </c>
      <c r="I62" s="488" t="s">
        <v>726</v>
      </c>
      <c r="J62" s="487">
        <v>2025</v>
      </c>
      <c r="K62" s="487">
        <v>32050040</v>
      </c>
      <c r="L62" s="488" t="s">
        <v>963</v>
      </c>
      <c r="M62" s="488" t="s">
        <v>963</v>
      </c>
      <c r="N62" s="487">
        <v>114</v>
      </c>
      <c r="O62" s="488" t="s">
        <v>964</v>
      </c>
      <c r="P62" s="488" t="s">
        <v>977</v>
      </c>
      <c r="Q62" s="487">
        <v>2024</v>
      </c>
      <c r="R62" s="487">
        <v>11393424</v>
      </c>
      <c r="S62" s="489">
        <v>20656616</v>
      </c>
    </row>
    <row r="63" spans="1:19" x14ac:dyDescent="0.3">
      <c r="A63" s="487">
        <v>16</v>
      </c>
      <c r="B63" s="488" t="s">
        <v>994</v>
      </c>
      <c r="C63" s="487">
        <v>1</v>
      </c>
      <c r="D63" s="488" t="s">
        <v>798</v>
      </c>
      <c r="E63" s="488" t="s">
        <v>750</v>
      </c>
      <c r="F63" s="488" t="s">
        <v>749</v>
      </c>
      <c r="G63" s="488" t="s">
        <v>1229</v>
      </c>
      <c r="H63" s="488" t="s">
        <v>751</v>
      </c>
      <c r="I63" s="488" t="s">
        <v>726</v>
      </c>
      <c r="J63" s="487">
        <v>2025</v>
      </c>
      <c r="K63" s="487">
        <v>2538660</v>
      </c>
      <c r="L63" s="488" t="s">
        <v>963</v>
      </c>
      <c r="M63" s="488" t="s">
        <v>963</v>
      </c>
      <c r="N63" s="487">
        <v>115</v>
      </c>
      <c r="O63" s="488" t="s">
        <v>965</v>
      </c>
      <c r="P63" s="488" t="s">
        <v>978</v>
      </c>
      <c r="Q63" s="487">
        <v>2024</v>
      </c>
      <c r="R63" s="487">
        <v>15736942.16</v>
      </c>
      <c r="S63" s="489">
        <v>-13198282.16</v>
      </c>
    </row>
    <row r="64" spans="1:19" x14ac:dyDescent="0.3">
      <c r="A64" s="487">
        <v>16</v>
      </c>
      <c r="B64" s="488" t="s">
        <v>994</v>
      </c>
      <c r="C64" s="487">
        <v>1</v>
      </c>
      <c r="D64" s="488" t="s">
        <v>798</v>
      </c>
      <c r="E64" s="488" t="s">
        <v>750</v>
      </c>
      <c r="F64" s="488" t="s">
        <v>749</v>
      </c>
      <c r="G64" s="488" t="s">
        <v>1229</v>
      </c>
      <c r="H64" s="488" t="s">
        <v>751</v>
      </c>
      <c r="I64" s="488" t="s">
        <v>726</v>
      </c>
      <c r="J64" s="487">
        <v>2025</v>
      </c>
      <c r="K64" s="487">
        <v>3246840</v>
      </c>
      <c r="L64" s="488" t="s">
        <v>963</v>
      </c>
      <c r="M64" s="488" t="s">
        <v>963</v>
      </c>
      <c r="N64" s="487">
        <v>116</v>
      </c>
      <c r="O64" s="488" t="s">
        <v>966</v>
      </c>
      <c r="P64" s="488" t="s">
        <v>979</v>
      </c>
      <c r="Q64" s="487">
        <v>2024</v>
      </c>
      <c r="R64" s="487">
        <v>1225324.702</v>
      </c>
      <c r="S64" s="489">
        <v>2021515.298</v>
      </c>
    </row>
    <row r="65" spans="1:19" x14ac:dyDescent="0.3">
      <c r="A65" s="487">
        <v>16</v>
      </c>
      <c r="B65" s="488" t="s">
        <v>994</v>
      </c>
      <c r="C65" s="487">
        <v>1</v>
      </c>
      <c r="D65" s="488" t="s">
        <v>798</v>
      </c>
      <c r="E65" s="488" t="s">
        <v>750</v>
      </c>
      <c r="F65" s="488" t="s">
        <v>749</v>
      </c>
      <c r="G65" s="488" t="s">
        <v>1229</v>
      </c>
      <c r="H65" s="488" t="s">
        <v>751</v>
      </c>
      <c r="I65" s="488" t="s">
        <v>726</v>
      </c>
      <c r="J65" s="487">
        <v>2025</v>
      </c>
      <c r="K65" s="487">
        <v>37835540</v>
      </c>
      <c r="L65" s="488" t="s">
        <v>963</v>
      </c>
      <c r="M65" s="488" t="s">
        <v>963</v>
      </c>
      <c r="N65" s="487">
        <v>117</v>
      </c>
      <c r="O65" s="488" t="s">
        <v>980</v>
      </c>
      <c r="P65" s="488" t="s">
        <v>981</v>
      </c>
      <c r="Q65" s="487">
        <v>2024</v>
      </c>
      <c r="R65" s="487">
        <v>28355690.862</v>
      </c>
      <c r="S65" s="489">
        <v>9479849.1380000003</v>
      </c>
    </row>
    <row r="66" spans="1:19" x14ac:dyDescent="0.3">
      <c r="A66" s="487">
        <v>17</v>
      </c>
      <c r="B66" s="488" t="s">
        <v>995</v>
      </c>
      <c r="C66" s="487">
        <v>1</v>
      </c>
      <c r="D66" s="488" t="s">
        <v>798</v>
      </c>
      <c r="E66" s="488" t="s">
        <v>750</v>
      </c>
      <c r="F66" s="488" t="s">
        <v>749</v>
      </c>
      <c r="G66" s="488" t="s">
        <v>1229</v>
      </c>
      <c r="H66" s="488" t="s">
        <v>751</v>
      </c>
      <c r="I66" s="488" t="s">
        <v>726</v>
      </c>
      <c r="J66" s="487">
        <v>2025</v>
      </c>
      <c r="K66" s="487">
        <v>2100000</v>
      </c>
      <c r="L66" s="488" t="s">
        <v>963</v>
      </c>
      <c r="M66" s="488" t="s">
        <v>963</v>
      </c>
      <c r="N66" s="487">
        <v>114</v>
      </c>
      <c r="O66" s="488" t="s">
        <v>964</v>
      </c>
      <c r="P66" s="488" t="s">
        <v>977</v>
      </c>
      <c r="Q66" s="487">
        <v>2024</v>
      </c>
      <c r="R66" s="487">
        <v>882000</v>
      </c>
      <c r="S66" s="489">
        <v>1218000</v>
      </c>
    </row>
    <row r="67" spans="1:19" x14ac:dyDescent="0.3">
      <c r="A67" s="487">
        <v>17</v>
      </c>
      <c r="B67" s="488" t="s">
        <v>995</v>
      </c>
      <c r="C67" s="487">
        <v>1</v>
      </c>
      <c r="D67" s="488" t="s">
        <v>798</v>
      </c>
      <c r="E67" s="488" t="s">
        <v>750</v>
      </c>
      <c r="F67" s="488" t="s">
        <v>749</v>
      </c>
      <c r="G67" s="488" t="s">
        <v>1229</v>
      </c>
      <c r="H67" s="488" t="s">
        <v>751</v>
      </c>
      <c r="I67" s="488" t="s">
        <v>726</v>
      </c>
      <c r="J67" s="487">
        <v>2025</v>
      </c>
      <c r="K67" s="487">
        <v>0</v>
      </c>
      <c r="L67" s="488" t="s">
        <v>963</v>
      </c>
      <c r="M67" s="488" t="s">
        <v>963</v>
      </c>
      <c r="N67" s="487">
        <v>115</v>
      </c>
      <c r="O67" s="488" t="s">
        <v>965</v>
      </c>
      <c r="P67" s="488" t="s">
        <v>978</v>
      </c>
      <c r="Q67" s="487">
        <v>2024</v>
      </c>
      <c r="R67" s="487">
        <v>0</v>
      </c>
      <c r="S67" s="489">
        <v>0</v>
      </c>
    </row>
    <row r="68" spans="1:19" x14ac:dyDescent="0.3">
      <c r="A68" s="487">
        <v>17</v>
      </c>
      <c r="B68" s="488" t="s">
        <v>995</v>
      </c>
      <c r="C68" s="487">
        <v>1</v>
      </c>
      <c r="D68" s="488" t="s">
        <v>798</v>
      </c>
      <c r="E68" s="488" t="s">
        <v>750</v>
      </c>
      <c r="F68" s="488" t="s">
        <v>749</v>
      </c>
      <c r="G68" s="488" t="s">
        <v>1229</v>
      </c>
      <c r="H68" s="488" t="s">
        <v>751</v>
      </c>
      <c r="I68" s="488" t="s">
        <v>726</v>
      </c>
      <c r="J68" s="487">
        <v>2025</v>
      </c>
      <c r="K68" s="487">
        <v>0</v>
      </c>
      <c r="L68" s="488" t="s">
        <v>963</v>
      </c>
      <c r="M68" s="488" t="s">
        <v>963</v>
      </c>
      <c r="N68" s="487">
        <v>116</v>
      </c>
      <c r="O68" s="488" t="s">
        <v>966</v>
      </c>
      <c r="P68" s="488" t="s">
        <v>979</v>
      </c>
      <c r="Q68" s="487">
        <v>2024</v>
      </c>
      <c r="R68" s="487">
        <v>0</v>
      </c>
      <c r="S68" s="489">
        <v>0</v>
      </c>
    </row>
    <row r="69" spans="1:19" x14ac:dyDescent="0.3">
      <c r="A69" s="487">
        <v>17</v>
      </c>
      <c r="B69" s="488" t="s">
        <v>995</v>
      </c>
      <c r="C69" s="487">
        <v>1</v>
      </c>
      <c r="D69" s="488" t="s">
        <v>798</v>
      </c>
      <c r="E69" s="488" t="s">
        <v>750</v>
      </c>
      <c r="F69" s="488" t="s">
        <v>749</v>
      </c>
      <c r="G69" s="488" t="s">
        <v>1229</v>
      </c>
      <c r="H69" s="488" t="s">
        <v>751</v>
      </c>
      <c r="I69" s="488" t="s">
        <v>726</v>
      </c>
      <c r="J69" s="487">
        <v>2025</v>
      </c>
      <c r="K69" s="487">
        <v>2100000</v>
      </c>
      <c r="L69" s="488" t="s">
        <v>963</v>
      </c>
      <c r="M69" s="488" t="s">
        <v>963</v>
      </c>
      <c r="N69" s="487">
        <v>117</v>
      </c>
      <c r="O69" s="488" t="s">
        <v>980</v>
      </c>
      <c r="P69" s="488" t="s">
        <v>981</v>
      </c>
      <c r="Q69" s="487">
        <v>2024</v>
      </c>
      <c r="R69" s="487">
        <v>882000</v>
      </c>
      <c r="S69" s="489">
        <v>1218000</v>
      </c>
    </row>
    <row r="70" spans="1:19" x14ac:dyDescent="0.3">
      <c r="A70" s="487">
        <v>18</v>
      </c>
      <c r="B70" s="488" t="s">
        <v>996</v>
      </c>
      <c r="C70" s="487">
        <v>1</v>
      </c>
      <c r="D70" s="488" t="s">
        <v>798</v>
      </c>
      <c r="E70" s="488" t="s">
        <v>750</v>
      </c>
      <c r="F70" s="488" t="s">
        <v>749</v>
      </c>
      <c r="G70" s="488" t="s">
        <v>1229</v>
      </c>
      <c r="H70" s="488" t="s">
        <v>751</v>
      </c>
      <c r="I70" s="488" t="s">
        <v>726</v>
      </c>
      <c r="J70" s="487">
        <v>2025</v>
      </c>
      <c r="K70" s="487">
        <v>12939500</v>
      </c>
      <c r="L70" s="488" t="s">
        <v>963</v>
      </c>
      <c r="M70" s="488" t="s">
        <v>963</v>
      </c>
      <c r="N70" s="487">
        <v>114</v>
      </c>
      <c r="O70" s="488" t="s">
        <v>964</v>
      </c>
      <c r="P70" s="488" t="s">
        <v>977</v>
      </c>
      <c r="Q70" s="487">
        <v>2024</v>
      </c>
      <c r="R70" s="487">
        <v>13849290</v>
      </c>
      <c r="S70" s="489">
        <v>-909790</v>
      </c>
    </row>
    <row r="71" spans="1:19" x14ac:dyDescent="0.3">
      <c r="A71" s="487">
        <v>18</v>
      </c>
      <c r="B71" s="488" t="s">
        <v>996</v>
      </c>
      <c r="C71" s="487">
        <v>1</v>
      </c>
      <c r="D71" s="488" t="s">
        <v>798</v>
      </c>
      <c r="E71" s="488" t="s">
        <v>750</v>
      </c>
      <c r="F71" s="488" t="s">
        <v>749</v>
      </c>
      <c r="G71" s="488" t="s">
        <v>1229</v>
      </c>
      <c r="H71" s="488" t="s">
        <v>751</v>
      </c>
      <c r="I71" s="488" t="s">
        <v>726</v>
      </c>
      <c r="J71" s="487">
        <v>2025</v>
      </c>
      <c r="K71" s="487">
        <v>542500</v>
      </c>
      <c r="L71" s="488" t="s">
        <v>963</v>
      </c>
      <c r="M71" s="488" t="s">
        <v>963</v>
      </c>
      <c r="N71" s="487">
        <v>115</v>
      </c>
      <c r="O71" s="488" t="s">
        <v>965</v>
      </c>
      <c r="P71" s="488" t="s">
        <v>978</v>
      </c>
      <c r="Q71" s="487">
        <v>2024</v>
      </c>
      <c r="R71" s="487">
        <v>650650</v>
      </c>
      <c r="S71" s="489">
        <v>-108150</v>
      </c>
    </row>
    <row r="72" spans="1:19" x14ac:dyDescent="0.3">
      <c r="A72" s="487">
        <v>18</v>
      </c>
      <c r="B72" s="488" t="s">
        <v>996</v>
      </c>
      <c r="C72" s="487">
        <v>1</v>
      </c>
      <c r="D72" s="488" t="s">
        <v>798</v>
      </c>
      <c r="E72" s="488" t="s">
        <v>750</v>
      </c>
      <c r="F72" s="488" t="s">
        <v>749</v>
      </c>
      <c r="G72" s="488" t="s">
        <v>1229</v>
      </c>
      <c r="H72" s="488" t="s">
        <v>751</v>
      </c>
      <c r="I72" s="488" t="s">
        <v>726</v>
      </c>
      <c r="J72" s="487">
        <v>2025</v>
      </c>
      <c r="K72" s="487">
        <v>525000</v>
      </c>
      <c r="L72" s="488" t="s">
        <v>963</v>
      </c>
      <c r="M72" s="488" t="s">
        <v>963</v>
      </c>
      <c r="N72" s="487">
        <v>116</v>
      </c>
      <c r="O72" s="488" t="s">
        <v>966</v>
      </c>
      <c r="P72" s="488" t="s">
        <v>979</v>
      </c>
      <c r="Q72" s="487">
        <v>2024</v>
      </c>
      <c r="R72" s="487">
        <v>542360</v>
      </c>
      <c r="S72" s="489">
        <v>-17360</v>
      </c>
    </row>
    <row r="73" spans="1:19" x14ac:dyDescent="0.3">
      <c r="A73" s="487">
        <v>18</v>
      </c>
      <c r="B73" s="488" t="s">
        <v>996</v>
      </c>
      <c r="C73" s="487">
        <v>1</v>
      </c>
      <c r="D73" s="488" t="s">
        <v>798</v>
      </c>
      <c r="E73" s="488" t="s">
        <v>750</v>
      </c>
      <c r="F73" s="488" t="s">
        <v>749</v>
      </c>
      <c r="G73" s="488" t="s">
        <v>1229</v>
      </c>
      <c r="H73" s="488" t="s">
        <v>751</v>
      </c>
      <c r="I73" s="488" t="s">
        <v>726</v>
      </c>
      <c r="J73" s="487">
        <v>2025</v>
      </c>
      <c r="K73" s="487">
        <v>14007000</v>
      </c>
      <c r="L73" s="488" t="s">
        <v>963</v>
      </c>
      <c r="M73" s="488" t="s">
        <v>963</v>
      </c>
      <c r="N73" s="487">
        <v>117</v>
      </c>
      <c r="O73" s="488" t="s">
        <v>980</v>
      </c>
      <c r="P73" s="488" t="s">
        <v>981</v>
      </c>
      <c r="Q73" s="487">
        <v>2024</v>
      </c>
      <c r="R73" s="487">
        <v>15042300</v>
      </c>
      <c r="S73" s="489">
        <v>-1035300</v>
      </c>
    </row>
    <row r="74" spans="1:19" x14ac:dyDescent="0.3">
      <c r="A74" s="487">
        <v>19</v>
      </c>
      <c r="B74" s="488" t="s">
        <v>997</v>
      </c>
      <c r="C74" s="487">
        <v>1</v>
      </c>
      <c r="D74" s="488" t="s">
        <v>798</v>
      </c>
      <c r="E74" s="488" t="s">
        <v>750</v>
      </c>
      <c r="F74" s="488" t="s">
        <v>749</v>
      </c>
      <c r="G74" s="488" t="s">
        <v>1229</v>
      </c>
      <c r="H74" s="488" t="s">
        <v>751</v>
      </c>
      <c r="I74" s="488" t="s">
        <v>726</v>
      </c>
      <c r="J74" s="487">
        <v>2025</v>
      </c>
      <c r="K74" s="487">
        <v>5695716</v>
      </c>
      <c r="L74" s="488" t="s">
        <v>963</v>
      </c>
      <c r="M74" s="488" t="s">
        <v>963</v>
      </c>
      <c r="N74" s="487">
        <v>114</v>
      </c>
      <c r="O74" s="488" t="s">
        <v>964</v>
      </c>
      <c r="P74" s="488" t="s">
        <v>977</v>
      </c>
      <c r="Q74" s="487">
        <v>2024</v>
      </c>
      <c r="R74" s="487">
        <v>5982690</v>
      </c>
      <c r="S74" s="489">
        <v>-286974</v>
      </c>
    </row>
    <row r="75" spans="1:19" x14ac:dyDescent="0.3">
      <c r="A75" s="487">
        <v>19</v>
      </c>
      <c r="B75" s="488" t="s">
        <v>997</v>
      </c>
      <c r="C75" s="487">
        <v>1</v>
      </c>
      <c r="D75" s="488" t="s">
        <v>798</v>
      </c>
      <c r="E75" s="488" t="s">
        <v>750</v>
      </c>
      <c r="F75" s="488" t="s">
        <v>749</v>
      </c>
      <c r="G75" s="488" t="s">
        <v>1229</v>
      </c>
      <c r="H75" s="488" t="s">
        <v>751</v>
      </c>
      <c r="I75" s="488" t="s">
        <v>726</v>
      </c>
      <c r="J75" s="487">
        <v>2025</v>
      </c>
      <c r="K75" s="487">
        <v>120550.382</v>
      </c>
      <c r="L75" s="488" t="s">
        <v>963</v>
      </c>
      <c r="M75" s="488" t="s">
        <v>963</v>
      </c>
      <c r="N75" s="487">
        <v>115</v>
      </c>
      <c r="O75" s="488" t="s">
        <v>965</v>
      </c>
      <c r="P75" s="488" t="s">
        <v>978</v>
      </c>
      <c r="Q75" s="487">
        <v>2024</v>
      </c>
      <c r="R75" s="487">
        <v>71861.100000000006</v>
      </c>
      <c r="S75" s="489">
        <v>48689.281999999992</v>
      </c>
    </row>
    <row r="76" spans="1:19" x14ac:dyDescent="0.3">
      <c r="A76" s="487">
        <v>19</v>
      </c>
      <c r="B76" s="488" t="s">
        <v>997</v>
      </c>
      <c r="C76" s="487">
        <v>1</v>
      </c>
      <c r="D76" s="488" t="s">
        <v>798</v>
      </c>
      <c r="E76" s="488" t="s">
        <v>750</v>
      </c>
      <c r="F76" s="488" t="s">
        <v>749</v>
      </c>
      <c r="G76" s="488" t="s">
        <v>1229</v>
      </c>
      <c r="H76" s="488" t="s">
        <v>751</v>
      </c>
      <c r="I76" s="488" t="s">
        <v>726</v>
      </c>
      <c r="J76" s="487">
        <v>2025</v>
      </c>
      <c r="K76" s="487">
        <v>355750.72899999999</v>
      </c>
      <c r="L76" s="488" t="s">
        <v>963</v>
      </c>
      <c r="M76" s="488" t="s">
        <v>963</v>
      </c>
      <c r="N76" s="487">
        <v>116</v>
      </c>
      <c r="O76" s="488" t="s">
        <v>966</v>
      </c>
      <c r="P76" s="488" t="s">
        <v>979</v>
      </c>
      <c r="Q76" s="487">
        <v>2024</v>
      </c>
      <c r="R76" s="487">
        <v>341058.9</v>
      </c>
      <c r="S76" s="489">
        <v>14691.828999999969</v>
      </c>
    </row>
    <row r="77" spans="1:19" x14ac:dyDescent="0.3">
      <c r="A77" s="487">
        <v>19</v>
      </c>
      <c r="B77" s="488" t="s">
        <v>997</v>
      </c>
      <c r="C77" s="487">
        <v>1</v>
      </c>
      <c r="D77" s="488" t="s">
        <v>798</v>
      </c>
      <c r="E77" s="488" t="s">
        <v>750</v>
      </c>
      <c r="F77" s="488" t="s">
        <v>749</v>
      </c>
      <c r="G77" s="488" t="s">
        <v>1229</v>
      </c>
      <c r="H77" s="488" t="s">
        <v>751</v>
      </c>
      <c r="I77" s="488" t="s">
        <v>726</v>
      </c>
      <c r="J77" s="487">
        <v>2025</v>
      </c>
      <c r="K77" s="487">
        <v>6172017.1109999996</v>
      </c>
      <c r="L77" s="488" t="s">
        <v>963</v>
      </c>
      <c r="M77" s="488" t="s">
        <v>963</v>
      </c>
      <c r="N77" s="487">
        <v>117</v>
      </c>
      <c r="O77" s="488" t="s">
        <v>980</v>
      </c>
      <c r="P77" s="488" t="s">
        <v>981</v>
      </c>
      <c r="Q77" s="487">
        <v>2024</v>
      </c>
      <c r="R77" s="487">
        <v>6395610</v>
      </c>
      <c r="S77" s="489">
        <v>-223592.88900000043</v>
      </c>
    </row>
    <row r="78" spans="1:19" x14ac:dyDescent="0.3">
      <c r="A78" s="487">
        <v>20</v>
      </c>
      <c r="B78" s="488" t="s">
        <v>998</v>
      </c>
      <c r="C78" s="487">
        <v>1</v>
      </c>
      <c r="D78" s="488" t="s">
        <v>798</v>
      </c>
      <c r="E78" s="488" t="s">
        <v>750</v>
      </c>
      <c r="F78" s="488" t="s">
        <v>749</v>
      </c>
      <c r="G78" s="488" t="s">
        <v>1229</v>
      </c>
      <c r="H78" s="488" t="s">
        <v>751</v>
      </c>
      <c r="I78" s="488" t="s">
        <v>726</v>
      </c>
      <c r="J78" s="487">
        <v>2025</v>
      </c>
      <c r="K78" s="487">
        <v>9596448</v>
      </c>
      <c r="L78" s="488" t="s">
        <v>963</v>
      </c>
      <c r="M78" s="488" t="s">
        <v>963</v>
      </c>
      <c r="N78" s="487">
        <v>114</v>
      </c>
      <c r="O78" s="488" t="s">
        <v>964</v>
      </c>
      <c r="P78" s="488" t="s">
        <v>977</v>
      </c>
      <c r="Q78" s="487">
        <v>2024</v>
      </c>
      <c r="R78" s="487">
        <v>8036240</v>
      </c>
      <c r="S78" s="489">
        <v>1560208</v>
      </c>
    </row>
    <row r="79" spans="1:19" x14ac:dyDescent="0.3">
      <c r="A79" s="487">
        <v>20</v>
      </c>
      <c r="B79" s="488" t="s">
        <v>998</v>
      </c>
      <c r="C79" s="487">
        <v>1</v>
      </c>
      <c r="D79" s="488" t="s">
        <v>798</v>
      </c>
      <c r="E79" s="488" t="s">
        <v>750</v>
      </c>
      <c r="F79" s="488" t="s">
        <v>749</v>
      </c>
      <c r="G79" s="488" t="s">
        <v>1229</v>
      </c>
      <c r="H79" s="488" t="s">
        <v>751</v>
      </c>
      <c r="I79" s="488" t="s">
        <v>726</v>
      </c>
      <c r="J79" s="487">
        <v>2025</v>
      </c>
      <c r="K79" s="487">
        <v>342751.37699999998</v>
      </c>
      <c r="L79" s="488" t="s">
        <v>963</v>
      </c>
      <c r="M79" s="488" t="s">
        <v>963</v>
      </c>
      <c r="N79" s="487">
        <v>115</v>
      </c>
      <c r="O79" s="488" t="s">
        <v>965</v>
      </c>
      <c r="P79" s="488" t="s">
        <v>978</v>
      </c>
      <c r="Q79" s="487">
        <v>2024</v>
      </c>
      <c r="R79" s="487">
        <v>113217.2</v>
      </c>
      <c r="S79" s="489">
        <v>229534.17699999997</v>
      </c>
    </row>
    <row r="80" spans="1:19" x14ac:dyDescent="0.3">
      <c r="A80" s="487">
        <v>20</v>
      </c>
      <c r="B80" s="488" t="s">
        <v>998</v>
      </c>
      <c r="C80" s="487">
        <v>1</v>
      </c>
      <c r="D80" s="488" t="s">
        <v>798</v>
      </c>
      <c r="E80" s="488" t="s">
        <v>750</v>
      </c>
      <c r="F80" s="488" t="s">
        <v>749</v>
      </c>
      <c r="G80" s="488" t="s">
        <v>1229</v>
      </c>
      <c r="H80" s="488" t="s">
        <v>751</v>
      </c>
      <c r="I80" s="488" t="s">
        <v>726</v>
      </c>
      <c r="J80" s="487">
        <v>2025</v>
      </c>
      <c r="K80" s="487">
        <v>362773.5</v>
      </c>
      <c r="L80" s="488" t="s">
        <v>963</v>
      </c>
      <c r="M80" s="488" t="s">
        <v>963</v>
      </c>
      <c r="N80" s="487">
        <v>116</v>
      </c>
      <c r="O80" s="488" t="s">
        <v>966</v>
      </c>
      <c r="P80" s="488" t="s">
        <v>979</v>
      </c>
      <c r="Q80" s="487">
        <v>2024</v>
      </c>
      <c r="R80" s="487">
        <v>169670</v>
      </c>
      <c r="S80" s="489">
        <v>193103.5</v>
      </c>
    </row>
    <row r="81" spans="1:19" x14ac:dyDescent="0.3">
      <c r="A81" s="487">
        <v>20</v>
      </c>
      <c r="B81" s="488" t="s">
        <v>998</v>
      </c>
      <c r="C81" s="487">
        <v>1</v>
      </c>
      <c r="D81" s="488" t="s">
        <v>798</v>
      </c>
      <c r="E81" s="488" t="s">
        <v>750</v>
      </c>
      <c r="F81" s="488" t="s">
        <v>749</v>
      </c>
      <c r="G81" s="488" t="s">
        <v>1229</v>
      </c>
      <c r="H81" s="488" t="s">
        <v>751</v>
      </c>
      <c r="I81" s="488" t="s">
        <v>726</v>
      </c>
      <c r="J81" s="487">
        <v>2025</v>
      </c>
      <c r="K81" s="487">
        <v>10301972.877</v>
      </c>
      <c r="L81" s="488" t="s">
        <v>963</v>
      </c>
      <c r="M81" s="488" t="s">
        <v>963</v>
      </c>
      <c r="N81" s="487">
        <v>117</v>
      </c>
      <c r="O81" s="488" t="s">
        <v>980</v>
      </c>
      <c r="P81" s="488" t="s">
        <v>981</v>
      </c>
      <c r="Q81" s="487">
        <v>2024</v>
      </c>
      <c r="R81" s="487">
        <v>8319127.2000000002</v>
      </c>
      <c r="S81" s="489">
        <v>1982845.6770000001</v>
      </c>
    </row>
    <row r="82" spans="1:19" x14ac:dyDescent="0.3">
      <c r="A82" s="487">
        <v>21</v>
      </c>
      <c r="B82" s="488" t="s">
        <v>999</v>
      </c>
      <c r="C82" s="487">
        <v>1</v>
      </c>
      <c r="D82" s="488" t="s">
        <v>798</v>
      </c>
      <c r="E82" s="488" t="s">
        <v>755</v>
      </c>
      <c r="F82" s="488" t="s">
        <v>754</v>
      </c>
      <c r="G82" s="488" t="s">
        <v>761</v>
      </c>
      <c r="H82" s="488" t="s">
        <v>577</v>
      </c>
      <c r="I82" s="488" t="s">
        <v>726</v>
      </c>
      <c r="J82" s="487">
        <v>2025</v>
      </c>
      <c r="K82" s="487">
        <v>0</v>
      </c>
      <c r="L82" s="488" t="s">
        <v>963</v>
      </c>
      <c r="M82" s="488" t="s">
        <v>963</v>
      </c>
      <c r="N82" s="487">
        <v>114</v>
      </c>
      <c r="O82" s="488" t="s">
        <v>964</v>
      </c>
      <c r="P82" s="488" t="s">
        <v>977</v>
      </c>
      <c r="Q82" s="487">
        <v>2024</v>
      </c>
      <c r="R82" s="487">
        <v>0</v>
      </c>
      <c r="S82" s="489">
        <v>0</v>
      </c>
    </row>
    <row r="83" spans="1:19" x14ac:dyDescent="0.3">
      <c r="A83" s="487">
        <v>21</v>
      </c>
      <c r="B83" s="488" t="s">
        <v>999</v>
      </c>
      <c r="C83" s="487">
        <v>1</v>
      </c>
      <c r="D83" s="488" t="s">
        <v>798</v>
      </c>
      <c r="E83" s="488" t="s">
        <v>755</v>
      </c>
      <c r="F83" s="488" t="s">
        <v>754</v>
      </c>
      <c r="G83" s="488" t="s">
        <v>761</v>
      </c>
      <c r="H83" s="488" t="s">
        <v>577</v>
      </c>
      <c r="I83" s="488" t="s">
        <v>726</v>
      </c>
      <c r="J83" s="487">
        <v>2025</v>
      </c>
      <c r="K83" s="487">
        <v>0</v>
      </c>
      <c r="L83" s="488" t="s">
        <v>963</v>
      </c>
      <c r="M83" s="488" t="s">
        <v>963</v>
      </c>
      <c r="N83" s="487">
        <v>115</v>
      </c>
      <c r="O83" s="488" t="s">
        <v>965</v>
      </c>
      <c r="P83" s="488" t="s">
        <v>978</v>
      </c>
      <c r="Q83" s="487">
        <v>2024</v>
      </c>
      <c r="R83" s="487">
        <v>0</v>
      </c>
      <c r="S83" s="489">
        <v>0</v>
      </c>
    </row>
    <row r="84" spans="1:19" x14ac:dyDescent="0.3">
      <c r="A84" s="487">
        <v>21</v>
      </c>
      <c r="B84" s="488" t="s">
        <v>999</v>
      </c>
      <c r="C84" s="487">
        <v>1</v>
      </c>
      <c r="D84" s="488" t="s">
        <v>798</v>
      </c>
      <c r="E84" s="488" t="s">
        <v>755</v>
      </c>
      <c r="F84" s="488" t="s">
        <v>754</v>
      </c>
      <c r="G84" s="488" t="s">
        <v>761</v>
      </c>
      <c r="H84" s="488" t="s">
        <v>577</v>
      </c>
      <c r="I84" s="488" t="s">
        <v>726</v>
      </c>
      <c r="J84" s="487">
        <v>2025</v>
      </c>
      <c r="K84" s="487">
        <v>0</v>
      </c>
      <c r="L84" s="488" t="s">
        <v>963</v>
      </c>
      <c r="M84" s="488" t="s">
        <v>963</v>
      </c>
      <c r="N84" s="487">
        <v>116</v>
      </c>
      <c r="O84" s="488" t="s">
        <v>966</v>
      </c>
      <c r="P84" s="488" t="s">
        <v>979</v>
      </c>
      <c r="Q84" s="487">
        <v>2024</v>
      </c>
      <c r="R84" s="487">
        <v>0</v>
      </c>
      <c r="S84" s="489">
        <v>0</v>
      </c>
    </row>
    <row r="85" spans="1:19" x14ac:dyDescent="0.3">
      <c r="A85" s="487">
        <v>21</v>
      </c>
      <c r="B85" s="488" t="s">
        <v>999</v>
      </c>
      <c r="C85" s="487">
        <v>1</v>
      </c>
      <c r="D85" s="488" t="s">
        <v>798</v>
      </c>
      <c r="E85" s="488" t="s">
        <v>755</v>
      </c>
      <c r="F85" s="488" t="s">
        <v>754</v>
      </c>
      <c r="G85" s="488" t="s">
        <v>761</v>
      </c>
      <c r="H85" s="488" t="s">
        <v>577</v>
      </c>
      <c r="I85" s="488" t="s">
        <v>726</v>
      </c>
      <c r="J85" s="487">
        <v>2025</v>
      </c>
      <c r="K85" s="487">
        <v>0</v>
      </c>
      <c r="L85" s="488" t="s">
        <v>963</v>
      </c>
      <c r="M85" s="488" t="s">
        <v>963</v>
      </c>
      <c r="N85" s="487">
        <v>117</v>
      </c>
      <c r="O85" s="488" t="s">
        <v>980</v>
      </c>
      <c r="P85" s="488" t="s">
        <v>981</v>
      </c>
      <c r="Q85" s="487">
        <v>2024</v>
      </c>
      <c r="R85" s="487">
        <v>0</v>
      </c>
      <c r="S85" s="489">
        <v>0</v>
      </c>
    </row>
    <row r="86" spans="1:19" x14ac:dyDescent="0.3">
      <c r="A86" s="487">
        <v>22</v>
      </c>
      <c r="B86" s="488" t="s">
        <v>1000</v>
      </c>
      <c r="C86" s="487">
        <v>1</v>
      </c>
      <c r="D86" s="488" t="s">
        <v>798</v>
      </c>
      <c r="E86" s="488" t="s">
        <v>755</v>
      </c>
      <c r="F86" s="488" t="s">
        <v>754</v>
      </c>
      <c r="G86" s="488" t="s">
        <v>761</v>
      </c>
      <c r="H86" s="488" t="s">
        <v>577</v>
      </c>
      <c r="I86" s="488" t="s">
        <v>726</v>
      </c>
      <c r="J86" s="487">
        <v>2025</v>
      </c>
      <c r="K86" s="487">
        <v>43505.55</v>
      </c>
      <c r="L86" s="488" t="s">
        <v>963</v>
      </c>
      <c r="M86" s="488" t="s">
        <v>963</v>
      </c>
      <c r="N86" s="487">
        <v>114</v>
      </c>
      <c r="O86" s="488" t="s">
        <v>964</v>
      </c>
      <c r="P86" s="488" t="s">
        <v>977</v>
      </c>
      <c r="Q86" s="487">
        <v>2024</v>
      </c>
      <c r="R86" s="487">
        <v>50034.6</v>
      </c>
      <c r="S86" s="489">
        <v>-6529.0499999999956</v>
      </c>
    </row>
    <row r="87" spans="1:19" x14ac:dyDescent="0.3">
      <c r="A87" s="487">
        <v>22</v>
      </c>
      <c r="B87" s="488" t="s">
        <v>1000</v>
      </c>
      <c r="C87" s="487">
        <v>1</v>
      </c>
      <c r="D87" s="488" t="s">
        <v>798</v>
      </c>
      <c r="E87" s="488" t="s">
        <v>755</v>
      </c>
      <c r="F87" s="488" t="s">
        <v>754</v>
      </c>
      <c r="G87" s="488" t="s">
        <v>761</v>
      </c>
      <c r="H87" s="488" t="s">
        <v>577</v>
      </c>
      <c r="I87" s="488" t="s">
        <v>726</v>
      </c>
      <c r="J87" s="487">
        <v>2025</v>
      </c>
      <c r="K87" s="487">
        <v>0</v>
      </c>
      <c r="L87" s="488" t="s">
        <v>963</v>
      </c>
      <c r="M87" s="488" t="s">
        <v>963</v>
      </c>
      <c r="N87" s="487">
        <v>115</v>
      </c>
      <c r="O87" s="488" t="s">
        <v>965</v>
      </c>
      <c r="P87" s="488" t="s">
        <v>978</v>
      </c>
      <c r="Q87" s="487">
        <v>2024</v>
      </c>
      <c r="R87" s="487">
        <v>0</v>
      </c>
      <c r="S87" s="489">
        <v>0</v>
      </c>
    </row>
    <row r="88" spans="1:19" x14ac:dyDescent="0.3">
      <c r="A88" s="487">
        <v>22</v>
      </c>
      <c r="B88" s="488" t="s">
        <v>1000</v>
      </c>
      <c r="C88" s="487">
        <v>1</v>
      </c>
      <c r="D88" s="488" t="s">
        <v>798</v>
      </c>
      <c r="E88" s="488" t="s">
        <v>755</v>
      </c>
      <c r="F88" s="488" t="s">
        <v>754</v>
      </c>
      <c r="G88" s="488" t="s">
        <v>761</v>
      </c>
      <c r="H88" s="488" t="s">
        <v>577</v>
      </c>
      <c r="I88" s="488" t="s">
        <v>726</v>
      </c>
      <c r="J88" s="487">
        <v>2025</v>
      </c>
      <c r="K88" s="487">
        <v>0</v>
      </c>
      <c r="L88" s="488" t="s">
        <v>963</v>
      </c>
      <c r="M88" s="488" t="s">
        <v>963</v>
      </c>
      <c r="N88" s="487">
        <v>116</v>
      </c>
      <c r="O88" s="488" t="s">
        <v>966</v>
      </c>
      <c r="P88" s="488" t="s">
        <v>979</v>
      </c>
      <c r="Q88" s="487">
        <v>2024</v>
      </c>
      <c r="R88" s="487">
        <v>0</v>
      </c>
      <c r="S88" s="489">
        <v>0</v>
      </c>
    </row>
    <row r="89" spans="1:19" x14ac:dyDescent="0.3">
      <c r="A89" s="487">
        <v>22</v>
      </c>
      <c r="B89" s="488" t="s">
        <v>1000</v>
      </c>
      <c r="C89" s="487">
        <v>1</v>
      </c>
      <c r="D89" s="488" t="s">
        <v>798</v>
      </c>
      <c r="E89" s="488" t="s">
        <v>755</v>
      </c>
      <c r="F89" s="488" t="s">
        <v>754</v>
      </c>
      <c r="G89" s="488" t="s">
        <v>761</v>
      </c>
      <c r="H89" s="488" t="s">
        <v>577</v>
      </c>
      <c r="I89" s="488" t="s">
        <v>726</v>
      </c>
      <c r="J89" s="487">
        <v>2025</v>
      </c>
      <c r="K89" s="487">
        <v>43505.55</v>
      </c>
      <c r="L89" s="488" t="s">
        <v>963</v>
      </c>
      <c r="M89" s="488" t="s">
        <v>963</v>
      </c>
      <c r="N89" s="487">
        <v>117</v>
      </c>
      <c r="O89" s="488" t="s">
        <v>980</v>
      </c>
      <c r="P89" s="488" t="s">
        <v>981</v>
      </c>
      <c r="Q89" s="487">
        <v>2024</v>
      </c>
      <c r="R89" s="487">
        <v>50034.6</v>
      </c>
      <c r="S89" s="489">
        <v>-6529.0499999999956</v>
      </c>
    </row>
    <row r="90" spans="1:19" x14ac:dyDescent="0.3">
      <c r="A90" s="487">
        <v>23</v>
      </c>
      <c r="B90" s="488" t="s">
        <v>1001</v>
      </c>
      <c r="C90" s="487">
        <v>1</v>
      </c>
      <c r="D90" s="488" t="s">
        <v>798</v>
      </c>
      <c r="E90" s="488" t="s">
        <v>755</v>
      </c>
      <c r="F90" s="488" t="s">
        <v>754</v>
      </c>
      <c r="G90" s="488" t="s">
        <v>760</v>
      </c>
      <c r="H90" s="488" t="s">
        <v>576</v>
      </c>
      <c r="I90" s="488" t="s">
        <v>726</v>
      </c>
      <c r="J90" s="487">
        <v>2025</v>
      </c>
      <c r="K90" s="487">
        <v>1097904</v>
      </c>
      <c r="L90" s="488" t="s">
        <v>963</v>
      </c>
      <c r="M90" s="488" t="s">
        <v>963</v>
      </c>
      <c r="N90" s="487">
        <v>114</v>
      </c>
      <c r="O90" s="488" t="s">
        <v>964</v>
      </c>
      <c r="P90" s="488" t="s">
        <v>977</v>
      </c>
      <c r="Q90" s="487">
        <v>2024</v>
      </c>
      <c r="R90" s="487">
        <v>1773062.5</v>
      </c>
      <c r="S90" s="489">
        <v>-675158.5</v>
      </c>
    </row>
    <row r="91" spans="1:19" x14ac:dyDescent="0.3">
      <c r="A91" s="487">
        <v>23</v>
      </c>
      <c r="B91" s="488" t="s">
        <v>1001</v>
      </c>
      <c r="C91" s="487">
        <v>1</v>
      </c>
      <c r="D91" s="488" t="s">
        <v>798</v>
      </c>
      <c r="E91" s="488" t="s">
        <v>755</v>
      </c>
      <c r="F91" s="488" t="s">
        <v>754</v>
      </c>
      <c r="G91" s="488" t="s">
        <v>760</v>
      </c>
      <c r="H91" s="488" t="s">
        <v>576</v>
      </c>
      <c r="I91" s="488" t="s">
        <v>726</v>
      </c>
      <c r="J91" s="487">
        <v>2025</v>
      </c>
      <c r="K91" s="487">
        <v>167889.6</v>
      </c>
      <c r="L91" s="488" t="s">
        <v>963</v>
      </c>
      <c r="M91" s="488" t="s">
        <v>963</v>
      </c>
      <c r="N91" s="487">
        <v>115</v>
      </c>
      <c r="O91" s="488" t="s">
        <v>965</v>
      </c>
      <c r="P91" s="488" t="s">
        <v>978</v>
      </c>
      <c r="Q91" s="487">
        <v>2024</v>
      </c>
      <c r="R91" s="487">
        <v>181940</v>
      </c>
      <c r="S91" s="489">
        <v>-14050.399999999994</v>
      </c>
    </row>
    <row r="92" spans="1:19" x14ac:dyDescent="0.3">
      <c r="A92" s="487">
        <v>23</v>
      </c>
      <c r="B92" s="488" t="s">
        <v>1001</v>
      </c>
      <c r="C92" s="487">
        <v>1</v>
      </c>
      <c r="D92" s="488" t="s">
        <v>798</v>
      </c>
      <c r="E92" s="488" t="s">
        <v>755</v>
      </c>
      <c r="F92" s="488" t="s">
        <v>754</v>
      </c>
      <c r="G92" s="488" t="s">
        <v>760</v>
      </c>
      <c r="H92" s="488" t="s">
        <v>576</v>
      </c>
      <c r="I92" s="488" t="s">
        <v>726</v>
      </c>
      <c r="J92" s="487">
        <v>2025</v>
      </c>
      <c r="K92" s="487">
        <v>123888</v>
      </c>
      <c r="L92" s="488" t="s">
        <v>963</v>
      </c>
      <c r="M92" s="488" t="s">
        <v>963</v>
      </c>
      <c r="N92" s="487">
        <v>116</v>
      </c>
      <c r="O92" s="488" t="s">
        <v>966</v>
      </c>
      <c r="P92" s="488" t="s">
        <v>979</v>
      </c>
      <c r="Q92" s="487">
        <v>2024</v>
      </c>
      <c r="R92" s="487">
        <v>83435</v>
      </c>
      <c r="S92" s="489">
        <v>40453</v>
      </c>
    </row>
    <row r="93" spans="1:19" x14ac:dyDescent="0.3">
      <c r="A93" s="487">
        <v>23</v>
      </c>
      <c r="B93" s="488" t="s">
        <v>1001</v>
      </c>
      <c r="C93" s="487">
        <v>1</v>
      </c>
      <c r="D93" s="488" t="s">
        <v>798</v>
      </c>
      <c r="E93" s="488" t="s">
        <v>755</v>
      </c>
      <c r="F93" s="488" t="s">
        <v>754</v>
      </c>
      <c r="G93" s="488" t="s">
        <v>760</v>
      </c>
      <c r="H93" s="488" t="s">
        <v>576</v>
      </c>
      <c r="I93" s="488" t="s">
        <v>726</v>
      </c>
      <c r="J93" s="487">
        <v>2025</v>
      </c>
      <c r="K93" s="487">
        <v>1389681.6</v>
      </c>
      <c r="L93" s="488" t="s">
        <v>963</v>
      </c>
      <c r="M93" s="488" t="s">
        <v>963</v>
      </c>
      <c r="N93" s="487">
        <v>117</v>
      </c>
      <c r="O93" s="488" t="s">
        <v>980</v>
      </c>
      <c r="P93" s="488" t="s">
        <v>981</v>
      </c>
      <c r="Q93" s="487">
        <v>2024</v>
      </c>
      <c r="R93" s="487">
        <v>2038437.5</v>
      </c>
      <c r="S93" s="489">
        <v>-648755.89999999991</v>
      </c>
    </row>
    <row r="94" spans="1:19" x14ac:dyDescent="0.3">
      <c r="A94" s="487">
        <v>24</v>
      </c>
      <c r="B94" s="488" t="s">
        <v>1002</v>
      </c>
      <c r="C94" s="487">
        <v>1</v>
      </c>
      <c r="D94" s="488" t="s">
        <v>798</v>
      </c>
      <c r="E94" s="488" t="s">
        <v>755</v>
      </c>
      <c r="F94" s="488" t="s">
        <v>754</v>
      </c>
      <c r="G94" s="488" t="s">
        <v>756</v>
      </c>
      <c r="H94" s="488" t="s">
        <v>575</v>
      </c>
      <c r="I94" s="488" t="s">
        <v>726</v>
      </c>
      <c r="J94" s="487">
        <v>2025</v>
      </c>
      <c r="K94" s="487">
        <v>282750</v>
      </c>
      <c r="L94" s="488" t="s">
        <v>963</v>
      </c>
      <c r="M94" s="488" t="s">
        <v>963</v>
      </c>
      <c r="N94" s="487">
        <v>114</v>
      </c>
      <c r="O94" s="488" t="s">
        <v>964</v>
      </c>
      <c r="P94" s="488" t="s">
        <v>977</v>
      </c>
      <c r="Q94" s="487">
        <v>2024</v>
      </c>
      <c r="R94" s="487">
        <v>389250</v>
      </c>
      <c r="S94" s="489">
        <v>-106500</v>
      </c>
    </row>
    <row r="95" spans="1:19" x14ac:dyDescent="0.3">
      <c r="A95" s="487">
        <v>24</v>
      </c>
      <c r="B95" s="488" t="s">
        <v>1002</v>
      </c>
      <c r="C95" s="487">
        <v>1</v>
      </c>
      <c r="D95" s="488" t="s">
        <v>798</v>
      </c>
      <c r="E95" s="488" t="s">
        <v>755</v>
      </c>
      <c r="F95" s="488" t="s">
        <v>754</v>
      </c>
      <c r="G95" s="488" t="s">
        <v>756</v>
      </c>
      <c r="H95" s="488" t="s">
        <v>575</v>
      </c>
      <c r="I95" s="488" t="s">
        <v>726</v>
      </c>
      <c r="J95" s="487">
        <v>2025</v>
      </c>
      <c r="K95" s="487">
        <v>275.5</v>
      </c>
      <c r="L95" s="488" t="s">
        <v>963</v>
      </c>
      <c r="M95" s="488" t="s">
        <v>963</v>
      </c>
      <c r="N95" s="487">
        <v>115</v>
      </c>
      <c r="O95" s="488" t="s">
        <v>965</v>
      </c>
      <c r="P95" s="488" t="s">
        <v>978</v>
      </c>
      <c r="Q95" s="487">
        <v>2024</v>
      </c>
      <c r="R95" s="487">
        <v>4905</v>
      </c>
      <c r="S95" s="489">
        <v>-4629.5</v>
      </c>
    </row>
    <row r="96" spans="1:19" x14ac:dyDescent="0.3">
      <c r="A96" s="487">
        <v>24</v>
      </c>
      <c r="B96" s="488" t="s">
        <v>1002</v>
      </c>
      <c r="C96" s="487">
        <v>1</v>
      </c>
      <c r="D96" s="488" t="s">
        <v>798</v>
      </c>
      <c r="E96" s="488" t="s">
        <v>755</v>
      </c>
      <c r="F96" s="488" t="s">
        <v>754</v>
      </c>
      <c r="G96" s="488" t="s">
        <v>756</v>
      </c>
      <c r="H96" s="488" t="s">
        <v>575</v>
      </c>
      <c r="I96" s="488" t="s">
        <v>726</v>
      </c>
      <c r="J96" s="487">
        <v>2025</v>
      </c>
      <c r="K96" s="487">
        <v>1320</v>
      </c>
      <c r="L96" s="488" t="s">
        <v>963</v>
      </c>
      <c r="M96" s="488" t="s">
        <v>963</v>
      </c>
      <c r="N96" s="487">
        <v>116</v>
      </c>
      <c r="O96" s="488" t="s">
        <v>966</v>
      </c>
      <c r="P96" s="488" t="s">
        <v>979</v>
      </c>
      <c r="Q96" s="487">
        <v>2024</v>
      </c>
      <c r="R96" s="487">
        <v>675</v>
      </c>
      <c r="S96" s="489">
        <v>645</v>
      </c>
    </row>
    <row r="97" spans="1:19" x14ac:dyDescent="0.3">
      <c r="A97" s="487">
        <v>24</v>
      </c>
      <c r="B97" s="488" t="s">
        <v>1002</v>
      </c>
      <c r="C97" s="487">
        <v>1</v>
      </c>
      <c r="D97" s="488" t="s">
        <v>798</v>
      </c>
      <c r="E97" s="488" t="s">
        <v>755</v>
      </c>
      <c r="F97" s="488" t="s">
        <v>754</v>
      </c>
      <c r="G97" s="488" t="s">
        <v>756</v>
      </c>
      <c r="H97" s="488" t="s">
        <v>575</v>
      </c>
      <c r="I97" s="488" t="s">
        <v>726</v>
      </c>
      <c r="J97" s="487">
        <v>2025</v>
      </c>
      <c r="K97" s="487">
        <v>284345.5</v>
      </c>
      <c r="L97" s="488" t="s">
        <v>963</v>
      </c>
      <c r="M97" s="488" t="s">
        <v>963</v>
      </c>
      <c r="N97" s="487">
        <v>117</v>
      </c>
      <c r="O97" s="488" t="s">
        <v>980</v>
      </c>
      <c r="P97" s="488" t="s">
        <v>981</v>
      </c>
      <c r="Q97" s="487">
        <v>2024</v>
      </c>
      <c r="R97" s="487">
        <v>394830</v>
      </c>
      <c r="S97" s="489">
        <v>-110484.5</v>
      </c>
    </row>
    <row r="98" spans="1:19" x14ac:dyDescent="0.3">
      <c r="A98" s="487">
        <v>25</v>
      </c>
      <c r="B98" s="488" t="s">
        <v>1003</v>
      </c>
      <c r="C98" s="487">
        <v>1</v>
      </c>
      <c r="D98" s="488" t="s">
        <v>798</v>
      </c>
      <c r="E98" s="488" t="s">
        <v>755</v>
      </c>
      <c r="F98" s="488" t="s">
        <v>754</v>
      </c>
      <c r="G98" s="488" t="s">
        <v>760</v>
      </c>
      <c r="H98" s="488" t="s">
        <v>576</v>
      </c>
      <c r="I98" s="488" t="s">
        <v>726</v>
      </c>
      <c r="J98" s="487">
        <v>2025</v>
      </c>
      <c r="K98" s="487">
        <v>1449290.3</v>
      </c>
      <c r="L98" s="488" t="s">
        <v>963</v>
      </c>
      <c r="M98" s="488" t="s">
        <v>963</v>
      </c>
      <c r="N98" s="487">
        <v>114</v>
      </c>
      <c r="O98" s="488" t="s">
        <v>964</v>
      </c>
      <c r="P98" s="488" t="s">
        <v>977</v>
      </c>
      <c r="Q98" s="487">
        <v>2024</v>
      </c>
      <c r="R98" s="487">
        <v>1856000</v>
      </c>
      <c r="S98" s="489">
        <v>-406709.69999999995</v>
      </c>
    </row>
    <row r="99" spans="1:19" x14ac:dyDescent="0.3">
      <c r="A99" s="487">
        <v>25</v>
      </c>
      <c r="B99" s="488" t="s">
        <v>1003</v>
      </c>
      <c r="C99" s="487">
        <v>1</v>
      </c>
      <c r="D99" s="488" t="s">
        <v>798</v>
      </c>
      <c r="E99" s="488" t="s">
        <v>755</v>
      </c>
      <c r="F99" s="488" t="s">
        <v>754</v>
      </c>
      <c r="G99" s="488" t="s">
        <v>760</v>
      </c>
      <c r="H99" s="488" t="s">
        <v>576</v>
      </c>
      <c r="I99" s="488" t="s">
        <v>726</v>
      </c>
      <c r="J99" s="487">
        <v>2025</v>
      </c>
      <c r="K99" s="487">
        <v>0</v>
      </c>
      <c r="L99" s="488" t="s">
        <v>963</v>
      </c>
      <c r="M99" s="488" t="s">
        <v>963</v>
      </c>
      <c r="N99" s="487">
        <v>115</v>
      </c>
      <c r="O99" s="488" t="s">
        <v>965</v>
      </c>
      <c r="P99" s="488" t="s">
        <v>978</v>
      </c>
      <c r="Q99" s="487">
        <v>2024</v>
      </c>
      <c r="R99" s="487">
        <v>0</v>
      </c>
      <c r="S99" s="489">
        <v>0</v>
      </c>
    </row>
    <row r="100" spans="1:19" x14ac:dyDescent="0.3">
      <c r="A100" s="487">
        <v>25</v>
      </c>
      <c r="B100" s="488" t="s">
        <v>1003</v>
      </c>
      <c r="C100" s="487">
        <v>1</v>
      </c>
      <c r="D100" s="488" t="s">
        <v>798</v>
      </c>
      <c r="E100" s="488" t="s">
        <v>755</v>
      </c>
      <c r="F100" s="488" t="s">
        <v>754</v>
      </c>
      <c r="G100" s="488" t="s">
        <v>760</v>
      </c>
      <c r="H100" s="488" t="s">
        <v>576</v>
      </c>
      <c r="I100" s="488" t="s">
        <v>726</v>
      </c>
      <c r="J100" s="487">
        <v>2025</v>
      </c>
      <c r="K100" s="487">
        <v>0</v>
      </c>
      <c r="L100" s="488" t="s">
        <v>963</v>
      </c>
      <c r="M100" s="488" t="s">
        <v>963</v>
      </c>
      <c r="N100" s="487">
        <v>116</v>
      </c>
      <c r="O100" s="488" t="s">
        <v>966</v>
      </c>
      <c r="P100" s="488" t="s">
        <v>979</v>
      </c>
      <c r="Q100" s="487">
        <v>2024</v>
      </c>
      <c r="R100" s="487">
        <v>0</v>
      </c>
      <c r="S100" s="489">
        <v>0</v>
      </c>
    </row>
    <row r="101" spans="1:19" x14ac:dyDescent="0.3">
      <c r="A101" s="487">
        <v>25</v>
      </c>
      <c r="B101" s="488" t="s">
        <v>1003</v>
      </c>
      <c r="C101" s="487">
        <v>1</v>
      </c>
      <c r="D101" s="488" t="s">
        <v>798</v>
      </c>
      <c r="E101" s="488" t="s">
        <v>755</v>
      </c>
      <c r="F101" s="488" t="s">
        <v>754</v>
      </c>
      <c r="G101" s="488" t="s">
        <v>760</v>
      </c>
      <c r="H101" s="488" t="s">
        <v>576</v>
      </c>
      <c r="I101" s="488" t="s">
        <v>726</v>
      </c>
      <c r="J101" s="487">
        <v>2025</v>
      </c>
      <c r="K101" s="487">
        <v>1449290.3</v>
      </c>
      <c r="L101" s="488" t="s">
        <v>963</v>
      </c>
      <c r="M101" s="488" t="s">
        <v>963</v>
      </c>
      <c r="N101" s="487">
        <v>117</v>
      </c>
      <c r="O101" s="488" t="s">
        <v>980</v>
      </c>
      <c r="P101" s="488" t="s">
        <v>981</v>
      </c>
      <c r="Q101" s="487">
        <v>2024</v>
      </c>
      <c r="R101" s="487">
        <v>1856000</v>
      </c>
      <c r="S101" s="489">
        <v>-406709.69999999995</v>
      </c>
    </row>
    <row r="102" spans="1:19" x14ac:dyDescent="0.3">
      <c r="A102" s="487">
        <v>26</v>
      </c>
      <c r="B102" s="488" t="s">
        <v>1004</v>
      </c>
      <c r="C102" s="487">
        <v>1</v>
      </c>
      <c r="D102" s="488" t="s">
        <v>798</v>
      </c>
      <c r="E102" s="488" t="s">
        <v>737</v>
      </c>
      <c r="F102" s="488" t="s">
        <v>736</v>
      </c>
      <c r="G102" s="488" t="s">
        <v>740</v>
      </c>
      <c r="H102" s="488" t="s">
        <v>28</v>
      </c>
      <c r="I102" s="488" t="s">
        <v>726</v>
      </c>
      <c r="J102" s="487">
        <v>2025</v>
      </c>
      <c r="K102" s="487">
        <v>19600328.800000001</v>
      </c>
      <c r="L102" s="488" t="s">
        <v>963</v>
      </c>
      <c r="M102" s="488" t="s">
        <v>963</v>
      </c>
      <c r="N102" s="487">
        <v>114</v>
      </c>
      <c r="O102" s="488" t="s">
        <v>964</v>
      </c>
      <c r="P102" s="488" t="s">
        <v>977</v>
      </c>
      <c r="Q102" s="487">
        <v>2024</v>
      </c>
      <c r="R102" s="487">
        <v>15358508.573999999</v>
      </c>
      <c r="S102" s="489">
        <v>4241820.2260000017</v>
      </c>
    </row>
    <row r="103" spans="1:19" x14ac:dyDescent="0.3">
      <c r="A103" s="487">
        <v>26</v>
      </c>
      <c r="B103" s="488" t="s">
        <v>1004</v>
      </c>
      <c r="C103" s="487">
        <v>1</v>
      </c>
      <c r="D103" s="488" t="s">
        <v>798</v>
      </c>
      <c r="E103" s="488" t="s">
        <v>737</v>
      </c>
      <c r="F103" s="488" t="s">
        <v>736</v>
      </c>
      <c r="G103" s="488" t="s">
        <v>740</v>
      </c>
      <c r="H103" s="488" t="s">
        <v>28</v>
      </c>
      <c r="I103" s="488" t="s">
        <v>726</v>
      </c>
      <c r="J103" s="487">
        <v>2025</v>
      </c>
      <c r="K103" s="487">
        <v>723480.16</v>
      </c>
      <c r="L103" s="488" t="s">
        <v>963</v>
      </c>
      <c r="M103" s="488" t="s">
        <v>963</v>
      </c>
      <c r="N103" s="487">
        <v>115</v>
      </c>
      <c r="O103" s="488" t="s">
        <v>965</v>
      </c>
      <c r="P103" s="488" t="s">
        <v>978</v>
      </c>
      <c r="Q103" s="487">
        <v>2024</v>
      </c>
      <c r="R103" s="487">
        <v>564158.022</v>
      </c>
      <c r="S103" s="489">
        <v>159322.13800000004</v>
      </c>
    </row>
    <row r="104" spans="1:19" x14ac:dyDescent="0.3">
      <c r="A104" s="487">
        <v>26</v>
      </c>
      <c r="B104" s="488" t="s">
        <v>1004</v>
      </c>
      <c r="C104" s="487">
        <v>1</v>
      </c>
      <c r="D104" s="488" t="s">
        <v>798</v>
      </c>
      <c r="E104" s="488" t="s">
        <v>737</v>
      </c>
      <c r="F104" s="488" t="s">
        <v>736</v>
      </c>
      <c r="G104" s="488" t="s">
        <v>740</v>
      </c>
      <c r="H104" s="488" t="s">
        <v>28</v>
      </c>
      <c r="I104" s="488" t="s">
        <v>726</v>
      </c>
      <c r="J104" s="487">
        <v>2025</v>
      </c>
      <c r="K104" s="487">
        <v>348905.44</v>
      </c>
      <c r="L104" s="488" t="s">
        <v>963</v>
      </c>
      <c r="M104" s="488" t="s">
        <v>963</v>
      </c>
      <c r="N104" s="487">
        <v>116</v>
      </c>
      <c r="O104" s="488" t="s">
        <v>966</v>
      </c>
      <c r="P104" s="488" t="s">
        <v>979</v>
      </c>
      <c r="Q104" s="487">
        <v>2024</v>
      </c>
      <c r="R104" s="487">
        <v>213477.45600000001</v>
      </c>
      <c r="S104" s="489">
        <v>135427.984</v>
      </c>
    </row>
    <row r="105" spans="1:19" x14ac:dyDescent="0.3">
      <c r="A105" s="487">
        <v>26</v>
      </c>
      <c r="B105" s="488" t="s">
        <v>1004</v>
      </c>
      <c r="C105" s="487">
        <v>1</v>
      </c>
      <c r="D105" s="488" t="s">
        <v>798</v>
      </c>
      <c r="E105" s="488" t="s">
        <v>737</v>
      </c>
      <c r="F105" s="488" t="s">
        <v>736</v>
      </c>
      <c r="G105" s="488" t="s">
        <v>740</v>
      </c>
      <c r="H105" s="488" t="s">
        <v>28</v>
      </c>
      <c r="I105" s="488" t="s">
        <v>726</v>
      </c>
      <c r="J105" s="487">
        <v>2025</v>
      </c>
      <c r="K105" s="487">
        <v>20672714.399999999</v>
      </c>
      <c r="L105" s="488" t="s">
        <v>963</v>
      </c>
      <c r="M105" s="488" t="s">
        <v>963</v>
      </c>
      <c r="N105" s="487">
        <v>117</v>
      </c>
      <c r="O105" s="488" t="s">
        <v>980</v>
      </c>
      <c r="P105" s="488" t="s">
        <v>981</v>
      </c>
      <c r="Q105" s="487">
        <v>2024</v>
      </c>
      <c r="R105" s="487">
        <v>16136144.051999999</v>
      </c>
      <c r="S105" s="489">
        <v>4536570.3479999993</v>
      </c>
    </row>
    <row r="106" spans="1:19" x14ac:dyDescent="0.3">
      <c r="A106" s="487">
        <v>27</v>
      </c>
      <c r="B106" s="488" t="s">
        <v>16</v>
      </c>
      <c r="C106" s="487">
        <v>1</v>
      </c>
      <c r="D106" s="488" t="s">
        <v>798</v>
      </c>
      <c r="E106" s="488" t="s">
        <v>737</v>
      </c>
      <c r="F106" s="488" t="s">
        <v>736</v>
      </c>
      <c r="G106" s="488" t="s">
        <v>739</v>
      </c>
      <c r="H106" s="488" t="s">
        <v>572</v>
      </c>
      <c r="I106" s="488" t="s">
        <v>726</v>
      </c>
      <c r="J106" s="487">
        <v>2025</v>
      </c>
      <c r="K106" s="487">
        <v>17754099</v>
      </c>
      <c r="L106" s="488" t="s">
        <v>963</v>
      </c>
      <c r="M106" s="488" t="s">
        <v>963</v>
      </c>
      <c r="N106" s="487">
        <v>114</v>
      </c>
      <c r="O106" s="488" t="s">
        <v>964</v>
      </c>
      <c r="P106" s="488" t="s">
        <v>977</v>
      </c>
      <c r="Q106" s="487">
        <v>2024</v>
      </c>
      <c r="R106" s="487">
        <v>14989174.199999999</v>
      </c>
      <c r="S106" s="489">
        <v>2764924.8000000007</v>
      </c>
    </row>
    <row r="107" spans="1:19" x14ac:dyDescent="0.3">
      <c r="A107" s="487">
        <v>27</v>
      </c>
      <c r="B107" s="488" t="s">
        <v>16</v>
      </c>
      <c r="C107" s="487">
        <v>1</v>
      </c>
      <c r="D107" s="488" t="s">
        <v>798</v>
      </c>
      <c r="E107" s="488" t="s">
        <v>737</v>
      </c>
      <c r="F107" s="488" t="s">
        <v>736</v>
      </c>
      <c r="G107" s="488" t="s">
        <v>739</v>
      </c>
      <c r="H107" s="488" t="s">
        <v>572</v>
      </c>
      <c r="I107" s="488" t="s">
        <v>726</v>
      </c>
      <c r="J107" s="487">
        <v>2025</v>
      </c>
      <c r="K107" s="487">
        <v>540245.19999999995</v>
      </c>
      <c r="L107" s="488" t="s">
        <v>963</v>
      </c>
      <c r="M107" s="488" t="s">
        <v>963</v>
      </c>
      <c r="N107" s="487">
        <v>115</v>
      </c>
      <c r="O107" s="488" t="s">
        <v>965</v>
      </c>
      <c r="P107" s="488" t="s">
        <v>978</v>
      </c>
      <c r="Q107" s="487">
        <v>2024</v>
      </c>
      <c r="R107" s="487">
        <v>374081.4</v>
      </c>
      <c r="S107" s="489">
        <v>166163.79999999993</v>
      </c>
    </row>
    <row r="108" spans="1:19" x14ac:dyDescent="0.3">
      <c r="A108" s="487">
        <v>27</v>
      </c>
      <c r="B108" s="488" t="s">
        <v>16</v>
      </c>
      <c r="C108" s="487">
        <v>1</v>
      </c>
      <c r="D108" s="488" t="s">
        <v>798</v>
      </c>
      <c r="E108" s="488" t="s">
        <v>737</v>
      </c>
      <c r="F108" s="488" t="s">
        <v>736</v>
      </c>
      <c r="G108" s="488" t="s">
        <v>739</v>
      </c>
      <c r="H108" s="488" t="s">
        <v>572</v>
      </c>
      <c r="I108" s="488" t="s">
        <v>726</v>
      </c>
      <c r="J108" s="487">
        <v>2025</v>
      </c>
      <c r="K108" s="487">
        <v>343728</v>
      </c>
      <c r="L108" s="488" t="s">
        <v>963</v>
      </c>
      <c r="M108" s="488" t="s">
        <v>963</v>
      </c>
      <c r="N108" s="487">
        <v>116</v>
      </c>
      <c r="O108" s="488" t="s">
        <v>966</v>
      </c>
      <c r="P108" s="488" t="s">
        <v>979</v>
      </c>
      <c r="Q108" s="487">
        <v>2024</v>
      </c>
      <c r="R108" s="487">
        <v>263247.59999999998</v>
      </c>
      <c r="S108" s="489">
        <v>80480.400000000023</v>
      </c>
    </row>
    <row r="109" spans="1:19" x14ac:dyDescent="0.3">
      <c r="A109" s="487">
        <v>27</v>
      </c>
      <c r="B109" s="488" t="s">
        <v>16</v>
      </c>
      <c r="C109" s="487">
        <v>1</v>
      </c>
      <c r="D109" s="488" t="s">
        <v>798</v>
      </c>
      <c r="E109" s="488" t="s">
        <v>737</v>
      </c>
      <c r="F109" s="488" t="s">
        <v>736</v>
      </c>
      <c r="G109" s="488" t="s">
        <v>739</v>
      </c>
      <c r="H109" s="488" t="s">
        <v>572</v>
      </c>
      <c r="I109" s="488" t="s">
        <v>726</v>
      </c>
      <c r="J109" s="487">
        <v>2025</v>
      </c>
      <c r="K109" s="487">
        <v>18638072.199999999</v>
      </c>
      <c r="L109" s="488" t="s">
        <v>963</v>
      </c>
      <c r="M109" s="488" t="s">
        <v>963</v>
      </c>
      <c r="N109" s="487">
        <v>117</v>
      </c>
      <c r="O109" s="488" t="s">
        <v>980</v>
      </c>
      <c r="P109" s="488" t="s">
        <v>981</v>
      </c>
      <c r="Q109" s="487">
        <v>2024</v>
      </c>
      <c r="R109" s="487">
        <v>15626503.199999999</v>
      </c>
      <c r="S109" s="489">
        <v>3011569</v>
      </c>
    </row>
    <row r="110" spans="1:19" x14ac:dyDescent="0.3">
      <c r="A110" s="487">
        <v>28</v>
      </c>
      <c r="B110" s="488" t="s">
        <v>1005</v>
      </c>
      <c r="C110" s="487">
        <v>1</v>
      </c>
      <c r="D110" s="488" t="s">
        <v>798</v>
      </c>
      <c r="E110" s="488" t="s">
        <v>737</v>
      </c>
      <c r="F110" s="488" t="s">
        <v>736</v>
      </c>
      <c r="G110" s="488" t="s">
        <v>740</v>
      </c>
      <c r="H110" s="488" t="s">
        <v>28</v>
      </c>
      <c r="I110" s="488" t="s">
        <v>726</v>
      </c>
      <c r="J110" s="487">
        <v>2025</v>
      </c>
      <c r="K110" s="487">
        <v>0</v>
      </c>
      <c r="L110" s="488" t="s">
        <v>963</v>
      </c>
      <c r="M110" s="488" t="s">
        <v>963</v>
      </c>
      <c r="N110" s="487">
        <v>114</v>
      </c>
      <c r="O110" s="488" t="s">
        <v>964</v>
      </c>
      <c r="P110" s="488" t="s">
        <v>977</v>
      </c>
      <c r="Q110" s="487">
        <v>2024</v>
      </c>
      <c r="R110" s="487">
        <v>0</v>
      </c>
      <c r="S110" s="489">
        <v>0</v>
      </c>
    </row>
    <row r="111" spans="1:19" x14ac:dyDescent="0.3">
      <c r="A111" s="487">
        <v>28</v>
      </c>
      <c r="B111" s="488" t="s">
        <v>1005</v>
      </c>
      <c r="C111" s="487">
        <v>1</v>
      </c>
      <c r="D111" s="488" t="s">
        <v>798</v>
      </c>
      <c r="E111" s="488" t="s">
        <v>737</v>
      </c>
      <c r="F111" s="488" t="s">
        <v>736</v>
      </c>
      <c r="G111" s="488" t="s">
        <v>740</v>
      </c>
      <c r="H111" s="488" t="s">
        <v>28</v>
      </c>
      <c r="I111" s="488" t="s">
        <v>726</v>
      </c>
      <c r="J111" s="487">
        <v>2025</v>
      </c>
      <c r="K111" s="487">
        <v>0</v>
      </c>
      <c r="L111" s="488" t="s">
        <v>963</v>
      </c>
      <c r="M111" s="488" t="s">
        <v>963</v>
      </c>
      <c r="N111" s="487">
        <v>115</v>
      </c>
      <c r="O111" s="488" t="s">
        <v>965</v>
      </c>
      <c r="P111" s="488" t="s">
        <v>978</v>
      </c>
      <c r="Q111" s="487">
        <v>2024</v>
      </c>
      <c r="R111" s="487">
        <v>0</v>
      </c>
      <c r="S111" s="489">
        <v>0</v>
      </c>
    </row>
    <row r="112" spans="1:19" x14ac:dyDescent="0.3">
      <c r="A112" s="487">
        <v>28</v>
      </c>
      <c r="B112" s="488" t="s">
        <v>1005</v>
      </c>
      <c r="C112" s="487">
        <v>1</v>
      </c>
      <c r="D112" s="488" t="s">
        <v>798</v>
      </c>
      <c r="E112" s="488" t="s">
        <v>737</v>
      </c>
      <c r="F112" s="488" t="s">
        <v>736</v>
      </c>
      <c r="G112" s="488" t="s">
        <v>740</v>
      </c>
      <c r="H112" s="488" t="s">
        <v>28</v>
      </c>
      <c r="I112" s="488" t="s">
        <v>726</v>
      </c>
      <c r="J112" s="487">
        <v>2025</v>
      </c>
      <c r="K112" s="487">
        <v>0</v>
      </c>
      <c r="L112" s="488" t="s">
        <v>963</v>
      </c>
      <c r="M112" s="488" t="s">
        <v>963</v>
      </c>
      <c r="N112" s="487">
        <v>116</v>
      </c>
      <c r="O112" s="488" t="s">
        <v>966</v>
      </c>
      <c r="P112" s="488" t="s">
        <v>979</v>
      </c>
      <c r="Q112" s="487">
        <v>2024</v>
      </c>
      <c r="R112" s="487">
        <v>0</v>
      </c>
      <c r="S112" s="489">
        <v>0</v>
      </c>
    </row>
    <row r="113" spans="1:19" x14ac:dyDescent="0.3">
      <c r="A113" s="487">
        <v>28</v>
      </c>
      <c r="B113" s="488" t="s">
        <v>1005</v>
      </c>
      <c r="C113" s="487">
        <v>1</v>
      </c>
      <c r="D113" s="488" t="s">
        <v>798</v>
      </c>
      <c r="E113" s="488" t="s">
        <v>737</v>
      </c>
      <c r="F113" s="488" t="s">
        <v>736</v>
      </c>
      <c r="G113" s="488" t="s">
        <v>740</v>
      </c>
      <c r="H113" s="488" t="s">
        <v>28</v>
      </c>
      <c r="I113" s="488" t="s">
        <v>726</v>
      </c>
      <c r="J113" s="487">
        <v>2025</v>
      </c>
      <c r="K113" s="487">
        <v>0</v>
      </c>
      <c r="L113" s="488" t="s">
        <v>963</v>
      </c>
      <c r="M113" s="488" t="s">
        <v>963</v>
      </c>
      <c r="N113" s="487">
        <v>117</v>
      </c>
      <c r="O113" s="488" t="s">
        <v>980</v>
      </c>
      <c r="P113" s="488" t="s">
        <v>981</v>
      </c>
      <c r="Q113" s="487">
        <v>2024</v>
      </c>
      <c r="R113" s="487">
        <v>0</v>
      </c>
      <c r="S113" s="489">
        <v>0</v>
      </c>
    </row>
    <row r="114" spans="1:19" x14ac:dyDescent="0.3">
      <c r="A114" s="487">
        <v>29</v>
      </c>
      <c r="B114" s="488" t="s">
        <v>1006</v>
      </c>
      <c r="C114" s="487">
        <v>1</v>
      </c>
      <c r="D114" s="488" t="s">
        <v>798</v>
      </c>
      <c r="E114" s="488" t="s">
        <v>755</v>
      </c>
      <c r="F114" s="488" t="s">
        <v>754</v>
      </c>
      <c r="G114" s="488" t="s">
        <v>762</v>
      </c>
      <c r="H114" s="488" t="s">
        <v>763</v>
      </c>
      <c r="I114" s="488" t="s">
        <v>726</v>
      </c>
      <c r="J114" s="487">
        <v>2025</v>
      </c>
      <c r="K114" s="487">
        <v>304290</v>
      </c>
      <c r="L114" s="488" t="s">
        <v>963</v>
      </c>
      <c r="M114" s="488" t="s">
        <v>963</v>
      </c>
      <c r="N114" s="487">
        <v>114</v>
      </c>
      <c r="O114" s="488" t="s">
        <v>964</v>
      </c>
      <c r="P114" s="488" t="s">
        <v>977</v>
      </c>
      <c r="Q114" s="487">
        <v>2024</v>
      </c>
      <c r="R114" s="487">
        <v>288210</v>
      </c>
      <c r="S114" s="489">
        <v>16080</v>
      </c>
    </row>
    <row r="115" spans="1:19" x14ac:dyDescent="0.3">
      <c r="A115" s="487">
        <v>29</v>
      </c>
      <c r="B115" s="488" t="s">
        <v>1006</v>
      </c>
      <c r="C115" s="487">
        <v>1</v>
      </c>
      <c r="D115" s="488" t="s">
        <v>798</v>
      </c>
      <c r="E115" s="488" t="s">
        <v>755</v>
      </c>
      <c r="F115" s="488" t="s">
        <v>754</v>
      </c>
      <c r="G115" s="488" t="s">
        <v>762</v>
      </c>
      <c r="H115" s="488" t="s">
        <v>763</v>
      </c>
      <c r="I115" s="488" t="s">
        <v>726</v>
      </c>
      <c r="J115" s="487">
        <v>2025</v>
      </c>
      <c r="K115" s="487">
        <v>0</v>
      </c>
      <c r="L115" s="488" t="s">
        <v>963</v>
      </c>
      <c r="M115" s="488" t="s">
        <v>963</v>
      </c>
      <c r="N115" s="487">
        <v>115</v>
      </c>
      <c r="O115" s="488" t="s">
        <v>965</v>
      </c>
      <c r="P115" s="488" t="s">
        <v>978</v>
      </c>
      <c r="Q115" s="487">
        <v>2024</v>
      </c>
      <c r="R115" s="487">
        <v>0</v>
      </c>
      <c r="S115" s="489">
        <v>0</v>
      </c>
    </row>
    <row r="116" spans="1:19" x14ac:dyDescent="0.3">
      <c r="A116" s="487">
        <v>29</v>
      </c>
      <c r="B116" s="488" t="s">
        <v>1006</v>
      </c>
      <c r="C116" s="487">
        <v>1</v>
      </c>
      <c r="D116" s="488" t="s">
        <v>798</v>
      </c>
      <c r="E116" s="488" t="s">
        <v>755</v>
      </c>
      <c r="F116" s="488" t="s">
        <v>754</v>
      </c>
      <c r="G116" s="488" t="s">
        <v>762</v>
      </c>
      <c r="H116" s="488" t="s">
        <v>763</v>
      </c>
      <c r="I116" s="488" t="s">
        <v>726</v>
      </c>
      <c r="J116" s="487">
        <v>2025</v>
      </c>
      <c r="K116" s="487">
        <v>0</v>
      </c>
      <c r="L116" s="488" t="s">
        <v>963</v>
      </c>
      <c r="M116" s="488" t="s">
        <v>963</v>
      </c>
      <c r="N116" s="487">
        <v>116</v>
      </c>
      <c r="O116" s="488" t="s">
        <v>966</v>
      </c>
      <c r="P116" s="488" t="s">
        <v>979</v>
      </c>
      <c r="Q116" s="487">
        <v>2024</v>
      </c>
      <c r="R116" s="487">
        <v>0</v>
      </c>
      <c r="S116" s="489">
        <v>0</v>
      </c>
    </row>
    <row r="117" spans="1:19" x14ac:dyDescent="0.3">
      <c r="A117" s="487">
        <v>29</v>
      </c>
      <c r="B117" s="488" t="s">
        <v>1006</v>
      </c>
      <c r="C117" s="487">
        <v>1</v>
      </c>
      <c r="D117" s="488" t="s">
        <v>798</v>
      </c>
      <c r="E117" s="488" t="s">
        <v>755</v>
      </c>
      <c r="F117" s="488" t="s">
        <v>754</v>
      </c>
      <c r="G117" s="488" t="s">
        <v>762</v>
      </c>
      <c r="H117" s="488" t="s">
        <v>763</v>
      </c>
      <c r="I117" s="488" t="s">
        <v>726</v>
      </c>
      <c r="J117" s="487">
        <v>2025</v>
      </c>
      <c r="K117" s="487">
        <v>304290</v>
      </c>
      <c r="L117" s="488" t="s">
        <v>963</v>
      </c>
      <c r="M117" s="488" t="s">
        <v>963</v>
      </c>
      <c r="N117" s="487">
        <v>117</v>
      </c>
      <c r="O117" s="488" t="s">
        <v>980</v>
      </c>
      <c r="P117" s="488" t="s">
        <v>981</v>
      </c>
      <c r="Q117" s="487">
        <v>2024</v>
      </c>
      <c r="R117" s="487">
        <v>288210</v>
      </c>
      <c r="S117" s="489">
        <v>16080</v>
      </c>
    </row>
    <row r="118" spans="1:19" x14ac:dyDescent="0.3">
      <c r="A118" s="487">
        <v>30</v>
      </c>
      <c r="B118" s="488" t="s">
        <v>1007</v>
      </c>
      <c r="C118" s="487">
        <v>1</v>
      </c>
      <c r="D118" s="488" t="s">
        <v>798</v>
      </c>
      <c r="E118" s="488" t="s">
        <v>578</v>
      </c>
      <c r="F118" s="488" t="s">
        <v>766</v>
      </c>
      <c r="G118" s="488" t="s">
        <v>767</v>
      </c>
      <c r="H118" s="488" t="s">
        <v>578</v>
      </c>
      <c r="I118" s="488" t="s">
        <v>726</v>
      </c>
      <c r="J118" s="487">
        <v>2025</v>
      </c>
      <c r="K118" s="487">
        <v>13536072</v>
      </c>
      <c r="L118" s="488" t="s">
        <v>963</v>
      </c>
      <c r="M118" s="488" t="s">
        <v>963</v>
      </c>
      <c r="N118" s="487">
        <v>114</v>
      </c>
      <c r="O118" s="488" t="s">
        <v>964</v>
      </c>
      <c r="P118" s="488" t="s">
        <v>977</v>
      </c>
      <c r="Q118" s="487">
        <v>2024</v>
      </c>
      <c r="R118" s="487">
        <v>14871320</v>
      </c>
      <c r="S118" s="489">
        <v>-1335248</v>
      </c>
    </row>
    <row r="119" spans="1:19" x14ac:dyDescent="0.3">
      <c r="A119" s="487">
        <v>30</v>
      </c>
      <c r="B119" s="488" t="s">
        <v>1007</v>
      </c>
      <c r="C119" s="487">
        <v>1</v>
      </c>
      <c r="D119" s="488" t="s">
        <v>798</v>
      </c>
      <c r="E119" s="488" t="s">
        <v>578</v>
      </c>
      <c r="F119" s="488" t="s">
        <v>766</v>
      </c>
      <c r="G119" s="488" t="s">
        <v>767</v>
      </c>
      <c r="H119" s="488" t="s">
        <v>578</v>
      </c>
      <c r="I119" s="488" t="s">
        <v>726</v>
      </c>
      <c r="J119" s="487">
        <v>2025</v>
      </c>
      <c r="K119" s="487">
        <v>45353.52</v>
      </c>
      <c r="L119" s="488" t="s">
        <v>963</v>
      </c>
      <c r="M119" s="488" t="s">
        <v>963</v>
      </c>
      <c r="N119" s="487">
        <v>115</v>
      </c>
      <c r="O119" s="488" t="s">
        <v>965</v>
      </c>
      <c r="P119" s="488" t="s">
        <v>978</v>
      </c>
      <c r="Q119" s="487">
        <v>2024</v>
      </c>
      <c r="R119" s="487">
        <v>103619.52</v>
      </c>
      <c r="S119" s="489">
        <v>-58266.000000000007</v>
      </c>
    </row>
    <row r="120" spans="1:19" x14ac:dyDescent="0.3">
      <c r="A120" s="487">
        <v>30</v>
      </c>
      <c r="B120" s="488" t="s">
        <v>1007</v>
      </c>
      <c r="C120" s="487">
        <v>1</v>
      </c>
      <c r="D120" s="488" t="s">
        <v>798</v>
      </c>
      <c r="E120" s="488" t="s">
        <v>578</v>
      </c>
      <c r="F120" s="488" t="s">
        <v>766</v>
      </c>
      <c r="G120" s="488" t="s">
        <v>767</v>
      </c>
      <c r="H120" s="488" t="s">
        <v>578</v>
      </c>
      <c r="I120" s="488" t="s">
        <v>726</v>
      </c>
      <c r="J120" s="487">
        <v>2025</v>
      </c>
      <c r="K120" s="487">
        <v>7095.6</v>
      </c>
      <c r="L120" s="488" t="s">
        <v>963</v>
      </c>
      <c r="M120" s="488" t="s">
        <v>963</v>
      </c>
      <c r="N120" s="487">
        <v>116</v>
      </c>
      <c r="O120" s="488" t="s">
        <v>966</v>
      </c>
      <c r="P120" s="488" t="s">
        <v>979</v>
      </c>
      <c r="Q120" s="487">
        <v>2024</v>
      </c>
      <c r="R120" s="487">
        <v>7825.6</v>
      </c>
      <c r="S120" s="489">
        <v>-730</v>
      </c>
    </row>
    <row r="121" spans="1:19" x14ac:dyDescent="0.3">
      <c r="A121" s="487">
        <v>30</v>
      </c>
      <c r="B121" s="488" t="s">
        <v>1007</v>
      </c>
      <c r="C121" s="487">
        <v>1</v>
      </c>
      <c r="D121" s="488" t="s">
        <v>798</v>
      </c>
      <c r="E121" s="488" t="s">
        <v>578</v>
      </c>
      <c r="F121" s="488" t="s">
        <v>766</v>
      </c>
      <c r="G121" s="488" t="s">
        <v>767</v>
      </c>
      <c r="H121" s="488" t="s">
        <v>578</v>
      </c>
      <c r="I121" s="488" t="s">
        <v>726</v>
      </c>
      <c r="J121" s="487">
        <v>2025</v>
      </c>
      <c r="K121" s="487">
        <v>13588521.119999999</v>
      </c>
      <c r="L121" s="488" t="s">
        <v>963</v>
      </c>
      <c r="M121" s="488" t="s">
        <v>963</v>
      </c>
      <c r="N121" s="487">
        <v>117</v>
      </c>
      <c r="O121" s="488" t="s">
        <v>980</v>
      </c>
      <c r="P121" s="488" t="s">
        <v>981</v>
      </c>
      <c r="Q121" s="487">
        <v>2024</v>
      </c>
      <c r="R121" s="487">
        <v>14982765.119999999</v>
      </c>
      <c r="S121" s="489">
        <v>-1394244</v>
      </c>
    </row>
    <row r="122" spans="1:19" x14ac:dyDescent="0.3">
      <c r="A122" s="487">
        <v>31</v>
      </c>
      <c r="B122" s="488" t="s">
        <v>1008</v>
      </c>
      <c r="C122" s="487">
        <v>1</v>
      </c>
      <c r="D122" s="488" t="s">
        <v>798</v>
      </c>
      <c r="E122" s="488" t="s">
        <v>578</v>
      </c>
      <c r="F122" s="488" t="s">
        <v>766</v>
      </c>
      <c r="G122" s="488" t="s">
        <v>767</v>
      </c>
      <c r="H122" s="488" t="s">
        <v>578</v>
      </c>
      <c r="I122" s="488" t="s">
        <v>726</v>
      </c>
      <c r="J122" s="487">
        <v>2025</v>
      </c>
      <c r="K122" s="487">
        <v>4475856</v>
      </c>
      <c r="L122" s="488" t="s">
        <v>963</v>
      </c>
      <c r="M122" s="488" t="s">
        <v>963</v>
      </c>
      <c r="N122" s="487">
        <v>114</v>
      </c>
      <c r="O122" s="488" t="s">
        <v>964</v>
      </c>
      <c r="P122" s="488" t="s">
        <v>977</v>
      </c>
      <c r="Q122" s="487">
        <v>2024</v>
      </c>
      <c r="R122" s="487">
        <v>4155552.8</v>
      </c>
      <c r="S122" s="489">
        <v>320303.20000000019</v>
      </c>
    </row>
    <row r="123" spans="1:19" x14ac:dyDescent="0.3">
      <c r="A123" s="487">
        <v>31</v>
      </c>
      <c r="B123" s="488" t="s">
        <v>1008</v>
      </c>
      <c r="C123" s="487">
        <v>1</v>
      </c>
      <c r="D123" s="488" t="s">
        <v>798</v>
      </c>
      <c r="E123" s="488" t="s">
        <v>578</v>
      </c>
      <c r="F123" s="488" t="s">
        <v>766</v>
      </c>
      <c r="G123" s="488" t="s">
        <v>767</v>
      </c>
      <c r="H123" s="488" t="s">
        <v>578</v>
      </c>
      <c r="I123" s="488" t="s">
        <v>726</v>
      </c>
      <c r="J123" s="487">
        <v>2025</v>
      </c>
      <c r="K123" s="487">
        <v>0</v>
      </c>
      <c r="L123" s="488" t="s">
        <v>963</v>
      </c>
      <c r="M123" s="488" t="s">
        <v>963</v>
      </c>
      <c r="N123" s="487">
        <v>115</v>
      </c>
      <c r="O123" s="488" t="s">
        <v>965</v>
      </c>
      <c r="P123" s="488" t="s">
        <v>978</v>
      </c>
      <c r="Q123" s="487">
        <v>2024</v>
      </c>
      <c r="R123" s="487">
        <v>0</v>
      </c>
      <c r="S123" s="489">
        <v>0</v>
      </c>
    </row>
    <row r="124" spans="1:19" x14ac:dyDescent="0.3">
      <c r="A124" s="487">
        <v>31</v>
      </c>
      <c r="B124" s="488" t="s">
        <v>1008</v>
      </c>
      <c r="C124" s="487">
        <v>1</v>
      </c>
      <c r="D124" s="488" t="s">
        <v>798</v>
      </c>
      <c r="E124" s="488" t="s">
        <v>578</v>
      </c>
      <c r="F124" s="488" t="s">
        <v>766</v>
      </c>
      <c r="G124" s="488" t="s">
        <v>767</v>
      </c>
      <c r="H124" s="488" t="s">
        <v>578</v>
      </c>
      <c r="I124" s="488" t="s">
        <v>726</v>
      </c>
      <c r="J124" s="487">
        <v>2025</v>
      </c>
      <c r="K124" s="487">
        <v>0</v>
      </c>
      <c r="L124" s="488" t="s">
        <v>963</v>
      </c>
      <c r="M124" s="488" t="s">
        <v>963</v>
      </c>
      <c r="N124" s="487">
        <v>116</v>
      </c>
      <c r="O124" s="488" t="s">
        <v>966</v>
      </c>
      <c r="P124" s="488" t="s">
        <v>979</v>
      </c>
      <c r="Q124" s="487">
        <v>2024</v>
      </c>
      <c r="R124" s="487">
        <v>0</v>
      </c>
      <c r="S124" s="489">
        <v>0</v>
      </c>
    </row>
    <row r="125" spans="1:19" x14ac:dyDescent="0.3">
      <c r="A125" s="487">
        <v>31</v>
      </c>
      <c r="B125" s="488" t="s">
        <v>1008</v>
      </c>
      <c r="C125" s="487">
        <v>1</v>
      </c>
      <c r="D125" s="488" t="s">
        <v>798</v>
      </c>
      <c r="E125" s="488" t="s">
        <v>578</v>
      </c>
      <c r="F125" s="488" t="s">
        <v>766</v>
      </c>
      <c r="G125" s="488" t="s">
        <v>767</v>
      </c>
      <c r="H125" s="488" t="s">
        <v>578</v>
      </c>
      <c r="I125" s="488" t="s">
        <v>726</v>
      </c>
      <c r="J125" s="487">
        <v>2025</v>
      </c>
      <c r="K125" s="487">
        <v>4475856</v>
      </c>
      <c r="L125" s="488" t="s">
        <v>963</v>
      </c>
      <c r="M125" s="488" t="s">
        <v>963</v>
      </c>
      <c r="N125" s="487">
        <v>117</v>
      </c>
      <c r="O125" s="488" t="s">
        <v>980</v>
      </c>
      <c r="P125" s="488" t="s">
        <v>981</v>
      </c>
      <c r="Q125" s="487">
        <v>2024</v>
      </c>
      <c r="R125" s="487">
        <v>4155552.8</v>
      </c>
      <c r="S125" s="489">
        <v>320303.20000000019</v>
      </c>
    </row>
    <row r="126" spans="1:19" x14ac:dyDescent="0.3">
      <c r="A126" s="487">
        <v>32</v>
      </c>
      <c r="B126" s="488" t="s">
        <v>291</v>
      </c>
      <c r="C126" s="487">
        <v>1</v>
      </c>
      <c r="D126" s="488" t="s">
        <v>798</v>
      </c>
      <c r="E126" s="488" t="s">
        <v>578</v>
      </c>
      <c r="F126" s="488" t="s">
        <v>766</v>
      </c>
      <c r="G126" s="488" t="s">
        <v>767</v>
      </c>
      <c r="H126" s="488" t="s">
        <v>578</v>
      </c>
      <c r="I126" s="488" t="s">
        <v>726</v>
      </c>
      <c r="J126" s="487">
        <v>2025</v>
      </c>
      <c r="K126" s="487">
        <v>2529320</v>
      </c>
      <c r="L126" s="488" t="s">
        <v>963</v>
      </c>
      <c r="M126" s="488" t="s">
        <v>963</v>
      </c>
      <c r="N126" s="487">
        <v>114</v>
      </c>
      <c r="O126" s="488" t="s">
        <v>964</v>
      </c>
      <c r="P126" s="488" t="s">
        <v>977</v>
      </c>
      <c r="Q126" s="487">
        <v>2024</v>
      </c>
      <c r="R126" s="487">
        <v>3660289.5</v>
      </c>
      <c r="S126" s="489">
        <v>-1130969.5</v>
      </c>
    </row>
    <row r="127" spans="1:19" x14ac:dyDescent="0.3">
      <c r="A127" s="487">
        <v>32</v>
      </c>
      <c r="B127" s="488" t="s">
        <v>291</v>
      </c>
      <c r="C127" s="487">
        <v>1</v>
      </c>
      <c r="D127" s="488" t="s">
        <v>798</v>
      </c>
      <c r="E127" s="488" t="s">
        <v>578</v>
      </c>
      <c r="F127" s="488" t="s">
        <v>766</v>
      </c>
      <c r="G127" s="488" t="s">
        <v>767</v>
      </c>
      <c r="H127" s="488" t="s">
        <v>578</v>
      </c>
      <c r="I127" s="488" t="s">
        <v>726</v>
      </c>
      <c r="J127" s="487">
        <v>2025</v>
      </c>
      <c r="K127" s="487">
        <v>33152</v>
      </c>
      <c r="L127" s="488" t="s">
        <v>963</v>
      </c>
      <c r="M127" s="488" t="s">
        <v>963</v>
      </c>
      <c r="N127" s="487">
        <v>115</v>
      </c>
      <c r="O127" s="488" t="s">
        <v>965</v>
      </c>
      <c r="P127" s="488" t="s">
        <v>978</v>
      </c>
      <c r="Q127" s="487">
        <v>2024</v>
      </c>
      <c r="R127" s="487">
        <v>38422.5</v>
      </c>
      <c r="S127" s="489">
        <v>-5270.5</v>
      </c>
    </row>
    <row r="128" spans="1:19" x14ac:dyDescent="0.3">
      <c r="A128" s="487">
        <v>32</v>
      </c>
      <c r="B128" s="488" t="s">
        <v>291</v>
      </c>
      <c r="C128" s="487">
        <v>1</v>
      </c>
      <c r="D128" s="488" t="s">
        <v>798</v>
      </c>
      <c r="E128" s="488" t="s">
        <v>578</v>
      </c>
      <c r="F128" s="488" t="s">
        <v>766</v>
      </c>
      <c r="G128" s="488" t="s">
        <v>767</v>
      </c>
      <c r="H128" s="488" t="s">
        <v>578</v>
      </c>
      <c r="I128" s="488" t="s">
        <v>726</v>
      </c>
      <c r="J128" s="487">
        <v>2025</v>
      </c>
      <c r="K128" s="487">
        <v>42328</v>
      </c>
      <c r="L128" s="488" t="s">
        <v>963</v>
      </c>
      <c r="M128" s="488" t="s">
        <v>963</v>
      </c>
      <c r="N128" s="487">
        <v>116</v>
      </c>
      <c r="O128" s="488" t="s">
        <v>966</v>
      </c>
      <c r="P128" s="488" t="s">
        <v>979</v>
      </c>
      <c r="Q128" s="487">
        <v>2024</v>
      </c>
      <c r="R128" s="487">
        <v>34897.5</v>
      </c>
      <c r="S128" s="489">
        <v>7430.5</v>
      </c>
    </row>
    <row r="129" spans="1:19" x14ac:dyDescent="0.3">
      <c r="A129" s="487">
        <v>32</v>
      </c>
      <c r="B129" s="488" t="s">
        <v>291</v>
      </c>
      <c r="C129" s="487">
        <v>1</v>
      </c>
      <c r="D129" s="488" t="s">
        <v>798</v>
      </c>
      <c r="E129" s="488" t="s">
        <v>578</v>
      </c>
      <c r="F129" s="488" t="s">
        <v>766</v>
      </c>
      <c r="G129" s="488" t="s">
        <v>767</v>
      </c>
      <c r="H129" s="488" t="s">
        <v>578</v>
      </c>
      <c r="I129" s="488" t="s">
        <v>726</v>
      </c>
      <c r="J129" s="487">
        <v>2025</v>
      </c>
      <c r="K129" s="487">
        <v>2604800</v>
      </c>
      <c r="L129" s="488" t="s">
        <v>963</v>
      </c>
      <c r="M129" s="488" t="s">
        <v>963</v>
      </c>
      <c r="N129" s="487">
        <v>117</v>
      </c>
      <c r="O129" s="488" t="s">
        <v>980</v>
      </c>
      <c r="P129" s="488" t="s">
        <v>981</v>
      </c>
      <c r="Q129" s="487">
        <v>2024</v>
      </c>
      <c r="R129" s="487">
        <v>3733609.5</v>
      </c>
      <c r="S129" s="489">
        <v>-1128809.5</v>
      </c>
    </row>
    <row r="130" spans="1:19" x14ac:dyDescent="0.3">
      <c r="A130" s="487">
        <v>33</v>
      </c>
      <c r="B130" s="488" t="s">
        <v>292</v>
      </c>
      <c r="C130" s="487">
        <v>1</v>
      </c>
      <c r="D130" s="488" t="s">
        <v>798</v>
      </c>
      <c r="E130" s="488" t="s">
        <v>578</v>
      </c>
      <c r="F130" s="488" t="s">
        <v>766</v>
      </c>
      <c r="G130" s="488" t="s">
        <v>767</v>
      </c>
      <c r="H130" s="488" t="s">
        <v>578</v>
      </c>
      <c r="I130" s="488" t="s">
        <v>726</v>
      </c>
      <c r="J130" s="487">
        <v>2025</v>
      </c>
      <c r="K130" s="487">
        <v>2727205.5</v>
      </c>
      <c r="L130" s="488" t="s">
        <v>963</v>
      </c>
      <c r="M130" s="488" t="s">
        <v>963</v>
      </c>
      <c r="N130" s="487">
        <v>114</v>
      </c>
      <c r="O130" s="488" t="s">
        <v>964</v>
      </c>
      <c r="P130" s="488" t="s">
        <v>977</v>
      </c>
      <c r="Q130" s="487">
        <v>2024</v>
      </c>
      <c r="R130" s="487">
        <v>2586105.9</v>
      </c>
      <c r="S130" s="489">
        <v>141099.60000000009</v>
      </c>
    </row>
    <row r="131" spans="1:19" x14ac:dyDescent="0.3">
      <c r="A131" s="487">
        <v>33</v>
      </c>
      <c r="B131" s="488" t="s">
        <v>292</v>
      </c>
      <c r="C131" s="487">
        <v>1</v>
      </c>
      <c r="D131" s="488" t="s">
        <v>798</v>
      </c>
      <c r="E131" s="488" t="s">
        <v>578</v>
      </c>
      <c r="F131" s="488" t="s">
        <v>766</v>
      </c>
      <c r="G131" s="488" t="s">
        <v>767</v>
      </c>
      <c r="H131" s="488" t="s">
        <v>578</v>
      </c>
      <c r="I131" s="488" t="s">
        <v>726</v>
      </c>
      <c r="J131" s="487">
        <v>2025</v>
      </c>
      <c r="K131" s="487">
        <v>0</v>
      </c>
      <c r="L131" s="488" t="s">
        <v>963</v>
      </c>
      <c r="M131" s="488" t="s">
        <v>963</v>
      </c>
      <c r="N131" s="487">
        <v>115</v>
      </c>
      <c r="O131" s="488" t="s">
        <v>965</v>
      </c>
      <c r="P131" s="488" t="s">
        <v>978</v>
      </c>
      <c r="Q131" s="487">
        <v>2024</v>
      </c>
      <c r="R131" s="487">
        <v>0</v>
      </c>
      <c r="S131" s="489">
        <v>0</v>
      </c>
    </row>
    <row r="132" spans="1:19" x14ac:dyDescent="0.3">
      <c r="A132" s="487">
        <v>33</v>
      </c>
      <c r="B132" s="488" t="s">
        <v>292</v>
      </c>
      <c r="C132" s="487">
        <v>1</v>
      </c>
      <c r="D132" s="488" t="s">
        <v>798</v>
      </c>
      <c r="E132" s="488" t="s">
        <v>578</v>
      </c>
      <c r="F132" s="488" t="s">
        <v>766</v>
      </c>
      <c r="G132" s="488" t="s">
        <v>767</v>
      </c>
      <c r="H132" s="488" t="s">
        <v>578</v>
      </c>
      <c r="I132" s="488" t="s">
        <v>726</v>
      </c>
      <c r="J132" s="487">
        <v>2025</v>
      </c>
      <c r="K132" s="487">
        <v>0</v>
      </c>
      <c r="L132" s="488" t="s">
        <v>963</v>
      </c>
      <c r="M132" s="488" t="s">
        <v>963</v>
      </c>
      <c r="N132" s="487">
        <v>116</v>
      </c>
      <c r="O132" s="488" t="s">
        <v>966</v>
      </c>
      <c r="P132" s="488" t="s">
        <v>979</v>
      </c>
      <c r="Q132" s="487">
        <v>2024</v>
      </c>
      <c r="R132" s="487">
        <v>0</v>
      </c>
      <c r="S132" s="489">
        <v>0</v>
      </c>
    </row>
    <row r="133" spans="1:19" x14ac:dyDescent="0.3">
      <c r="A133" s="487">
        <v>33</v>
      </c>
      <c r="B133" s="488" t="s">
        <v>292</v>
      </c>
      <c r="C133" s="487">
        <v>1</v>
      </c>
      <c r="D133" s="488" t="s">
        <v>798</v>
      </c>
      <c r="E133" s="488" t="s">
        <v>578</v>
      </c>
      <c r="F133" s="488" t="s">
        <v>766</v>
      </c>
      <c r="G133" s="488" t="s">
        <v>767</v>
      </c>
      <c r="H133" s="488" t="s">
        <v>578</v>
      </c>
      <c r="I133" s="488" t="s">
        <v>726</v>
      </c>
      <c r="J133" s="487">
        <v>2025</v>
      </c>
      <c r="K133" s="487">
        <v>2727205.5</v>
      </c>
      <c r="L133" s="488" t="s">
        <v>963</v>
      </c>
      <c r="M133" s="488" t="s">
        <v>963</v>
      </c>
      <c r="N133" s="487">
        <v>117</v>
      </c>
      <c r="O133" s="488" t="s">
        <v>980</v>
      </c>
      <c r="P133" s="488" t="s">
        <v>981</v>
      </c>
      <c r="Q133" s="487">
        <v>2024</v>
      </c>
      <c r="R133" s="487">
        <v>2586105.9</v>
      </c>
      <c r="S133" s="489">
        <v>141099.60000000009</v>
      </c>
    </row>
    <row r="134" spans="1:19" x14ac:dyDescent="0.3">
      <c r="A134" s="487">
        <v>34</v>
      </c>
      <c r="B134" s="488" t="s">
        <v>1009</v>
      </c>
      <c r="C134" s="487">
        <v>1</v>
      </c>
      <c r="D134" s="488" t="s">
        <v>798</v>
      </c>
      <c r="E134" s="488" t="s">
        <v>747</v>
      </c>
      <c r="F134" s="488" t="s">
        <v>746</v>
      </c>
      <c r="G134" s="488" t="s">
        <v>748</v>
      </c>
      <c r="H134" s="488" t="s">
        <v>574</v>
      </c>
      <c r="I134" s="488" t="s">
        <v>726</v>
      </c>
      <c r="J134" s="487">
        <v>2025</v>
      </c>
      <c r="K134" s="487">
        <v>1130400</v>
      </c>
      <c r="L134" s="488" t="s">
        <v>963</v>
      </c>
      <c r="M134" s="488" t="s">
        <v>963</v>
      </c>
      <c r="N134" s="487">
        <v>114</v>
      </c>
      <c r="O134" s="488" t="s">
        <v>964</v>
      </c>
      <c r="P134" s="488" t="s">
        <v>977</v>
      </c>
      <c r="Q134" s="487">
        <v>2024</v>
      </c>
      <c r="R134" s="487">
        <v>1234800</v>
      </c>
      <c r="S134" s="489">
        <v>-104400</v>
      </c>
    </row>
    <row r="135" spans="1:19" x14ac:dyDescent="0.3">
      <c r="A135" s="487">
        <v>34</v>
      </c>
      <c r="B135" s="488" t="s">
        <v>1009</v>
      </c>
      <c r="C135" s="487">
        <v>1</v>
      </c>
      <c r="D135" s="488" t="s">
        <v>798</v>
      </c>
      <c r="E135" s="488" t="s">
        <v>747</v>
      </c>
      <c r="F135" s="488" t="s">
        <v>746</v>
      </c>
      <c r="G135" s="488" t="s">
        <v>748</v>
      </c>
      <c r="H135" s="488" t="s">
        <v>574</v>
      </c>
      <c r="I135" s="488" t="s">
        <v>726</v>
      </c>
      <c r="J135" s="487">
        <v>2025</v>
      </c>
      <c r="K135" s="487">
        <v>27960</v>
      </c>
      <c r="L135" s="488" t="s">
        <v>963</v>
      </c>
      <c r="M135" s="488" t="s">
        <v>963</v>
      </c>
      <c r="N135" s="487">
        <v>115</v>
      </c>
      <c r="O135" s="488" t="s">
        <v>965</v>
      </c>
      <c r="P135" s="488" t="s">
        <v>978</v>
      </c>
      <c r="Q135" s="487">
        <v>2024</v>
      </c>
      <c r="R135" s="487">
        <v>0</v>
      </c>
      <c r="S135" s="489">
        <v>27960</v>
      </c>
    </row>
    <row r="136" spans="1:19" x14ac:dyDescent="0.3">
      <c r="A136" s="487">
        <v>34</v>
      </c>
      <c r="B136" s="488" t="s">
        <v>1009</v>
      </c>
      <c r="C136" s="487">
        <v>1</v>
      </c>
      <c r="D136" s="488" t="s">
        <v>798</v>
      </c>
      <c r="E136" s="488" t="s">
        <v>747</v>
      </c>
      <c r="F136" s="488" t="s">
        <v>746</v>
      </c>
      <c r="G136" s="488" t="s">
        <v>748</v>
      </c>
      <c r="H136" s="488" t="s">
        <v>574</v>
      </c>
      <c r="I136" s="488" t="s">
        <v>726</v>
      </c>
      <c r="J136" s="487">
        <v>2025</v>
      </c>
      <c r="K136" s="487">
        <v>0</v>
      </c>
      <c r="L136" s="488" t="s">
        <v>963</v>
      </c>
      <c r="M136" s="488" t="s">
        <v>963</v>
      </c>
      <c r="N136" s="487">
        <v>116</v>
      </c>
      <c r="O136" s="488" t="s">
        <v>966</v>
      </c>
      <c r="P136" s="488" t="s">
        <v>979</v>
      </c>
      <c r="Q136" s="487">
        <v>2024</v>
      </c>
      <c r="R136" s="487">
        <v>0</v>
      </c>
      <c r="S136" s="489">
        <v>0</v>
      </c>
    </row>
    <row r="137" spans="1:19" x14ac:dyDescent="0.3">
      <c r="A137" s="487">
        <v>34</v>
      </c>
      <c r="B137" s="488" t="s">
        <v>1009</v>
      </c>
      <c r="C137" s="487">
        <v>1</v>
      </c>
      <c r="D137" s="488" t="s">
        <v>798</v>
      </c>
      <c r="E137" s="488" t="s">
        <v>747</v>
      </c>
      <c r="F137" s="488" t="s">
        <v>746</v>
      </c>
      <c r="G137" s="488" t="s">
        <v>748</v>
      </c>
      <c r="H137" s="488" t="s">
        <v>574</v>
      </c>
      <c r="I137" s="488" t="s">
        <v>726</v>
      </c>
      <c r="J137" s="487">
        <v>2025</v>
      </c>
      <c r="K137" s="487">
        <v>1158360</v>
      </c>
      <c r="L137" s="488" t="s">
        <v>963</v>
      </c>
      <c r="M137" s="488" t="s">
        <v>963</v>
      </c>
      <c r="N137" s="487">
        <v>117</v>
      </c>
      <c r="O137" s="488" t="s">
        <v>980</v>
      </c>
      <c r="P137" s="488" t="s">
        <v>981</v>
      </c>
      <c r="Q137" s="487">
        <v>2024</v>
      </c>
      <c r="R137" s="487">
        <v>1234800</v>
      </c>
      <c r="S137" s="489">
        <v>-76440</v>
      </c>
    </row>
    <row r="138" spans="1:19" x14ac:dyDescent="0.3">
      <c r="A138" s="487">
        <v>35</v>
      </c>
      <c r="B138" s="488" t="s">
        <v>1010</v>
      </c>
      <c r="C138" s="487">
        <v>1</v>
      </c>
      <c r="D138" s="488" t="s">
        <v>798</v>
      </c>
      <c r="E138" s="488" t="s">
        <v>778</v>
      </c>
      <c r="F138" s="488" t="s">
        <v>777</v>
      </c>
      <c r="G138" s="488" t="s">
        <v>781</v>
      </c>
      <c r="H138" s="488" t="s">
        <v>782</v>
      </c>
      <c r="I138" s="488" t="s">
        <v>726</v>
      </c>
      <c r="J138" s="487">
        <v>2025</v>
      </c>
      <c r="K138" s="487">
        <v>0</v>
      </c>
      <c r="L138" s="488" t="s">
        <v>963</v>
      </c>
      <c r="M138" s="488" t="s">
        <v>963</v>
      </c>
      <c r="N138" s="487">
        <v>114</v>
      </c>
      <c r="O138" s="488" t="s">
        <v>964</v>
      </c>
      <c r="P138" s="488" t="s">
        <v>977</v>
      </c>
      <c r="Q138" s="487">
        <v>2024</v>
      </c>
      <c r="R138" s="487">
        <v>0</v>
      </c>
      <c r="S138" s="489">
        <v>0</v>
      </c>
    </row>
    <row r="139" spans="1:19" x14ac:dyDescent="0.3">
      <c r="A139" s="487">
        <v>35</v>
      </c>
      <c r="B139" s="488" t="s">
        <v>1010</v>
      </c>
      <c r="C139" s="487">
        <v>1</v>
      </c>
      <c r="D139" s="488" t="s">
        <v>798</v>
      </c>
      <c r="E139" s="488" t="s">
        <v>778</v>
      </c>
      <c r="F139" s="488" t="s">
        <v>777</v>
      </c>
      <c r="G139" s="488" t="s">
        <v>781</v>
      </c>
      <c r="H139" s="488" t="s">
        <v>782</v>
      </c>
      <c r="I139" s="488" t="s">
        <v>726</v>
      </c>
      <c r="J139" s="487">
        <v>2025</v>
      </c>
      <c r="K139" s="487">
        <v>0</v>
      </c>
      <c r="L139" s="488" t="s">
        <v>963</v>
      </c>
      <c r="M139" s="488" t="s">
        <v>963</v>
      </c>
      <c r="N139" s="487">
        <v>115</v>
      </c>
      <c r="O139" s="488" t="s">
        <v>965</v>
      </c>
      <c r="P139" s="488" t="s">
        <v>978</v>
      </c>
      <c r="Q139" s="487">
        <v>2024</v>
      </c>
      <c r="R139" s="487">
        <v>0</v>
      </c>
      <c r="S139" s="489">
        <v>0</v>
      </c>
    </row>
    <row r="140" spans="1:19" x14ac:dyDescent="0.3">
      <c r="A140" s="487">
        <v>35</v>
      </c>
      <c r="B140" s="488" t="s">
        <v>1010</v>
      </c>
      <c r="C140" s="487">
        <v>1</v>
      </c>
      <c r="D140" s="488" t="s">
        <v>798</v>
      </c>
      <c r="E140" s="488" t="s">
        <v>778</v>
      </c>
      <c r="F140" s="488" t="s">
        <v>777</v>
      </c>
      <c r="G140" s="488" t="s">
        <v>781</v>
      </c>
      <c r="H140" s="488" t="s">
        <v>782</v>
      </c>
      <c r="I140" s="488" t="s">
        <v>726</v>
      </c>
      <c r="J140" s="487">
        <v>2025</v>
      </c>
      <c r="K140" s="487">
        <v>0</v>
      </c>
      <c r="L140" s="488" t="s">
        <v>963</v>
      </c>
      <c r="M140" s="488" t="s">
        <v>963</v>
      </c>
      <c r="N140" s="487">
        <v>116</v>
      </c>
      <c r="O140" s="488" t="s">
        <v>966</v>
      </c>
      <c r="P140" s="488" t="s">
        <v>979</v>
      </c>
      <c r="Q140" s="487">
        <v>2024</v>
      </c>
      <c r="R140" s="487">
        <v>0</v>
      </c>
      <c r="S140" s="489">
        <v>0</v>
      </c>
    </row>
    <row r="141" spans="1:19" x14ac:dyDescent="0.3">
      <c r="A141" s="487">
        <v>35</v>
      </c>
      <c r="B141" s="488" t="s">
        <v>1010</v>
      </c>
      <c r="C141" s="487">
        <v>1</v>
      </c>
      <c r="D141" s="488" t="s">
        <v>798</v>
      </c>
      <c r="E141" s="488" t="s">
        <v>778</v>
      </c>
      <c r="F141" s="488" t="s">
        <v>777</v>
      </c>
      <c r="G141" s="488" t="s">
        <v>781</v>
      </c>
      <c r="H141" s="488" t="s">
        <v>782</v>
      </c>
      <c r="I141" s="488" t="s">
        <v>726</v>
      </c>
      <c r="J141" s="487">
        <v>2025</v>
      </c>
      <c r="K141" s="487">
        <v>0</v>
      </c>
      <c r="L141" s="488" t="s">
        <v>963</v>
      </c>
      <c r="M141" s="488" t="s">
        <v>963</v>
      </c>
      <c r="N141" s="487">
        <v>117</v>
      </c>
      <c r="O141" s="488" t="s">
        <v>980</v>
      </c>
      <c r="P141" s="488" t="s">
        <v>981</v>
      </c>
      <c r="Q141" s="487">
        <v>2024</v>
      </c>
      <c r="R141" s="487">
        <v>0</v>
      </c>
      <c r="S141" s="489">
        <v>0</v>
      </c>
    </row>
    <row r="142" spans="1:19" x14ac:dyDescent="0.3">
      <c r="A142" s="487">
        <v>36</v>
      </c>
      <c r="B142" s="488" t="s">
        <v>1011</v>
      </c>
      <c r="C142" s="487">
        <v>1</v>
      </c>
      <c r="D142" s="488" t="s">
        <v>798</v>
      </c>
      <c r="E142" s="488" t="s">
        <v>778</v>
      </c>
      <c r="F142" s="488" t="s">
        <v>777</v>
      </c>
      <c r="G142" s="488" t="s">
        <v>781</v>
      </c>
      <c r="H142" s="488" t="s">
        <v>782</v>
      </c>
      <c r="I142" s="488" t="s">
        <v>726</v>
      </c>
      <c r="J142" s="487">
        <v>2025</v>
      </c>
      <c r="K142" s="487">
        <v>30566561.789999999</v>
      </c>
      <c r="L142" s="488" t="s">
        <v>963</v>
      </c>
      <c r="M142" s="488" t="s">
        <v>963</v>
      </c>
      <c r="N142" s="487">
        <v>114</v>
      </c>
      <c r="O142" s="488" t="s">
        <v>964</v>
      </c>
      <c r="P142" s="488" t="s">
        <v>977</v>
      </c>
      <c r="Q142" s="487">
        <v>2024</v>
      </c>
      <c r="R142" s="487">
        <v>28063095.5</v>
      </c>
      <c r="S142" s="489">
        <v>2503466.2899999991</v>
      </c>
    </row>
    <row r="143" spans="1:19" x14ac:dyDescent="0.3">
      <c r="A143" s="487">
        <v>36</v>
      </c>
      <c r="B143" s="488" t="s">
        <v>1011</v>
      </c>
      <c r="C143" s="487">
        <v>1</v>
      </c>
      <c r="D143" s="488" t="s">
        <v>798</v>
      </c>
      <c r="E143" s="488" t="s">
        <v>778</v>
      </c>
      <c r="F143" s="488" t="s">
        <v>777</v>
      </c>
      <c r="G143" s="488" t="s">
        <v>781</v>
      </c>
      <c r="H143" s="488" t="s">
        <v>782</v>
      </c>
      <c r="I143" s="488" t="s">
        <v>726</v>
      </c>
      <c r="J143" s="487">
        <v>2025</v>
      </c>
      <c r="K143" s="487">
        <v>152714.4</v>
      </c>
      <c r="L143" s="488" t="s">
        <v>963</v>
      </c>
      <c r="M143" s="488" t="s">
        <v>963</v>
      </c>
      <c r="N143" s="487">
        <v>115</v>
      </c>
      <c r="O143" s="488" t="s">
        <v>965</v>
      </c>
      <c r="P143" s="488" t="s">
        <v>978</v>
      </c>
      <c r="Q143" s="487">
        <v>2024</v>
      </c>
      <c r="R143" s="487">
        <v>165731.5</v>
      </c>
      <c r="S143" s="489">
        <v>-13017.100000000006</v>
      </c>
    </row>
    <row r="144" spans="1:19" x14ac:dyDescent="0.3">
      <c r="A144" s="487">
        <v>36</v>
      </c>
      <c r="B144" s="488" t="s">
        <v>1011</v>
      </c>
      <c r="C144" s="487">
        <v>1</v>
      </c>
      <c r="D144" s="488" t="s">
        <v>798</v>
      </c>
      <c r="E144" s="488" t="s">
        <v>778</v>
      </c>
      <c r="F144" s="488" t="s">
        <v>777</v>
      </c>
      <c r="G144" s="488" t="s">
        <v>781</v>
      </c>
      <c r="H144" s="488" t="s">
        <v>782</v>
      </c>
      <c r="I144" s="488" t="s">
        <v>726</v>
      </c>
      <c r="J144" s="487">
        <v>2025</v>
      </c>
      <c r="K144" s="487">
        <v>32837.699999999997</v>
      </c>
      <c r="L144" s="488" t="s">
        <v>963</v>
      </c>
      <c r="M144" s="488" t="s">
        <v>963</v>
      </c>
      <c r="N144" s="487">
        <v>116</v>
      </c>
      <c r="O144" s="488" t="s">
        <v>966</v>
      </c>
      <c r="P144" s="488" t="s">
        <v>979</v>
      </c>
      <c r="Q144" s="487">
        <v>2024</v>
      </c>
      <c r="R144" s="487">
        <v>71032.5</v>
      </c>
      <c r="S144" s="489">
        <v>-38194.800000000003</v>
      </c>
    </row>
    <row r="145" spans="1:19" x14ac:dyDescent="0.3">
      <c r="A145" s="487">
        <v>36</v>
      </c>
      <c r="B145" s="488" t="s">
        <v>1011</v>
      </c>
      <c r="C145" s="487">
        <v>1</v>
      </c>
      <c r="D145" s="488" t="s">
        <v>798</v>
      </c>
      <c r="E145" s="488" t="s">
        <v>778</v>
      </c>
      <c r="F145" s="488" t="s">
        <v>777</v>
      </c>
      <c r="G145" s="488" t="s">
        <v>781</v>
      </c>
      <c r="H145" s="488" t="s">
        <v>782</v>
      </c>
      <c r="I145" s="488" t="s">
        <v>726</v>
      </c>
      <c r="J145" s="487">
        <v>2025</v>
      </c>
      <c r="K145" s="487">
        <v>30752113.890000001</v>
      </c>
      <c r="L145" s="488" t="s">
        <v>963</v>
      </c>
      <c r="M145" s="488" t="s">
        <v>963</v>
      </c>
      <c r="N145" s="487">
        <v>117</v>
      </c>
      <c r="O145" s="488" t="s">
        <v>980</v>
      </c>
      <c r="P145" s="488" t="s">
        <v>981</v>
      </c>
      <c r="Q145" s="487">
        <v>2024</v>
      </c>
      <c r="R145" s="487">
        <v>28299859.5</v>
      </c>
      <c r="S145" s="489">
        <v>2452254.3900000006</v>
      </c>
    </row>
    <row r="146" spans="1:19" x14ac:dyDescent="0.3">
      <c r="A146" s="487">
        <v>37</v>
      </c>
      <c r="B146" s="488" t="s">
        <v>1012</v>
      </c>
      <c r="C146" s="487">
        <v>1</v>
      </c>
      <c r="D146" s="488" t="s">
        <v>798</v>
      </c>
      <c r="E146" s="488" t="s">
        <v>778</v>
      </c>
      <c r="F146" s="488" t="s">
        <v>777</v>
      </c>
      <c r="G146" s="488" t="s">
        <v>779</v>
      </c>
      <c r="H146" s="488" t="s">
        <v>780</v>
      </c>
      <c r="I146" s="488" t="s">
        <v>726</v>
      </c>
      <c r="J146" s="487">
        <v>2025</v>
      </c>
      <c r="K146" s="487">
        <v>172782.2</v>
      </c>
      <c r="L146" s="488" t="s">
        <v>963</v>
      </c>
      <c r="M146" s="488" t="s">
        <v>963</v>
      </c>
      <c r="N146" s="487">
        <v>114</v>
      </c>
      <c r="O146" s="488" t="s">
        <v>964</v>
      </c>
      <c r="P146" s="488" t="s">
        <v>977</v>
      </c>
      <c r="Q146" s="487">
        <v>2024</v>
      </c>
      <c r="R146" s="487">
        <v>130264</v>
      </c>
      <c r="S146" s="489">
        <v>42518.200000000012</v>
      </c>
    </row>
    <row r="147" spans="1:19" x14ac:dyDescent="0.3">
      <c r="A147" s="487">
        <v>37</v>
      </c>
      <c r="B147" s="488" t="s">
        <v>1012</v>
      </c>
      <c r="C147" s="487">
        <v>1</v>
      </c>
      <c r="D147" s="488" t="s">
        <v>798</v>
      </c>
      <c r="E147" s="488" t="s">
        <v>778</v>
      </c>
      <c r="F147" s="488" t="s">
        <v>777</v>
      </c>
      <c r="G147" s="488" t="s">
        <v>779</v>
      </c>
      <c r="H147" s="488" t="s">
        <v>780</v>
      </c>
      <c r="I147" s="488" t="s">
        <v>726</v>
      </c>
      <c r="J147" s="487">
        <v>2025</v>
      </c>
      <c r="K147" s="487">
        <v>0</v>
      </c>
      <c r="L147" s="488" t="s">
        <v>963</v>
      </c>
      <c r="M147" s="488" t="s">
        <v>963</v>
      </c>
      <c r="N147" s="487">
        <v>115</v>
      </c>
      <c r="O147" s="488" t="s">
        <v>965</v>
      </c>
      <c r="P147" s="488" t="s">
        <v>978</v>
      </c>
      <c r="Q147" s="487">
        <v>2024</v>
      </c>
      <c r="R147" s="487">
        <v>0</v>
      </c>
      <c r="S147" s="489">
        <v>0</v>
      </c>
    </row>
    <row r="148" spans="1:19" x14ac:dyDescent="0.3">
      <c r="A148" s="487">
        <v>37</v>
      </c>
      <c r="B148" s="488" t="s">
        <v>1012</v>
      </c>
      <c r="C148" s="487">
        <v>1</v>
      </c>
      <c r="D148" s="488" t="s">
        <v>798</v>
      </c>
      <c r="E148" s="488" t="s">
        <v>778</v>
      </c>
      <c r="F148" s="488" t="s">
        <v>777</v>
      </c>
      <c r="G148" s="488" t="s">
        <v>779</v>
      </c>
      <c r="H148" s="488" t="s">
        <v>780</v>
      </c>
      <c r="I148" s="488" t="s">
        <v>726</v>
      </c>
      <c r="J148" s="487">
        <v>2025</v>
      </c>
      <c r="K148" s="487">
        <v>0</v>
      </c>
      <c r="L148" s="488" t="s">
        <v>963</v>
      </c>
      <c r="M148" s="488" t="s">
        <v>963</v>
      </c>
      <c r="N148" s="487">
        <v>116</v>
      </c>
      <c r="O148" s="488" t="s">
        <v>966</v>
      </c>
      <c r="P148" s="488" t="s">
        <v>979</v>
      </c>
      <c r="Q148" s="487">
        <v>2024</v>
      </c>
      <c r="R148" s="487">
        <v>0</v>
      </c>
      <c r="S148" s="489">
        <v>0</v>
      </c>
    </row>
    <row r="149" spans="1:19" x14ac:dyDescent="0.3">
      <c r="A149" s="487">
        <v>37</v>
      </c>
      <c r="B149" s="488" t="s">
        <v>1012</v>
      </c>
      <c r="C149" s="487">
        <v>1</v>
      </c>
      <c r="D149" s="488" t="s">
        <v>798</v>
      </c>
      <c r="E149" s="488" t="s">
        <v>778</v>
      </c>
      <c r="F149" s="488" t="s">
        <v>777</v>
      </c>
      <c r="G149" s="488" t="s">
        <v>779</v>
      </c>
      <c r="H149" s="488" t="s">
        <v>780</v>
      </c>
      <c r="I149" s="488" t="s">
        <v>726</v>
      </c>
      <c r="J149" s="487">
        <v>2025</v>
      </c>
      <c r="K149" s="487">
        <v>172782.2</v>
      </c>
      <c r="L149" s="488" t="s">
        <v>963</v>
      </c>
      <c r="M149" s="488" t="s">
        <v>963</v>
      </c>
      <c r="N149" s="487">
        <v>117</v>
      </c>
      <c r="O149" s="488" t="s">
        <v>980</v>
      </c>
      <c r="P149" s="488" t="s">
        <v>981</v>
      </c>
      <c r="Q149" s="487">
        <v>2024</v>
      </c>
      <c r="R149" s="487">
        <v>130264</v>
      </c>
      <c r="S149" s="489">
        <v>42518.200000000012</v>
      </c>
    </row>
    <row r="150" spans="1:19" x14ac:dyDescent="0.3">
      <c r="A150" s="487">
        <v>38</v>
      </c>
      <c r="B150" s="488" t="s">
        <v>1013</v>
      </c>
      <c r="C150" s="487">
        <v>1</v>
      </c>
      <c r="D150" s="488" t="s">
        <v>798</v>
      </c>
      <c r="E150" s="488" t="s">
        <v>778</v>
      </c>
      <c r="F150" s="488" t="s">
        <v>777</v>
      </c>
      <c r="G150" s="488" t="s">
        <v>781</v>
      </c>
      <c r="H150" s="488" t="s">
        <v>782</v>
      </c>
      <c r="I150" s="488" t="s">
        <v>726</v>
      </c>
      <c r="J150" s="487">
        <v>2025</v>
      </c>
      <c r="K150" s="487">
        <v>15691450.609999999</v>
      </c>
      <c r="L150" s="488" t="s">
        <v>963</v>
      </c>
      <c r="M150" s="488" t="s">
        <v>963</v>
      </c>
      <c r="N150" s="487">
        <v>114</v>
      </c>
      <c r="O150" s="488" t="s">
        <v>964</v>
      </c>
      <c r="P150" s="488" t="s">
        <v>977</v>
      </c>
      <c r="Q150" s="487">
        <v>2024</v>
      </c>
      <c r="R150" s="487">
        <v>12714293.5</v>
      </c>
      <c r="S150" s="489">
        <v>2977157.1099999994</v>
      </c>
    </row>
    <row r="151" spans="1:19" x14ac:dyDescent="0.3">
      <c r="A151" s="487">
        <v>38</v>
      </c>
      <c r="B151" s="488" t="s">
        <v>1013</v>
      </c>
      <c r="C151" s="487">
        <v>1</v>
      </c>
      <c r="D151" s="488" t="s">
        <v>798</v>
      </c>
      <c r="E151" s="488" t="s">
        <v>778</v>
      </c>
      <c r="F151" s="488" t="s">
        <v>777</v>
      </c>
      <c r="G151" s="488" t="s">
        <v>781</v>
      </c>
      <c r="H151" s="488" t="s">
        <v>782</v>
      </c>
      <c r="I151" s="488" t="s">
        <v>726</v>
      </c>
      <c r="J151" s="487">
        <v>2025</v>
      </c>
      <c r="K151" s="487">
        <v>30827.5</v>
      </c>
      <c r="L151" s="488" t="s">
        <v>963</v>
      </c>
      <c r="M151" s="488" t="s">
        <v>963</v>
      </c>
      <c r="N151" s="487">
        <v>115</v>
      </c>
      <c r="O151" s="488" t="s">
        <v>965</v>
      </c>
      <c r="P151" s="488" t="s">
        <v>978</v>
      </c>
      <c r="Q151" s="487">
        <v>2024</v>
      </c>
      <c r="R151" s="487">
        <v>31364.400000000001</v>
      </c>
      <c r="S151" s="489">
        <v>-536.90000000000146</v>
      </c>
    </row>
    <row r="152" spans="1:19" x14ac:dyDescent="0.3">
      <c r="A152" s="487">
        <v>38</v>
      </c>
      <c r="B152" s="488" t="s">
        <v>1013</v>
      </c>
      <c r="C152" s="487">
        <v>1</v>
      </c>
      <c r="D152" s="488" t="s">
        <v>798</v>
      </c>
      <c r="E152" s="488" t="s">
        <v>778</v>
      </c>
      <c r="F152" s="488" t="s">
        <v>777</v>
      </c>
      <c r="G152" s="488" t="s">
        <v>781</v>
      </c>
      <c r="H152" s="488" t="s">
        <v>782</v>
      </c>
      <c r="I152" s="488" t="s">
        <v>726</v>
      </c>
      <c r="J152" s="487">
        <v>2025</v>
      </c>
      <c r="K152" s="487">
        <v>8826.4</v>
      </c>
      <c r="L152" s="488" t="s">
        <v>963</v>
      </c>
      <c r="M152" s="488" t="s">
        <v>963</v>
      </c>
      <c r="N152" s="487">
        <v>116</v>
      </c>
      <c r="O152" s="488" t="s">
        <v>966</v>
      </c>
      <c r="P152" s="488" t="s">
        <v>979</v>
      </c>
      <c r="Q152" s="487">
        <v>2024</v>
      </c>
      <c r="R152" s="487">
        <v>8714.2999999999993</v>
      </c>
      <c r="S152" s="489">
        <v>112.10000000000036</v>
      </c>
    </row>
    <row r="153" spans="1:19" x14ac:dyDescent="0.3">
      <c r="A153" s="487">
        <v>38</v>
      </c>
      <c r="B153" s="488" t="s">
        <v>1013</v>
      </c>
      <c r="C153" s="487">
        <v>1</v>
      </c>
      <c r="D153" s="488" t="s">
        <v>798</v>
      </c>
      <c r="E153" s="488" t="s">
        <v>778</v>
      </c>
      <c r="F153" s="488" t="s">
        <v>777</v>
      </c>
      <c r="G153" s="488" t="s">
        <v>781</v>
      </c>
      <c r="H153" s="488" t="s">
        <v>782</v>
      </c>
      <c r="I153" s="488" t="s">
        <v>726</v>
      </c>
      <c r="J153" s="487">
        <v>2025</v>
      </c>
      <c r="K153" s="487">
        <v>15731104.51</v>
      </c>
      <c r="L153" s="488" t="s">
        <v>963</v>
      </c>
      <c r="M153" s="488" t="s">
        <v>963</v>
      </c>
      <c r="N153" s="487">
        <v>117</v>
      </c>
      <c r="O153" s="488" t="s">
        <v>980</v>
      </c>
      <c r="P153" s="488" t="s">
        <v>981</v>
      </c>
      <c r="Q153" s="487">
        <v>2024</v>
      </c>
      <c r="R153" s="487">
        <v>12754372.199999999</v>
      </c>
      <c r="S153" s="489">
        <v>2976732.3100000005</v>
      </c>
    </row>
    <row r="154" spans="1:19" x14ac:dyDescent="0.3">
      <c r="A154" s="487">
        <v>39</v>
      </c>
      <c r="B154" s="488" t="s">
        <v>305</v>
      </c>
      <c r="C154" s="487">
        <v>1</v>
      </c>
      <c r="D154" s="488" t="s">
        <v>798</v>
      </c>
      <c r="E154" s="488" t="s">
        <v>769</v>
      </c>
      <c r="F154" s="488" t="s">
        <v>768</v>
      </c>
      <c r="G154" s="488" t="s">
        <v>774</v>
      </c>
      <c r="H154" s="488" t="s">
        <v>581</v>
      </c>
      <c r="I154" s="488" t="s">
        <v>726</v>
      </c>
      <c r="J154" s="487">
        <v>2025</v>
      </c>
      <c r="K154" s="487">
        <v>6536996</v>
      </c>
      <c r="L154" s="488" t="s">
        <v>963</v>
      </c>
      <c r="M154" s="488" t="s">
        <v>963</v>
      </c>
      <c r="N154" s="487">
        <v>114</v>
      </c>
      <c r="O154" s="488" t="s">
        <v>964</v>
      </c>
      <c r="P154" s="488" t="s">
        <v>977</v>
      </c>
      <c r="Q154" s="487">
        <v>2024</v>
      </c>
      <c r="R154" s="487">
        <v>5399100</v>
      </c>
      <c r="S154" s="489">
        <v>1137896</v>
      </c>
    </row>
    <row r="155" spans="1:19" x14ac:dyDescent="0.3">
      <c r="A155" s="487">
        <v>39</v>
      </c>
      <c r="B155" s="488" t="s">
        <v>305</v>
      </c>
      <c r="C155" s="487">
        <v>1</v>
      </c>
      <c r="D155" s="488" t="s">
        <v>798</v>
      </c>
      <c r="E155" s="488" t="s">
        <v>769</v>
      </c>
      <c r="F155" s="488" t="s">
        <v>768</v>
      </c>
      <c r="G155" s="488" t="s">
        <v>774</v>
      </c>
      <c r="H155" s="488" t="s">
        <v>581</v>
      </c>
      <c r="I155" s="488" t="s">
        <v>726</v>
      </c>
      <c r="J155" s="487">
        <v>2025</v>
      </c>
      <c r="K155" s="487">
        <v>0</v>
      </c>
      <c r="L155" s="488" t="s">
        <v>963</v>
      </c>
      <c r="M155" s="488" t="s">
        <v>963</v>
      </c>
      <c r="N155" s="487">
        <v>115</v>
      </c>
      <c r="O155" s="488" t="s">
        <v>965</v>
      </c>
      <c r="P155" s="488" t="s">
        <v>978</v>
      </c>
      <c r="Q155" s="487">
        <v>2024</v>
      </c>
      <c r="R155" s="487">
        <v>0</v>
      </c>
      <c r="S155" s="489">
        <v>0</v>
      </c>
    </row>
    <row r="156" spans="1:19" x14ac:dyDescent="0.3">
      <c r="A156" s="487">
        <v>39</v>
      </c>
      <c r="B156" s="488" t="s">
        <v>305</v>
      </c>
      <c r="C156" s="487">
        <v>1</v>
      </c>
      <c r="D156" s="488" t="s">
        <v>798</v>
      </c>
      <c r="E156" s="488" t="s">
        <v>769</v>
      </c>
      <c r="F156" s="488" t="s">
        <v>768</v>
      </c>
      <c r="G156" s="488" t="s">
        <v>774</v>
      </c>
      <c r="H156" s="488" t="s">
        <v>581</v>
      </c>
      <c r="I156" s="488" t="s">
        <v>726</v>
      </c>
      <c r="J156" s="487">
        <v>2025</v>
      </c>
      <c r="K156" s="487">
        <v>298360</v>
      </c>
      <c r="L156" s="488" t="s">
        <v>963</v>
      </c>
      <c r="M156" s="488" t="s">
        <v>963</v>
      </c>
      <c r="N156" s="487">
        <v>116</v>
      </c>
      <c r="O156" s="488" t="s">
        <v>966</v>
      </c>
      <c r="P156" s="488" t="s">
        <v>979</v>
      </c>
      <c r="Q156" s="487">
        <v>2024</v>
      </c>
      <c r="R156" s="487">
        <v>835200</v>
      </c>
      <c r="S156" s="489">
        <v>-536840</v>
      </c>
    </row>
    <row r="157" spans="1:19" x14ac:dyDescent="0.3">
      <c r="A157" s="487">
        <v>39</v>
      </c>
      <c r="B157" s="488" t="s">
        <v>305</v>
      </c>
      <c r="C157" s="487">
        <v>1</v>
      </c>
      <c r="D157" s="488" t="s">
        <v>798</v>
      </c>
      <c r="E157" s="488" t="s">
        <v>769</v>
      </c>
      <c r="F157" s="488" t="s">
        <v>768</v>
      </c>
      <c r="G157" s="488" t="s">
        <v>774</v>
      </c>
      <c r="H157" s="488" t="s">
        <v>581</v>
      </c>
      <c r="I157" s="488" t="s">
        <v>726</v>
      </c>
      <c r="J157" s="487">
        <v>2025</v>
      </c>
      <c r="K157" s="487">
        <v>6835356</v>
      </c>
      <c r="L157" s="488" t="s">
        <v>963</v>
      </c>
      <c r="M157" s="488" t="s">
        <v>963</v>
      </c>
      <c r="N157" s="487">
        <v>117</v>
      </c>
      <c r="O157" s="488" t="s">
        <v>980</v>
      </c>
      <c r="P157" s="488" t="s">
        <v>981</v>
      </c>
      <c r="Q157" s="487">
        <v>2024</v>
      </c>
      <c r="R157" s="487">
        <v>6234300</v>
      </c>
      <c r="S157" s="489">
        <v>601056</v>
      </c>
    </row>
    <row r="158" spans="1:19" x14ac:dyDescent="0.3">
      <c r="A158" s="487">
        <v>40</v>
      </c>
      <c r="B158" s="488" t="s">
        <v>306</v>
      </c>
      <c r="C158" s="487">
        <v>1</v>
      </c>
      <c r="D158" s="488" t="s">
        <v>798</v>
      </c>
      <c r="E158" s="488" t="s">
        <v>769</v>
      </c>
      <c r="F158" s="488" t="s">
        <v>768</v>
      </c>
      <c r="G158" s="488" t="s">
        <v>774</v>
      </c>
      <c r="H158" s="488" t="s">
        <v>581</v>
      </c>
      <c r="I158" s="488" t="s">
        <v>726</v>
      </c>
      <c r="J158" s="487">
        <v>2025</v>
      </c>
      <c r="K158" s="487">
        <v>8517167.0999999996</v>
      </c>
      <c r="L158" s="488" t="s">
        <v>963</v>
      </c>
      <c r="M158" s="488" t="s">
        <v>963</v>
      </c>
      <c r="N158" s="487">
        <v>114</v>
      </c>
      <c r="O158" s="488" t="s">
        <v>964</v>
      </c>
      <c r="P158" s="488" t="s">
        <v>977</v>
      </c>
      <c r="Q158" s="487">
        <v>2024</v>
      </c>
      <c r="R158" s="487">
        <v>8944650</v>
      </c>
      <c r="S158" s="489">
        <v>-427482.90000000037</v>
      </c>
    </row>
    <row r="159" spans="1:19" x14ac:dyDescent="0.3">
      <c r="A159" s="487">
        <v>40</v>
      </c>
      <c r="B159" s="488" t="s">
        <v>306</v>
      </c>
      <c r="C159" s="487">
        <v>1</v>
      </c>
      <c r="D159" s="488" t="s">
        <v>798</v>
      </c>
      <c r="E159" s="488" t="s">
        <v>769</v>
      </c>
      <c r="F159" s="488" t="s">
        <v>768</v>
      </c>
      <c r="G159" s="488" t="s">
        <v>774</v>
      </c>
      <c r="H159" s="488" t="s">
        <v>581</v>
      </c>
      <c r="I159" s="488" t="s">
        <v>726</v>
      </c>
      <c r="J159" s="487">
        <v>2025</v>
      </c>
      <c r="K159" s="487">
        <v>7917444.5999999996</v>
      </c>
      <c r="L159" s="488" t="s">
        <v>963</v>
      </c>
      <c r="M159" s="488" t="s">
        <v>963</v>
      </c>
      <c r="N159" s="487">
        <v>115</v>
      </c>
      <c r="O159" s="488" t="s">
        <v>965</v>
      </c>
      <c r="P159" s="488" t="s">
        <v>978</v>
      </c>
      <c r="Q159" s="487">
        <v>2024</v>
      </c>
      <c r="R159" s="487">
        <v>7133100</v>
      </c>
      <c r="S159" s="489">
        <v>784344.59999999963</v>
      </c>
    </row>
    <row r="160" spans="1:19" x14ac:dyDescent="0.3">
      <c r="A160" s="487">
        <v>40</v>
      </c>
      <c r="B160" s="488" t="s">
        <v>306</v>
      </c>
      <c r="C160" s="487">
        <v>1</v>
      </c>
      <c r="D160" s="488" t="s">
        <v>798</v>
      </c>
      <c r="E160" s="488" t="s">
        <v>769</v>
      </c>
      <c r="F160" s="488" t="s">
        <v>768</v>
      </c>
      <c r="G160" s="488" t="s">
        <v>774</v>
      </c>
      <c r="H160" s="488" t="s">
        <v>581</v>
      </c>
      <c r="I160" s="488" t="s">
        <v>726</v>
      </c>
      <c r="J160" s="487">
        <v>2025</v>
      </c>
      <c r="K160" s="487">
        <v>2551945.5</v>
      </c>
      <c r="L160" s="488" t="s">
        <v>963</v>
      </c>
      <c r="M160" s="488" t="s">
        <v>963</v>
      </c>
      <c r="N160" s="487">
        <v>116</v>
      </c>
      <c r="O160" s="488" t="s">
        <v>966</v>
      </c>
      <c r="P160" s="488" t="s">
        <v>979</v>
      </c>
      <c r="Q160" s="487">
        <v>2024</v>
      </c>
      <c r="R160" s="487">
        <v>2446470</v>
      </c>
      <c r="S160" s="489">
        <v>105475.5</v>
      </c>
    </row>
    <row r="161" spans="1:19" x14ac:dyDescent="0.3">
      <c r="A161" s="487">
        <v>40</v>
      </c>
      <c r="B161" s="488" t="s">
        <v>306</v>
      </c>
      <c r="C161" s="487">
        <v>1</v>
      </c>
      <c r="D161" s="488" t="s">
        <v>798</v>
      </c>
      <c r="E161" s="488" t="s">
        <v>769</v>
      </c>
      <c r="F161" s="488" t="s">
        <v>768</v>
      </c>
      <c r="G161" s="488" t="s">
        <v>774</v>
      </c>
      <c r="H161" s="488" t="s">
        <v>581</v>
      </c>
      <c r="I161" s="488" t="s">
        <v>726</v>
      </c>
      <c r="J161" s="487">
        <v>2025</v>
      </c>
      <c r="K161" s="487">
        <v>18986557.199999999</v>
      </c>
      <c r="L161" s="488" t="s">
        <v>963</v>
      </c>
      <c r="M161" s="488" t="s">
        <v>963</v>
      </c>
      <c r="N161" s="487">
        <v>117</v>
      </c>
      <c r="O161" s="488" t="s">
        <v>980</v>
      </c>
      <c r="P161" s="488" t="s">
        <v>981</v>
      </c>
      <c r="Q161" s="487">
        <v>2024</v>
      </c>
      <c r="R161" s="487">
        <v>18524220</v>
      </c>
      <c r="S161" s="489">
        <v>462337.19999999925</v>
      </c>
    </row>
    <row r="162" spans="1:19" x14ac:dyDescent="0.3">
      <c r="A162" s="487">
        <v>41</v>
      </c>
      <c r="B162" s="488" t="s">
        <v>307</v>
      </c>
      <c r="C162" s="487">
        <v>1</v>
      </c>
      <c r="D162" s="488" t="s">
        <v>798</v>
      </c>
      <c r="E162" s="488" t="s">
        <v>769</v>
      </c>
      <c r="F162" s="488" t="s">
        <v>768</v>
      </c>
      <c r="G162" s="488" t="s">
        <v>774</v>
      </c>
      <c r="H162" s="488" t="s">
        <v>581</v>
      </c>
      <c r="I162" s="488" t="s">
        <v>726</v>
      </c>
      <c r="J162" s="487">
        <v>2025</v>
      </c>
      <c r="K162" s="487">
        <v>894001.43359999999</v>
      </c>
      <c r="L162" s="488" t="s">
        <v>963</v>
      </c>
      <c r="M162" s="488" t="s">
        <v>963</v>
      </c>
      <c r="N162" s="487">
        <v>114</v>
      </c>
      <c r="O162" s="488" t="s">
        <v>964</v>
      </c>
      <c r="P162" s="488" t="s">
        <v>977</v>
      </c>
      <c r="Q162" s="487">
        <v>2024</v>
      </c>
      <c r="R162" s="487">
        <v>740085.04128300003</v>
      </c>
      <c r="S162" s="489">
        <v>153916.39231699996</v>
      </c>
    </row>
    <row r="163" spans="1:19" x14ac:dyDescent="0.3">
      <c r="A163" s="487">
        <v>41</v>
      </c>
      <c r="B163" s="488" t="s">
        <v>307</v>
      </c>
      <c r="C163" s="487">
        <v>1</v>
      </c>
      <c r="D163" s="488" t="s">
        <v>798</v>
      </c>
      <c r="E163" s="488" t="s">
        <v>769</v>
      </c>
      <c r="F163" s="488" t="s">
        <v>768</v>
      </c>
      <c r="G163" s="488" t="s">
        <v>774</v>
      </c>
      <c r="H163" s="488" t="s">
        <v>581</v>
      </c>
      <c r="I163" s="488" t="s">
        <v>726</v>
      </c>
      <c r="J163" s="487">
        <v>2025</v>
      </c>
      <c r="K163" s="487">
        <v>64544.425000000003</v>
      </c>
      <c r="L163" s="488" t="s">
        <v>963</v>
      </c>
      <c r="M163" s="488" t="s">
        <v>963</v>
      </c>
      <c r="N163" s="487">
        <v>115</v>
      </c>
      <c r="O163" s="488" t="s">
        <v>965</v>
      </c>
      <c r="P163" s="488" t="s">
        <v>978</v>
      </c>
      <c r="Q163" s="487">
        <v>2024</v>
      </c>
      <c r="R163" s="487">
        <v>45045.044280000002</v>
      </c>
      <c r="S163" s="489">
        <v>19499.380720000001</v>
      </c>
    </row>
    <row r="164" spans="1:19" x14ac:dyDescent="0.3">
      <c r="A164" s="487">
        <v>41</v>
      </c>
      <c r="B164" s="488" t="s">
        <v>307</v>
      </c>
      <c r="C164" s="487">
        <v>1</v>
      </c>
      <c r="D164" s="488" t="s">
        <v>798</v>
      </c>
      <c r="E164" s="488" t="s">
        <v>769</v>
      </c>
      <c r="F164" s="488" t="s">
        <v>768</v>
      </c>
      <c r="G164" s="488" t="s">
        <v>774</v>
      </c>
      <c r="H164" s="488" t="s">
        <v>581</v>
      </c>
      <c r="I164" s="488" t="s">
        <v>726</v>
      </c>
      <c r="J164" s="487">
        <v>2025</v>
      </c>
      <c r="K164" s="487">
        <v>166646.9112</v>
      </c>
      <c r="L164" s="488" t="s">
        <v>963</v>
      </c>
      <c r="M164" s="488" t="s">
        <v>963</v>
      </c>
      <c r="N164" s="487">
        <v>116</v>
      </c>
      <c r="O164" s="488" t="s">
        <v>966</v>
      </c>
      <c r="P164" s="488" t="s">
        <v>979</v>
      </c>
      <c r="Q164" s="487">
        <v>2024</v>
      </c>
      <c r="R164" s="487">
        <v>54508.485719999997</v>
      </c>
      <c r="S164" s="489">
        <v>112138.42548000001</v>
      </c>
    </row>
    <row r="165" spans="1:19" x14ac:dyDescent="0.3">
      <c r="A165" s="487">
        <v>41</v>
      </c>
      <c r="B165" s="488" t="s">
        <v>307</v>
      </c>
      <c r="C165" s="487">
        <v>1</v>
      </c>
      <c r="D165" s="488" t="s">
        <v>798</v>
      </c>
      <c r="E165" s="488" t="s">
        <v>769</v>
      </c>
      <c r="F165" s="488" t="s">
        <v>768</v>
      </c>
      <c r="G165" s="488" t="s">
        <v>774</v>
      </c>
      <c r="H165" s="488" t="s">
        <v>581</v>
      </c>
      <c r="I165" s="488" t="s">
        <v>726</v>
      </c>
      <c r="J165" s="487">
        <v>2025</v>
      </c>
      <c r="K165" s="487">
        <v>1125192.7697999999</v>
      </c>
      <c r="L165" s="488" t="s">
        <v>963</v>
      </c>
      <c r="M165" s="488" t="s">
        <v>963</v>
      </c>
      <c r="N165" s="487">
        <v>117</v>
      </c>
      <c r="O165" s="488" t="s">
        <v>980</v>
      </c>
      <c r="P165" s="488" t="s">
        <v>981</v>
      </c>
      <c r="Q165" s="487">
        <v>2024</v>
      </c>
      <c r="R165" s="487">
        <v>839638.57128300006</v>
      </c>
      <c r="S165" s="489">
        <v>285554.19851699984</v>
      </c>
    </row>
    <row r="166" spans="1:19" x14ac:dyDescent="0.3">
      <c r="A166" s="487">
        <v>42</v>
      </c>
      <c r="B166" s="488" t="s">
        <v>1014</v>
      </c>
      <c r="C166" s="487">
        <v>2</v>
      </c>
      <c r="D166" s="488" t="s">
        <v>791</v>
      </c>
      <c r="E166" s="488" t="s">
        <v>750</v>
      </c>
      <c r="F166" s="488" t="s">
        <v>749</v>
      </c>
      <c r="G166" s="488" t="s">
        <v>1229</v>
      </c>
      <c r="H166" s="488" t="s">
        <v>751</v>
      </c>
      <c r="I166" s="488" t="s">
        <v>726</v>
      </c>
      <c r="J166" s="487">
        <v>2025</v>
      </c>
      <c r="K166" s="487">
        <v>7680000</v>
      </c>
      <c r="L166" s="488" t="s">
        <v>963</v>
      </c>
      <c r="M166" s="488" t="s">
        <v>963</v>
      </c>
      <c r="N166" s="487">
        <v>114</v>
      </c>
      <c r="O166" s="488" t="s">
        <v>964</v>
      </c>
      <c r="P166" s="488" t="s">
        <v>977</v>
      </c>
      <c r="Q166" s="487">
        <v>2024</v>
      </c>
      <c r="R166" s="487">
        <v>4580000</v>
      </c>
      <c r="S166" s="489">
        <v>3100000</v>
      </c>
    </row>
    <row r="167" spans="1:19" x14ac:dyDescent="0.3">
      <c r="A167" s="487">
        <v>42</v>
      </c>
      <c r="B167" s="488" t="s">
        <v>1014</v>
      </c>
      <c r="C167" s="487">
        <v>2</v>
      </c>
      <c r="D167" s="488" t="s">
        <v>791</v>
      </c>
      <c r="E167" s="488" t="s">
        <v>750</v>
      </c>
      <c r="F167" s="488" t="s">
        <v>749</v>
      </c>
      <c r="G167" s="488" t="s">
        <v>1229</v>
      </c>
      <c r="H167" s="488" t="s">
        <v>751</v>
      </c>
      <c r="I167" s="488" t="s">
        <v>726</v>
      </c>
      <c r="J167" s="487">
        <v>2025</v>
      </c>
      <c r="K167" s="487">
        <v>0</v>
      </c>
      <c r="L167" s="488" t="s">
        <v>963</v>
      </c>
      <c r="M167" s="488" t="s">
        <v>963</v>
      </c>
      <c r="N167" s="487">
        <v>115</v>
      </c>
      <c r="O167" s="488" t="s">
        <v>965</v>
      </c>
      <c r="P167" s="488" t="s">
        <v>978</v>
      </c>
      <c r="Q167" s="487">
        <v>2024</v>
      </c>
      <c r="R167" s="487">
        <v>0</v>
      </c>
      <c r="S167" s="489">
        <v>0</v>
      </c>
    </row>
    <row r="168" spans="1:19" x14ac:dyDescent="0.3">
      <c r="A168" s="487">
        <v>42</v>
      </c>
      <c r="B168" s="488" t="s">
        <v>1014</v>
      </c>
      <c r="C168" s="487">
        <v>2</v>
      </c>
      <c r="D168" s="488" t="s">
        <v>791</v>
      </c>
      <c r="E168" s="488" t="s">
        <v>750</v>
      </c>
      <c r="F168" s="488" t="s">
        <v>749</v>
      </c>
      <c r="G168" s="488" t="s">
        <v>1229</v>
      </c>
      <c r="H168" s="488" t="s">
        <v>751</v>
      </c>
      <c r="I168" s="488" t="s">
        <v>726</v>
      </c>
      <c r="J168" s="487">
        <v>2025</v>
      </c>
      <c r="K168" s="487">
        <v>0</v>
      </c>
      <c r="L168" s="488" t="s">
        <v>963</v>
      </c>
      <c r="M168" s="488" t="s">
        <v>963</v>
      </c>
      <c r="N168" s="487">
        <v>116</v>
      </c>
      <c r="O168" s="488" t="s">
        <v>966</v>
      </c>
      <c r="P168" s="488" t="s">
        <v>979</v>
      </c>
      <c r="Q168" s="487">
        <v>2024</v>
      </c>
      <c r="R168" s="487">
        <v>0</v>
      </c>
      <c r="S168" s="489">
        <v>0</v>
      </c>
    </row>
    <row r="169" spans="1:19" x14ac:dyDescent="0.3">
      <c r="A169" s="487">
        <v>42</v>
      </c>
      <c r="B169" s="488" t="s">
        <v>1014</v>
      </c>
      <c r="C169" s="487">
        <v>2</v>
      </c>
      <c r="D169" s="488" t="s">
        <v>791</v>
      </c>
      <c r="E169" s="488" t="s">
        <v>750</v>
      </c>
      <c r="F169" s="488" t="s">
        <v>749</v>
      </c>
      <c r="G169" s="488" t="s">
        <v>1229</v>
      </c>
      <c r="H169" s="488" t="s">
        <v>751</v>
      </c>
      <c r="I169" s="488" t="s">
        <v>726</v>
      </c>
      <c r="J169" s="487">
        <v>2025</v>
      </c>
      <c r="K169" s="487">
        <v>7680000</v>
      </c>
      <c r="L169" s="488" t="s">
        <v>963</v>
      </c>
      <c r="M169" s="488" t="s">
        <v>963</v>
      </c>
      <c r="N169" s="487">
        <v>117</v>
      </c>
      <c r="O169" s="488" t="s">
        <v>980</v>
      </c>
      <c r="P169" s="488" t="s">
        <v>981</v>
      </c>
      <c r="Q169" s="487">
        <v>2024</v>
      </c>
      <c r="R169" s="487">
        <v>4580000</v>
      </c>
      <c r="S169" s="489">
        <v>3100000</v>
      </c>
    </row>
    <row r="170" spans="1:19" x14ac:dyDescent="0.3">
      <c r="A170" s="487">
        <v>43</v>
      </c>
      <c r="B170" s="488" t="s">
        <v>1015</v>
      </c>
      <c r="C170" s="487">
        <v>2</v>
      </c>
      <c r="D170" s="488" t="s">
        <v>791</v>
      </c>
      <c r="E170" s="488" t="s">
        <v>750</v>
      </c>
      <c r="F170" s="488" t="s">
        <v>749</v>
      </c>
      <c r="G170" s="488" t="s">
        <v>1229</v>
      </c>
      <c r="H170" s="488" t="s">
        <v>751</v>
      </c>
      <c r="I170" s="488" t="s">
        <v>726</v>
      </c>
      <c r="J170" s="487">
        <v>2025</v>
      </c>
      <c r="K170" s="487">
        <v>720750</v>
      </c>
      <c r="L170" s="488" t="s">
        <v>963</v>
      </c>
      <c r="M170" s="488" t="s">
        <v>963</v>
      </c>
      <c r="N170" s="487">
        <v>114</v>
      </c>
      <c r="O170" s="488" t="s">
        <v>964</v>
      </c>
      <c r="P170" s="488" t="s">
        <v>977</v>
      </c>
      <c r="Q170" s="487">
        <v>2024</v>
      </c>
      <c r="R170" s="487">
        <v>864000</v>
      </c>
      <c r="S170" s="489">
        <v>-143250</v>
      </c>
    </row>
    <row r="171" spans="1:19" x14ac:dyDescent="0.3">
      <c r="A171" s="487">
        <v>43</v>
      </c>
      <c r="B171" s="488" t="s">
        <v>1015</v>
      </c>
      <c r="C171" s="487">
        <v>2</v>
      </c>
      <c r="D171" s="488" t="s">
        <v>791</v>
      </c>
      <c r="E171" s="488" t="s">
        <v>750</v>
      </c>
      <c r="F171" s="488" t="s">
        <v>749</v>
      </c>
      <c r="G171" s="488" t="s">
        <v>1229</v>
      </c>
      <c r="H171" s="488" t="s">
        <v>751</v>
      </c>
      <c r="I171" s="488" t="s">
        <v>726</v>
      </c>
      <c r="J171" s="487">
        <v>2025</v>
      </c>
      <c r="K171" s="487">
        <v>0</v>
      </c>
      <c r="L171" s="488" t="s">
        <v>963</v>
      </c>
      <c r="M171" s="488" t="s">
        <v>963</v>
      </c>
      <c r="N171" s="487">
        <v>115</v>
      </c>
      <c r="O171" s="488" t="s">
        <v>965</v>
      </c>
      <c r="P171" s="488" t="s">
        <v>978</v>
      </c>
      <c r="Q171" s="487">
        <v>2024</v>
      </c>
      <c r="R171" s="487">
        <v>0</v>
      </c>
      <c r="S171" s="489">
        <v>0</v>
      </c>
    </row>
    <row r="172" spans="1:19" x14ac:dyDescent="0.3">
      <c r="A172" s="487">
        <v>43</v>
      </c>
      <c r="B172" s="488" t="s">
        <v>1015</v>
      </c>
      <c r="C172" s="487">
        <v>2</v>
      </c>
      <c r="D172" s="488" t="s">
        <v>791</v>
      </c>
      <c r="E172" s="488" t="s">
        <v>750</v>
      </c>
      <c r="F172" s="488" t="s">
        <v>749</v>
      </c>
      <c r="G172" s="488" t="s">
        <v>1229</v>
      </c>
      <c r="H172" s="488" t="s">
        <v>751</v>
      </c>
      <c r="I172" s="488" t="s">
        <v>726</v>
      </c>
      <c r="J172" s="487">
        <v>2025</v>
      </c>
      <c r="K172" s="487">
        <v>0</v>
      </c>
      <c r="L172" s="488" t="s">
        <v>963</v>
      </c>
      <c r="M172" s="488" t="s">
        <v>963</v>
      </c>
      <c r="N172" s="487">
        <v>116</v>
      </c>
      <c r="O172" s="488" t="s">
        <v>966</v>
      </c>
      <c r="P172" s="488" t="s">
        <v>979</v>
      </c>
      <c r="Q172" s="487">
        <v>2024</v>
      </c>
      <c r="R172" s="487">
        <v>0</v>
      </c>
      <c r="S172" s="489">
        <v>0</v>
      </c>
    </row>
    <row r="173" spans="1:19" x14ac:dyDescent="0.3">
      <c r="A173" s="487">
        <v>43</v>
      </c>
      <c r="B173" s="488" t="s">
        <v>1015</v>
      </c>
      <c r="C173" s="487">
        <v>2</v>
      </c>
      <c r="D173" s="488" t="s">
        <v>791</v>
      </c>
      <c r="E173" s="488" t="s">
        <v>750</v>
      </c>
      <c r="F173" s="488" t="s">
        <v>749</v>
      </c>
      <c r="G173" s="488" t="s">
        <v>1229</v>
      </c>
      <c r="H173" s="488" t="s">
        <v>751</v>
      </c>
      <c r="I173" s="488" t="s">
        <v>726</v>
      </c>
      <c r="J173" s="487">
        <v>2025</v>
      </c>
      <c r="K173" s="487">
        <v>720750</v>
      </c>
      <c r="L173" s="488" t="s">
        <v>963</v>
      </c>
      <c r="M173" s="488" t="s">
        <v>963</v>
      </c>
      <c r="N173" s="487">
        <v>117</v>
      </c>
      <c r="O173" s="488" t="s">
        <v>980</v>
      </c>
      <c r="P173" s="488" t="s">
        <v>981</v>
      </c>
      <c r="Q173" s="487">
        <v>2024</v>
      </c>
      <c r="R173" s="487">
        <v>864000</v>
      </c>
      <c r="S173" s="489">
        <v>-143250</v>
      </c>
    </row>
    <row r="174" spans="1:19" x14ac:dyDescent="0.3">
      <c r="A174" s="487">
        <v>44</v>
      </c>
      <c r="B174" s="488" t="s">
        <v>1016</v>
      </c>
      <c r="C174" s="487">
        <v>2</v>
      </c>
      <c r="D174" s="488" t="s">
        <v>791</v>
      </c>
      <c r="E174" s="488" t="s">
        <v>728</v>
      </c>
      <c r="F174" s="488" t="s">
        <v>727</v>
      </c>
      <c r="G174" s="488" t="s">
        <v>731</v>
      </c>
      <c r="H174" s="488" t="s">
        <v>570</v>
      </c>
      <c r="I174" s="488" t="s">
        <v>726</v>
      </c>
      <c r="J174" s="487">
        <v>2025</v>
      </c>
      <c r="K174" s="487">
        <v>15798630</v>
      </c>
      <c r="L174" s="488" t="s">
        <v>963</v>
      </c>
      <c r="M174" s="488" t="s">
        <v>963</v>
      </c>
      <c r="N174" s="487">
        <v>114</v>
      </c>
      <c r="O174" s="488" t="s">
        <v>964</v>
      </c>
      <c r="P174" s="488" t="s">
        <v>977</v>
      </c>
      <c r="Q174" s="487">
        <v>2024</v>
      </c>
      <c r="R174" s="487">
        <v>14727508.800000001</v>
      </c>
      <c r="S174" s="489">
        <v>1071121.1999999993</v>
      </c>
    </row>
    <row r="175" spans="1:19" x14ac:dyDescent="0.3">
      <c r="A175" s="487">
        <v>44</v>
      </c>
      <c r="B175" s="488" t="s">
        <v>1016</v>
      </c>
      <c r="C175" s="487">
        <v>2</v>
      </c>
      <c r="D175" s="488" t="s">
        <v>791</v>
      </c>
      <c r="E175" s="488" t="s">
        <v>728</v>
      </c>
      <c r="F175" s="488" t="s">
        <v>727</v>
      </c>
      <c r="G175" s="488" t="s">
        <v>731</v>
      </c>
      <c r="H175" s="488" t="s">
        <v>570</v>
      </c>
      <c r="I175" s="488" t="s">
        <v>726</v>
      </c>
      <c r="J175" s="487">
        <v>2025</v>
      </c>
      <c r="K175" s="487">
        <v>0</v>
      </c>
      <c r="L175" s="488" t="s">
        <v>963</v>
      </c>
      <c r="M175" s="488" t="s">
        <v>963</v>
      </c>
      <c r="N175" s="487">
        <v>115</v>
      </c>
      <c r="O175" s="488" t="s">
        <v>965</v>
      </c>
      <c r="P175" s="488" t="s">
        <v>978</v>
      </c>
      <c r="Q175" s="487">
        <v>2024</v>
      </c>
      <c r="R175" s="487">
        <v>0</v>
      </c>
      <c r="S175" s="489">
        <v>0</v>
      </c>
    </row>
    <row r="176" spans="1:19" x14ac:dyDescent="0.3">
      <c r="A176" s="487">
        <v>44</v>
      </c>
      <c r="B176" s="488" t="s">
        <v>1016</v>
      </c>
      <c r="C176" s="487">
        <v>2</v>
      </c>
      <c r="D176" s="488" t="s">
        <v>791</v>
      </c>
      <c r="E176" s="488" t="s">
        <v>728</v>
      </c>
      <c r="F176" s="488" t="s">
        <v>727</v>
      </c>
      <c r="G176" s="488" t="s">
        <v>731</v>
      </c>
      <c r="H176" s="488" t="s">
        <v>570</v>
      </c>
      <c r="I176" s="488" t="s">
        <v>726</v>
      </c>
      <c r="J176" s="487">
        <v>2025</v>
      </c>
      <c r="K176" s="487">
        <v>0</v>
      </c>
      <c r="L176" s="488" t="s">
        <v>963</v>
      </c>
      <c r="M176" s="488" t="s">
        <v>963</v>
      </c>
      <c r="N176" s="487">
        <v>116</v>
      </c>
      <c r="O176" s="488" t="s">
        <v>966</v>
      </c>
      <c r="P176" s="488" t="s">
        <v>979</v>
      </c>
      <c r="Q176" s="487">
        <v>2024</v>
      </c>
      <c r="R176" s="487">
        <v>0</v>
      </c>
      <c r="S176" s="489">
        <v>0</v>
      </c>
    </row>
    <row r="177" spans="1:19" x14ac:dyDescent="0.3">
      <c r="A177" s="487">
        <v>44</v>
      </c>
      <c r="B177" s="488" t="s">
        <v>1016</v>
      </c>
      <c r="C177" s="487">
        <v>2</v>
      </c>
      <c r="D177" s="488" t="s">
        <v>791</v>
      </c>
      <c r="E177" s="488" t="s">
        <v>728</v>
      </c>
      <c r="F177" s="488" t="s">
        <v>727</v>
      </c>
      <c r="G177" s="488" t="s">
        <v>731</v>
      </c>
      <c r="H177" s="488" t="s">
        <v>570</v>
      </c>
      <c r="I177" s="488" t="s">
        <v>726</v>
      </c>
      <c r="J177" s="487">
        <v>2025</v>
      </c>
      <c r="K177" s="487">
        <v>15798630</v>
      </c>
      <c r="L177" s="488" t="s">
        <v>963</v>
      </c>
      <c r="M177" s="488" t="s">
        <v>963</v>
      </c>
      <c r="N177" s="487">
        <v>117</v>
      </c>
      <c r="O177" s="488" t="s">
        <v>980</v>
      </c>
      <c r="P177" s="488" t="s">
        <v>981</v>
      </c>
      <c r="Q177" s="487">
        <v>2024</v>
      </c>
      <c r="R177" s="487">
        <v>14727508.800000001</v>
      </c>
      <c r="S177" s="489">
        <v>1071121.1999999993</v>
      </c>
    </row>
    <row r="178" spans="1:19" x14ac:dyDescent="0.3">
      <c r="A178" s="487">
        <v>45</v>
      </c>
      <c r="B178" s="488" t="s">
        <v>1017</v>
      </c>
      <c r="C178" s="487">
        <v>2</v>
      </c>
      <c r="D178" s="488" t="s">
        <v>791</v>
      </c>
      <c r="E178" s="488" t="s">
        <v>755</v>
      </c>
      <c r="F178" s="488" t="s">
        <v>754</v>
      </c>
      <c r="G178" s="488" t="s">
        <v>760</v>
      </c>
      <c r="H178" s="488" t="s">
        <v>576</v>
      </c>
      <c r="I178" s="488" t="s">
        <v>726</v>
      </c>
      <c r="J178" s="487">
        <v>2025</v>
      </c>
      <c r="K178" s="487">
        <v>8000000</v>
      </c>
      <c r="L178" s="488" t="s">
        <v>963</v>
      </c>
      <c r="M178" s="488" t="s">
        <v>963</v>
      </c>
      <c r="N178" s="487">
        <v>114</v>
      </c>
      <c r="O178" s="488" t="s">
        <v>964</v>
      </c>
      <c r="P178" s="488" t="s">
        <v>977</v>
      </c>
      <c r="Q178" s="487">
        <v>2024</v>
      </c>
      <c r="R178" s="487">
        <v>8128000</v>
      </c>
      <c r="S178" s="489">
        <v>-128000</v>
      </c>
    </row>
    <row r="179" spans="1:19" x14ac:dyDescent="0.3">
      <c r="A179" s="487">
        <v>45</v>
      </c>
      <c r="B179" s="488" t="s">
        <v>1017</v>
      </c>
      <c r="C179" s="487">
        <v>2</v>
      </c>
      <c r="D179" s="488" t="s">
        <v>791</v>
      </c>
      <c r="E179" s="488" t="s">
        <v>755</v>
      </c>
      <c r="F179" s="488" t="s">
        <v>754</v>
      </c>
      <c r="G179" s="488" t="s">
        <v>760</v>
      </c>
      <c r="H179" s="488" t="s">
        <v>576</v>
      </c>
      <c r="I179" s="488" t="s">
        <v>726</v>
      </c>
      <c r="J179" s="487">
        <v>2025</v>
      </c>
      <c r="K179" s="487">
        <v>1052000</v>
      </c>
      <c r="L179" s="488" t="s">
        <v>963</v>
      </c>
      <c r="M179" s="488" t="s">
        <v>963</v>
      </c>
      <c r="N179" s="487">
        <v>115</v>
      </c>
      <c r="O179" s="488" t="s">
        <v>965</v>
      </c>
      <c r="P179" s="488" t="s">
        <v>978</v>
      </c>
      <c r="Q179" s="487">
        <v>2024</v>
      </c>
      <c r="R179" s="487">
        <v>1800000</v>
      </c>
      <c r="S179" s="489">
        <v>-748000</v>
      </c>
    </row>
    <row r="180" spans="1:19" x14ac:dyDescent="0.3">
      <c r="A180" s="487">
        <v>45</v>
      </c>
      <c r="B180" s="488" t="s">
        <v>1017</v>
      </c>
      <c r="C180" s="487">
        <v>2</v>
      </c>
      <c r="D180" s="488" t="s">
        <v>791</v>
      </c>
      <c r="E180" s="488" t="s">
        <v>755</v>
      </c>
      <c r="F180" s="488" t="s">
        <v>754</v>
      </c>
      <c r="G180" s="488" t="s">
        <v>760</v>
      </c>
      <c r="H180" s="488" t="s">
        <v>576</v>
      </c>
      <c r="I180" s="488" t="s">
        <v>726</v>
      </c>
      <c r="J180" s="487">
        <v>2025</v>
      </c>
      <c r="K180" s="487">
        <v>10000</v>
      </c>
      <c r="L180" s="488" t="s">
        <v>963</v>
      </c>
      <c r="M180" s="488" t="s">
        <v>963</v>
      </c>
      <c r="N180" s="487">
        <v>116</v>
      </c>
      <c r="O180" s="488" t="s">
        <v>966</v>
      </c>
      <c r="P180" s="488" t="s">
        <v>979</v>
      </c>
      <c r="Q180" s="487">
        <v>2024</v>
      </c>
      <c r="R180" s="487">
        <v>0</v>
      </c>
      <c r="S180" s="489">
        <v>10000</v>
      </c>
    </row>
    <row r="181" spans="1:19" x14ac:dyDescent="0.3">
      <c r="A181" s="487">
        <v>45</v>
      </c>
      <c r="B181" s="488" t="s">
        <v>1017</v>
      </c>
      <c r="C181" s="487">
        <v>2</v>
      </c>
      <c r="D181" s="488" t="s">
        <v>791</v>
      </c>
      <c r="E181" s="488" t="s">
        <v>755</v>
      </c>
      <c r="F181" s="488" t="s">
        <v>754</v>
      </c>
      <c r="G181" s="488" t="s">
        <v>760</v>
      </c>
      <c r="H181" s="488" t="s">
        <v>576</v>
      </c>
      <c r="I181" s="488" t="s">
        <v>726</v>
      </c>
      <c r="J181" s="487">
        <v>2025</v>
      </c>
      <c r="K181" s="487">
        <v>9062000</v>
      </c>
      <c r="L181" s="488" t="s">
        <v>963</v>
      </c>
      <c r="M181" s="488" t="s">
        <v>963</v>
      </c>
      <c r="N181" s="487">
        <v>117</v>
      </c>
      <c r="O181" s="488" t="s">
        <v>980</v>
      </c>
      <c r="P181" s="488" t="s">
        <v>981</v>
      </c>
      <c r="Q181" s="487">
        <v>2024</v>
      </c>
      <c r="R181" s="487">
        <v>9928000</v>
      </c>
      <c r="S181" s="489">
        <v>-866000</v>
      </c>
    </row>
    <row r="182" spans="1:19" x14ac:dyDescent="0.3">
      <c r="A182" s="487">
        <v>46</v>
      </c>
      <c r="B182" s="488" t="s">
        <v>1018</v>
      </c>
      <c r="C182" s="487">
        <v>2</v>
      </c>
      <c r="D182" s="488" t="s">
        <v>791</v>
      </c>
      <c r="E182" s="488" t="s">
        <v>755</v>
      </c>
      <c r="F182" s="488" t="s">
        <v>754</v>
      </c>
      <c r="G182" s="488" t="s">
        <v>761</v>
      </c>
      <c r="H182" s="488" t="s">
        <v>577</v>
      </c>
      <c r="I182" s="488" t="s">
        <v>726</v>
      </c>
      <c r="J182" s="487">
        <v>2025</v>
      </c>
      <c r="K182" s="487">
        <v>592407.6</v>
      </c>
      <c r="L182" s="488" t="s">
        <v>963</v>
      </c>
      <c r="M182" s="488" t="s">
        <v>963</v>
      </c>
      <c r="N182" s="487">
        <v>114</v>
      </c>
      <c r="O182" s="488" t="s">
        <v>964</v>
      </c>
      <c r="P182" s="488" t="s">
        <v>977</v>
      </c>
      <c r="Q182" s="487">
        <v>2024</v>
      </c>
      <c r="R182" s="487">
        <v>0</v>
      </c>
      <c r="S182" s="489">
        <v>592407.6</v>
      </c>
    </row>
    <row r="183" spans="1:19" x14ac:dyDescent="0.3">
      <c r="A183" s="487">
        <v>46</v>
      </c>
      <c r="B183" s="488" t="s">
        <v>1018</v>
      </c>
      <c r="C183" s="487">
        <v>2</v>
      </c>
      <c r="D183" s="488" t="s">
        <v>791</v>
      </c>
      <c r="E183" s="488" t="s">
        <v>755</v>
      </c>
      <c r="F183" s="488" t="s">
        <v>754</v>
      </c>
      <c r="G183" s="488" t="s">
        <v>761</v>
      </c>
      <c r="H183" s="488" t="s">
        <v>577</v>
      </c>
      <c r="I183" s="488" t="s">
        <v>726</v>
      </c>
      <c r="J183" s="487">
        <v>2025</v>
      </c>
      <c r="K183" s="487">
        <v>0</v>
      </c>
      <c r="L183" s="488" t="s">
        <v>963</v>
      </c>
      <c r="M183" s="488" t="s">
        <v>963</v>
      </c>
      <c r="N183" s="487">
        <v>115</v>
      </c>
      <c r="O183" s="488" t="s">
        <v>965</v>
      </c>
      <c r="P183" s="488" t="s">
        <v>978</v>
      </c>
      <c r="Q183" s="487">
        <v>2024</v>
      </c>
      <c r="R183" s="487">
        <v>0</v>
      </c>
      <c r="S183" s="489">
        <v>0</v>
      </c>
    </row>
    <row r="184" spans="1:19" x14ac:dyDescent="0.3">
      <c r="A184" s="487">
        <v>46</v>
      </c>
      <c r="B184" s="488" t="s">
        <v>1018</v>
      </c>
      <c r="C184" s="487">
        <v>2</v>
      </c>
      <c r="D184" s="488" t="s">
        <v>791</v>
      </c>
      <c r="E184" s="488" t="s">
        <v>755</v>
      </c>
      <c r="F184" s="488" t="s">
        <v>754</v>
      </c>
      <c r="G184" s="488" t="s">
        <v>761</v>
      </c>
      <c r="H184" s="488" t="s">
        <v>577</v>
      </c>
      <c r="I184" s="488" t="s">
        <v>726</v>
      </c>
      <c r="J184" s="487">
        <v>2025</v>
      </c>
      <c r="K184" s="487">
        <v>0</v>
      </c>
      <c r="L184" s="488" t="s">
        <v>963</v>
      </c>
      <c r="M184" s="488" t="s">
        <v>963</v>
      </c>
      <c r="N184" s="487">
        <v>116</v>
      </c>
      <c r="O184" s="488" t="s">
        <v>966</v>
      </c>
      <c r="P184" s="488" t="s">
        <v>979</v>
      </c>
      <c r="Q184" s="487">
        <v>2024</v>
      </c>
      <c r="R184" s="487">
        <v>0</v>
      </c>
      <c r="S184" s="489">
        <v>0</v>
      </c>
    </row>
    <row r="185" spans="1:19" x14ac:dyDescent="0.3">
      <c r="A185" s="487">
        <v>46</v>
      </c>
      <c r="B185" s="488" t="s">
        <v>1018</v>
      </c>
      <c r="C185" s="487">
        <v>2</v>
      </c>
      <c r="D185" s="488" t="s">
        <v>791</v>
      </c>
      <c r="E185" s="488" t="s">
        <v>755</v>
      </c>
      <c r="F185" s="488" t="s">
        <v>754</v>
      </c>
      <c r="G185" s="488" t="s">
        <v>761</v>
      </c>
      <c r="H185" s="488" t="s">
        <v>577</v>
      </c>
      <c r="I185" s="488" t="s">
        <v>726</v>
      </c>
      <c r="J185" s="487">
        <v>2025</v>
      </c>
      <c r="K185" s="487">
        <v>592407.6</v>
      </c>
      <c r="L185" s="488" t="s">
        <v>963</v>
      </c>
      <c r="M185" s="488" t="s">
        <v>963</v>
      </c>
      <c r="N185" s="487">
        <v>117</v>
      </c>
      <c r="O185" s="488" t="s">
        <v>980</v>
      </c>
      <c r="P185" s="488" t="s">
        <v>981</v>
      </c>
      <c r="Q185" s="487">
        <v>2024</v>
      </c>
      <c r="R185" s="487">
        <v>0</v>
      </c>
      <c r="S185" s="489">
        <v>592407.6</v>
      </c>
    </row>
    <row r="186" spans="1:19" x14ac:dyDescent="0.3">
      <c r="A186" s="487">
        <v>47</v>
      </c>
      <c r="B186" s="488" t="s">
        <v>1019</v>
      </c>
      <c r="C186" s="487">
        <v>2</v>
      </c>
      <c r="D186" s="488" t="s">
        <v>791</v>
      </c>
      <c r="E186" s="488" t="s">
        <v>737</v>
      </c>
      <c r="F186" s="488" t="s">
        <v>736</v>
      </c>
      <c r="G186" s="488" t="s">
        <v>741</v>
      </c>
      <c r="H186" s="488" t="s">
        <v>28</v>
      </c>
      <c r="I186" s="488" t="s">
        <v>726</v>
      </c>
      <c r="J186" s="487">
        <v>2025</v>
      </c>
      <c r="K186" s="487">
        <v>40266642</v>
      </c>
      <c r="L186" s="488" t="s">
        <v>963</v>
      </c>
      <c r="M186" s="488" t="s">
        <v>963</v>
      </c>
      <c r="N186" s="487">
        <v>114</v>
      </c>
      <c r="O186" s="488" t="s">
        <v>964</v>
      </c>
      <c r="P186" s="488" t="s">
        <v>977</v>
      </c>
      <c r="Q186" s="487">
        <v>2024</v>
      </c>
      <c r="R186" s="487">
        <v>38343249.25</v>
      </c>
      <c r="S186" s="489">
        <v>1923392.75</v>
      </c>
    </row>
    <row r="187" spans="1:19" x14ac:dyDescent="0.3">
      <c r="A187" s="487">
        <v>47</v>
      </c>
      <c r="B187" s="488" t="s">
        <v>1019</v>
      </c>
      <c r="C187" s="487">
        <v>2</v>
      </c>
      <c r="D187" s="488" t="s">
        <v>791</v>
      </c>
      <c r="E187" s="488" t="s">
        <v>737</v>
      </c>
      <c r="F187" s="488" t="s">
        <v>736</v>
      </c>
      <c r="G187" s="488" t="s">
        <v>741</v>
      </c>
      <c r="H187" s="488" t="s">
        <v>28</v>
      </c>
      <c r="I187" s="488" t="s">
        <v>726</v>
      </c>
      <c r="J187" s="487">
        <v>2025</v>
      </c>
      <c r="K187" s="487">
        <v>0</v>
      </c>
      <c r="L187" s="488" t="s">
        <v>963</v>
      </c>
      <c r="M187" s="488" t="s">
        <v>963</v>
      </c>
      <c r="N187" s="487">
        <v>115</v>
      </c>
      <c r="O187" s="488" t="s">
        <v>965</v>
      </c>
      <c r="P187" s="488" t="s">
        <v>978</v>
      </c>
      <c r="Q187" s="487">
        <v>2024</v>
      </c>
      <c r="R187" s="487">
        <v>0</v>
      </c>
      <c r="S187" s="489">
        <v>0</v>
      </c>
    </row>
    <row r="188" spans="1:19" x14ac:dyDescent="0.3">
      <c r="A188" s="487">
        <v>47</v>
      </c>
      <c r="B188" s="488" t="s">
        <v>1019</v>
      </c>
      <c r="C188" s="487">
        <v>2</v>
      </c>
      <c r="D188" s="488" t="s">
        <v>791</v>
      </c>
      <c r="E188" s="488" t="s">
        <v>737</v>
      </c>
      <c r="F188" s="488" t="s">
        <v>736</v>
      </c>
      <c r="G188" s="488" t="s">
        <v>741</v>
      </c>
      <c r="H188" s="488" t="s">
        <v>28</v>
      </c>
      <c r="I188" s="488" t="s">
        <v>726</v>
      </c>
      <c r="J188" s="487">
        <v>2025</v>
      </c>
      <c r="K188" s="487">
        <v>0</v>
      </c>
      <c r="L188" s="488" t="s">
        <v>963</v>
      </c>
      <c r="M188" s="488" t="s">
        <v>963</v>
      </c>
      <c r="N188" s="487">
        <v>116</v>
      </c>
      <c r="O188" s="488" t="s">
        <v>966</v>
      </c>
      <c r="P188" s="488" t="s">
        <v>979</v>
      </c>
      <c r="Q188" s="487">
        <v>2024</v>
      </c>
      <c r="R188" s="487">
        <v>0</v>
      </c>
      <c r="S188" s="489">
        <v>0</v>
      </c>
    </row>
    <row r="189" spans="1:19" x14ac:dyDescent="0.3">
      <c r="A189" s="487">
        <v>47</v>
      </c>
      <c r="B189" s="488" t="s">
        <v>1019</v>
      </c>
      <c r="C189" s="487">
        <v>2</v>
      </c>
      <c r="D189" s="488" t="s">
        <v>791</v>
      </c>
      <c r="E189" s="488" t="s">
        <v>737</v>
      </c>
      <c r="F189" s="488" t="s">
        <v>736</v>
      </c>
      <c r="G189" s="488" t="s">
        <v>741</v>
      </c>
      <c r="H189" s="488" t="s">
        <v>28</v>
      </c>
      <c r="I189" s="488" t="s">
        <v>726</v>
      </c>
      <c r="J189" s="487">
        <v>2025</v>
      </c>
      <c r="K189" s="487">
        <v>40266642</v>
      </c>
      <c r="L189" s="488" t="s">
        <v>963</v>
      </c>
      <c r="M189" s="488" t="s">
        <v>963</v>
      </c>
      <c r="N189" s="487">
        <v>117</v>
      </c>
      <c r="O189" s="488" t="s">
        <v>980</v>
      </c>
      <c r="P189" s="488" t="s">
        <v>981</v>
      </c>
      <c r="Q189" s="487">
        <v>2024</v>
      </c>
      <c r="R189" s="487">
        <v>38343249.25</v>
      </c>
      <c r="S189" s="489">
        <v>1923392.75</v>
      </c>
    </row>
    <row r="190" spans="1:19" x14ac:dyDescent="0.3">
      <c r="A190" s="487">
        <v>48</v>
      </c>
      <c r="B190" s="488" t="s">
        <v>1020</v>
      </c>
      <c r="C190" s="487">
        <v>3</v>
      </c>
      <c r="D190" s="488" t="s">
        <v>795</v>
      </c>
      <c r="E190" s="488" t="s">
        <v>728</v>
      </c>
      <c r="F190" s="488" t="s">
        <v>727</v>
      </c>
      <c r="G190" s="488" t="s">
        <v>732</v>
      </c>
      <c r="H190" s="488" t="s">
        <v>594</v>
      </c>
      <c r="I190" s="488" t="s">
        <v>726</v>
      </c>
      <c r="J190" s="487">
        <v>2025</v>
      </c>
      <c r="K190" s="487">
        <v>44875223</v>
      </c>
      <c r="L190" s="488" t="s">
        <v>963</v>
      </c>
      <c r="M190" s="488" t="s">
        <v>963</v>
      </c>
      <c r="N190" s="487">
        <v>114</v>
      </c>
      <c r="O190" s="488" t="s">
        <v>964</v>
      </c>
      <c r="P190" s="488" t="s">
        <v>977</v>
      </c>
      <c r="Q190" s="487">
        <v>2024</v>
      </c>
      <c r="R190" s="487">
        <v>33236652.899999999</v>
      </c>
      <c r="S190" s="489">
        <v>11638570.100000001</v>
      </c>
    </row>
    <row r="191" spans="1:19" x14ac:dyDescent="0.3">
      <c r="A191" s="487">
        <v>48</v>
      </c>
      <c r="B191" s="488" t="s">
        <v>1020</v>
      </c>
      <c r="C191" s="487">
        <v>3</v>
      </c>
      <c r="D191" s="488" t="s">
        <v>795</v>
      </c>
      <c r="E191" s="488" t="s">
        <v>728</v>
      </c>
      <c r="F191" s="488" t="s">
        <v>727</v>
      </c>
      <c r="G191" s="488" t="s">
        <v>732</v>
      </c>
      <c r="H191" s="488" t="s">
        <v>594</v>
      </c>
      <c r="I191" s="488" t="s">
        <v>726</v>
      </c>
      <c r="J191" s="487">
        <v>2025</v>
      </c>
      <c r="K191" s="487">
        <v>0</v>
      </c>
      <c r="L191" s="488" t="s">
        <v>963</v>
      </c>
      <c r="M191" s="488" t="s">
        <v>963</v>
      </c>
      <c r="N191" s="487">
        <v>115</v>
      </c>
      <c r="O191" s="488" t="s">
        <v>965</v>
      </c>
      <c r="P191" s="488" t="s">
        <v>978</v>
      </c>
      <c r="Q191" s="487">
        <v>2024</v>
      </c>
      <c r="R191" s="487">
        <v>631.47699999999998</v>
      </c>
      <c r="S191" s="489">
        <v>-631.47699999999998</v>
      </c>
    </row>
    <row r="192" spans="1:19" x14ac:dyDescent="0.3">
      <c r="A192" s="487">
        <v>48</v>
      </c>
      <c r="B192" s="488" t="s">
        <v>1020</v>
      </c>
      <c r="C192" s="487">
        <v>3</v>
      </c>
      <c r="D192" s="488" t="s">
        <v>795</v>
      </c>
      <c r="E192" s="488" t="s">
        <v>728</v>
      </c>
      <c r="F192" s="488" t="s">
        <v>727</v>
      </c>
      <c r="G192" s="488" t="s">
        <v>732</v>
      </c>
      <c r="H192" s="488" t="s">
        <v>594</v>
      </c>
      <c r="I192" s="488" t="s">
        <v>726</v>
      </c>
      <c r="J192" s="487">
        <v>2025</v>
      </c>
      <c r="K192" s="487">
        <v>0</v>
      </c>
      <c r="L192" s="488" t="s">
        <v>963</v>
      </c>
      <c r="M192" s="488" t="s">
        <v>963</v>
      </c>
      <c r="N192" s="487">
        <v>116</v>
      </c>
      <c r="O192" s="488" t="s">
        <v>966</v>
      </c>
      <c r="P192" s="488" t="s">
        <v>979</v>
      </c>
      <c r="Q192" s="487">
        <v>2024</v>
      </c>
      <c r="R192" s="487">
        <v>0</v>
      </c>
      <c r="S192" s="489">
        <v>0</v>
      </c>
    </row>
    <row r="193" spans="1:19" x14ac:dyDescent="0.3">
      <c r="A193" s="487">
        <v>48</v>
      </c>
      <c r="B193" s="488" t="s">
        <v>1020</v>
      </c>
      <c r="C193" s="487">
        <v>3</v>
      </c>
      <c r="D193" s="488" t="s">
        <v>795</v>
      </c>
      <c r="E193" s="488" t="s">
        <v>728</v>
      </c>
      <c r="F193" s="488" t="s">
        <v>727</v>
      </c>
      <c r="G193" s="488" t="s">
        <v>732</v>
      </c>
      <c r="H193" s="488" t="s">
        <v>594</v>
      </c>
      <c r="I193" s="488" t="s">
        <v>726</v>
      </c>
      <c r="J193" s="487">
        <v>2025</v>
      </c>
      <c r="K193" s="487">
        <v>44875223</v>
      </c>
      <c r="L193" s="488" t="s">
        <v>963</v>
      </c>
      <c r="M193" s="488" t="s">
        <v>963</v>
      </c>
      <c r="N193" s="487">
        <v>117</v>
      </c>
      <c r="O193" s="488" t="s">
        <v>980</v>
      </c>
      <c r="P193" s="488" t="s">
        <v>981</v>
      </c>
      <c r="Q193" s="487">
        <v>2024</v>
      </c>
      <c r="R193" s="487">
        <v>33237284.377</v>
      </c>
      <c r="S193" s="489">
        <v>11637938.623</v>
      </c>
    </row>
    <row r="194" spans="1:19" x14ac:dyDescent="0.3">
      <c r="A194" s="487">
        <v>49</v>
      </c>
      <c r="B194" s="488" t="s">
        <v>114</v>
      </c>
      <c r="C194" s="487">
        <v>3</v>
      </c>
      <c r="D194" s="488" t="s">
        <v>795</v>
      </c>
      <c r="E194" s="488" t="s">
        <v>737</v>
      </c>
      <c r="F194" s="488" t="s">
        <v>736</v>
      </c>
      <c r="G194" s="488" t="s">
        <v>738</v>
      </c>
      <c r="H194" s="488" t="s">
        <v>571</v>
      </c>
      <c r="I194" s="488" t="s">
        <v>726</v>
      </c>
      <c r="J194" s="487">
        <v>2025</v>
      </c>
      <c r="K194" s="487">
        <v>1016092</v>
      </c>
      <c r="L194" s="488" t="s">
        <v>963</v>
      </c>
      <c r="M194" s="488" t="s">
        <v>963</v>
      </c>
      <c r="N194" s="487">
        <v>114</v>
      </c>
      <c r="O194" s="488" t="s">
        <v>964</v>
      </c>
      <c r="P194" s="488" t="s">
        <v>977</v>
      </c>
      <c r="Q194" s="487">
        <v>2024</v>
      </c>
      <c r="R194" s="487">
        <v>1042888</v>
      </c>
      <c r="S194" s="489">
        <v>-26796</v>
      </c>
    </row>
    <row r="195" spans="1:19" x14ac:dyDescent="0.3">
      <c r="A195" s="487">
        <v>49</v>
      </c>
      <c r="B195" s="488" t="s">
        <v>114</v>
      </c>
      <c r="C195" s="487">
        <v>3</v>
      </c>
      <c r="D195" s="488" t="s">
        <v>795</v>
      </c>
      <c r="E195" s="488" t="s">
        <v>737</v>
      </c>
      <c r="F195" s="488" t="s">
        <v>736</v>
      </c>
      <c r="G195" s="488" t="s">
        <v>738</v>
      </c>
      <c r="H195" s="488" t="s">
        <v>571</v>
      </c>
      <c r="I195" s="488" t="s">
        <v>726</v>
      </c>
      <c r="J195" s="487">
        <v>2025</v>
      </c>
      <c r="K195" s="487">
        <v>0</v>
      </c>
      <c r="L195" s="488" t="s">
        <v>963</v>
      </c>
      <c r="M195" s="488" t="s">
        <v>963</v>
      </c>
      <c r="N195" s="487">
        <v>115</v>
      </c>
      <c r="O195" s="488" t="s">
        <v>965</v>
      </c>
      <c r="P195" s="488" t="s">
        <v>978</v>
      </c>
      <c r="Q195" s="487">
        <v>2024</v>
      </c>
      <c r="R195" s="487">
        <v>0</v>
      </c>
      <c r="S195" s="489">
        <v>0</v>
      </c>
    </row>
    <row r="196" spans="1:19" x14ac:dyDescent="0.3">
      <c r="A196" s="487">
        <v>49</v>
      </c>
      <c r="B196" s="488" t="s">
        <v>114</v>
      </c>
      <c r="C196" s="487">
        <v>3</v>
      </c>
      <c r="D196" s="488" t="s">
        <v>795</v>
      </c>
      <c r="E196" s="488" t="s">
        <v>737</v>
      </c>
      <c r="F196" s="488" t="s">
        <v>736</v>
      </c>
      <c r="G196" s="488" t="s">
        <v>738</v>
      </c>
      <c r="H196" s="488" t="s">
        <v>571</v>
      </c>
      <c r="I196" s="488" t="s">
        <v>726</v>
      </c>
      <c r="J196" s="487">
        <v>2025</v>
      </c>
      <c r="K196" s="487">
        <v>0</v>
      </c>
      <c r="L196" s="488" t="s">
        <v>963</v>
      </c>
      <c r="M196" s="488" t="s">
        <v>963</v>
      </c>
      <c r="N196" s="487">
        <v>116</v>
      </c>
      <c r="O196" s="488" t="s">
        <v>966</v>
      </c>
      <c r="P196" s="488" t="s">
        <v>979</v>
      </c>
      <c r="Q196" s="487">
        <v>2024</v>
      </c>
      <c r="R196" s="487">
        <v>0</v>
      </c>
      <c r="S196" s="489">
        <v>0</v>
      </c>
    </row>
    <row r="197" spans="1:19" x14ac:dyDescent="0.3">
      <c r="A197" s="487">
        <v>49</v>
      </c>
      <c r="B197" s="488" t="s">
        <v>114</v>
      </c>
      <c r="C197" s="487">
        <v>3</v>
      </c>
      <c r="D197" s="488" t="s">
        <v>795</v>
      </c>
      <c r="E197" s="488" t="s">
        <v>737</v>
      </c>
      <c r="F197" s="488" t="s">
        <v>736</v>
      </c>
      <c r="G197" s="488" t="s">
        <v>738</v>
      </c>
      <c r="H197" s="488" t="s">
        <v>571</v>
      </c>
      <c r="I197" s="488" t="s">
        <v>726</v>
      </c>
      <c r="J197" s="487">
        <v>2025</v>
      </c>
      <c r="K197" s="487">
        <v>1016092</v>
      </c>
      <c r="L197" s="488" t="s">
        <v>963</v>
      </c>
      <c r="M197" s="488" t="s">
        <v>963</v>
      </c>
      <c r="N197" s="487">
        <v>117</v>
      </c>
      <c r="O197" s="488" t="s">
        <v>980</v>
      </c>
      <c r="P197" s="488" t="s">
        <v>981</v>
      </c>
      <c r="Q197" s="487">
        <v>2024</v>
      </c>
      <c r="R197" s="487">
        <v>1042888</v>
      </c>
      <c r="S197" s="489">
        <v>-26796</v>
      </c>
    </row>
    <row r="198" spans="1:19" x14ac:dyDescent="0.3">
      <c r="A198" s="487">
        <v>50</v>
      </c>
      <c r="B198" s="488" t="s">
        <v>1021</v>
      </c>
      <c r="C198" s="487">
        <v>3</v>
      </c>
      <c r="D198" s="488" t="s">
        <v>795</v>
      </c>
      <c r="E198" s="488" t="s">
        <v>755</v>
      </c>
      <c r="F198" s="488" t="s">
        <v>754</v>
      </c>
      <c r="G198" s="488" t="s">
        <v>762</v>
      </c>
      <c r="H198" s="488" t="s">
        <v>763</v>
      </c>
      <c r="I198" s="488" t="s">
        <v>726</v>
      </c>
      <c r="J198" s="487">
        <v>2025</v>
      </c>
      <c r="K198" s="487">
        <v>842158.4</v>
      </c>
      <c r="L198" s="488" t="s">
        <v>963</v>
      </c>
      <c r="M198" s="488" t="s">
        <v>963</v>
      </c>
      <c r="N198" s="487">
        <v>114</v>
      </c>
      <c r="O198" s="488" t="s">
        <v>964</v>
      </c>
      <c r="P198" s="488" t="s">
        <v>977</v>
      </c>
      <c r="Q198" s="487">
        <v>2024</v>
      </c>
      <c r="R198" s="487">
        <v>1310098.44</v>
      </c>
      <c r="S198" s="489">
        <v>-467940.03999999992</v>
      </c>
    </row>
    <row r="199" spans="1:19" x14ac:dyDescent="0.3">
      <c r="A199" s="487">
        <v>50</v>
      </c>
      <c r="B199" s="488" t="s">
        <v>1021</v>
      </c>
      <c r="C199" s="487">
        <v>3</v>
      </c>
      <c r="D199" s="488" t="s">
        <v>795</v>
      </c>
      <c r="E199" s="488" t="s">
        <v>755</v>
      </c>
      <c r="F199" s="488" t="s">
        <v>754</v>
      </c>
      <c r="G199" s="488" t="s">
        <v>762</v>
      </c>
      <c r="H199" s="488" t="s">
        <v>763</v>
      </c>
      <c r="I199" s="488" t="s">
        <v>726</v>
      </c>
      <c r="J199" s="487">
        <v>2025</v>
      </c>
      <c r="K199" s="487">
        <v>0</v>
      </c>
      <c r="L199" s="488" t="s">
        <v>963</v>
      </c>
      <c r="M199" s="488" t="s">
        <v>963</v>
      </c>
      <c r="N199" s="487">
        <v>115</v>
      </c>
      <c r="O199" s="488" t="s">
        <v>965</v>
      </c>
      <c r="P199" s="488" t="s">
        <v>978</v>
      </c>
      <c r="Q199" s="487">
        <v>2024</v>
      </c>
      <c r="R199" s="487">
        <v>0</v>
      </c>
      <c r="S199" s="489">
        <v>0</v>
      </c>
    </row>
    <row r="200" spans="1:19" x14ac:dyDescent="0.3">
      <c r="A200" s="487">
        <v>50</v>
      </c>
      <c r="B200" s="488" t="s">
        <v>1021</v>
      </c>
      <c r="C200" s="487">
        <v>3</v>
      </c>
      <c r="D200" s="488" t="s">
        <v>795</v>
      </c>
      <c r="E200" s="488" t="s">
        <v>755</v>
      </c>
      <c r="F200" s="488" t="s">
        <v>754</v>
      </c>
      <c r="G200" s="488" t="s">
        <v>762</v>
      </c>
      <c r="H200" s="488" t="s">
        <v>763</v>
      </c>
      <c r="I200" s="488" t="s">
        <v>726</v>
      </c>
      <c r="J200" s="487">
        <v>2025</v>
      </c>
      <c r="K200" s="487">
        <v>2304</v>
      </c>
      <c r="L200" s="488" t="s">
        <v>963</v>
      </c>
      <c r="M200" s="488" t="s">
        <v>963</v>
      </c>
      <c r="N200" s="487">
        <v>116</v>
      </c>
      <c r="O200" s="488" t="s">
        <v>966</v>
      </c>
      <c r="P200" s="488" t="s">
        <v>979</v>
      </c>
      <c r="Q200" s="487">
        <v>2024</v>
      </c>
      <c r="R200" s="487">
        <v>0</v>
      </c>
      <c r="S200" s="489">
        <v>2304</v>
      </c>
    </row>
    <row r="201" spans="1:19" x14ac:dyDescent="0.3">
      <c r="A201" s="487">
        <v>50</v>
      </c>
      <c r="B201" s="488" t="s">
        <v>1021</v>
      </c>
      <c r="C201" s="487">
        <v>3</v>
      </c>
      <c r="D201" s="488" t="s">
        <v>795</v>
      </c>
      <c r="E201" s="488" t="s">
        <v>755</v>
      </c>
      <c r="F201" s="488" t="s">
        <v>754</v>
      </c>
      <c r="G201" s="488" t="s">
        <v>762</v>
      </c>
      <c r="H201" s="488" t="s">
        <v>763</v>
      </c>
      <c r="I201" s="488" t="s">
        <v>726</v>
      </c>
      <c r="J201" s="487">
        <v>2025</v>
      </c>
      <c r="K201" s="487">
        <v>844462.4</v>
      </c>
      <c r="L201" s="488" t="s">
        <v>963</v>
      </c>
      <c r="M201" s="488" t="s">
        <v>963</v>
      </c>
      <c r="N201" s="487">
        <v>117</v>
      </c>
      <c r="O201" s="488" t="s">
        <v>980</v>
      </c>
      <c r="P201" s="488" t="s">
        <v>981</v>
      </c>
      <c r="Q201" s="487">
        <v>2024</v>
      </c>
      <c r="R201" s="487">
        <v>1310098.44</v>
      </c>
      <c r="S201" s="489">
        <v>-465636.03999999992</v>
      </c>
    </row>
    <row r="202" spans="1:19" x14ac:dyDescent="0.3">
      <c r="A202" s="487">
        <v>51</v>
      </c>
      <c r="B202" s="488" t="s">
        <v>1022</v>
      </c>
      <c r="C202" s="487">
        <v>3</v>
      </c>
      <c r="D202" s="488" t="s">
        <v>795</v>
      </c>
      <c r="E202" s="488" t="s">
        <v>573</v>
      </c>
      <c r="F202" s="488" t="s">
        <v>744</v>
      </c>
      <c r="G202" s="488" t="s">
        <v>745</v>
      </c>
      <c r="H202" s="488" t="s">
        <v>573</v>
      </c>
      <c r="I202" s="488" t="s">
        <v>726</v>
      </c>
      <c r="J202" s="487">
        <v>2025</v>
      </c>
      <c r="K202" s="487">
        <v>1529140.44</v>
      </c>
      <c r="L202" s="488" t="s">
        <v>963</v>
      </c>
      <c r="M202" s="488" t="s">
        <v>963</v>
      </c>
      <c r="N202" s="487">
        <v>114</v>
      </c>
      <c r="O202" s="488" t="s">
        <v>964</v>
      </c>
      <c r="P202" s="488" t="s">
        <v>977</v>
      </c>
      <c r="Q202" s="487">
        <v>2024</v>
      </c>
      <c r="R202" s="487">
        <v>1522580.13</v>
      </c>
      <c r="S202" s="489">
        <v>6560.3100000000559</v>
      </c>
    </row>
    <row r="203" spans="1:19" x14ac:dyDescent="0.3">
      <c r="A203" s="487">
        <v>51</v>
      </c>
      <c r="B203" s="488" t="s">
        <v>1022</v>
      </c>
      <c r="C203" s="487">
        <v>3</v>
      </c>
      <c r="D203" s="488" t="s">
        <v>795</v>
      </c>
      <c r="E203" s="488" t="s">
        <v>573</v>
      </c>
      <c r="F203" s="488" t="s">
        <v>744</v>
      </c>
      <c r="G203" s="488" t="s">
        <v>745</v>
      </c>
      <c r="H203" s="488" t="s">
        <v>573</v>
      </c>
      <c r="I203" s="488" t="s">
        <v>726</v>
      </c>
      <c r="J203" s="487">
        <v>2025</v>
      </c>
      <c r="K203" s="487">
        <v>0</v>
      </c>
      <c r="L203" s="488" t="s">
        <v>963</v>
      </c>
      <c r="M203" s="488" t="s">
        <v>963</v>
      </c>
      <c r="N203" s="487">
        <v>115</v>
      </c>
      <c r="O203" s="488" t="s">
        <v>965</v>
      </c>
      <c r="P203" s="488" t="s">
        <v>978</v>
      </c>
      <c r="Q203" s="487">
        <v>2024</v>
      </c>
      <c r="R203" s="487">
        <v>0</v>
      </c>
      <c r="S203" s="489">
        <v>0</v>
      </c>
    </row>
    <row r="204" spans="1:19" x14ac:dyDescent="0.3">
      <c r="A204" s="487">
        <v>51</v>
      </c>
      <c r="B204" s="488" t="s">
        <v>1022</v>
      </c>
      <c r="C204" s="487">
        <v>3</v>
      </c>
      <c r="D204" s="488" t="s">
        <v>795</v>
      </c>
      <c r="E204" s="488" t="s">
        <v>573</v>
      </c>
      <c r="F204" s="488" t="s">
        <v>744</v>
      </c>
      <c r="G204" s="488" t="s">
        <v>745</v>
      </c>
      <c r="H204" s="488" t="s">
        <v>573</v>
      </c>
      <c r="I204" s="488" t="s">
        <v>726</v>
      </c>
      <c r="J204" s="487">
        <v>2025</v>
      </c>
      <c r="K204" s="487">
        <v>0</v>
      </c>
      <c r="L204" s="488" t="s">
        <v>963</v>
      </c>
      <c r="M204" s="488" t="s">
        <v>963</v>
      </c>
      <c r="N204" s="487">
        <v>116</v>
      </c>
      <c r="O204" s="488" t="s">
        <v>966</v>
      </c>
      <c r="P204" s="488" t="s">
        <v>979</v>
      </c>
      <c r="Q204" s="487">
        <v>2024</v>
      </c>
      <c r="R204" s="487">
        <v>0</v>
      </c>
      <c r="S204" s="489">
        <v>0</v>
      </c>
    </row>
    <row r="205" spans="1:19" x14ac:dyDescent="0.3">
      <c r="A205" s="487">
        <v>51</v>
      </c>
      <c r="B205" s="488" t="s">
        <v>1022</v>
      </c>
      <c r="C205" s="487">
        <v>3</v>
      </c>
      <c r="D205" s="488" t="s">
        <v>795</v>
      </c>
      <c r="E205" s="488" t="s">
        <v>573</v>
      </c>
      <c r="F205" s="488" t="s">
        <v>744</v>
      </c>
      <c r="G205" s="488" t="s">
        <v>745</v>
      </c>
      <c r="H205" s="488" t="s">
        <v>573</v>
      </c>
      <c r="I205" s="488" t="s">
        <v>726</v>
      </c>
      <c r="J205" s="487">
        <v>2025</v>
      </c>
      <c r="K205" s="487">
        <v>1529140.44</v>
      </c>
      <c r="L205" s="488" t="s">
        <v>963</v>
      </c>
      <c r="M205" s="488" t="s">
        <v>963</v>
      </c>
      <c r="N205" s="487">
        <v>117</v>
      </c>
      <c r="O205" s="488" t="s">
        <v>980</v>
      </c>
      <c r="P205" s="488" t="s">
        <v>981</v>
      </c>
      <c r="Q205" s="487">
        <v>2024</v>
      </c>
      <c r="R205" s="487">
        <v>1522580.13</v>
      </c>
      <c r="S205" s="489">
        <v>6560.3100000000559</v>
      </c>
    </row>
    <row r="206" spans="1:19" x14ac:dyDescent="0.3">
      <c r="A206" s="487">
        <v>52</v>
      </c>
      <c r="B206" s="488" t="s">
        <v>1023</v>
      </c>
      <c r="C206" s="487">
        <v>3</v>
      </c>
      <c r="D206" s="488" t="s">
        <v>795</v>
      </c>
      <c r="E206" s="488" t="s">
        <v>573</v>
      </c>
      <c r="F206" s="488" t="s">
        <v>744</v>
      </c>
      <c r="G206" s="488" t="s">
        <v>745</v>
      </c>
      <c r="H206" s="488" t="s">
        <v>573</v>
      </c>
      <c r="I206" s="488" t="s">
        <v>726</v>
      </c>
      <c r="J206" s="487">
        <v>2025</v>
      </c>
      <c r="K206" s="487">
        <v>4222800</v>
      </c>
      <c r="L206" s="488" t="s">
        <v>963</v>
      </c>
      <c r="M206" s="488" t="s">
        <v>963</v>
      </c>
      <c r="N206" s="487">
        <v>114</v>
      </c>
      <c r="O206" s="488" t="s">
        <v>964</v>
      </c>
      <c r="P206" s="488" t="s">
        <v>977</v>
      </c>
      <c r="Q206" s="487">
        <v>2024</v>
      </c>
      <c r="R206" s="487">
        <v>4090500</v>
      </c>
      <c r="S206" s="489">
        <v>132300</v>
      </c>
    </row>
    <row r="207" spans="1:19" x14ac:dyDescent="0.3">
      <c r="A207" s="487">
        <v>52</v>
      </c>
      <c r="B207" s="488" t="s">
        <v>1023</v>
      </c>
      <c r="C207" s="487">
        <v>3</v>
      </c>
      <c r="D207" s="488" t="s">
        <v>795</v>
      </c>
      <c r="E207" s="488" t="s">
        <v>573</v>
      </c>
      <c r="F207" s="488" t="s">
        <v>744</v>
      </c>
      <c r="G207" s="488" t="s">
        <v>745</v>
      </c>
      <c r="H207" s="488" t="s">
        <v>573</v>
      </c>
      <c r="I207" s="488" t="s">
        <v>726</v>
      </c>
      <c r="J207" s="487">
        <v>2025</v>
      </c>
      <c r="K207" s="487">
        <v>677700</v>
      </c>
      <c r="L207" s="488" t="s">
        <v>963</v>
      </c>
      <c r="M207" s="488" t="s">
        <v>963</v>
      </c>
      <c r="N207" s="487">
        <v>115</v>
      </c>
      <c r="O207" s="488" t="s">
        <v>965</v>
      </c>
      <c r="P207" s="488" t="s">
        <v>978</v>
      </c>
      <c r="Q207" s="487">
        <v>2024</v>
      </c>
      <c r="R207" s="487">
        <v>677241</v>
      </c>
      <c r="S207" s="489">
        <v>459</v>
      </c>
    </row>
    <row r="208" spans="1:19" x14ac:dyDescent="0.3">
      <c r="A208" s="487">
        <v>52</v>
      </c>
      <c r="B208" s="488" t="s">
        <v>1023</v>
      </c>
      <c r="C208" s="487">
        <v>3</v>
      </c>
      <c r="D208" s="488" t="s">
        <v>795</v>
      </c>
      <c r="E208" s="488" t="s">
        <v>573</v>
      </c>
      <c r="F208" s="488" t="s">
        <v>744</v>
      </c>
      <c r="G208" s="488" t="s">
        <v>745</v>
      </c>
      <c r="H208" s="488" t="s">
        <v>573</v>
      </c>
      <c r="I208" s="488" t="s">
        <v>726</v>
      </c>
      <c r="J208" s="487">
        <v>2025</v>
      </c>
      <c r="K208" s="487">
        <v>378000</v>
      </c>
      <c r="L208" s="488" t="s">
        <v>963</v>
      </c>
      <c r="M208" s="488" t="s">
        <v>963</v>
      </c>
      <c r="N208" s="487">
        <v>116</v>
      </c>
      <c r="O208" s="488" t="s">
        <v>966</v>
      </c>
      <c r="P208" s="488" t="s">
        <v>979</v>
      </c>
      <c r="Q208" s="487">
        <v>2024</v>
      </c>
      <c r="R208" s="487">
        <v>297000</v>
      </c>
      <c r="S208" s="489">
        <v>81000</v>
      </c>
    </row>
    <row r="209" spans="1:19" x14ac:dyDescent="0.3">
      <c r="A209" s="487">
        <v>52</v>
      </c>
      <c r="B209" s="488" t="s">
        <v>1023</v>
      </c>
      <c r="C209" s="487">
        <v>3</v>
      </c>
      <c r="D209" s="488" t="s">
        <v>795</v>
      </c>
      <c r="E209" s="488" t="s">
        <v>573</v>
      </c>
      <c r="F209" s="488" t="s">
        <v>744</v>
      </c>
      <c r="G209" s="488" t="s">
        <v>745</v>
      </c>
      <c r="H209" s="488" t="s">
        <v>573</v>
      </c>
      <c r="I209" s="488" t="s">
        <v>726</v>
      </c>
      <c r="J209" s="487">
        <v>2025</v>
      </c>
      <c r="K209" s="487">
        <v>5278500</v>
      </c>
      <c r="L209" s="488" t="s">
        <v>963</v>
      </c>
      <c r="M209" s="488" t="s">
        <v>963</v>
      </c>
      <c r="N209" s="487">
        <v>117</v>
      </c>
      <c r="O209" s="488" t="s">
        <v>980</v>
      </c>
      <c r="P209" s="488" t="s">
        <v>981</v>
      </c>
      <c r="Q209" s="487">
        <v>2024</v>
      </c>
      <c r="R209" s="487">
        <v>5064741</v>
      </c>
      <c r="S209" s="489">
        <v>213759</v>
      </c>
    </row>
    <row r="210" spans="1:19" x14ac:dyDescent="0.3">
      <c r="A210" s="487">
        <v>53</v>
      </c>
      <c r="B210" s="488" t="s">
        <v>1024</v>
      </c>
      <c r="C210" s="487">
        <v>3</v>
      </c>
      <c r="D210" s="488" t="s">
        <v>795</v>
      </c>
      <c r="E210" s="488" t="s">
        <v>573</v>
      </c>
      <c r="F210" s="488" t="s">
        <v>744</v>
      </c>
      <c r="G210" s="488" t="s">
        <v>745</v>
      </c>
      <c r="H210" s="488" t="s">
        <v>573</v>
      </c>
      <c r="I210" s="488" t="s">
        <v>726</v>
      </c>
      <c r="J210" s="487">
        <v>2025</v>
      </c>
      <c r="K210" s="487">
        <v>2942132.4</v>
      </c>
      <c r="L210" s="488" t="s">
        <v>963</v>
      </c>
      <c r="M210" s="488" t="s">
        <v>963</v>
      </c>
      <c r="N210" s="487">
        <v>114</v>
      </c>
      <c r="O210" s="488" t="s">
        <v>964</v>
      </c>
      <c r="P210" s="488" t="s">
        <v>977</v>
      </c>
      <c r="Q210" s="487">
        <v>2024</v>
      </c>
      <c r="R210" s="487">
        <v>2604325.5</v>
      </c>
      <c r="S210" s="489">
        <v>337806.89999999991</v>
      </c>
    </row>
    <row r="211" spans="1:19" x14ac:dyDescent="0.3">
      <c r="A211" s="487">
        <v>53</v>
      </c>
      <c r="B211" s="488" t="s">
        <v>1024</v>
      </c>
      <c r="C211" s="487">
        <v>3</v>
      </c>
      <c r="D211" s="488" t="s">
        <v>795</v>
      </c>
      <c r="E211" s="488" t="s">
        <v>573</v>
      </c>
      <c r="F211" s="488" t="s">
        <v>744</v>
      </c>
      <c r="G211" s="488" t="s">
        <v>745</v>
      </c>
      <c r="H211" s="488" t="s">
        <v>573</v>
      </c>
      <c r="I211" s="488" t="s">
        <v>726</v>
      </c>
      <c r="J211" s="487">
        <v>2025</v>
      </c>
      <c r="K211" s="487">
        <v>0</v>
      </c>
      <c r="L211" s="488" t="s">
        <v>963</v>
      </c>
      <c r="M211" s="488" t="s">
        <v>963</v>
      </c>
      <c r="N211" s="487">
        <v>115</v>
      </c>
      <c r="O211" s="488" t="s">
        <v>965</v>
      </c>
      <c r="P211" s="488" t="s">
        <v>978</v>
      </c>
      <c r="Q211" s="487">
        <v>2024</v>
      </c>
      <c r="R211" s="487">
        <v>0</v>
      </c>
      <c r="S211" s="489">
        <v>0</v>
      </c>
    </row>
    <row r="212" spans="1:19" x14ac:dyDescent="0.3">
      <c r="A212" s="487">
        <v>53</v>
      </c>
      <c r="B212" s="488" t="s">
        <v>1024</v>
      </c>
      <c r="C212" s="487">
        <v>3</v>
      </c>
      <c r="D212" s="488" t="s">
        <v>795</v>
      </c>
      <c r="E212" s="488" t="s">
        <v>573</v>
      </c>
      <c r="F212" s="488" t="s">
        <v>744</v>
      </c>
      <c r="G212" s="488" t="s">
        <v>745</v>
      </c>
      <c r="H212" s="488" t="s">
        <v>573</v>
      </c>
      <c r="I212" s="488" t="s">
        <v>726</v>
      </c>
      <c r="J212" s="487">
        <v>2025</v>
      </c>
      <c r="K212" s="487">
        <v>0</v>
      </c>
      <c r="L212" s="488" t="s">
        <v>963</v>
      </c>
      <c r="M212" s="488" t="s">
        <v>963</v>
      </c>
      <c r="N212" s="487">
        <v>116</v>
      </c>
      <c r="O212" s="488" t="s">
        <v>966</v>
      </c>
      <c r="P212" s="488" t="s">
        <v>979</v>
      </c>
      <c r="Q212" s="487">
        <v>2024</v>
      </c>
      <c r="R212" s="487">
        <v>0</v>
      </c>
      <c r="S212" s="489">
        <v>0</v>
      </c>
    </row>
    <row r="213" spans="1:19" x14ac:dyDescent="0.3">
      <c r="A213" s="487">
        <v>53</v>
      </c>
      <c r="B213" s="488" t="s">
        <v>1024</v>
      </c>
      <c r="C213" s="487">
        <v>3</v>
      </c>
      <c r="D213" s="488" t="s">
        <v>795</v>
      </c>
      <c r="E213" s="488" t="s">
        <v>573</v>
      </c>
      <c r="F213" s="488" t="s">
        <v>744</v>
      </c>
      <c r="G213" s="488" t="s">
        <v>745</v>
      </c>
      <c r="H213" s="488" t="s">
        <v>573</v>
      </c>
      <c r="I213" s="488" t="s">
        <v>726</v>
      </c>
      <c r="J213" s="487">
        <v>2025</v>
      </c>
      <c r="K213" s="487">
        <v>2942132.4</v>
      </c>
      <c r="L213" s="488" t="s">
        <v>963</v>
      </c>
      <c r="M213" s="488" t="s">
        <v>963</v>
      </c>
      <c r="N213" s="487">
        <v>117</v>
      </c>
      <c r="O213" s="488" t="s">
        <v>980</v>
      </c>
      <c r="P213" s="488" t="s">
        <v>981</v>
      </c>
      <c r="Q213" s="487">
        <v>2024</v>
      </c>
      <c r="R213" s="487">
        <v>2604325.5</v>
      </c>
      <c r="S213" s="489">
        <v>337806.89999999991</v>
      </c>
    </row>
    <row r="214" spans="1:19" x14ac:dyDescent="0.3">
      <c r="A214" s="487">
        <v>54</v>
      </c>
      <c r="B214" s="488" t="s">
        <v>1025</v>
      </c>
      <c r="C214" s="487">
        <v>3</v>
      </c>
      <c r="D214" s="488" t="s">
        <v>795</v>
      </c>
      <c r="E214" s="488" t="s">
        <v>573</v>
      </c>
      <c r="F214" s="488" t="s">
        <v>744</v>
      </c>
      <c r="G214" s="488" t="s">
        <v>745</v>
      </c>
      <c r="H214" s="488" t="s">
        <v>573</v>
      </c>
      <c r="I214" s="488" t="s">
        <v>726</v>
      </c>
      <c r="J214" s="487">
        <v>2025</v>
      </c>
      <c r="K214" s="487">
        <v>281328.24</v>
      </c>
      <c r="L214" s="488" t="s">
        <v>963</v>
      </c>
      <c r="M214" s="488" t="s">
        <v>963</v>
      </c>
      <c r="N214" s="487">
        <v>114</v>
      </c>
      <c r="O214" s="488" t="s">
        <v>964</v>
      </c>
      <c r="P214" s="488" t="s">
        <v>977</v>
      </c>
      <c r="Q214" s="487">
        <v>2024</v>
      </c>
      <c r="R214" s="487">
        <v>296289.63</v>
      </c>
      <c r="S214" s="489">
        <v>-14961.390000000014</v>
      </c>
    </row>
    <row r="215" spans="1:19" x14ac:dyDescent="0.3">
      <c r="A215" s="487">
        <v>54</v>
      </c>
      <c r="B215" s="488" t="s">
        <v>1025</v>
      </c>
      <c r="C215" s="487">
        <v>3</v>
      </c>
      <c r="D215" s="488" t="s">
        <v>795</v>
      </c>
      <c r="E215" s="488" t="s">
        <v>573</v>
      </c>
      <c r="F215" s="488" t="s">
        <v>744</v>
      </c>
      <c r="G215" s="488" t="s">
        <v>745</v>
      </c>
      <c r="H215" s="488" t="s">
        <v>573</v>
      </c>
      <c r="I215" s="488" t="s">
        <v>726</v>
      </c>
      <c r="J215" s="487">
        <v>2025</v>
      </c>
      <c r="K215" s="487">
        <v>0</v>
      </c>
      <c r="L215" s="488" t="s">
        <v>963</v>
      </c>
      <c r="M215" s="488" t="s">
        <v>963</v>
      </c>
      <c r="N215" s="487">
        <v>115</v>
      </c>
      <c r="O215" s="488" t="s">
        <v>965</v>
      </c>
      <c r="P215" s="488" t="s">
        <v>978</v>
      </c>
      <c r="Q215" s="487">
        <v>2024</v>
      </c>
      <c r="R215" s="487">
        <v>0</v>
      </c>
      <c r="S215" s="489">
        <v>0</v>
      </c>
    </row>
    <row r="216" spans="1:19" x14ac:dyDescent="0.3">
      <c r="A216" s="487">
        <v>54</v>
      </c>
      <c r="B216" s="488" t="s">
        <v>1025</v>
      </c>
      <c r="C216" s="487">
        <v>3</v>
      </c>
      <c r="D216" s="488" t="s">
        <v>795</v>
      </c>
      <c r="E216" s="488" t="s">
        <v>573</v>
      </c>
      <c r="F216" s="488" t="s">
        <v>744</v>
      </c>
      <c r="G216" s="488" t="s">
        <v>745</v>
      </c>
      <c r="H216" s="488" t="s">
        <v>573</v>
      </c>
      <c r="I216" s="488" t="s">
        <v>726</v>
      </c>
      <c r="J216" s="487">
        <v>2025</v>
      </c>
      <c r="K216" s="487">
        <v>0</v>
      </c>
      <c r="L216" s="488" t="s">
        <v>963</v>
      </c>
      <c r="M216" s="488" t="s">
        <v>963</v>
      </c>
      <c r="N216" s="487">
        <v>116</v>
      </c>
      <c r="O216" s="488" t="s">
        <v>966</v>
      </c>
      <c r="P216" s="488" t="s">
        <v>979</v>
      </c>
      <c r="Q216" s="487">
        <v>2024</v>
      </c>
      <c r="R216" s="487">
        <v>0</v>
      </c>
      <c r="S216" s="489">
        <v>0</v>
      </c>
    </row>
    <row r="217" spans="1:19" x14ac:dyDescent="0.3">
      <c r="A217" s="487">
        <v>54</v>
      </c>
      <c r="B217" s="488" t="s">
        <v>1025</v>
      </c>
      <c r="C217" s="487">
        <v>3</v>
      </c>
      <c r="D217" s="488" t="s">
        <v>795</v>
      </c>
      <c r="E217" s="488" t="s">
        <v>573</v>
      </c>
      <c r="F217" s="488" t="s">
        <v>744</v>
      </c>
      <c r="G217" s="488" t="s">
        <v>745</v>
      </c>
      <c r="H217" s="488" t="s">
        <v>573</v>
      </c>
      <c r="I217" s="488" t="s">
        <v>726</v>
      </c>
      <c r="J217" s="487">
        <v>2025</v>
      </c>
      <c r="K217" s="487">
        <v>281328.24</v>
      </c>
      <c r="L217" s="488" t="s">
        <v>963</v>
      </c>
      <c r="M217" s="488" t="s">
        <v>963</v>
      </c>
      <c r="N217" s="487">
        <v>117</v>
      </c>
      <c r="O217" s="488" t="s">
        <v>980</v>
      </c>
      <c r="P217" s="488" t="s">
        <v>981</v>
      </c>
      <c r="Q217" s="487">
        <v>2024</v>
      </c>
      <c r="R217" s="487">
        <v>296289.63</v>
      </c>
      <c r="S217" s="489">
        <v>-14961.390000000014</v>
      </c>
    </row>
    <row r="218" spans="1:19" x14ac:dyDescent="0.3">
      <c r="A218" s="487">
        <v>55</v>
      </c>
      <c r="B218" s="488" t="s">
        <v>1026</v>
      </c>
      <c r="C218" s="487">
        <v>3</v>
      </c>
      <c r="D218" s="488" t="s">
        <v>795</v>
      </c>
      <c r="E218" s="488" t="s">
        <v>769</v>
      </c>
      <c r="F218" s="488" t="s">
        <v>768</v>
      </c>
      <c r="G218" s="488" t="s">
        <v>773</v>
      </c>
      <c r="H218" s="488" t="s">
        <v>580</v>
      </c>
      <c r="I218" s="488" t="s">
        <v>726</v>
      </c>
      <c r="J218" s="487">
        <v>2025</v>
      </c>
      <c r="K218" s="487">
        <v>6862553.8799999999</v>
      </c>
      <c r="L218" s="488" t="s">
        <v>963</v>
      </c>
      <c r="M218" s="488" t="s">
        <v>963</v>
      </c>
      <c r="N218" s="487">
        <v>114</v>
      </c>
      <c r="O218" s="488" t="s">
        <v>964</v>
      </c>
      <c r="P218" s="488" t="s">
        <v>977</v>
      </c>
      <c r="Q218" s="487">
        <v>2024</v>
      </c>
      <c r="R218" s="487">
        <v>6135000.2999999998</v>
      </c>
      <c r="S218" s="489">
        <v>727553.58000000007</v>
      </c>
    </row>
    <row r="219" spans="1:19" x14ac:dyDescent="0.3">
      <c r="A219" s="487">
        <v>55</v>
      </c>
      <c r="B219" s="488" t="s">
        <v>1026</v>
      </c>
      <c r="C219" s="487">
        <v>3</v>
      </c>
      <c r="D219" s="488" t="s">
        <v>795</v>
      </c>
      <c r="E219" s="488" t="s">
        <v>769</v>
      </c>
      <c r="F219" s="488" t="s">
        <v>768</v>
      </c>
      <c r="G219" s="488" t="s">
        <v>773</v>
      </c>
      <c r="H219" s="488" t="s">
        <v>580</v>
      </c>
      <c r="I219" s="488" t="s">
        <v>726</v>
      </c>
      <c r="J219" s="487">
        <v>2025</v>
      </c>
      <c r="K219" s="487">
        <v>8151.84</v>
      </c>
      <c r="L219" s="488" t="s">
        <v>963</v>
      </c>
      <c r="M219" s="488" t="s">
        <v>963</v>
      </c>
      <c r="N219" s="487">
        <v>115</v>
      </c>
      <c r="O219" s="488" t="s">
        <v>965</v>
      </c>
      <c r="P219" s="488" t="s">
        <v>978</v>
      </c>
      <c r="Q219" s="487">
        <v>2024</v>
      </c>
      <c r="R219" s="487">
        <v>8264.1</v>
      </c>
      <c r="S219" s="489">
        <v>-112.26000000000022</v>
      </c>
    </row>
    <row r="220" spans="1:19" x14ac:dyDescent="0.3">
      <c r="A220" s="487">
        <v>55</v>
      </c>
      <c r="B220" s="488" t="s">
        <v>1026</v>
      </c>
      <c r="C220" s="487">
        <v>3</v>
      </c>
      <c r="D220" s="488" t="s">
        <v>795</v>
      </c>
      <c r="E220" s="488" t="s">
        <v>769</v>
      </c>
      <c r="F220" s="488" t="s">
        <v>768</v>
      </c>
      <c r="G220" s="488" t="s">
        <v>773</v>
      </c>
      <c r="H220" s="488" t="s">
        <v>580</v>
      </c>
      <c r="I220" s="488" t="s">
        <v>726</v>
      </c>
      <c r="J220" s="487">
        <v>2025</v>
      </c>
      <c r="K220" s="487">
        <v>7552.08</v>
      </c>
      <c r="L220" s="488" t="s">
        <v>963</v>
      </c>
      <c r="M220" s="488" t="s">
        <v>963</v>
      </c>
      <c r="N220" s="487">
        <v>116</v>
      </c>
      <c r="O220" s="488" t="s">
        <v>966</v>
      </c>
      <c r="P220" s="488" t="s">
        <v>979</v>
      </c>
      <c r="Q220" s="487">
        <v>2024</v>
      </c>
      <c r="R220" s="487">
        <v>12901.2</v>
      </c>
      <c r="S220" s="489">
        <v>-5349.1200000000008</v>
      </c>
    </row>
    <row r="221" spans="1:19" x14ac:dyDescent="0.3">
      <c r="A221" s="487">
        <v>55</v>
      </c>
      <c r="B221" s="488" t="s">
        <v>1026</v>
      </c>
      <c r="C221" s="487">
        <v>3</v>
      </c>
      <c r="D221" s="488" t="s">
        <v>795</v>
      </c>
      <c r="E221" s="488" t="s">
        <v>769</v>
      </c>
      <c r="F221" s="488" t="s">
        <v>768</v>
      </c>
      <c r="G221" s="488" t="s">
        <v>773</v>
      </c>
      <c r="H221" s="488" t="s">
        <v>580</v>
      </c>
      <c r="I221" s="488" t="s">
        <v>726</v>
      </c>
      <c r="J221" s="487">
        <v>2025</v>
      </c>
      <c r="K221" s="487">
        <v>6878257.7999999998</v>
      </c>
      <c r="L221" s="488" t="s">
        <v>963</v>
      </c>
      <c r="M221" s="488" t="s">
        <v>963</v>
      </c>
      <c r="N221" s="487">
        <v>117</v>
      </c>
      <c r="O221" s="488" t="s">
        <v>980</v>
      </c>
      <c r="P221" s="488" t="s">
        <v>981</v>
      </c>
      <c r="Q221" s="487">
        <v>2024</v>
      </c>
      <c r="R221" s="487">
        <v>6156165.5999999996</v>
      </c>
      <c r="S221" s="489">
        <v>722092.20000000019</v>
      </c>
    </row>
    <row r="222" spans="1:19" x14ac:dyDescent="0.3">
      <c r="A222" s="487">
        <v>56</v>
      </c>
      <c r="B222" s="488" t="s">
        <v>1027</v>
      </c>
      <c r="C222" s="487">
        <v>4</v>
      </c>
      <c r="D222" s="488" t="s">
        <v>797</v>
      </c>
      <c r="E222" s="488" t="s">
        <v>750</v>
      </c>
      <c r="F222" s="488" t="s">
        <v>749</v>
      </c>
      <c r="G222" s="488" t="s">
        <v>1229</v>
      </c>
      <c r="H222" s="488" t="s">
        <v>751</v>
      </c>
      <c r="I222" s="488" t="s">
        <v>726</v>
      </c>
      <c r="J222" s="487">
        <v>2025</v>
      </c>
      <c r="K222" s="487">
        <v>3686705</v>
      </c>
      <c r="L222" s="488" t="s">
        <v>963</v>
      </c>
      <c r="M222" s="488" t="s">
        <v>963</v>
      </c>
      <c r="N222" s="487">
        <v>114</v>
      </c>
      <c r="O222" s="488" t="s">
        <v>964</v>
      </c>
      <c r="P222" s="488" t="s">
        <v>977</v>
      </c>
      <c r="Q222" s="487">
        <v>2024</v>
      </c>
      <c r="R222" s="487">
        <v>4948733.5999999996</v>
      </c>
      <c r="S222" s="489">
        <v>-1262028.5999999996</v>
      </c>
    </row>
    <row r="223" spans="1:19" x14ac:dyDescent="0.3">
      <c r="A223" s="487">
        <v>56</v>
      </c>
      <c r="B223" s="488" t="s">
        <v>1027</v>
      </c>
      <c r="C223" s="487">
        <v>4</v>
      </c>
      <c r="D223" s="488" t="s">
        <v>797</v>
      </c>
      <c r="E223" s="488" t="s">
        <v>750</v>
      </c>
      <c r="F223" s="488" t="s">
        <v>749</v>
      </c>
      <c r="G223" s="488" t="s">
        <v>1229</v>
      </c>
      <c r="H223" s="488" t="s">
        <v>751</v>
      </c>
      <c r="I223" s="488" t="s">
        <v>726</v>
      </c>
      <c r="J223" s="487">
        <v>2025</v>
      </c>
      <c r="K223" s="487">
        <v>202816.4</v>
      </c>
      <c r="L223" s="488" t="s">
        <v>963</v>
      </c>
      <c r="M223" s="488" t="s">
        <v>963</v>
      </c>
      <c r="N223" s="487">
        <v>115</v>
      </c>
      <c r="O223" s="488" t="s">
        <v>965</v>
      </c>
      <c r="P223" s="488" t="s">
        <v>978</v>
      </c>
      <c r="Q223" s="487">
        <v>2024</v>
      </c>
      <c r="R223" s="487">
        <v>484299.6</v>
      </c>
      <c r="S223" s="489">
        <v>-281483.19999999995</v>
      </c>
    </row>
    <row r="224" spans="1:19" x14ac:dyDescent="0.3">
      <c r="A224" s="487">
        <v>56</v>
      </c>
      <c r="B224" s="488" t="s">
        <v>1027</v>
      </c>
      <c r="C224" s="487">
        <v>4</v>
      </c>
      <c r="D224" s="488" t="s">
        <v>797</v>
      </c>
      <c r="E224" s="488" t="s">
        <v>750</v>
      </c>
      <c r="F224" s="488" t="s">
        <v>749</v>
      </c>
      <c r="G224" s="488" t="s">
        <v>1229</v>
      </c>
      <c r="H224" s="488" t="s">
        <v>751</v>
      </c>
      <c r="I224" s="488" t="s">
        <v>726</v>
      </c>
      <c r="J224" s="487">
        <v>2025</v>
      </c>
      <c r="K224" s="487">
        <v>258572.2</v>
      </c>
      <c r="L224" s="488" t="s">
        <v>963</v>
      </c>
      <c r="M224" s="488" t="s">
        <v>963</v>
      </c>
      <c r="N224" s="487">
        <v>116</v>
      </c>
      <c r="O224" s="488" t="s">
        <v>966</v>
      </c>
      <c r="P224" s="488" t="s">
        <v>979</v>
      </c>
      <c r="Q224" s="487">
        <v>2024</v>
      </c>
      <c r="R224" s="487">
        <v>283275.92</v>
      </c>
      <c r="S224" s="489">
        <v>-24703.719999999972</v>
      </c>
    </row>
    <row r="225" spans="1:19" x14ac:dyDescent="0.3">
      <c r="A225" s="487">
        <v>56</v>
      </c>
      <c r="B225" s="488" t="s">
        <v>1027</v>
      </c>
      <c r="C225" s="487">
        <v>4</v>
      </c>
      <c r="D225" s="488" t="s">
        <v>797</v>
      </c>
      <c r="E225" s="488" t="s">
        <v>750</v>
      </c>
      <c r="F225" s="488" t="s">
        <v>749</v>
      </c>
      <c r="G225" s="488" t="s">
        <v>1229</v>
      </c>
      <c r="H225" s="488" t="s">
        <v>751</v>
      </c>
      <c r="I225" s="488" t="s">
        <v>726</v>
      </c>
      <c r="J225" s="487">
        <v>2025</v>
      </c>
      <c r="K225" s="487">
        <v>4148093.6</v>
      </c>
      <c r="L225" s="488" t="s">
        <v>963</v>
      </c>
      <c r="M225" s="488" t="s">
        <v>963</v>
      </c>
      <c r="N225" s="487">
        <v>117</v>
      </c>
      <c r="O225" s="488" t="s">
        <v>980</v>
      </c>
      <c r="P225" s="488" t="s">
        <v>981</v>
      </c>
      <c r="Q225" s="487">
        <v>2024</v>
      </c>
      <c r="R225" s="487">
        <v>5716309.1200000001</v>
      </c>
      <c r="S225" s="489">
        <v>-1568215.52</v>
      </c>
    </row>
    <row r="226" spans="1:19" x14ac:dyDescent="0.3">
      <c r="A226" s="487">
        <v>57</v>
      </c>
      <c r="B226" s="488" t="s">
        <v>117</v>
      </c>
      <c r="C226" s="487">
        <v>4</v>
      </c>
      <c r="D226" s="488" t="s">
        <v>797</v>
      </c>
      <c r="E226" s="488" t="s">
        <v>737</v>
      </c>
      <c r="F226" s="488" t="s">
        <v>736</v>
      </c>
      <c r="G226" s="488" t="s">
        <v>738</v>
      </c>
      <c r="H226" s="488" t="s">
        <v>571</v>
      </c>
      <c r="I226" s="488" t="s">
        <v>726</v>
      </c>
      <c r="J226" s="487">
        <v>2025</v>
      </c>
      <c r="K226" s="487">
        <v>15373703.465399999</v>
      </c>
      <c r="L226" s="488" t="s">
        <v>963</v>
      </c>
      <c r="M226" s="488" t="s">
        <v>963</v>
      </c>
      <c r="N226" s="487">
        <v>114</v>
      </c>
      <c r="O226" s="488" t="s">
        <v>964</v>
      </c>
      <c r="P226" s="488" t="s">
        <v>977</v>
      </c>
      <c r="Q226" s="487">
        <v>2024</v>
      </c>
      <c r="R226" s="487">
        <v>15280883.3386</v>
      </c>
      <c r="S226" s="489">
        <v>92820.126799998805</v>
      </c>
    </row>
    <row r="227" spans="1:19" x14ac:dyDescent="0.3">
      <c r="A227" s="487">
        <v>57</v>
      </c>
      <c r="B227" s="488" t="s">
        <v>117</v>
      </c>
      <c r="C227" s="487">
        <v>4</v>
      </c>
      <c r="D227" s="488" t="s">
        <v>797</v>
      </c>
      <c r="E227" s="488" t="s">
        <v>737</v>
      </c>
      <c r="F227" s="488" t="s">
        <v>736</v>
      </c>
      <c r="G227" s="488" t="s">
        <v>738</v>
      </c>
      <c r="H227" s="488" t="s">
        <v>571</v>
      </c>
      <c r="I227" s="488" t="s">
        <v>726</v>
      </c>
      <c r="J227" s="487">
        <v>2025</v>
      </c>
      <c r="K227" s="487">
        <v>587700.42200000002</v>
      </c>
      <c r="L227" s="488" t="s">
        <v>963</v>
      </c>
      <c r="M227" s="488" t="s">
        <v>963</v>
      </c>
      <c r="N227" s="487">
        <v>115</v>
      </c>
      <c r="O227" s="488" t="s">
        <v>965</v>
      </c>
      <c r="P227" s="488" t="s">
        <v>978</v>
      </c>
      <c r="Q227" s="487">
        <v>2024</v>
      </c>
      <c r="R227" s="487">
        <v>642283.72</v>
      </c>
      <c r="S227" s="489">
        <v>-54583.297999999952</v>
      </c>
    </row>
    <row r="228" spans="1:19" x14ac:dyDescent="0.3">
      <c r="A228" s="487">
        <v>57</v>
      </c>
      <c r="B228" s="488" t="s">
        <v>117</v>
      </c>
      <c r="C228" s="487">
        <v>4</v>
      </c>
      <c r="D228" s="488" t="s">
        <v>797</v>
      </c>
      <c r="E228" s="488" t="s">
        <v>737</v>
      </c>
      <c r="F228" s="488" t="s">
        <v>736</v>
      </c>
      <c r="G228" s="488" t="s">
        <v>738</v>
      </c>
      <c r="H228" s="488" t="s">
        <v>571</v>
      </c>
      <c r="I228" s="488" t="s">
        <v>726</v>
      </c>
      <c r="J228" s="487">
        <v>2025</v>
      </c>
      <c r="K228" s="487">
        <v>55905.523999999998</v>
      </c>
      <c r="L228" s="488" t="s">
        <v>963</v>
      </c>
      <c r="M228" s="488" t="s">
        <v>963</v>
      </c>
      <c r="N228" s="487">
        <v>116</v>
      </c>
      <c r="O228" s="488" t="s">
        <v>966</v>
      </c>
      <c r="P228" s="488" t="s">
        <v>979</v>
      </c>
      <c r="Q228" s="487">
        <v>2024</v>
      </c>
      <c r="R228" s="487">
        <v>50649.56</v>
      </c>
      <c r="S228" s="489">
        <v>5255.9639999999999</v>
      </c>
    </row>
    <row r="229" spans="1:19" x14ac:dyDescent="0.3">
      <c r="A229" s="487">
        <v>57</v>
      </c>
      <c r="B229" s="488" t="s">
        <v>117</v>
      </c>
      <c r="C229" s="487">
        <v>4</v>
      </c>
      <c r="D229" s="488" t="s">
        <v>797</v>
      </c>
      <c r="E229" s="488" t="s">
        <v>737</v>
      </c>
      <c r="F229" s="488" t="s">
        <v>736</v>
      </c>
      <c r="G229" s="488" t="s">
        <v>738</v>
      </c>
      <c r="H229" s="488" t="s">
        <v>571</v>
      </c>
      <c r="I229" s="488" t="s">
        <v>726</v>
      </c>
      <c r="J229" s="487">
        <v>2025</v>
      </c>
      <c r="K229" s="487">
        <v>16017309.4114</v>
      </c>
      <c r="L229" s="488" t="s">
        <v>963</v>
      </c>
      <c r="M229" s="488" t="s">
        <v>963</v>
      </c>
      <c r="N229" s="487">
        <v>117</v>
      </c>
      <c r="O229" s="488" t="s">
        <v>980</v>
      </c>
      <c r="P229" s="488" t="s">
        <v>981</v>
      </c>
      <c r="Q229" s="487">
        <v>2024</v>
      </c>
      <c r="R229" s="487">
        <v>15973816.6186</v>
      </c>
      <c r="S229" s="489">
        <v>43492.792799999937</v>
      </c>
    </row>
    <row r="230" spans="1:19" x14ac:dyDescent="0.3">
      <c r="A230" s="487">
        <v>58</v>
      </c>
      <c r="B230" s="488" t="s">
        <v>1028</v>
      </c>
      <c r="C230" s="487">
        <v>4</v>
      </c>
      <c r="D230" s="488" t="s">
        <v>797</v>
      </c>
      <c r="E230" s="488" t="s">
        <v>755</v>
      </c>
      <c r="F230" s="488" t="s">
        <v>754</v>
      </c>
      <c r="G230" s="488" t="s">
        <v>756</v>
      </c>
      <c r="H230" s="488" t="s">
        <v>575</v>
      </c>
      <c r="I230" s="488" t="s">
        <v>726</v>
      </c>
      <c r="J230" s="487">
        <v>2025</v>
      </c>
      <c r="K230" s="487">
        <v>162795.5</v>
      </c>
      <c r="L230" s="488" t="s">
        <v>963</v>
      </c>
      <c r="M230" s="488" t="s">
        <v>963</v>
      </c>
      <c r="N230" s="487">
        <v>114</v>
      </c>
      <c r="O230" s="488" t="s">
        <v>964</v>
      </c>
      <c r="P230" s="488" t="s">
        <v>977</v>
      </c>
      <c r="Q230" s="487">
        <v>2024</v>
      </c>
      <c r="R230" s="487">
        <v>151048</v>
      </c>
      <c r="S230" s="489">
        <v>11747.5</v>
      </c>
    </row>
    <row r="231" spans="1:19" x14ac:dyDescent="0.3">
      <c r="A231" s="487">
        <v>58</v>
      </c>
      <c r="B231" s="488" t="s">
        <v>1028</v>
      </c>
      <c r="C231" s="487">
        <v>4</v>
      </c>
      <c r="D231" s="488" t="s">
        <v>797</v>
      </c>
      <c r="E231" s="488" t="s">
        <v>755</v>
      </c>
      <c r="F231" s="488" t="s">
        <v>754</v>
      </c>
      <c r="G231" s="488" t="s">
        <v>756</v>
      </c>
      <c r="H231" s="488" t="s">
        <v>575</v>
      </c>
      <c r="I231" s="488" t="s">
        <v>726</v>
      </c>
      <c r="J231" s="487">
        <v>2025</v>
      </c>
      <c r="K231" s="487">
        <v>807.35</v>
      </c>
      <c r="L231" s="488" t="s">
        <v>963</v>
      </c>
      <c r="M231" s="488" t="s">
        <v>963</v>
      </c>
      <c r="N231" s="487">
        <v>115</v>
      </c>
      <c r="O231" s="488" t="s">
        <v>965</v>
      </c>
      <c r="P231" s="488" t="s">
        <v>978</v>
      </c>
      <c r="Q231" s="487">
        <v>2024</v>
      </c>
      <c r="R231" s="487">
        <v>3634</v>
      </c>
      <c r="S231" s="489">
        <v>-2826.65</v>
      </c>
    </row>
    <row r="232" spans="1:19" x14ac:dyDescent="0.3">
      <c r="A232" s="487">
        <v>58</v>
      </c>
      <c r="B232" s="488" t="s">
        <v>1028</v>
      </c>
      <c r="C232" s="487">
        <v>4</v>
      </c>
      <c r="D232" s="488" t="s">
        <v>797</v>
      </c>
      <c r="E232" s="488" t="s">
        <v>755</v>
      </c>
      <c r="F232" s="488" t="s">
        <v>754</v>
      </c>
      <c r="G232" s="488" t="s">
        <v>756</v>
      </c>
      <c r="H232" s="488" t="s">
        <v>575</v>
      </c>
      <c r="I232" s="488" t="s">
        <v>726</v>
      </c>
      <c r="J232" s="487">
        <v>2025</v>
      </c>
      <c r="K232" s="487">
        <v>0</v>
      </c>
      <c r="L232" s="488" t="s">
        <v>963</v>
      </c>
      <c r="M232" s="488" t="s">
        <v>963</v>
      </c>
      <c r="N232" s="487">
        <v>116</v>
      </c>
      <c r="O232" s="488" t="s">
        <v>966</v>
      </c>
      <c r="P232" s="488" t="s">
        <v>979</v>
      </c>
      <c r="Q232" s="487">
        <v>2024</v>
      </c>
      <c r="R232" s="487">
        <v>246.48</v>
      </c>
      <c r="S232" s="489">
        <v>-246.48</v>
      </c>
    </row>
    <row r="233" spans="1:19" x14ac:dyDescent="0.3">
      <c r="A233" s="487">
        <v>58</v>
      </c>
      <c r="B233" s="488" t="s">
        <v>1028</v>
      </c>
      <c r="C233" s="487">
        <v>4</v>
      </c>
      <c r="D233" s="488" t="s">
        <v>797</v>
      </c>
      <c r="E233" s="488" t="s">
        <v>755</v>
      </c>
      <c r="F233" s="488" t="s">
        <v>754</v>
      </c>
      <c r="G233" s="488" t="s">
        <v>756</v>
      </c>
      <c r="H233" s="488" t="s">
        <v>575</v>
      </c>
      <c r="I233" s="488" t="s">
        <v>726</v>
      </c>
      <c r="J233" s="487">
        <v>2025</v>
      </c>
      <c r="K233" s="487">
        <v>163602.85</v>
      </c>
      <c r="L233" s="488" t="s">
        <v>963</v>
      </c>
      <c r="M233" s="488" t="s">
        <v>963</v>
      </c>
      <c r="N233" s="487">
        <v>117</v>
      </c>
      <c r="O233" s="488" t="s">
        <v>980</v>
      </c>
      <c r="P233" s="488" t="s">
        <v>981</v>
      </c>
      <c r="Q233" s="487">
        <v>2024</v>
      </c>
      <c r="R233" s="487">
        <v>154928.48000000001</v>
      </c>
      <c r="S233" s="489">
        <v>8674.3699999999953</v>
      </c>
    </row>
    <row r="234" spans="1:19" x14ac:dyDescent="0.3">
      <c r="A234" s="487">
        <v>59</v>
      </c>
      <c r="B234" s="488" t="s">
        <v>1029</v>
      </c>
      <c r="C234" s="487">
        <v>4</v>
      </c>
      <c r="D234" s="488" t="s">
        <v>797</v>
      </c>
      <c r="E234" s="488" t="s">
        <v>755</v>
      </c>
      <c r="F234" s="488" t="s">
        <v>754</v>
      </c>
      <c r="G234" s="488" t="s">
        <v>764</v>
      </c>
      <c r="H234" s="488" t="s">
        <v>765</v>
      </c>
      <c r="I234" s="488" t="s">
        <v>726</v>
      </c>
      <c r="J234" s="487">
        <v>2025</v>
      </c>
      <c r="K234" s="487">
        <v>1572849.2</v>
      </c>
      <c r="L234" s="488" t="s">
        <v>963</v>
      </c>
      <c r="M234" s="488" t="s">
        <v>963</v>
      </c>
      <c r="N234" s="487">
        <v>114</v>
      </c>
      <c r="O234" s="488" t="s">
        <v>964</v>
      </c>
      <c r="P234" s="488" t="s">
        <v>977</v>
      </c>
      <c r="Q234" s="487">
        <v>2024</v>
      </c>
      <c r="R234" s="487">
        <v>1023750</v>
      </c>
      <c r="S234" s="489">
        <v>549099.19999999995</v>
      </c>
    </row>
    <row r="235" spans="1:19" x14ac:dyDescent="0.3">
      <c r="A235" s="487">
        <v>59</v>
      </c>
      <c r="B235" s="488" t="s">
        <v>1029</v>
      </c>
      <c r="C235" s="487">
        <v>4</v>
      </c>
      <c r="D235" s="488" t="s">
        <v>797</v>
      </c>
      <c r="E235" s="488" t="s">
        <v>755</v>
      </c>
      <c r="F235" s="488" t="s">
        <v>754</v>
      </c>
      <c r="G235" s="488" t="s">
        <v>764</v>
      </c>
      <c r="H235" s="488" t="s">
        <v>765</v>
      </c>
      <c r="I235" s="488" t="s">
        <v>726</v>
      </c>
      <c r="J235" s="487">
        <v>2025</v>
      </c>
      <c r="K235" s="487">
        <v>5649.8</v>
      </c>
      <c r="L235" s="488" t="s">
        <v>963</v>
      </c>
      <c r="M235" s="488" t="s">
        <v>963</v>
      </c>
      <c r="N235" s="487">
        <v>115</v>
      </c>
      <c r="O235" s="488" t="s">
        <v>965</v>
      </c>
      <c r="P235" s="488" t="s">
        <v>978</v>
      </c>
      <c r="Q235" s="487">
        <v>2024</v>
      </c>
      <c r="R235" s="487">
        <v>11250</v>
      </c>
      <c r="S235" s="489">
        <v>-5600.2</v>
      </c>
    </row>
    <row r="236" spans="1:19" x14ac:dyDescent="0.3">
      <c r="A236" s="487">
        <v>59</v>
      </c>
      <c r="B236" s="488" t="s">
        <v>1029</v>
      </c>
      <c r="C236" s="487">
        <v>4</v>
      </c>
      <c r="D236" s="488" t="s">
        <v>797</v>
      </c>
      <c r="E236" s="488" t="s">
        <v>755</v>
      </c>
      <c r="F236" s="488" t="s">
        <v>754</v>
      </c>
      <c r="G236" s="488" t="s">
        <v>764</v>
      </c>
      <c r="H236" s="488" t="s">
        <v>765</v>
      </c>
      <c r="I236" s="488" t="s">
        <v>726</v>
      </c>
      <c r="J236" s="487">
        <v>2025</v>
      </c>
      <c r="K236" s="487">
        <v>0</v>
      </c>
      <c r="L236" s="488" t="s">
        <v>963</v>
      </c>
      <c r="M236" s="488" t="s">
        <v>963</v>
      </c>
      <c r="N236" s="487">
        <v>116</v>
      </c>
      <c r="O236" s="488" t="s">
        <v>966</v>
      </c>
      <c r="P236" s="488" t="s">
        <v>979</v>
      </c>
      <c r="Q236" s="487">
        <v>2024</v>
      </c>
      <c r="R236" s="487">
        <v>0</v>
      </c>
      <c r="S236" s="489">
        <v>0</v>
      </c>
    </row>
    <row r="237" spans="1:19" x14ac:dyDescent="0.3">
      <c r="A237" s="487">
        <v>59</v>
      </c>
      <c r="B237" s="488" t="s">
        <v>1029</v>
      </c>
      <c r="C237" s="487">
        <v>4</v>
      </c>
      <c r="D237" s="488" t="s">
        <v>797</v>
      </c>
      <c r="E237" s="488" t="s">
        <v>755</v>
      </c>
      <c r="F237" s="488" t="s">
        <v>754</v>
      </c>
      <c r="G237" s="488" t="s">
        <v>764</v>
      </c>
      <c r="H237" s="488" t="s">
        <v>765</v>
      </c>
      <c r="I237" s="488" t="s">
        <v>726</v>
      </c>
      <c r="J237" s="487">
        <v>2025</v>
      </c>
      <c r="K237" s="487">
        <v>1578499</v>
      </c>
      <c r="L237" s="488" t="s">
        <v>963</v>
      </c>
      <c r="M237" s="488" t="s">
        <v>963</v>
      </c>
      <c r="N237" s="487">
        <v>117</v>
      </c>
      <c r="O237" s="488" t="s">
        <v>980</v>
      </c>
      <c r="P237" s="488" t="s">
        <v>981</v>
      </c>
      <c r="Q237" s="487">
        <v>2024</v>
      </c>
      <c r="R237" s="487">
        <v>1035000</v>
      </c>
      <c r="S237" s="489">
        <v>543499</v>
      </c>
    </row>
    <row r="238" spans="1:19" x14ac:dyDescent="0.3">
      <c r="A238" s="487">
        <v>60</v>
      </c>
      <c r="B238" s="488" t="s">
        <v>1030</v>
      </c>
      <c r="C238" s="487">
        <v>4</v>
      </c>
      <c r="D238" s="488" t="s">
        <v>797</v>
      </c>
      <c r="E238" s="488" t="s">
        <v>778</v>
      </c>
      <c r="F238" s="488" t="s">
        <v>777</v>
      </c>
      <c r="G238" s="488" t="s">
        <v>781</v>
      </c>
      <c r="H238" s="488" t="s">
        <v>782</v>
      </c>
      <c r="I238" s="488" t="s">
        <v>726</v>
      </c>
      <c r="J238" s="487">
        <v>2025</v>
      </c>
      <c r="K238" s="487">
        <v>657633.35</v>
      </c>
      <c r="L238" s="488" t="s">
        <v>963</v>
      </c>
      <c r="M238" s="488" t="s">
        <v>963</v>
      </c>
      <c r="N238" s="487">
        <v>114</v>
      </c>
      <c r="O238" s="488" t="s">
        <v>964</v>
      </c>
      <c r="P238" s="488" t="s">
        <v>977</v>
      </c>
      <c r="Q238" s="487">
        <v>2024</v>
      </c>
      <c r="R238" s="487">
        <v>520532.91</v>
      </c>
      <c r="S238" s="489">
        <v>137100.44</v>
      </c>
    </row>
    <row r="239" spans="1:19" x14ac:dyDescent="0.3">
      <c r="A239" s="487">
        <v>60</v>
      </c>
      <c r="B239" s="488" t="s">
        <v>1030</v>
      </c>
      <c r="C239" s="487">
        <v>4</v>
      </c>
      <c r="D239" s="488" t="s">
        <v>797</v>
      </c>
      <c r="E239" s="488" t="s">
        <v>778</v>
      </c>
      <c r="F239" s="488" t="s">
        <v>777</v>
      </c>
      <c r="G239" s="488" t="s">
        <v>781</v>
      </c>
      <c r="H239" s="488" t="s">
        <v>782</v>
      </c>
      <c r="I239" s="488" t="s">
        <v>726</v>
      </c>
      <c r="J239" s="487">
        <v>2025</v>
      </c>
      <c r="K239" s="487">
        <v>0</v>
      </c>
      <c r="L239" s="488" t="s">
        <v>963</v>
      </c>
      <c r="M239" s="488" t="s">
        <v>963</v>
      </c>
      <c r="N239" s="487">
        <v>115</v>
      </c>
      <c r="O239" s="488" t="s">
        <v>965</v>
      </c>
      <c r="P239" s="488" t="s">
        <v>978</v>
      </c>
      <c r="Q239" s="487">
        <v>2024</v>
      </c>
      <c r="R239" s="487">
        <v>0</v>
      </c>
      <c r="S239" s="489">
        <v>0</v>
      </c>
    </row>
    <row r="240" spans="1:19" x14ac:dyDescent="0.3">
      <c r="A240" s="487">
        <v>60</v>
      </c>
      <c r="B240" s="488" t="s">
        <v>1030</v>
      </c>
      <c r="C240" s="487">
        <v>4</v>
      </c>
      <c r="D240" s="488" t="s">
        <v>797</v>
      </c>
      <c r="E240" s="488" t="s">
        <v>778</v>
      </c>
      <c r="F240" s="488" t="s">
        <v>777</v>
      </c>
      <c r="G240" s="488" t="s">
        <v>781</v>
      </c>
      <c r="H240" s="488" t="s">
        <v>782</v>
      </c>
      <c r="I240" s="488" t="s">
        <v>726</v>
      </c>
      <c r="J240" s="487">
        <v>2025</v>
      </c>
      <c r="K240" s="487">
        <v>0</v>
      </c>
      <c r="L240" s="488" t="s">
        <v>963</v>
      </c>
      <c r="M240" s="488" t="s">
        <v>963</v>
      </c>
      <c r="N240" s="487">
        <v>116</v>
      </c>
      <c r="O240" s="488" t="s">
        <v>966</v>
      </c>
      <c r="P240" s="488" t="s">
        <v>979</v>
      </c>
      <c r="Q240" s="487">
        <v>2024</v>
      </c>
      <c r="R240" s="487">
        <v>0</v>
      </c>
      <c r="S240" s="489">
        <v>0</v>
      </c>
    </row>
    <row r="241" spans="1:19" x14ac:dyDescent="0.3">
      <c r="A241" s="487">
        <v>60</v>
      </c>
      <c r="B241" s="488" t="s">
        <v>1030</v>
      </c>
      <c r="C241" s="487">
        <v>4</v>
      </c>
      <c r="D241" s="488" t="s">
        <v>797</v>
      </c>
      <c r="E241" s="488" t="s">
        <v>778</v>
      </c>
      <c r="F241" s="488" t="s">
        <v>777</v>
      </c>
      <c r="G241" s="488" t="s">
        <v>781</v>
      </c>
      <c r="H241" s="488" t="s">
        <v>782</v>
      </c>
      <c r="I241" s="488" t="s">
        <v>726</v>
      </c>
      <c r="J241" s="487">
        <v>2025</v>
      </c>
      <c r="K241" s="487">
        <v>657633.35</v>
      </c>
      <c r="L241" s="488" t="s">
        <v>963</v>
      </c>
      <c r="M241" s="488" t="s">
        <v>963</v>
      </c>
      <c r="N241" s="487">
        <v>117</v>
      </c>
      <c r="O241" s="488" t="s">
        <v>980</v>
      </c>
      <c r="P241" s="488" t="s">
        <v>981</v>
      </c>
      <c r="Q241" s="487">
        <v>2024</v>
      </c>
      <c r="R241" s="487">
        <v>520532.91</v>
      </c>
      <c r="S241" s="489">
        <v>137100.44</v>
      </c>
    </row>
    <row r="242" spans="1:19" x14ac:dyDescent="0.3">
      <c r="A242" s="487">
        <v>61</v>
      </c>
      <c r="B242" s="488" t="s">
        <v>1031</v>
      </c>
      <c r="C242" s="487">
        <v>4</v>
      </c>
      <c r="D242" s="488" t="s">
        <v>797</v>
      </c>
      <c r="E242" s="488" t="s">
        <v>573</v>
      </c>
      <c r="F242" s="488" t="s">
        <v>744</v>
      </c>
      <c r="G242" s="488" t="s">
        <v>745</v>
      </c>
      <c r="H242" s="488" t="s">
        <v>573</v>
      </c>
      <c r="I242" s="488" t="s">
        <v>726</v>
      </c>
      <c r="J242" s="487">
        <v>2025</v>
      </c>
      <c r="K242" s="487">
        <v>23430800</v>
      </c>
      <c r="L242" s="488" t="s">
        <v>963</v>
      </c>
      <c r="M242" s="488" t="s">
        <v>963</v>
      </c>
      <c r="N242" s="487">
        <v>114</v>
      </c>
      <c r="O242" s="488" t="s">
        <v>964</v>
      </c>
      <c r="P242" s="488" t="s">
        <v>977</v>
      </c>
      <c r="Q242" s="487">
        <v>2024</v>
      </c>
      <c r="R242" s="487">
        <v>22918940</v>
      </c>
      <c r="S242" s="489">
        <v>511860</v>
      </c>
    </row>
    <row r="243" spans="1:19" x14ac:dyDescent="0.3">
      <c r="A243" s="487">
        <v>61</v>
      </c>
      <c r="B243" s="488" t="s">
        <v>1031</v>
      </c>
      <c r="C243" s="487">
        <v>4</v>
      </c>
      <c r="D243" s="488" t="s">
        <v>797</v>
      </c>
      <c r="E243" s="488" t="s">
        <v>573</v>
      </c>
      <c r="F243" s="488" t="s">
        <v>744</v>
      </c>
      <c r="G243" s="488" t="s">
        <v>745</v>
      </c>
      <c r="H243" s="488" t="s">
        <v>573</v>
      </c>
      <c r="I243" s="488" t="s">
        <v>726</v>
      </c>
      <c r="J243" s="487">
        <v>2025</v>
      </c>
      <c r="K243" s="487">
        <v>256527.83499999999</v>
      </c>
      <c r="L243" s="488" t="s">
        <v>963</v>
      </c>
      <c r="M243" s="488" t="s">
        <v>963</v>
      </c>
      <c r="N243" s="487">
        <v>115</v>
      </c>
      <c r="O243" s="488" t="s">
        <v>965</v>
      </c>
      <c r="P243" s="488" t="s">
        <v>978</v>
      </c>
      <c r="Q243" s="487">
        <v>2024</v>
      </c>
      <c r="R243" s="487">
        <v>232929.55</v>
      </c>
      <c r="S243" s="489">
        <v>23598.285000000003</v>
      </c>
    </row>
    <row r="244" spans="1:19" x14ac:dyDescent="0.3">
      <c r="A244" s="487">
        <v>61</v>
      </c>
      <c r="B244" s="488" t="s">
        <v>1031</v>
      </c>
      <c r="C244" s="487">
        <v>4</v>
      </c>
      <c r="D244" s="488" t="s">
        <v>797</v>
      </c>
      <c r="E244" s="488" t="s">
        <v>573</v>
      </c>
      <c r="F244" s="488" t="s">
        <v>744</v>
      </c>
      <c r="G244" s="488" t="s">
        <v>745</v>
      </c>
      <c r="H244" s="488" t="s">
        <v>573</v>
      </c>
      <c r="I244" s="488" t="s">
        <v>726</v>
      </c>
      <c r="J244" s="487">
        <v>2025</v>
      </c>
      <c r="K244" s="487">
        <v>1513422.01</v>
      </c>
      <c r="L244" s="488" t="s">
        <v>963</v>
      </c>
      <c r="M244" s="488" t="s">
        <v>963</v>
      </c>
      <c r="N244" s="487">
        <v>116</v>
      </c>
      <c r="O244" s="488" t="s">
        <v>966</v>
      </c>
      <c r="P244" s="488" t="s">
        <v>979</v>
      </c>
      <c r="Q244" s="487">
        <v>2024</v>
      </c>
      <c r="R244" s="487">
        <v>1590268.65</v>
      </c>
      <c r="S244" s="489">
        <v>-76846.639999999898</v>
      </c>
    </row>
    <row r="245" spans="1:19" x14ac:dyDescent="0.3">
      <c r="A245" s="487">
        <v>61</v>
      </c>
      <c r="B245" s="488" t="s">
        <v>1031</v>
      </c>
      <c r="C245" s="487">
        <v>4</v>
      </c>
      <c r="D245" s="488" t="s">
        <v>797</v>
      </c>
      <c r="E245" s="488" t="s">
        <v>573</v>
      </c>
      <c r="F245" s="488" t="s">
        <v>744</v>
      </c>
      <c r="G245" s="488" t="s">
        <v>745</v>
      </c>
      <c r="H245" s="488" t="s">
        <v>573</v>
      </c>
      <c r="I245" s="488" t="s">
        <v>726</v>
      </c>
      <c r="J245" s="487">
        <v>2025</v>
      </c>
      <c r="K245" s="487">
        <v>25200749.844999999</v>
      </c>
      <c r="L245" s="488" t="s">
        <v>963</v>
      </c>
      <c r="M245" s="488" t="s">
        <v>963</v>
      </c>
      <c r="N245" s="487">
        <v>117</v>
      </c>
      <c r="O245" s="488" t="s">
        <v>980</v>
      </c>
      <c r="P245" s="488" t="s">
        <v>981</v>
      </c>
      <c r="Q245" s="487">
        <v>2024</v>
      </c>
      <c r="R245" s="487">
        <v>24742138.199999999</v>
      </c>
      <c r="S245" s="489">
        <v>458611.64499999955</v>
      </c>
    </row>
    <row r="246" spans="1:19" x14ac:dyDescent="0.3">
      <c r="A246" s="487">
        <v>62</v>
      </c>
      <c r="B246" s="488" t="s">
        <v>1032</v>
      </c>
      <c r="C246" s="487">
        <v>5</v>
      </c>
      <c r="D246" s="488" t="s">
        <v>790</v>
      </c>
      <c r="E246" s="488" t="s">
        <v>728</v>
      </c>
      <c r="F246" s="488" t="s">
        <v>727</v>
      </c>
      <c r="G246" s="488" t="s">
        <v>732</v>
      </c>
      <c r="H246" s="488" t="s">
        <v>594</v>
      </c>
      <c r="I246" s="488" t="s">
        <v>726</v>
      </c>
      <c r="J246" s="487">
        <v>2025</v>
      </c>
      <c r="K246" s="487">
        <v>178160</v>
      </c>
      <c r="L246" s="488" t="s">
        <v>963</v>
      </c>
      <c r="M246" s="488" t="s">
        <v>963</v>
      </c>
      <c r="N246" s="487">
        <v>114</v>
      </c>
      <c r="O246" s="488" t="s">
        <v>964</v>
      </c>
      <c r="P246" s="488" t="s">
        <v>977</v>
      </c>
      <c r="Q246" s="487">
        <v>2024</v>
      </c>
      <c r="R246" s="487">
        <v>277865</v>
      </c>
      <c r="S246" s="489">
        <v>-99705</v>
      </c>
    </row>
    <row r="247" spans="1:19" x14ac:dyDescent="0.3">
      <c r="A247" s="487">
        <v>62</v>
      </c>
      <c r="B247" s="488" t="s">
        <v>1032</v>
      </c>
      <c r="C247" s="487">
        <v>5</v>
      </c>
      <c r="D247" s="488" t="s">
        <v>790</v>
      </c>
      <c r="E247" s="488" t="s">
        <v>728</v>
      </c>
      <c r="F247" s="488" t="s">
        <v>727</v>
      </c>
      <c r="G247" s="488" t="s">
        <v>732</v>
      </c>
      <c r="H247" s="488" t="s">
        <v>594</v>
      </c>
      <c r="I247" s="488" t="s">
        <v>726</v>
      </c>
      <c r="J247" s="487">
        <v>2025</v>
      </c>
      <c r="K247" s="487">
        <v>0</v>
      </c>
      <c r="L247" s="488" t="s">
        <v>963</v>
      </c>
      <c r="M247" s="488" t="s">
        <v>963</v>
      </c>
      <c r="N247" s="487">
        <v>115</v>
      </c>
      <c r="O247" s="488" t="s">
        <v>965</v>
      </c>
      <c r="P247" s="488" t="s">
        <v>978</v>
      </c>
      <c r="Q247" s="487">
        <v>2024</v>
      </c>
      <c r="R247" s="487">
        <v>0</v>
      </c>
      <c r="S247" s="489">
        <v>0</v>
      </c>
    </row>
    <row r="248" spans="1:19" x14ac:dyDescent="0.3">
      <c r="A248" s="487">
        <v>62</v>
      </c>
      <c r="B248" s="488" t="s">
        <v>1032</v>
      </c>
      <c r="C248" s="487">
        <v>5</v>
      </c>
      <c r="D248" s="488" t="s">
        <v>790</v>
      </c>
      <c r="E248" s="488" t="s">
        <v>728</v>
      </c>
      <c r="F248" s="488" t="s">
        <v>727</v>
      </c>
      <c r="G248" s="488" t="s">
        <v>732</v>
      </c>
      <c r="H248" s="488" t="s">
        <v>594</v>
      </c>
      <c r="I248" s="488" t="s">
        <v>726</v>
      </c>
      <c r="J248" s="487">
        <v>2025</v>
      </c>
      <c r="K248" s="487">
        <v>0</v>
      </c>
      <c r="L248" s="488" t="s">
        <v>963</v>
      </c>
      <c r="M248" s="488" t="s">
        <v>963</v>
      </c>
      <c r="N248" s="487">
        <v>116</v>
      </c>
      <c r="O248" s="488" t="s">
        <v>966</v>
      </c>
      <c r="P248" s="488" t="s">
        <v>979</v>
      </c>
      <c r="Q248" s="487">
        <v>2024</v>
      </c>
      <c r="R248" s="487">
        <v>0</v>
      </c>
      <c r="S248" s="489">
        <v>0</v>
      </c>
    </row>
    <row r="249" spans="1:19" x14ac:dyDescent="0.3">
      <c r="A249" s="487">
        <v>62</v>
      </c>
      <c r="B249" s="488" t="s">
        <v>1032</v>
      </c>
      <c r="C249" s="487">
        <v>5</v>
      </c>
      <c r="D249" s="488" t="s">
        <v>790</v>
      </c>
      <c r="E249" s="488" t="s">
        <v>728</v>
      </c>
      <c r="F249" s="488" t="s">
        <v>727</v>
      </c>
      <c r="G249" s="488" t="s">
        <v>732</v>
      </c>
      <c r="H249" s="488" t="s">
        <v>594</v>
      </c>
      <c r="I249" s="488" t="s">
        <v>726</v>
      </c>
      <c r="J249" s="487">
        <v>2025</v>
      </c>
      <c r="K249" s="487">
        <v>178160</v>
      </c>
      <c r="L249" s="488" t="s">
        <v>963</v>
      </c>
      <c r="M249" s="488" t="s">
        <v>963</v>
      </c>
      <c r="N249" s="487">
        <v>117</v>
      </c>
      <c r="O249" s="488" t="s">
        <v>980</v>
      </c>
      <c r="P249" s="488" t="s">
        <v>981</v>
      </c>
      <c r="Q249" s="487">
        <v>2024</v>
      </c>
      <c r="R249" s="487">
        <v>277865</v>
      </c>
      <c r="S249" s="489">
        <v>-99705</v>
      </c>
    </row>
    <row r="250" spans="1:19" x14ac:dyDescent="0.3">
      <c r="A250" s="487">
        <v>63</v>
      </c>
      <c r="B250" s="488" t="s">
        <v>1033</v>
      </c>
      <c r="C250" s="487">
        <v>5</v>
      </c>
      <c r="D250" s="488" t="s">
        <v>790</v>
      </c>
      <c r="E250" s="488" t="s">
        <v>728</v>
      </c>
      <c r="F250" s="488" t="s">
        <v>727</v>
      </c>
      <c r="G250" s="488" t="s">
        <v>731</v>
      </c>
      <c r="H250" s="488" t="s">
        <v>570</v>
      </c>
      <c r="I250" s="488" t="s">
        <v>726</v>
      </c>
      <c r="J250" s="487">
        <v>2025</v>
      </c>
      <c r="K250" s="487">
        <v>15275250</v>
      </c>
      <c r="L250" s="488" t="s">
        <v>963</v>
      </c>
      <c r="M250" s="488" t="s">
        <v>963</v>
      </c>
      <c r="N250" s="487">
        <v>114</v>
      </c>
      <c r="O250" s="488" t="s">
        <v>964</v>
      </c>
      <c r="P250" s="488" t="s">
        <v>977</v>
      </c>
      <c r="Q250" s="487">
        <v>2024</v>
      </c>
      <c r="R250" s="487">
        <v>15737400</v>
      </c>
      <c r="S250" s="489">
        <v>-462150</v>
      </c>
    </row>
    <row r="251" spans="1:19" x14ac:dyDescent="0.3">
      <c r="A251" s="487">
        <v>63</v>
      </c>
      <c r="B251" s="488" t="s">
        <v>1033</v>
      </c>
      <c r="C251" s="487">
        <v>5</v>
      </c>
      <c r="D251" s="488" t="s">
        <v>790</v>
      </c>
      <c r="E251" s="488" t="s">
        <v>728</v>
      </c>
      <c r="F251" s="488" t="s">
        <v>727</v>
      </c>
      <c r="G251" s="488" t="s">
        <v>731</v>
      </c>
      <c r="H251" s="488" t="s">
        <v>570</v>
      </c>
      <c r="I251" s="488" t="s">
        <v>726</v>
      </c>
      <c r="J251" s="487">
        <v>2025</v>
      </c>
      <c r="K251" s="487">
        <v>0</v>
      </c>
      <c r="L251" s="488" t="s">
        <v>963</v>
      </c>
      <c r="M251" s="488" t="s">
        <v>963</v>
      </c>
      <c r="N251" s="487">
        <v>115</v>
      </c>
      <c r="O251" s="488" t="s">
        <v>965</v>
      </c>
      <c r="P251" s="488" t="s">
        <v>978</v>
      </c>
      <c r="Q251" s="487">
        <v>2024</v>
      </c>
      <c r="R251" s="487">
        <v>0</v>
      </c>
      <c r="S251" s="489">
        <v>0</v>
      </c>
    </row>
    <row r="252" spans="1:19" x14ac:dyDescent="0.3">
      <c r="A252" s="487">
        <v>63</v>
      </c>
      <c r="B252" s="488" t="s">
        <v>1033</v>
      </c>
      <c r="C252" s="487">
        <v>5</v>
      </c>
      <c r="D252" s="488" t="s">
        <v>790</v>
      </c>
      <c r="E252" s="488" t="s">
        <v>728</v>
      </c>
      <c r="F252" s="488" t="s">
        <v>727</v>
      </c>
      <c r="G252" s="488" t="s">
        <v>731</v>
      </c>
      <c r="H252" s="488" t="s">
        <v>570</v>
      </c>
      <c r="I252" s="488" t="s">
        <v>726</v>
      </c>
      <c r="J252" s="487">
        <v>2025</v>
      </c>
      <c r="K252" s="487">
        <v>0</v>
      </c>
      <c r="L252" s="488" t="s">
        <v>963</v>
      </c>
      <c r="M252" s="488" t="s">
        <v>963</v>
      </c>
      <c r="N252" s="487">
        <v>116</v>
      </c>
      <c r="O252" s="488" t="s">
        <v>966</v>
      </c>
      <c r="P252" s="488" t="s">
        <v>979</v>
      </c>
      <c r="Q252" s="487">
        <v>2024</v>
      </c>
      <c r="R252" s="487">
        <v>0</v>
      </c>
      <c r="S252" s="489">
        <v>0</v>
      </c>
    </row>
    <row r="253" spans="1:19" x14ac:dyDescent="0.3">
      <c r="A253" s="487">
        <v>63</v>
      </c>
      <c r="B253" s="488" t="s">
        <v>1033</v>
      </c>
      <c r="C253" s="487">
        <v>5</v>
      </c>
      <c r="D253" s="488" t="s">
        <v>790</v>
      </c>
      <c r="E253" s="488" t="s">
        <v>728</v>
      </c>
      <c r="F253" s="488" t="s">
        <v>727</v>
      </c>
      <c r="G253" s="488" t="s">
        <v>731</v>
      </c>
      <c r="H253" s="488" t="s">
        <v>570</v>
      </c>
      <c r="I253" s="488" t="s">
        <v>726</v>
      </c>
      <c r="J253" s="487">
        <v>2025</v>
      </c>
      <c r="K253" s="487">
        <v>15275250</v>
      </c>
      <c r="L253" s="488" t="s">
        <v>963</v>
      </c>
      <c r="M253" s="488" t="s">
        <v>963</v>
      </c>
      <c r="N253" s="487">
        <v>117</v>
      </c>
      <c r="O253" s="488" t="s">
        <v>980</v>
      </c>
      <c r="P253" s="488" t="s">
        <v>981</v>
      </c>
      <c r="Q253" s="487">
        <v>2024</v>
      </c>
      <c r="R253" s="487">
        <v>15737400</v>
      </c>
      <c r="S253" s="489">
        <v>-462150</v>
      </c>
    </row>
    <row r="254" spans="1:19" x14ac:dyDescent="0.3">
      <c r="A254" s="487">
        <v>64</v>
      </c>
      <c r="B254" s="488" t="s">
        <v>1034</v>
      </c>
      <c r="C254" s="487">
        <v>5</v>
      </c>
      <c r="D254" s="488" t="s">
        <v>790</v>
      </c>
      <c r="E254" s="488" t="s">
        <v>728</v>
      </c>
      <c r="F254" s="488" t="s">
        <v>727</v>
      </c>
      <c r="G254" s="488" t="s">
        <v>732</v>
      </c>
      <c r="H254" s="488" t="s">
        <v>594</v>
      </c>
      <c r="I254" s="488" t="s">
        <v>726</v>
      </c>
      <c r="J254" s="487">
        <v>2025</v>
      </c>
      <c r="K254" s="487">
        <v>1043464</v>
      </c>
      <c r="L254" s="488" t="s">
        <v>963</v>
      </c>
      <c r="M254" s="488" t="s">
        <v>963</v>
      </c>
      <c r="N254" s="487">
        <v>114</v>
      </c>
      <c r="O254" s="488" t="s">
        <v>964</v>
      </c>
      <c r="P254" s="488" t="s">
        <v>977</v>
      </c>
      <c r="Q254" s="487">
        <v>2024</v>
      </c>
      <c r="R254" s="487">
        <v>1643740</v>
      </c>
      <c r="S254" s="489">
        <v>-600276</v>
      </c>
    </row>
    <row r="255" spans="1:19" x14ac:dyDescent="0.3">
      <c r="A255" s="487">
        <v>64</v>
      </c>
      <c r="B255" s="488" t="s">
        <v>1034</v>
      </c>
      <c r="C255" s="487">
        <v>5</v>
      </c>
      <c r="D255" s="488" t="s">
        <v>790</v>
      </c>
      <c r="E255" s="488" t="s">
        <v>728</v>
      </c>
      <c r="F255" s="488" t="s">
        <v>727</v>
      </c>
      <c r="G255" s="488" t="s">
        <v>732</v>
      </c>
      <c r="H255" s="488" t="s">
        <v>594</v>
      </c>
      <c r="I255" s="488" t="s">
        <v>726</v>
      </c>
      <c r="J255" s="487">
        <v>2025</v>
      </c>
      <c r="K255" s="487">
        <v>0</v>
      </c>
      <c r="L255" s="488" t="s">
        <v>963</v>
      </c>
      <c r="M255" s="488" t="s">
        <v>963</v>
      </c>
      <c r="N255" s="487">
        <v>115</v>
      </c>
      <c r="O255" s="488" t="s">
        <v>965</v>
      </c>
      <c r="P255" s="488" t="s">
        <v>978</v>
      </c>
      <c r="Q255" s="487">
        <v>2024</v>
      </c>
      <c r="R255" s="487">
        <v>0</v>
      </c>
      <c r="S255" s="489">
        <v>0</v>
      </c>
    </row>
    <row r="256" spans="1:19" x14ac:dyDescent="0.3">
      <c r="A256" s="487">
        <v>64</v>
      </c>
      <c r="B256" s="488" t="s">
        <v>1034</v>
      </c>
      <c r="C256" s="487">
        <v>5</v>
      </c>
      <c r="D256" s="488" t="s">
        <v>790</v>
      </c>
      <c r="E256" s="488" t="s">
        <v>728</v>
      </c>
      <c r="F256" s="488" t="s">
        <v>727</v>
      </c>
      <c r="G256" s="488" t="s">
        <v>732</v>
      </c>
      <c r="H256" s="488" t="s">
        <v>594</v>
      </c>
      <c r="I256" s="488" t="s">
        <v>726</v>
      </c>
      <c r="J256" s="487">
        <v>2025</v>
      </c>
      <c r="K256" s="487">
        <v>0</v>
      </c>
      <c r="L256" s="488" t="s">
        <v>963</v>
      </c>
      <c r="M256" s="488" t="s">
        <v>963</v>
      </c>
      <c r="N256" s="487">
        <v>116</v>
      </c>
      <c r="O256" s="488" t="s">
        <v>966</v>
      </c>
      <c r="P256" s="488" t="s">
        <v>979</v>
      </c>
      <c r="Q256" s="487">
        <v>2024</v>
      </c>
      <c r="R256" s="487">
        <v>0</v>
      </c>
      <c r="S256" s="489">
        <v>0</v>
      </c>
    </row>
    <row r="257" spans="1:19" x14ac:dyDescent="0.3">
      <c r="A257" s="487">
        <v>64</v>
      </c>
      <c r="B257" s="488" t="s">
        <v>1034</v>
      </c>
      <c r="C257" s="487">
        <v>5</v>
      </c>
      <c r="D257" s="488" t="s">
        <v>790</v>
      </c>
      <c r="E257" s="488" t="s">
        <v>728</v>
      </c>
      <c r="F257" s="488" t="s">
        <v>727</v>
      </c>
      <c r="G257" s="488" t="s">
        <v>732</v>
      </c>
      <c r="H257" s="488" t="s">
        <v>594</v>
      </c>
      <c r="I257" s="488" t="s">
        <v>726</v>
      </c>
      <c r="J257" s="487">
        <v>2025</v>
      </c>
      <c r="K257" s="487">
        <v>1043464</v>
      </c>
      <c r="L257" s="488" t="s">
        <v>963</v>
      </c>
      <c r="M257" s="488" t="s">
        <v>963</v>
      </c>
      <c r="N257" s="487">
        <v>117</v>
      </c>
      <c r="O257" s="488" t="s">
        <v>980</v>
      </c>
      <c r="P257" s="488" t="s">
        <v>981</v>
      </c>
      <c r="Q257" s="487">
        <v>2024</v>
      </c>
      <c r="R257" s="487">
        <v>1643740</v>
      </c>
      <c r="S257" s="489">
        <v>-600276</v>
      </c>
    </row>
    <row r="258" spans="1:19" x14ac:dyDescent="0.3">
      <c r="A258" s="487">
        <v>65</v>
      </c>
      <c r="B258" s="488" t="s">
        <v>111</v>
      </c>
      <c r="C258" s="487">
        <v>5</v>
      </c>
      <c r="D258" s="488" t="s">
        <v>790</v>
      </c>
      <c r="E258" s="488" t="s">
        <v>737</v>
      </c>
      <c r="F258" s="488" t="s">
        <v>736</v>
      </c>
      <c r="G258" s="488" t="s">
        <v>738</v>
      </c>
      <c r="H258" s="488" t="s">
        <v>571</v>
      </c>
      <c r="I258" s="488" t="s">
        <v>726</v>
      </c>
      <c r="J258" s="487">
        <v>2025</v>
      </c>
      <c r="K258" s="487">
        <v>2269655.7200000002</v>
      </c>
      <c r="L258" s="488" t="s">
        <v>963</v>
      </c>
      <c r="M258" s="488" t="s">
        <v>963</v>
      </c>
      <c r="N258" s="487">
        <v>114</v>
      </c>
      <c r="O258" s="488" t="s">
        <v>964</v>
      </c>
      <c r="P258" s="488" t="s">
        <v>977</v>
      </c>
      <c r="Q258" s="487">
        <v>2024</v>
      </c>
      <c r="R258" s="487">
        <v>2024336</v>
      </c>
      <c r="S258" s="489">
        <v>245319.7200000002</v>
      </c>
    </row>
    <row r="259" spans="1:19" x14ac:dyDescent="0.3">
      <c r="A259" s="487">
        <v>65</v>
      </c>
      <c r="B259" s="488" t="s">
        <v>111</v>
      </c>
      <c r="C259" s="487">
        <v>5</v>
      </c>
      <c r="D259" s="488" t="s">
        <v>790</v>
      </c>
      <c r="E259" s="488" t="s">
        <v>737</v>
      </c>
      <c r="F259" s="488" t="s">
        <v>736</v>
      </c>
      <c r="G259" s="488" t="s">
        <v>738</v>
      </c>
      <c r="H259" s="488" t="s">
        <v>571</v>
      </c>
      <c r="I259" s="488" t="s">
        <v>726</v>
      </c>
      <c r="J259" s="487">
        <v>2025</v>
      </c>
      <c r="K259" s="487">
        <v>697</v>
      </c>
      <c r="L259" s="488" t="s">
        <v>963</v>
      </c>
      <c r="M259" s="488" t="s">
        <v>963</v>
      </c>
      <c r="N259" s="487">
        <v>115</v>
      </c>
      <c r="O259" s="488" t="s">
        <v>965</v>
      </c>
      <c r="P259" s="488" t="s">
        <v>978</v>
      </c>
      <c r="Q259" s="487">
        <v>2024</v>
      </c>
      <c r="R259" s="487">
        <v>456</v>
      </c>
      <c r="S259" s="489">
        <v>241</v>
      </c>
    </row>
    <row r="260" spans="1:19" x14ac:dyDescent="0.3">
      <c r="A260" s="487">
        <v>65</v>
      </c>
      <c r="B260" s="488" t="s">
        <v>111</v>
      </c>
      <c r="C260" s="487">
        <v>5</v>
      </c>
      <c r="D260" s="488" t="s">
        <v>790</v>
      </c>
      <c r="E260" s="488" t="s">
        <v>737</v>
      </c>
      <c r="F260" s="488" t="s">
        <v>736</v>
      </c>
      <c r="G260" s="488" t="s">
        <v>738</v>
      </c>
      <c r="H260" s="488" t="s">
        <v>571</v>
      </c>
      <c r="I260" s="488" t="s">
        <v>726</v>
      </c>
      <c r="J260" s="487">
        <v>2025</v>
      </c>
      <c r="K260" s="487">
        <v>484.5</v>
      </c>
      <c r="L260" s="488" t="s">
        <v>963</v>
      </c>
      <c r="M260" s="488" t="s">
        <v>963</v>
      </c>
      <c r="N260" s="487">
        <v>116</v>
      </c>
      <c r="O260" s="488" t="s">
        <v>966</v>
      </c>
      <c r="P260" s="488" t="s">
        <v>979</v>
      </c>
      <c r="Q260" s="487">
        <v>2024</v>
      </c>
      <c r="R260" s="487">
        <v>0</v>
      </c>
      <c r="S260" s="489">
        <v>484.5</v>
      </c>
    </row>
    <row r="261" spans="1:19" x14ac:dyDescent="0.3">
      <c r="A261" s="487">
        <v>65</v>
      </c>
      <c r="B261" s="488" t="s">
        <v>111</v>
      </c>
      <c r="C261" s="487">
        <v>5</v>
      </c>
      <c r="D261" s="488" t="s">
        <v>790</v>
      </c>
      <c r="E261" s="488" t="s">
        <v>737</v>
      </c>
      <c r="F261" s="488" t="s">
        <v>736</v>
      </c>
      <c r="G261" s="488" t="s">
        <v>738</v>
      </c>
      <c r="H261" s="488" t="s">
        <v>571</v>
      </c>
      <c r="I261" s="488" t="s">
        <v>726</v>
      </c>
      <c r="J261" s="487">
        <v>2025</v>
      </c>
      <c r="K261" s="487">
        <v>2270837.2200000002</v>
      </c>
      <c r="L261" s="488" t="s">
        <v>963</v>
      </c>
      <c r="M261" s="488" t="s">
        <v>963</v>
      </c>
      <c r="N261" s="487">
        <v>117</v>
      </c>
      <c r="O261" s="488" t="s">
        <v>980</v>
      </c>
      <c r="P261" s="488" t="s">
        <v>981</v>
      </c>
      <c r="Q261" s="487">
        <v>2024</v>
      </c>
      <c r="R261" s="487">
        <v>2024792</v>
      </c>
      <c r="S261" s="489">
        <v>246045.2200000002</v>
      </c>
    </row>
    <row r="262" spans="1:19" x14ac:dyDescent="0.3">
      <c r="A262" s="487">
        <v>66</v>
      </c>
      <c r="B262" s="488" t="s">
        <v>112</v>
      </c>
      <c r="C262" s="487">
        <v>5</v>
      </c>
      <c r="D262" s="488" t="s">
        <v>790</v>
      </c>
      <c r="E262" s="488" t="s">
        <v>737</v>
      </c>
      <c r="F262" s="488" t="s">
        <v>736</v>
      </c>
      <c r="G262" s="488" t="s">
        <v>738</v>
      </c>
      <c r="H262" s="488" t="s">
        <v>571</v>
      </c>
      <c r="I262" s="488" t="s">
        <v>726</v>
      </c>
      <c r="J262" s="487">
        <v>2025</v>
      </c>
      <c r="K262" s="487">
        <v>1687770.72</v>
      </c>
      <c r="L262" s="488" t="s">
        <v>963</v>
      </c>
      <c r="M262" s="488" t="s">
        <v>963</v>
      </c>
      <c r="N262" s="487">
        <v>114</v>
      </c>
      <c r="O262" s="488" t="s">
        <v>964</v>
      </c>
      <c r="P262" s="488" t="s">
        <v>977</v>
      </c>
      <c r="Q262" s="487">
        <v>2024</v>
      </c>
      <c r="R262" s="487">
        <v>1957360.5</v>
      </c>
      <c r="S262" s="489">
        <v>-269589.78000000003</v>
      </c>
    </row>
    <row r="263" spans="1:19" x14ac:dyDescent="0.3">
      <c r="A263" s="487">
        <v>66</v>
      </c>
      <c r="B263" s="488" t="s">
        <v>112</v>
      </c>
      <c r="C263" s="487">
        <v>5</v>
      </c>
      <c r="D263" s="488" t="s">
        <v>790</v>
      </c>
      <c r="E263" s="488" t="s">
        <v>737</v>
      </c>
      <c r="F263" s="488" t="s">
        <v>736</v>
      </c>
      <c r="G263" s="488" t="s">
        <v>738</v>
      </c>
      <c r="H263" s="488" t="s">
        <v>571</v>
      </c>
      <c r="I263" s="488" t="s">
        <v>726</v>
      </c>
      <c r="J263" s="487">
        <v>2025</v>
      </c>
      <c r="K263" s="487">
        <v>0</v>
      </c>
      <c r="L263" s="488" t="s">
        <v>963</v>
      </c>
      <c r="M263" s="488" t="s">
        <v>963</v>
      </c>
      <c r="N263" s="487">
        <v>115</v>
      </c>
      <c r="O263" s="488" t="s">
        <v>965</v>
      </c>
      <c r="P263" s="488" t="s">
        <v>978</v>
      </c>
      <c r="Q263" s="487">
        <v>2024</v>
      </c>
      <c r="R263" s="487">
        <v>0</v>
      </c>
      <c r="S263" s="489">
        <v>0</v>
      </c>
    </row>
    <row r="264" spans="1:19" x14ac:dyDescent="0.3">
      <c r="A264" s="487">
        <v>66</v>
      </c>
      <c r="B264" s="488" t="s">
        <v>112</v>
      </c>
      <c r="C264" s="487">
        <v>5</v>
      </c>
      <c r="D264" s="488" t="s">
        <v>790</v>
      </c>
      <c r="E264" s="488" t="s">
        <v>737</v>
      </c>
      <c r="F264" s="488" t="s">
        <v>736</v>
      </c>
      <c r="G264" s="488" t="s">
        <v>738</v>
      </c>
      <c r="H264" s="488" t="s">
        <v>571</v>
      </c>
      <c r="I264" s="488" t="s">
        <v>726</v>
      </c>
      <c r="J264" s="487">
        <v>2025</v>
      </c>
      <c r="K264" s="487">
        <v>0</v>
      </c>
      <c r="L264" s="488" t="s">
        <v>963</v>
      </c>
      <c r="M264" s="488" t="s">
        <v>963</v>
      </c>
      <c r="N264" s="487">
        <v>116</v>
      </c>
      <c r="O264" s="488" t="s">
        <v>966</v>
      </c>
      <c r="P264" s="488" t="s">
        <v>979</v>
      </c>
      <c r="Q264" s="487">
        <v>2024</v>
      </c>
      <c r="R264" s="487">
        <v>0</v>
      </c>
      <c r="S264" s="489">
        <v>0</v>
      </c>
    </row>
    <row r="265" spans="1:19" x14ac:dyDescent="0.3">
      <c r="A265" s="487">
        <v>66</v>
      </c>
      <c r="B265" s="488" t="s">
        <v>112</v>
      </c>
      <c r="C265" s="487">
        <v>5</v>
      </c>
      <c r="D265" s="488" t="s">
        <v>790</v>
      </c>
      <c r="E265" s="488" t="s">
        <v>737</v>
      </c>
      <c r="F265" s="488" t="s">
        <v>736</v>
      </c>
      <c r="G265" s="488" t="s">
        <v>738</v>
      </c>
      <c r="H265" s="488" t="s">
        <v>571</v>
      </c>
      <c r="I265" s="488" t="s">
        <v>726</v>
      </c>
      <c r="J265" s="487">
        <v>2025</v>
      </c>
      <c r="K265" s="487">
        <v>1687770.72</v>
      </c>
      <c r="L265" s="488" t="s">
        <v>963</v>
      </c>
      <c r="M265" s="488" t="s">
        <v>963</v>
      </c>
      <c r="N265" s="487">
        <v>117</v>
      </c>
      <c r="O265" s="488" t="s">
        <v>980</v>
      </c>
      <c r="P265" s="488" t="s">
        <v>981</v>
      </c>
      <c r="Q265" s="487">
        <v>2024</v>
      </c>
      <c r="R265" s="487">
        <v>1957360.5</v>
      </c>
      <c r="S265" s="489">
        <v>-269589.78000000003</v>
      </c>
    </row>
    <row r="266" spans="1:19" x14ac:dyDescent="0.3">
      <c r="A266" s="487">
        <v>67</v>
      </c>
      <c r="B266" s="488" t="s">
        <v>115</v>
      </c>
      <c r="C266" s="487">
        <v>5</v>
      </c>
      <c r="D266" s="488" t="s">
        <v>790</v>
      </c>
      <c r="E266" s="488" t="s">
        <v>737</v>
      </c>
      <c r="F266" s="488" t="s">
        <v>736</v>
      </c>
      <c r="G266" s="488" t="s">
        <v>738</v>
      </c>
      <c r="H266" s="488" t="s">
        <v>571</v>
      </c>
      <c r="I266" s="488" t="s">
        <v>726</v>
      </c>
      <c r="J266" s="487">
        <v>2025</v>
      </c>
      <c r="K266" s="487">
        <v>5368480</v>
      </c>
      <c r="L266" s="488" t="s">
        <v>963</v>
      </c>
      <c r="M266" s="488" t="s">
        <v>963</v>
      </c>
      <c r="N266" s="487">
        <v>114</v>
      </c>
      <c r="O266" s="488" t="s">
        <v>964</v>
      </c>
      <c r="P266" s="488" t="s">
        <v>977</v>
      </c>
      <c r="Q266" s="487">
        <v>2024</v>
      </c>
      <c r="R266" s="487">
        <v>3958500</v>
      </c>
      <c r="S266" s="489">
        <v>1409980</v>
      </c>
    </row>
    <row r="267" spans="1:19" x14ac:dyDescent="0.3">
      <c r="A267" s="487">
        <v>67</v>
      </c>
      <c r="B267" s="488" t="s">
        <v>115</v>
      </c>
      <c r="C267" s="487">
        <v>5</v>
      </c>
      <c r="D267" s="488" t="s">
        <v>790</v>
      </c>
      <c r="E267" s="488" t="s">
        <v>737</v>
      </c>
      <c r="F267" s="488" t="s">
        <v>736</v>
      </c>
      <c r="G267" s="488" t="s">
        <v>738</v>
      </c>
      <c r="H267" s="488" t="s">
        <v>571</v>
      </c>
      <c r="I267" s="488" t="s">
        <v>726</v>
      </c>
      <c r="J267" s="487">
        <v>2025</v>
      </c>
      <c r="K267" s="487">
        <v>262995</v>
      </c>
      <c r="L267" s="488" t="s">
        <v>963</v>
      </c>
      <c r="M267" s="488" t="s">
        <v>963</v>
      </c>
      <c r="N267" s="487">
        <v>115</v>
      </c>
      <c r="O267" s="488" t="s">
        <v>965</v>
      </c>
      <c r="P267" s="488" t="s">
        <v>978</v>
      </c>
      <c r="Q267" s="487">
        <v>2024</v>
      </c>
      <c r="R267" s="487">
        <v>239250</v>
      </c>
      <c r="S267" s="489">
        <v>23745</v>
      </c>
    </row>
    <row r="268" spans="1:19" x14ac:dyDescent="0.3">
      <c r="A268" s="487">
        <v>67</v>
      </c>
      <c r="B268" s="488" t="s">
        <v>115</v>
      </c>
      <c r="C268" s="487">
        <v>5</v>
      </c>
      <c r="D268" s="488" t="s">
        <v>790</v>
      </c>
      <c r="E268" s="488" t="s">
        <v>737</v>
      </c>
      <c r="F268" s="488" t="s">
        <v>736</v>
      </c>
      <c r="G268" s="488" t="s">
        <v>738</v>
      </c>
      <c r="H268" s="488" t="s">
        <v>571</v>
      </c>
      <c r="I268" s="488" t="s">
        <v>726</v>
      </c>
      <c r="J268" s="487">
        <v>2025</v>
      </c>
      <c r="K268" s="487">
        <v>175775</v>
      </c>
      <c r="L268" s="488" t="s">
        <v>963</v>
      </c>
      <c r="M268" s="488" t="s">
        <v>963</v>
      </c>
      <c r="N268" s="487">
        <v>116</v>
      </c>
      <c r="O268" s="488" t="s">
        <v>966</v>
      </c>
      <c r="P268" s="488" t="s">
        <v>979</v>
      </c>
      <c r="Q268" s="487">
        <v>2024</v>
      </c>
      <c r="R268" s="487">
        <v>139200</v>
      </c>
      <c r="S268" s="489">
        <v>36575</v>
      </c>
    </row>
    <row r="269" spans="1:19" x14ac:dyDescent="0.3">
      <c r="A269" s="487">
        <v>67</v>
      </c>
      <c r="B269" s="488" t="s">
        <v>115</v>
      </c>
      <c r="C269" s="487">
        <v>5</v>
      </c>
      <c r="D269" s="488" t="s">
        <v>790</v>
      </c>
      <c r="E269" s="488" t="s">
        <v>737</v>
      </c>
      <c r="F269" s="488" t="s">
        <v>736</v>
      </c>
      <c r="G269" s="488" t="s">
        <v>738</v>
      </c>
      <c r="H269" s="488" t="s">
        <v>571</v>
      </c>
      <c r="I269" s="488" t="s">
        <v>726</v>
      </c>
      <c r="J269" s="487">
        <v>2025</v>
      </c>
      <c r="K269" s="487">
        <v>5807250</v>
      </c>
      <c r="L269" s="488" t="s">
        <v>963</v>
      </c>
      <c r="M269" s="488" t="s">
        <v>963</v>
      </c>
      <c r="N269" s="487">
        <v>117</v>
      </c>
      <c r="O269" s="488" t="s">
        <v>980</v>
      </c>
      <c r="P269" s="488" t="s">
        <v>981</v>
      </c>
      <c r="Q269" s="487">
        <v>2024</v>
      </c>
      <c r="R269" s="487">
        <v>4336950</v>
      </c>
      <c r="S269" s="489">
        <v>1470300</v>
      </c>
    </row>
    <row r="270" spans="1:19" x14ac:dyDescent="0.3">
      <c r="A270" s="487">
        <v>68</v>
      </c>
      <c r="B270" s="488" t="s">
        <v>1035</v>
      </c>
      <c r="C270" s="487">
        <v>5</v>
      </c>
      <c r="D270" s="488" t="s">
        <v>790</v>
      </c>
      <c r="E270" s="488" t="s">
        <v>755</v>
      </c>
      <c r="F270" s="488" t="s">
        <v>754</v>
      </c>
      <c r="G270" s="488" t="s">
        <v>760</v>
      </c>
      <c r="H270" s="488" t="s">
        <v>576</v>
      </c>
      <c r="I270" s="488" t="s">
        <v>726</v>
      </c>
      <c r="J270" s="487">
        <v>2025</v>
      </c>
      <c r="K270" s="487">
        <v>919380</v>
      </c>
      <c r="L270" s="488" t="s">
        <v>963</v>
      </c>
      <c r="M270" s="488" t="s">
        <v>963</v>
      </c>
      <c r="N270" s="487">
        <v>114</v>
      </c>
      <c r="O270" s="488" t="s">
        <v>964</v>
      </c>
      <c r="P270" s="488" t="s">
        <v>977</v>
      </c>
      <c r="Q270" s="487">
        <v>2024</v>
      </c>
      <c r="R270" s="487">
        <v>1276604</v>
      </c>
      <c r="S270" s="489">
        <v>-357224</v>
      </c>
    </row>
    <row r="271" spans="1:19" x14ac:dyDescent="0.3">
      <c r="A271" s="487">
        <v>68</v>
      </c>
      <c r="B271" s="488" t="s">
        <v>1035</v>
      </c>
      <c r="C271" s="487">
        <v>5</v>
      </c>
      <c r="D271" s="488" t="s">
        <v>790</v>
      </c>
      <c r="E271" s="488" t="s">
        <v>755</v>
      </c>
      <c r="F271" s="488" t="s">
        <v>754</v>
      </c>
      <c r="G271" s="488" t="s">
        <v>760</v>
      </c>
      <c r="H271" s="488" t="s">
        <v>576</v>
      </c>
      <c r="I271" s="488" t="s">
        <v>726</v>
      </c>
      <c r="J271" s="487">
        <v>2025</v>
      </c>
      <c r="K271" s="487">
        <v>0</v>
      </c>
      <c r="L271" s="488" t="s">
        <v>963</v>
      </c>
      <c r="M271" s="488" t="s">
        <v>963</v>
      </c>
      <c r="N271" s="487">
        <v>115</v>
      </c>
      <c r="O271" s="488" t="s">
        <v>965</v>
      </c>
      <c r="P271" s="488" t="s">
        <v>978</v>
      </c>
      <c r="Q271" s="487">
        <v>2024</v>
      </c>
      <c r="R271" s="487">
        <v>0</v>
      </c>
      <c r="S271" s="489">
        <v>0</v>
      </c>
    </row>
    <row r="272" spans="1:19" x14ac:dyDescent="0.3">
      <c r="A272" s="487">
        <v>68</v>
      </c>
      <c r="B272" s="488" t="s">
        <v>1035</v>
      </c>
      <c r="C272" s="487">
        <v>5</v>
      </c>
      <c r="D272" s="488" t="s">
        <v>790</v>
      </c>
      <c r="E272" s="488" t="s">
        <v>755</v>
      </c>
      <c r="F272" s="488" t="s">
        <v>754</v>
      </c>
      <c r="G272" s="488" t="s">
        <v>760</v>
      </c>
      <c r="H272" s="488" t="s">
        <v>576</v>
      </c>
      <c r="I272" s="488" t="s">
        <v>726</v>
      </c>
      <c r="J272" s="487">
        <v>2025</v>
      </c>
      <c r="K272" s="487">
        <v>0</v>
      </c>
      <c r="L272" s="488" t="s">
        <v>963</v>
      </c>
      <c r="M272" s="488" t="s">
        <v>963</v>
      </c>
      <c r="N272" s="487">
        <v>116</v>
      </c>
      <c r="O272" s="488" t="s">
        <v>966</v>
      </c>
      <c r="P272" s="488" t="s">
        <v>979</v>
      </c>
      <c r="Q272" s="487">
        <v>2024</v>
      </c>
      <c r="R272" s="487">
        <v>0</v>
      </c>
      <c r="S272" s="489">
        <v>0</v>
      </c>
    </row>
    <row r="273" spans="1:19" x14ac:dyDescent="0.3">
      <c r="A273" s="487">
        <v>68</v>
      </c>
      <c r="B273" s="488" t="s">
        <v>1035</v>
      </c>
      <c r="C273" s="487">
        <v>5</v>
      </c>
      <c r="D273" s="488" t="s">
        <v>790</v>
      </c>
      <c r="E273" s="488" t="s">
        <v>755</v>
      </c>
      <c r="F273" s="488" t="s">
        <v>754</v>
      </c>
      <c r="G273" s="488" t="s">
        <v>760</v>
      </c>
      <c r="H273" s="488" t="s">
        <v>576</v>
      </c>
      <c r="I273" s="488" t="s">
        <v>726</v>
      </c>
      <c r="J273" s="487">
        <v>2025</v>
      </c>
      <c r="K273" s="487">
        <v>919380</v>
      </c>
      <c r="L273" s="488" t="s">
        <v>963</v>
      </c>
      <c r="M273" s="488" t="s">
        <v>963</v>
      </c>
      <c r="N273" s="487">
        <v>117</v>
      </c>
      <c r="O273" s="488" t="s">
        <v>980</v>
      </c>
      <c r="P273" s="488" t="s">
        <v>981</v>
      </c>
      <c r="Q273" s="487">
        <v>2024</v>
      </c>
      <c r="R273" s="487">
        <v>1276604</v>
      </c>
      <c r="S273" s="489">
        <v>-357224</v>
      </c>
    </row>
    <row r="274" spans="1:19" x14ac:dyDescent="0.3">
      <c r="A274" s="487">
        <v>69</v>
      </c>
      <c r="B274" s="488" t="s">
        <v>1036</v>
      </c>
      <c r="C274" s="487">
        <v>5</v>
      </c>
      <c r="D274" s="488" t="s">
        <v>790</v>
      </c>
      <c r="E274" s="488" t="s">
        <v>755</v>
      </c>
      <c r="F274" s="488" t="s">
        <v>754</v>
      </c>
      <c r="G274" s="488" t="s">
        <v>761</v>
      </c>
      <c r="H274" s="488" t="s">
        <v>577</v>
      </c>
      <c r="I274" s="488" t="s">
        <v>726</v>
      </c>
      <c r="J274" s="487">
        <v>2025</v>
      </c>
      <c r="K274" s="487">
        <v>593874</v>
      </c>
      <c r="L274" s="488" t="s">
        <v>963</v>
      </c>
      <c r="M274" s="488" t="s">
        <v>963</v>
      </c>
      <c r="N274" s="487">
        <v>114</v>
      </c>
      <c r="O274" s="488" t="s">
        <v>964</v>
      </c>
      <c r="P274" s="488" t="s">
        <v>977</v>
      </c>
      <c r="Q274" s="487">
        <v>2024</v>
      </c>
      <c r="R274" s="487">
        <v>150700</v>
      </c>
      <c r="S274" s="489">
        <v>443174</v>
      </c>
    </row>
    <row r="275" spans="1:19" x14ac:dyDescent="0.3">
      <c r="A275" s="487">
        <v>69</v>
      </c>
      <c r="B275" s="488" t="s">
        <v>1036</v>
      </c>
      <c r="C275" s="487">
        <v>5</v>
      </c>
      <c r="D275" s="488" t="s">
        <v>790</v>
      </c>
      <c r="E275" s="488" t="s">
        <v>755</v>
      </c>
      <c r="F275" s="488" t="s">
        <v>754</v>
      </c>
      <c r="G275" s="488" t="s">
        <v>761</v>
      </c>
      <c r="H275" s="488" t="s">
        <v>577</v>
      </c>
      <c r="I275" s="488" t="s">
        <v>726</v>
      </c>
      <c r="J275" s="487">
        <v>2025</v>
      </c>
      <c r="K275" s="487">
        <v>0</v>
      </c>
      <c r="L275" s="488" t="s">
        <v>963</v>
      </c>
      <c r="M275" s="488" t="s">
        <v>963</v>
      </c>
      <c r="N275" s="487">
        <v>115</v>
      </c>
      <c r="O275" s="488" t="s">
        <v>965</v>
      </c>
      <c r="P275" s="488" t="s">
        <v>978</v>
      </c>
      <c r="Q275" s="487">
        <v>2024</v>
      </c>
      <c r="R275" s="487">
        <v>99</v>
      </c>
      <c r="S275" s="489">
        <v>-99</v>
      </c>
    </row>
    <row r="276" spans="1:19" x14ac:dyDescent="0.3">
      <c r="A276" s="487">
        <v>69</v>
      </c>
      <c r="B276" s="488" t="s">
        <v>1036</v>
      </c>
      <c r="C276" s="487">
        <v>5</v>
      </c>
      <c r="D276" s="488" t="s">
        <v>790</v>
      </c>
      <c r="E276" s="488" t="s">
        <v>755</v>
      </c>
      <c r="F276" s="488" t="s">
        <v>754</v>
      </c>
      <c r="G276" s="488" t="s">
        <v>761</v>
      </c>
      <c r="H276" s="488" t="s">
        <v>577</v>
      </c>
      <c r="I276" s="488" t="s">
        <v>726</v>
      </c>
      <c r="J276" s="487">
        <v>2025</v>
      </c>
      <c r="K276" s="487">
        <v>0</v>
      </c>
      <c r="L276" s="488" t="s">
        <v>963</v>
      </c>
      <c r="M276" s="488" t="s">
        <v>963</v>
      </c>
      <c r="N276" s="487">
        <v>116</v>
      </c>
      <c r="O276" s="488" t="s">
        <v>966</v>
      </c>
      <c r="P276" s="488" t="s">
        <v>979</v>
      </c>
      <c r="Q276" s="487">
        <v>2024</v>
      </c>
      <c r="R276" s="487">
        <v>154</v>
      </c>
      <c r="S276" s="489">
        <v>-154</v>
      </c>
    </row>
    <row r="277" spans="1:19" x14ac:dyDescent="0.3">
      <c r="A277" s="487">
        <v>69</v>
      </c>
      <c r="B277" s="488" t="s">
        <v>1036</v>
      </c>
      <c r="C277" s="487">
        <v>5</v>
      </c>
      <c r="D277" s="488" t="s">
        <v>790</v>
      </c>
      <c r="E277" s="488" t="s">
        <v>755</v>
      </c>
      <c r="F277" s="488" t="s">
        <v>754</v>
      </c>
      <c r="G277" s="488" t="s">
        <v>761</v>
      </c>
      <c r="H277" s="488" t="s">
        <v>577</v>
      </c>
      <c r="I277" s="488" t="s">
        <v>726</v>
      </c>
      <c r="J277" s="487">
        <v>2025</v>
      </c>
      <c r="K277" s="487">
        <v>593874</v>
      </c>
      <c r="L277" s="488" t="s">
        <v>963</v>
      </c>
      <c r="M277" s="488" t="s">
        <v>963</v>
      </c>
      <c r="N277" s="487">
        <v>117</v>
      </c>
      <c r="O277" s="488" t="s">
        <v>980</v>
      </c>
      <c r="P277" s="488" t="s">
        <v>981</v>
      </c>
      <c r="Q277" s="487">
        <v>2024</v>
      </c>
      <c r="R277" s="487">
        <v>150953</v>
      </c>
      <c r="S277" s="489">
        <v>442921</v>
      </c>
    </row>
    <row r="278" spans="1:19" x14ac:dyDescent="0.3">
      <c r="A278" s="487">
        <v>70</v>
      </c>
      <c r="B278" s="488" t="s">
        <v>1037</v>
      </c>
      <c r="C278" s="487">
        <v>5</v>
      </c>
      <c r="D278" s="488" t="s">
        <v>790</v>
      </c>
      <c r="E278" s="488" t="s">
        <v>755</v>
      </c>
      <c r="F278" s="488" t="s">
        <v>754</v>
      </c>
      <c r="G278" s="488" t="s">
        <v>761</v>
      </c>
      <c r="H278" s="488" t="s">
        <v>577</v>
      </c>
      <c r="I278" s="488" t="s">
        <v>726</v>
      </c>
      <c r="J278" s="487">
        <v>2025</v>
      </c>
      <c r="K278" s="487">
        <v>15000</v>
      </c>
      <c r="L278" s="488" t="s">
        <v>963</v>
      </c>
      <c r="M278" s="488" t="s">
        <v>963</v>
      </c>
      <c r="N278" s="487">
        <v>114</v>
      </c>
      <c r="O278" s="488" t="s">
        <v>964</v>
      </c>
      <c r="P278" s="488" t="s">
        <v>977</v>
      </c>
      <c r="Q278" s="487">
        <v>2024</v>
      </c>
      <c r="R278" s="487">
        <v>3600</v>
      </c>
      <c r="S278" s="489">
        <v>11400</v>
      </c>
    </row>
    <row r="279" spans="1:19" x14ac:dyDescent="0.3">
      <c r="A279" s="487">
        <v>70</v>
      </c>
      <c r="B279" s="488" t="s">
        <v>1037</v>
      </c>
      <c r="C279" s="487">
        <v>5</v>
      </c>
      <c r="D279" s="488" t="s">
        <v>790</v>
      </c>
      <c r="E279" s="488" t="s">
        <v>755</v>
      </c>
      <c r="F279" s="488" t="s">
        <v>754</v>
      </c>
      <c r="G279" s="488" t="s">
        <v>761</v>
      </c>
      <c r="H279" s="488" t="s">
        <v>577</v>
      </c>
      <c r="I279" s="488" t="s">
        <v>726</v>
      </c>
      <c r="J279" s="487">
        <v>2025</v>
      </c>
      <c r="K279" s="487">
        <v>0</v>
      </c>
      <c r="L279" s="488" t="s">
        <v>963</v>
      </c>
      <c r="M279" s="488" t="s">
        <v>963</v>
      </c>
      <c r="N279" s="487">
        <v>115</v>
      </c>
      <c r="O279" s="488" t="s">
        <v>965</v>
      </c>
      <c r="P279" s="488" t="s">
        <v>978</v>
      </c>
      <c r="Q279" s="487">
        <v>2024</v>
      </c>
      <c r="R279" s="487">
        <v>0</v>
      </c>
      <c r="S279" s="489">
        <v>0</v>
      </c>
    </row>
    <row r="280" spans="1:19" x14ac:dyDescent="0.3">
      <c r="A280" s="487">
        <v>70</v>
      </c>
      <c r="B280" s="488" t="s">
        <v>1037</v>
      </c>
      <c r="C280" s="487">
        <v>5</v>
      </c>
      <c r="D280" s="488" t="s">
        <v>790</v>
      </c>
      <c r="E280" s="488" t="s">
        <v>755</v>
      </c>
      <c r="F280" s="488" t="s">
        <v>754</v>
      </c>
      <c r="G280" s="488" t="s">
        <v>761</v>
      </c>
      <c r="H280" s="488" t="s">
        <v>577</v>
      </c>
      <c r="I280" s="488" t="s">
        <v>726</v>
      </c>
      <c r="J280" s="487">
        <v>2025</v>
      </c>
      <c r="K280" s="487">
        <v>0</v>
      </c>
      <c r="L280" s="488" t="s">
        <v>963</v>
      </c>
      <c r="M280" s="488" t="s">
        <v>963</v>
      </c>
      <c r="N280" s="487">
        <v>116</v>
      </c>
      <c r="O280" s="488" t="s">
        <v>966</v>
      </c>
      <c r="P280" s="488" t="s">
        <v>979</v>
      </c>
      <c r="Q280" s="487">
        <v>2024</v>
      </c>
      <c r="R280" s="487">
        <v>0</v>
      </c>
      <c r="S280" s="489">
        <v>0</v>
      </c>
    </row>
    <row r="281" spans="1:19" x14ac:dyDescent="0.3">
      <c r="A281" s="487">
        <v>70</v>
      </c>
      <c r="B281" s="488" t="s">
        <v>1037</v>
      </c>
      <c r="C281" s="487">
        <v>5</v>
      </c>
      <c r="D281" s="488" t="s">
        <v>790</v>
      </c>
      <c r="E281" s="488" t="s">
        <v>755</v>
      </c>
      <c r="F281" s="488" t="s">
        <v>754</v>
      </c>
      <c r="G281" s="488" t="s">
        <v>761</v>
      </c>
      <c r="H281" s="488" t="s">
        <v>577</v>
      </c>
      <c r="I281" s="488" t="s">
        <v>726</v>
      </c>
      <c r="J281" s="487">
        <v>2025</v>
      </c>
      <c r="K281" s="487">
        <v>15000</v>
      </c>
      <c r="L281" s="488" t="s">
        <v>963</v>
      </c>
      <c r="M281" s="488" t="s">
        <v>963</v>
      </c>
      <c r="N281" s="487">
        <v>117</v>
      </c>
      <c r="O281" s="488" t="s">
        <v>980</v>
      </c>
      <c r="P281" s="488" t="s">
        <v>981</v>
      </c>
      <c r="Q281" s="487">
        <v>2024</v>
      </c>
      <c r="R281" s="487">
        <v>3600</v>
      </c>
      <c r="S281" s="489">
        <v>11400</v>
      </c>
    </row>
    <row r="282" spans="1:19" x14ac:dyDescent="0.3">
      <c r="A282" s="487">
        <v>71</v>
      </c>
      <c r="B282" s="488" t="s">
        <v>1038</v>
      </c>
      <c r="C282" s="487">
        <v>5</v>
      </c>
      <c r="D282" s="488" t="s">
        <v>790</v>
      </c>
      <c r="E282" s="488" t="s">
        <v>755</v>
      </c>
      <c r="F282" s="488" t="s">
        <v>754</v>
      </c>
      <c r="G282" s="488" t="s">
        <v>762</v>
      </c>
      <c r="H282" s="488" t="s">
        <v>763</v>
      </c>
      <c r="I282" s="488" t="s">
        <v>726</v>
      </c>
      <c r="J282" s="487">
        <v>2025</v>
      </c>
      <c r="K282" s="487">
        <v>521341.4</v>
      </c>
      <c r="L282" s="488" t="s">
        <v>963</v>
      </c>
      <c r="M282" s="488" t="s">
        <v>963</v>
      </c>
      <c r="N282" s="487">
        <v>114</v>
      </c>
      <c r="O282" s="488" t="s">
        <v>964</v>
      </c>
      <c r="P282" s="488" t="s">
        <v>977</v>
      </c>
      <c r="Q282" s="487">
        <v>2024</v>
      </c>
      <c r="R282" s="487">
        <v>596511.30000000005</v>
      </c>
      <c r="S282" s="489">
        <v>-75169.900000000023</v>
      </c>
    </row>
    <row r="283" spans="1:19" x14ac:dyDescent="0.3">
      <c r="A283" s="487">
        <v>71</v>
      </c>
      <c r="B283" s="488" t="s">
        <v>1038</v>
      </c>
      <c r="C283" s="487">
        <v>5</v>
      </c>
      <c r="D283" s="488" t="s">
        <v>790</v>
      </c>
      <c r="E283" s="488" t="s">
        <v>755</v>
      </c>
      <c r="F283" s="488" t="s">
        <v>754</v>
      </c>
      <c r="G283" s="488" t="s">
        <v>762</v>
      </c>
      <c r="H283" s="488" t="s">
        <v>763</v>
      </c>
      <c r="I283" s="488" t="s">
        <v>726</v>
      </c>
      <c r="J283" s="487">
        <v>2025</v>
      </c>
      <c r="K283" s="487">
        <v>0</v>
      </c>
      <c r="L283" s="488" t="s">
        <v>963</v>
      </c>
      <c r="M283" s="488" t="s">
        <v>963</v>
      </c>
      <c r="N283" s="487">
        <v>115</v>
      </c>
      <c r="O283" s="488" t="s">
        <v>965</v>
      </c>
      <c r="P283" s="488" t="s">
        <v>978</v>
      </c>
      <c r="Q283" s="487">
        <v>2024</v>
      </c>
      <c r="R283" s="487">
        <v>0</v>
      </c>
      <c r="S283" s="489">
        <v>0</v>
      </c>
    </row>
    <row r="284" spans="1:19" x14ac:dyDescent="0.3">
      <c r="A284" s="487">
        <v>71</v>
      </c>
      <c r="B284" s="488" t="s">
        <v>1038</v>
      </c>
      <c r="C284" s="487">
        <v>5</v>
      </c>
      <c r="D284" s="488" t="s">
        <v>790</v>
      </c>
      <c r="E284" s="488" t="s">
        <v>755</v>
      </c>
      <c r="F284" s="488" t="s">
        <v>754</v>
      </c>
      <c r="G284" s="488" t="s">
        <v>762</v>
      </c>
      <c r="H284" s="488" t="s">
        <v>763</v>
      </c>
      <c r="I284" s="488" t="s">
        <v>726</v>
      </c>
      <c r="J284" s="487">
        <v>2025</v>
      </c>
      <c r="K284" s="487">
        <v>15441.47</v>
      </c>
      <c r="L284" s="488" t="s">
        <v>963</v>
      </c>
      <c r="M284" s="488" t="s">
        <v>963</v>
      </c>
      <c r="N284" s="487">
        <v>116</v>
      </c>
      <c r="O284" s="488" t="s">
        <v>966</v>
      </c>
      <c r="P284" s="488" t="s">
        <v>979</v>
      </c>
      <c r="Q284" s="487">
        <v>2024</v>
      </c>
      <c r="R284" s="487">
        <v>0</v>
      </c>
      <c r="S284" s="489">
        <v>15441.47</v>
      </c>
    </row>
    <row r="285" spans="1:19" x14ac:dyDescent="0.3">
      <c r="A285" s="487">
        <v>71</v>
      </c>
      <c r="B285" s="488" t="s">
        <v>1038</v>
      </c>
      <c r="C285" s="487">
        <v>5</v>
      </c>
      <c r="D285" s="488" t="s">
        <v>790</v>
      </c>
      <c r="E285" s="488" t="s">
        <v>755</v>
      </c>
      <c r="F285" s="488" t="s">
        <v>754</v>
      </c>
      <c r="G285" s="488" t="s">
        <v>762</v>
      </c>
      <c r="H285" s="488" t="s">
        <v>763</v>
      </c>
      <c r="I285" s="488" t="s">
        <v>726</v>
      </c>
      <c r="J285" s="487">
        <v>2025</v>
      </c>
      <c r="K285" s="487">
        <v>536782.87</v>
      </c>
      <c r="L285" s="488" t="s">
        <v>963</v>
      </c>
      <c r="M285" s="488" t="s">
        <v>963</v>
      </c>
      <c r="N285" s="487">
        <v>117</v>
      </c>
      <c r="O285" s="488" t="s">
        <v>980</v>
      </c>
      <c r="P285" s="488" t="s">
        <v>981</v>
      </c>
      <c r="Q285" s="487">
        <v>2024</v>
      </c>
      <c r="R285" s="487">
        <v>596511.30000000005</v>
      </c>
      <c r="S285" s="489">
        <v>-59728.430000000051</v>
      </c>
    </row>
    <row r="286" spans="1:19" x14ac:dyDescent="0.3">
      <c r="A286" s="487">
        <v>72</v>
      </c>
      <c r="B286" s="488" t="s">
        <v>1039</v>
      </c>
      <c r="C286" s="487">
        <v>5</v>
      </c>
      <c r="D286" s="488" t="s">
        <v>790</v>
      </c>
      <c r="E286" s="488" t="s">
        <v>755</v>
      </c>
      <c r="F286" s="488" t="s">
        <v>754</v>
      </c>
      <c r="G286" s="488" t="s">
        <v>762</v>
      </c>
      <c r="H286" s="488" t="s">
        <v>763</v>
      </c>
      <c r="I286" s="488" t="s">
        <v>726</v>
      </c>
      <c r="J286" s="487">
        <v>2025</v>
      </c>
      <c r="K286" s="487">
        <v>672000</v>
      </c>
      <c r="L286" s="488" t="s">
        <v>963</v>
      </c>
      <c r="M286" s="488" t="s">
        <v>963</v>
      </c>
      <c r="N286" s="487">
        <v>114</v>
      </c>
      <c r="O286" s="488" t="s">
        <v>964</v>
      </c>
      <c r="P286" s="488" t="s">
        <v>977</v>
      </c>
      <c r="Q286" s="487">
        <v>2024</v>
      </c>
      <c r="R286" s="487">
        <v>647500</v>
      </c>
      <c r="S286" s="489">
        <v>24500</v>
      </c>
    </row>
    <row r="287" spans="1:19" x14ac:dyDescent="0.3">
      <c r="A287" s="487">
        <v>72</v>
      </c>
      <c r="B287" s="488" t="s">
        <v>1039</v>
      </c>
      <c r="C287" s="487">
        <v>5</v>
      </c>
      <c r="D287" s="488" t="s">
        <v>790</v>
      </c>
      <c r="E287" s="488" t="s">
        <v>755</v>
      </c>
      <c r="F287" s="488" t="s">
        <v>754</v>
      </c>
      <c r="G287" s="488" t="s">
        <v>762</v>
      </c>
      <c r="H287" s="488" t="s">
        <v>763</v>
      </c>
      <c r="I287" s="488" t="s">
        <v>726</v>
      </c>
      <c r="J287" s="487">
        <v>2025</v>
      </c>
      <c r="K287" s="487">
        <v>0</v>
      </c>
      <c r="L287" s="488" t="s">
        <v>963</v>
      </c>
      <c r="M287" s="488" t="s">
        <v>963</v>
      </c>
      <c r="N287" s="487">
        <v>115</v>
      </c>
      <c r="O287" s="488" t="s">
        <v>965</v>
      </c>
      <c r="P287" s="488" t="s">
        <v>978</v>
      </c>
      <c r="Q287" s="487">
        <v>2024</v>
      </c>
      <c r="R287" s="487">
        <v>0</v>
      </c>
      <c r="S287" s="489">
        <v>0</v>
      </c>
    </row>
    <row r="288" spans="1:19" x14ac:dyDescent="0.3">
      <c r="A288" s="487">
        <v>72</v>
      </c>
      <c r="B288" s="488" t="s">
        <v>1039</v>
      </c>
      <c r="C288" s="487">
        <v>5</v>
      </c>
      <c r="D288" s="488" t="s">
        <v>790</v>
      </c>
      <c r="E288" s="488" t="s">
        <v>755</v>
      </c>
      <c r="F288" s="488" t="s">
        <v>754</v>
      </c>
      <c r="G288" s="488" t="s">
        <v>762</v>
      </c>
      <c r="H288" s="488" t="s">
        <v>763</v>
      </c>
      <c r="I288" s="488" t="s">
        <v>726</v>
      </c>
      <c r="J288" s="487">
        <v>2025</v>
      </c>
      <c r="K288" s="487">
        <v>0</v>
      </c>
      <c r="L288" s="488" t="s">
        <v>963</v>
      </c>
      <c r="M288" s="488" t="s">
        <v>963</v>
      </c>
      <c r="N288" s="487">
        <v>116</v>
      </c>
      <c r="O288" s="488" t="s">
        <v>966</v>
      </c>
      <c r="P288" s="488" t="s">
        <v>979</v>
      </c>
      <c r="Q288" s="487">
        <v>2024</v>
      </c>
      <c r="R288" s="487">
        <v>0</v>
      </c>
      <c r="S288" s="489">
        <v>0</v>
      </c>
    </row>
    <row r="289" spans="1:19" x14ac:dyDescent="0.3">
      <c r="A289" s="487">
        <v>72</v>
      </c>
      <c r="B289" s="488" t="s">
        <v>1039</v>
      </c>
      <c r="C289" s="487">
        <v>5</v>
      </c>
      <c r="D289" s="488" t="s">
        <v>790</v>
      </c>
      <c r="E289" s="488" t="s">
        <v>755</v>
      </c>
      <c r="F289" s="488" t="s">
        <v>754</v>
      </c>
      <c r="G289" s="488" t="s">
        <v>762</v>
      </c>
      <c r="H289" s="488" t="s">
        <v>763</v>
      </c>
      <c r="I289" s="488" t="s">
        <v>726</v>
      </c>
      <c r="J289" s="487">
        <v>2025</v>
      </c>
      <c r="K289" s="487">
        <v>672000</v>
      </c>
      <c r="L289" s="488" t="s">
        <v>963</v>
      </c>
      <c r="M289" s="488" t="s">
        <v>963</v>
      </c>
      <c r="N289" s="487">
        <v>117</v>
      </c>
      <c r="O289" s="488" t="s">
        <v>980</v>
      </c>
      <c r="P289" s="488" t="s">
        <v>981</v>
      </c>
      <c r="Q289" s="487">
        <v>2024</v>
      </c>
      <c r="R289" s="487">
        <v>647500</v>
      </c>
      <c r="S289" s="489">
        <v>24500</v>
      </c>
    </row>
    <row r="290" spans="1:19" x14ac:dyDescent="0.3">
      <c r="A290" s="487">
        <v>73</v>
      </c>
      <c r="B290" s="488" t="s">
        <v>1040</v>
      </c>
      <c r="C290" s="487">
        <v>5</v>
      </c>
      <c r="D290" s="488" t="s">
        <v>790</v>
      </c>
      <c r="E290" s="488" t="s">
        <v>755</v>
      </c>
      <c r="F290" s="488" t="s">
        <v>754</v>
      </c>
      <c r="G290" s="488" t="s">
        <v>762</v>
      </c>
      <c r="H290" s="488" t="s">
        <v>763</v>
      </c>
      <c r="I290" s="488" t="s">
        <v>726</v>
      </c>
      <c r="J290" s="487">
        <v>2025</v>
      </c>
      <c r="K290" s="487">
        <v>62500</v>
      </c>
      <c r="L290" s="488" t="s">
        <v>963</v>
      </c>
      <c r="M290" s="488" t="s">
        <v>963</v>
      </c>
      <c r="N290" s="487">
        <v>114</v>
      </c>
      <c r="O290" s="488" t="s">
        <v>964</v>
      </c>
      <c r="P290" s="488" t="s">
        <v>977</v>
      </c>
      <c r="Q290" s="487">
        <v>2024</v>
      </c>
      <c r="R290" s="487">
        <v>77700</v>
      </c>
      <c r="S290" s="489">
        <v>-15200</v>
      </c>
    </row>
    <row r="291" spans="1:19" x14ac:dyDescent="0.3">
      <c r="A291" s="487">
        <v>73</v>
      </c>
      <c r="B291" s="488" t="s">
        <v>1040</v>
      </c>
      <c r="C291" s="487">
        <v>5</v>
      </c>
      <c r="D291" s="488" t="s">
        <v>790</v>
      </c>
      <c r="E291" s="488" t="s">
        <v>755</v>
      </c>
      <c r="F291" s="488" t="s">
        <v>754</v>
      </c>
      <c r="G291" s="488" t="s">
        <v>762</v>
      </c>
      <c r="H291" s="488" t="s">
        <v>763</v>
      </c>
      <c r="I291" s="488" t="s">
        <v>726</v>
      </c>
      <c r="J291" s="487">
        <v>2025</v>
      </c>
      <c r="K291" s="487">
        <v>0</v>
      </c>
      <c r="L291" s="488" t="s">
        <v>963</v>
      </c>
      <c r="M291" s="488" t="s">
        <v>963</v>
      </c>
      <c r="N291" s="487">
        <v>115</v>
      </c>
      <c r="O291" s="488" t="s">
        <v>965</v>
      </c>
      <c r="P291" s="488" t="s">
        <v>978</v>
      </c>
      <c r="Q291" s="487">
        <v>2024</v>
      </c>
      <c r="R291" s="487">
        <v>0</v>
      </c>
      <c r="S291" s="489">
        <v>0</v>
      </c>
    </row>
    <row r="292" spans="1:19" x14ac:dyDescent="0.3">
      <c r="A292" s="487">
        <v>73</v>
      </c>
      <c r="B292" s="488" t="s">
        <v>1040</v>
      </c>
      <c r="C292" s="487">
        <v>5</v>
      </c>
      <c r="D292" s="488" t="s">
        <v>790</v>
      </c>
      <c r="E292" s="488" t="s">
        <v>755</v>
      </c>
      <c r="F292" s="488" t="s">
        <v>754</v>
      </c>
      <c r="G292" s="488" t="s">
        <v>762</v>
      </c>
      <c r="H292" s="488" t="s">
        <v>763</v>
      </c>
      <c r="I292" s="488" t="s">
        <v>726</v>
      </c>
      <c r="J292" s="487">
        <v>2025</v>
      </c>
      <c r="K292" s="487">
        <v>0</v>
      </c>
      <c r="L292" s="488" t="s">
        <v>963</v>
      </c>
      <c r="M292" s="488" t="s">
        <v>963</v>
      </c>
      <c r="N292" s="487">
        <v>116</v>
      </c>
      <c r="O292" s="488" t="s">
        <v>966</v>
      </c>
      <c r="P292" s="488" t="s">
        <v>979</v>
      </c>
      <c r="Q292" s="487">
        <v>2024</v>
      </c>
      <c r="R292" s="487">
        <v>0</v>
      </c>
      <c r="S292" s="489">
        <v>0</v>
      </c>
    </row>
    <row r="293" spans="1:19" x14ac:dyDescent="0.3">
      <c r="A293" s="487">
        <v>73</v>
      </c>
      <c r="B293" s="488" t="s">
        <v>1040</v>
      </c>
      <c r="C293" s="487">
        <v>5</v>
      </c>
      <c r="D293" s="488" t="s">
        <v>790</v>
      </c>
      <c r="E293" s="488" t="s">
        <v>755</v>
      </c>
      <c r="F293" s="488" t="s">
        <v>754</v>
      </c>
      <c r="G293" s="488" t="s">
        <v>762</v>
      </c>
      <c r="H293" s="488" t="s">
        <v>763</v>
      </c>
      <c r="I293" s="488" t="s">
        <v>726</v>
      </c>
      <c r="J293" s="487">
        <v>2025</v>
      </c>
      <c r="K293" s="487">
        <v>62500</v>
      </c>
      <c r="L293" s="488" t="s">
        <v>963</v>
      </c>
      <c r="M293" s="488" t="s">
        <v>963</v>
      </c>
      <c r="N293" s="487">
        <v>117</v>
      </c>
      <c r="O293" s="488" t="s">
        <v>980</v>
      </c>
      <c r="P293" s="488" t="s">
        <v>981</v>
      </c>
      <c r="Q293" s="487">
        <v>2024</v>
      </c>
      <c r="R293" s="487">
        <v>77700</v>
      </c>
      <c r="S293" s="489">
        <v>-15200</v>
      </c>
    </row>
    <row r="294" spans="1:19" x14ac:dyDescent="0.3">
      <c r="A294" s="487">
        <v>74</v>
      </c>
      <c r="B294" s="488" t="s">
        <v>1041</v>
      </c>
      <c r="C294" s="487">
        <v>5</v>
      </c>
      <c r="D294" s="488" t="s">
        <v>790</v>
      </c>
      <c r="E294" s="488" t="s">
        <v>755</v>
      </c>
      <c r="F294" s="488" t="s">
        <v>754</v>
      </c>
      <c r="G294" s="488" t="s">
        <v>762</v>
      </c>
      <c r="H294" s="488" t="s">
        <v>763</v>
      </c>
      <c r="I294" s="488" t="s">
        <v>726</v>
      </c>
      <c r="J294" s="487">
        <v>2025</v>
      </c>
      <c r="K294" s="487">
        <v>336150</v>
      </c>
      <c r="L294" s="488" t="s">
        <v>963</v>
      </c>
      <c r="M294" s="488" t="s">
        <v>963</v>
      </c>
      <c r="N294" s="487">
        <v>114</v>
      </c>
      <c r="O294" s="488" t="s">
        <v>964</v>
      </c>
      <c r="P294" s="488" t="s">
        <v>977</v>
      </c>
      <c r="Q294" s="487">
        <v>2024</v>
      </c>
      <c r="R294" s="487">
        <v>243000</v>
      </c>
      <c r="S294" s="489">
        <v>93150</v>
      </c>
    </row>
    <row r="295" spans="1:19" x14ac:dyDescent="0.3">
      <c r="A295" s="487">
        <v>74</v>
      </c>
      <c r="B295" s="488" t="s">
        <v>1041</v>
      </c>
      <c r="C295" s="487">
        <v>5</v>
      </c>
      <c r="D295" s="488" t="s">
        <v>790</v>
      </c>
      <c r="E295" s="488" t="s">
        <v>755</v>
      </c>
      <c r="F295" s="488" t="s">
        <v>754</v>
      </c>
      <c r="G295" s="488" t="s">
        <v>762</v>
      </c>
      <c r="H295" s="488" t="s">
        <v>763</v>
      </c>
      <c r="I295" s="488" t="s">
        <v>726</v>
      </c>
      <c r="J295" s="487">
        <v>2025</v>
      </c>
      <c r="K295" s="487">
        <v>0</v>
      </c>
      <c r="L295" s="488" t="s">
        <v>963</v>
      </c>
      <c r="M295" s="488" t="s">
        <v>963</v>
      </c>
      <c r="N295" s="487">
        <v>115</v>
      </c>
      <c r="O295" s="488" t="s">
        <v>965</v>
      </c>
      <c r="P295" s="488" t="s">
        <v>978</v>
      </c>
      <c r="Q295" s="487">
        <v>2024</v>
      </c>
      <c r="R295" s="487">
        <v>0</v>
      </c>
      <c r="S295" s="489">
        <v>0</v>
      </c>
    </row>
    <row r="296" spans="1:19" x14ac:dyDescent="0.3">
      <c r="A296" s="487">
        <v>74</v>
      </c>
      <c r="B296" s="488" t="s">
        <v>1041</v>
      </c>
      <c r="C296" s="487">
        <v>5</v>
      </c>
      <c r="D296" s="488" t="s">
        <v>790</v>
      </c>
      <c r="E296" s="488" t="s">
        <v>755</v>
      </c>
      <c r="F296" s="488" t="s">
        <v>754</v>
      </c>
      <c r="G296" s="488" t="s">
        <v>762</v>
      </c>
      <c r="H296" s="488" t="s">
        <v>763</v>
      </c>
      <c r="I296" s="488" t="s">
        <v>726</v>
      </c>
      <c r="J296" s="487">
        <v>2025</v>
      </c>
      <c r="K296" s="487">
        <v>0</v>
      </c>
      <c r="L296" s="488" t="s">
        <v>963</v>
      </c>
      <c r="M296" s="488" t="s">
        <v>963</v>
      </c>
      <c r="N296" s="487">
        <v>116</v>
      </c>
      <c r="O296" s="488" t="s">
        <v>966</v>
      </c>
      <c r="P296" s="488" t="s">
        <v>979</v>
      </c>
      <c r="Q296" s="487">
        <v>2024</v>
      </c>
      <c r="R296" s="487">
        <v>0</v>
      </c>
      <c r="S296" s="489">
        <v>0</v>
      </c>
    </row>
    <row r="297" spans="1:19" x14ac:dyDescent="0.3">
      <c r="A297" s="487">
        <v>74</v>
      </c>
      <c r="B297" s="488" t="s">
        <v>1041</v>
      </c>
      <c r="C297" s="487">
        <v>5</v>
      </c>
      <c r="D297" s="488" t="s">
        <v>790</v>
      </c>
      <c r="E297" s="488" t="s">
        <v>755</v>
      </c>
      <c r="F297" s="488" t="s">
        <v>754</v>
      </c>
      <c r="G297" s="488" t="s">
        <v>762</v>
      </c>
      <c r="H297" s="488" t="s">
        <v>763</v>
      </c>
      <c r="I297" s="488" t="s">
        <v>726</v>
      </c>
      <c r="J297" s="487">
        <v>2025</v>
      </c>
      <c r="K297" s="487">
        <v>336150</v>
      </c>
      <c r="L297" s="488" t="s">
        <v>963</v>
      </c>
      <c r="M297" s="488" t="s">
        <v>963</v>
      </c>
      <c r="N297" s="487">
        <v>117</v>
      </c>
      <c r="O297" s="488" t="s">
        <v>980</v>
      </c>
      <c r="P297" s="488" t="s">
        <v>981</v>
      </c>
      <c r="Q297" s="487">
        <v>2024</v>
      </c>
      <c r="R297" s="487">
        <v>243000</v>
      </c>
      <c r="S297" s="489">
        <v>93150</v>
      </c>
    </row>
    <row r="298" spans="1:19" x14ac:dyDescent="0.3">
      <c r="A298" s="487">
        <v>75</v>
      </c>
      <c r="B298" s="488" t="s">
        <v>1042</v>
      </c>
      <c r="C298" s="487">
        <v>5</v>
      </c>
      <c r="D298" s="488" t="s">
        <v>790</v>
      </c>
      <c r="E298" s="488" t="s">
        <v>755</v>
      </c>
      <c r="F298" s="488" t="s">
        <v>754</v>
      </c>
      <c r="G298" s="488" t="s">
        <v>762</v>
      </c>
      <c r="H298" s="488" t="s">
        <v>763</v>
      </c>
      <c r="I298" s="488" t="s">
        <v>726</v>
      </c>
      <c r="J298" s="487">
        <v>2025</v>
      </c>
      <c r="K298" s="487">
        <v>533400</v>
      </c>
      <c r="L298" s="488" t="s">
        <v>963</v>
      </c>
      <c r="M298" s="488" t="s">
        <v>963</v>
      </c>
      <c r="N298" s="487">
        <v>114</v>
      </c>
      <c r="O298" s="488" t="s">
        <v>964</v>
      </c>
      <c r="P298" s="488" t="s">
        <v>977</v>
      </c>
      <c r="Q298" s="487">
        <v>2024</v>
      </c>
      <c r="R298" s="487">
        <v>607350</v>
      </c>
      <c r="S298" s="489">
        <v>-73950</v>
      </c>
    </row>
    <row r="299" spans="1:19" x14ac:dyDescent="0.3">
      <c r="A299" s="487">
        <v>75</v>
      </c>
      <c r="B299" s="488" t="s">
        <v>1042</v>
      </c>
      <c r="C299" s="487">
        <v>5</v>
      </c>
      <c r="D299" s="488" t="s">
        <v>790</v>
      </c>
      <c r="E299" s="488" t="s">
        <v>755</v>
      </c>
      <c r="F299" s="488" t="s">
        <v>754</v>
      </c>
      <c r="G299" s="488" t="s">
        <v>762</v>
      </c>
      <c r="H299" s="488" t="s">
        <v>763</v>
      </c>
      <c r="I299" s="488" t="s">
        <v>726</v>
      </c>
      <c r="J299" s="487">
        <v>2025</v>
      </c>
      <c r="K299" s="487">
        <v>0</v>
      </c>
      <c r="L299" s="488" t="s">
        <v>963</v>
      </c>
      <c r="M299" s="488" t="s">
        <v>963</v>
      </c>
      <c r="N299" s="487">
        <v>115</v>
      </c>
      <c r="O299" s="488" t="s">
        <v>965</v>
      </c>
      <c r="P299" s="488" t="s">
        <v>978</v>
      </c>
      <c r="Q299" s="487">
        <v>2024</v>
      </c>
      <c r="R299" s="487">
        <v>0</v>
      </c>
      <c r="S299" s="489">
        <v>0</v>
      </c>
    </row>
    <row r="300" spans="1:19" x14ac:dyDescent="0.3">
      <c r="A300" s="487">
        <v>75</v>
      </c>
      <c r="B300" s="488" t="s">
        <v>1042</v>
      </c>
      <c r="C300" s="487">
        <v>5</v>
      </c>
      <c r="D300" s="488" t="s">
        <v>790</v>
      </c>
      <c r="E300" s="488" t="s">
        <v>755</v>
      </c>
      <c r="F300" s="488" t="s">
        <v>754</v>
      </c>
      <c r="G300" s="488" t="s">
        <v>762</v>
      </c>
      <c r="H300" s="488" t="s">
        <v>763</v>
      </c>
      <c r="I300" s="488" t="s">
        <v>726</v>
      </c>
      <c r="J300" s="487">
        <v>2025</v>
      </c>
      <c r="K300" s="487">
        <v>0</v>
      </c>
      <c r="L300" s="488" t="s">
        <v>963</v>
      </c>
      <c r="M300" s="488" t="s">
        <v>963</v>
      </c>
      <c r="N300" s="487">
        <v>116</v>
      </c>
      <c r="O300" s="488" t="s">
        <v>966</v>
      </c>
      <c r="P300" s="488" t="s">
        <v>979</v>
      </c>
      <c r="Q300" s="487">
        <v>2024</v>
      </c>
      <c r="R300" s="487">
        <v>0</v>
      </c>
      <c r="S300" s="489">
        <v>0</v>
      </c>
    </row>
    <row r="301" spans="1:19" x14ac:dyDescent="0.3">
      <c r="A301" s="487">
        <v>75</v>
      </c>
      <c r="B301" s="488" t="s">
        <v>1042</v>
      </c>
      <c r="C301" s="487">
        <v>5</v>
      </c>
      <c r="D301" s="488" t="s">
        <v>790</v>
      </c>
      <c r="E301" s="488" t="s">
        <v>755</v>
      </c>
      <c r="F301" s="488" t="s">
        <v>754</v>
      </c>
      <c r="G301" s="488" t="s">
        <v>762</v>
      </c>
      <c r="H301" s="488" t="s">
        <v>763</v>
      </c>
      <c r="I301" s="488" t="s">
        <v>726</v>
      </c>
      <c r="J301" s="487">
        <v>2025</v>
      </c>
      <c r="K301" s="487">
        <v>533400</v>
      </c>
      <c r="L301" s="488" t="s">
        <v>963</v>
      </c>
      <c r="M301" s="488" t="s">
        <v>963</v>
      </c>
      <c r="N301" s="487">
        <v>117</v>
      </c>
      <c r="O301" s="488" t="s">
        <v>980</v>
      </c>
      <c r="P301" s="488" t="s">
        <v>981</v>
      </c>
      <c r="Q301" s="487">
        <v>2024</v>
      </c>
      <c r="R301" s="487">
        <v>607350</v>
      </c>
      <c r="S301" s="489">
        <v>-73950</v>
      </c>
    </row>
    <row r="302" spans="1:19" x14ac:dyDescent="0.3">
      <c r="A302" s="487">
        <v>76</v>
      </c>
      <c r="B302" s="488" t="s">
        <v>70</v>
      </c>
      <c r="C302" s="487">
        <v>5</v>
      </c>
      <c r="D302" s="488" t="s">
        <v>790</v>
      </c>
      <c r="E302" s="488" t="s">
        <v>750</v>
      </c>
      <c r="F302" s="488" t="s">
        <v>749</v>
      </c>
      <c r="G302" s="488" t="s">
        <v>752</v>
      </c>
      <c r="H302" s="488" t="s">
        <v>753</v>
      </c>
      <c r="I302" s="488" t="s">
        <v>726</v>
      </c>
      <c r="J302" s="487">
        <v>2025</v>
      </c>
      <c r="K302" s="487">
        <v>707292.19750000001</v>
      </c>
      <c r="L302" s="488" t="s">
        <v>963</v>
      </c>
      <c r="M302" s="488" t="s">
        <v>963</v>
      </c>
      <c r="N302" s="487">
        <v>114</v>
      </c>
      <c r="O302" s="488" t="s">
        <v>964</v>
      </c>
      <c r="P302" s="488" t="s">
        <v>977</v>
      </c>
      <c r="Q302" s="487">
        <v>2024</v>
      </c>
      <c r="R302" s="487">
        <v>784341.54</v>
      </c>
      <c r="S302" s="489">
        <v>-77049.342500000028</v>
      </c>
    </row>
    <row r="303" spans="1:19" x14ac:dyDescent="0.3">
      <c r="A303" s="487">
        <v>76</v>
      </c>
      <c r="B303" s="488" t="s">
        <v>70</v>
      </c>
      <c r="C303" s="487">
        <v>5</v>
      </c>
      <c r="D303" s="488" t="s">
        <v>790</v>
      </c>
      <c r="E303" s="488" t="s">
        <v>750</v>
      </c>
      <c r="F303" s="488" t="s">
        <v>749</v>
      </c>
      <c r="G303" s="488" t="s">
        <v>752</v>
      </c>
      <c r="H303" s="488" t="s">
        <v>753</v>
      </c>
      <c r="I303" s="488" t="s">
        <v>726</v>
      </c>
      <c r="J303" s="487">
        <v>2025</v>
      </c>
      <c r="K303" s="487">
        <v>0</v>
      </c>
      <c r="L303" s="488" t="s">
        <v>963</v>
      </c>
      <c r="M303" s="488" t="s">
        <v>963</v>
      </c>
      <c r="N303" s="487">
        <v>115</v>
      </c>
      <c r="O303" s="488" t="s">
        <v>965</v>
      </c>
      <c r="P303" s="488" t="s">
        <v>978</v>
      </c>
      <c r="Q303" s="487">
        <v>2024</v>
      </c>
      <c r="R303" s="487">
        <v>0</v>
      </c>
      <c r="S303" s="489">
        <v>0</v>
      </c>
    </row>
    <row r="304" spans="1:19" x14ac:dyDescent="0.3">
      <c r="A304" s="487">
        <v>76</v>
      </c>
      <c r="B304" s="488" t="s">
        <v>70</v>
      </c>
      <c r="C304" s="487">
        <v>5</v>
      </c>
      <c r="D304" s="488" t="s">
        <v>790</v>
      </c>
      <c r="E304" s="488" t="s">
        <v>750</v>
      </c>
      <c r="F304" s="488" t="s">
        <v>749</v>
      </c>
      <c r="G304" s="488" t="s">
        <v>752</v>
      </c>
      <c r="H304" s="488" t="s">
        <v>753</v>
      </c>
      <c r="I304" s="488" t="s">
        <v>726</v>
      </c>
      <c r="J304" s="487">
        <v>2025</v>
      </c>
      <c r="K304" s="487">
        <v>0</v>
      </c>
      <c r="L304" s="488" t="s">
        <v>963</v>
      </c>
      <c r="M304" s="488" t="s">
        <v>963</v>
      </c>
      <c r="N304" s="487">
        <v>116</v>
      </c>
      <c r="O304" s="488" t="s">
        <v>966</v>
      </c>
      <c r="P304" s="488" t="s">
        <v>979</v>
      </c>
      <c r="Q304" s="487">
        <v>2024</v>
      </c>
      <c r="R304" s="487">
        <v>0</v>
      </c>
      <c r="S304" s="489">
        <v>0</v>
      </c>
    </row>
    <row r="305" spans="1:19" x14ac:dyDescent="0.3">
      <c r="A305" s="487">
        <v>76</v>
      </c>
      <c r="B305" s="488" t="s">
        <v>70</v>
      </c>
      <c r="C305" s="487">
        <v>5</v>
      </c>
      <c r="D305" s="488" t="s">
        <v>790</v>
      </c>
      <c r="E305" s="488" t="s">
        <v>750</v>
      </c>
      <c r="F305" s="488" t="s">
        <v>749</v>
      </c>
      <c r="G305" s="488" t="s">
        <v>752</v>
      </c>
      <c r="H305" s="488" t="s">
        <v>753</v>
      </c>
      <c r="I305" s="488" t="s">
        <v>726</v>
      </c>
      <c r="J305" s="487">
        <v>2025</v>
      </c>
      <c r="K305" s="487">
        <v>707292.19750000001</v>
      </c>
      <c r="L305" s="488" t="s">
        <v>963</v>
      </c>
      <c r="M305" s="488" t="s">
        <v>963</v>
      </c>
      <c r="N305" s="487">
        <v>117</v>
      </c>
      <c r="O305" s="488" t="s">
        <v>980</v>
      </c>
      <c r="P305" s="488" t="s">
        <v>981</v>
      </c>
      <c r="Q305" s="487">
        <v>2024</v>
      </c>
      <c r="R305" s="487">
        <v>784341.54</v>
      </c>
      <c r="S305" s="489">
        <v>-77049.342500000028</v>
      </c>
    </row>
    <row r="306" spans="1:19" x14ac:dyDescent="0.3">
      <c r="A306" s="487">
        <v>77</v>
      </c>
      <c r="B306" s="488" t="s">
        <v>1043</v>
      </c>
      <c r="C306" s="487">
        <v>5</v>
      </c>
      <c r="D306" s="488" t="s">
        <v>790</v>
      </c>
      <c r="E306" s="488" t="s">
        <v>737</v>
      </c>
      <c r="F306" s="488" t="s">
        <v>736</v>
      </c>
      <c r="G306" s="488" t="s">
        <v>742</v>
      </c>
      <c r="H306" s="488" t="s">
        <v>743</v>
      </c>
      <c r="I306" s="488" t="s">
        <v>726</v>
      </c>
      <c r="J306" s="487">
        <v>2025</v>
      </c>
      <c r="K306" s="487">
        <v>12234600</v>
      </c>
      <c r="L306" s="488" t="s">
        <v>963</v>
      </c>
      <c r="M306" s="488" t="s">
        <v>963</v>
      </c>
      <c r="N306" s="487">
        <v>114</v>
      </c>
      <c r="O306" s="488" t="s">
        <v>964</v>
      </c>
      <c r="P306" s="488" t="s">
        <v>977</v>
      </c>
      <c r="Q306" s="487">
        <v>2024</v>
      </c>
      <c r="R306" s="487">
        <v>13891500</v>
      </c>
      <c r="S306" s="489">
        <v>-1656900</v>
      </c>
    </row>
    <row r="307" spans="1:19" x14ac:dyDescent="0.3">
      <c r="A307" s="487">
        <v>77</v>
      </c>
      <c r="B307" s="488" t="s">
        <v>1043</v>
      </c>
      <c r="C307" s="487">
        <v>5</v>
      </c>
      <c r="D307" s="488" t="s">
        <v>790</v>
      </c>
      <c r="E307" s="488" t="s">
        <v>737</v>
      </c>
      <c r="F307" s="488" t="s">
        <v>736</v>
      </c>
      <c r="G307" s="488" t="s">
        <v>742</v>
      </c>
      <c r="H307" s="488" t="s">
        <v>743</v>
      </c>
      <c r="I307" s="488" t="s">
        <v>726</v>
      </c>
      <c r="J307" s="487">
        <v>2025</v>
      </c>
      <c r="K307" s="487">
        <v>2085000.00009</v>
      </c>
      <c r="L307" s="488" t="s">
        <v>963</v>
      </c>
      <c r="M307" s="488" t="s">
        <v>963</v>
      </c>
      <c r="N307" s="487">
        <v>115</v>
      </c>
      <c r="O307" s="488" t="s">
        <v>965</v>
      </c>
      <c r="P307" s="488" t="s">
        <v>978</v>
      </c>
      <c r="Q307" s="487">
        <v>2024</v>
      </c>
      <c r="R307" s="487">
        <v>1733474.99999999</v>
      </c>
      <c r="S307" s="489">
        <v>351525.00009001</v>
      </c>
    </row>
    <row r="308" spans="1:19" x14ac:dyDescent="0.3">
      <c r="A308" s="487">
        <v>77</v>
      </c>
      <c r="B308" s="488" t="s">
        <v>1043</v>
      </c>
      <c r="C308" s="487">
        <v>5</v>
      </c>
      <c r="D308" s="488" t="s">
        <v>790</v>
      </c>
      <c r="E308" s="488" t="s">
        <v>737</v>
      </c>
      <c r="F308" s="488" t="s">
        <v>736</v>
      </c>
      <c r="G308" s="488" t="s">
        <v>742</v>
      </c>
      <c r="H308" s="488" t="s">
        <v>743</v>
      </c>
      <c r="I308" s="488" t="s">
        <v>726</v>
      </c>
      <c r="J308" s="487">
        <v>2025</v>
      </c>
      <c r="K308" s="487">
        <v>973649.99991000001</v>
      </c>
      <c r="L308" s="488" t="s">
        <v>963</v>
      </c>
      <c r="M308" s="488" t="s">
        <v>963</v>
      </c>
      <c r="N308" s="487">
        <v>116</v>
      </c>
      <c r="O308" s="488" t="s">
        <v>966</v>
      </c>
      <c r="P308" s="488" t="s">
        <v>979</v>
      </c>
      <c r="Q308" s="487">
        <v>2024</v>
      </c>
      <c r="R308" s="487">
        <v>912525.00000000501</v>
      </c>
      <c r="S308" s="489">
        <v>61124.999909995007</v>
      </c>
    </row>
    <row r="309" spans="1:19" x14ac:dyDescent="0.3">
      <c r="A309" s="487">
        <v>77</v>
      </c>
      <c r="B309" s="488" t="s">
        <v>1043</v>
      </c>
      <c r="C309" s="487">
        <v>5</v>
      </c>
      <c r="D309" s="488" t="s">
        <v>790</v>
      </c>
      <c r="E309" s="488" t="s">
        <v>737</v>
      </c>
      <c r="F309" s="488" t="s">
        <v>736</v>
      </c>
      <c r="G309" s="488" t="s">
        <v>742</v>
      </c>
      <c r="H309" s="488" t="s">
        <v>743</v>
      </c>
      <c r="I309" s="488" t="s">
        <v>726</v>
      </c>
      <c r="J309" s="487">
        <v>2025</v>
      </c>
      <c r="K309" s="487">
        <v>15293250</v>
      </c>
      <c r="L309" s="488" t="s">
        <v>963</v>
      </c>
      <c r="M309" s="488" t="s">
        <v>963</v>
      </c>
      <c r="N309" s="487">
        <v>117</v>
      </c>
      <c r="O309" s="488" t="s">
        <v>980</v>
      </c>
      <c r="P309" s="488" t="s">
        <v>981</v>
      </c>
      <c r="Q309" s="487">
        <v>2024</v>
      </c>
      <c r="R309" s="487">
        <v>16537500</v>
      </c>
      <c r="S309" s="489">
        <v>-1244250</v>
      </c>
    </row>
    <row r="310" spans="1:19" x14ac:dyDescent="0.3">
      <c r="A310" s="487">
        <v>78</v>
      </c>
      <c r="B310" s="488" t="s">
        <v>1044</v>
      </c>
      <c r="C310" s="487">
        <v>5</v>
      </c>
      <c r="D310" s="488" t="s">
        <v>790</v>
      </c>
      <c r="E310" s="488" t="s">
        <v>778</v>
      </c>
      <c r="F310" s="488" t="s">
        <v>777</v>
      </c>
      <c r="G310" s="488" t="s">
        <v>781</v>
      </c>
      <c r="H310" s="488" t="s">
        <v>782</v>
      </c>
      <c r="I310" s="488" t="s">
        <v>726</v>
      </c>
      <c r="J310" s="487">
        <v>2025</v>
      </c>
      <c r="K310" s="487">
        <v>1246203</v>
      </c>
      <c r="L310" s="488" t="s">
        <v>963</v>
      </c>
      <c r="M310" s="488" t="s">
        <v>963</v>
      </c>
      <c r="N310" s="487">
        <v>114</v>
      </c>
      <c r="O310" s="488" t="s">
        <v>964</v>
      </c>
      <c r="P310" s="488" t="s">
        <v>977</v>
      </c>
      <c r="Q310" s="487">
        <v>2024</v>
      </c>
      <c r="R310" s="487">
        <v>1357902</v>
      </c>
      <c r="S310" s="489">
        <v>-111699</v>
      </c>
    </row>
    <row r="311" spans="1:19" x14ac:dyDescent="0.3">
      <c r="A311" s="487">
        <v>78</v>
      </c>
      <c r="B311" s="488" t="s">
        <v>1044</v>
      </c>
      <c r="C311" s="487">
        <v>5</v>
      </c>
      <c r="D311" s="488" t="s">
        <v>790</v>
      </c>
      <c r="E311" s="488" t="s">
        <v>778</v>
      </c>
      <c r="F311" s="488" t="s">
        <v>777</v>
      </c>
      <c r="G311" s="488" t="s">
        <v>781</v>
      </c>
      <c r="H311" s="488" t="s">
        <v>782</v>
      </c>
      <c r="I311" s="488" t="s">
        <v>726</v>
      </c>
      <c r="J311" s="487">
        <v>2025</v>
      </c>
      <c r="K311" s="487">
        <v>0</v>
      </c>
      <c r="L311" s="488" t="s">
        <v>963</v>
      </c>
      <c r="M311" s="488" t="s">
        <v>963</v>
      </c>
      <c r="N311" s="487">
        <v>115</v>
      </c>
      <c r="O311" s="488" t="s">
        <v>965</v>
      </c>
      <c r="P311" s="488" t="s">
        <v>978</v>
      </c>
      <c r="Q311" s="487">
        <v>2024</v>
      </c>
      <c r="R311" s="487">
        <v>0</v>
      </c>
      <c r="S311" s="489">
        <v>0</v>
      </c>
    </row>
    <row r="312" spans="1:19" x14ac:dyDescent="0.3">
      <c r="A312" s="487">
        <v>78</v>
      </c>
      <c r="B312" s="488" t="s">
        <v>1044</v>
      </c>
      <c r="C312" s="487">
        <v>5</v>
      </c>
      <c r="D312" s="488" t="s">
        <v>790</v>
      </c>
      <c r="E312" s="488" t="s">
        <v>778</v>
      </c>
      <c r="F312" s="488" t="s">
        <v>777</v>
      </c>
      <c r="G312" s="488" t="s">
        <v>781</v>
      </c>
      <c r="H312" s="488" t="s">
        <v>782</v>
      </c>
      <c r="I312" s="488" t="s">
        <v>726</v>
      </c>
      <c r="J312" s="487">
        <v>2025</v>
      </c>
      <c r="K312" s="487">
        <v>0</v>
      </c>
      <c r="L312" s="488" t="s">
        <v>963</v>
      </c>
      <c r="M312" s="488" t="s">
        <v>963</v>
      </c>
      <c r="N312" s="487">
        <v>116</v>
      </c>
      <c r="O312" s="488" t="s">
        <v>966</v>
      </c>
      <c r="P312" s="488" t="s">
        <v>979</v>
      </c>
      <c r="Q312" s="487">
        <v>2024</v>
      </c>
      <c r="R312" s="487">
        <v>0</v>
      </c>
      <c r="S312" s="489">
        <v>0</v>
      </c>
    </row>
    <row r="313" spans="1:19" x14ac:dyDescent="0.3">
      <c r="A313" s="487">
        <v>78</v>
      </c>
      <c r="B313" s="488" t="s">
        <v>1044</v>
      </c>
      <c r="C313" s="487">
        <v>5</v>
      </c>
      <c r="D313" s="488" t="s">
        <v>790</v>
      </c>
      <c r="E313" s="488" t="s">
        <v>778</v>
      </c>
      <c r="F313" s="488" t="s">
        <v>777</v>
      </c>
      <c r="G313" s="488" t="s">
        <v>781</v>
      </c>
      <c r="H313" s="488" t="s">
        <v>782</v>
      </c>
      <c r="I313" s="488" t="s">
        <v>726</v>
      </c>
      <c r="J313" s="487">
        <v>2025</v>
      </c>
      <c r="K313" s="487">
        <v>1246203</v>
      </c>
      <c r="L313" s="488" t="s">
        <v>963</v>
      </c>
      <c r="M313" s="488" t="s">
        <v>963</v>
      </c>
      <c r="N313" s="487">
        <v>117</v>
      </c>
      <c r="O313" s="488" t="s">
        <v>980</v>
      </c>
      <c r="P313" s="488" t="s">
        <v>981</v>
      </c>
      <c r="Q313" s="487">
        <v>2024</v>
      </c>
      <c r="R313" s="487">
        <v>1357902</v>
      </c>
      <c r="S313" s="489">
        <v>-111699</v>
      </c>
    </row>
    <row r="314" spans="1:19" x14ac:dyDescent="0.3">
      <c r="A314" s="487">
        <v>79</v>
      </c>
      <c r="B314" s="488" t="s">
        <v>1045</v>
      </c>
      <c r="C314" s="487">
        <v>5</v>
      </c>
      <c r="D314" s="488" t="s">
        <v>790</v>
      </c>
      <c r="E314" s="488" t="s">
        <v>573</v>
      </c>
      <c r="F314" s="488" t="s">
        <v>744</v>
      </c>
      <c r="G314" s="488" t="s">
        <v>745</v>
      </c>
      <c r="H314" s="488" t="s">
        <v>573</v>
      </c>
      <c r="I314" s="488" t="s">
        <v>726</v>
      </c>
      <c r="J314" s="487">
        <v>2025</v>
      </c>
      <c r="K314" s="487">
        <v>2719901.8</v>
      </c>
      <c r="L314" s="488" t="s">
        <v>963</v>
      </c>
      <c r="M314" s="488" t="s">
        <v>963</v>
      </c>
      <c r="N314" s="487">
        <v>114</v>
      </c>
      <c r="O314" s="488" t="s">
        <v>964</v>
      </c>
      <c r="P314" s="488" t="s">
        <v>977</v>
      </c>
      <c r="Q314" s="487">
        <v>2024</v>
      </c>
      <c r="R314" s="487">
        <v>2904670</v>
      </c>
      <c r="S314" s="489">
        <v>-184768.20000000019</v>
      </c>
    </row>
    <row r="315" spans="1:19" x14ac:dyDescent="0.3">
      <c r="A315" s="487">
        <v>79</v>
      </c>
      <c r="B315" s="488" t="s">
        <v>1045</v>
      </c>
      <c r="C315" s="487">
        <v>5</v>
      </c>
      <c r="D315" s="488" t="s">
        <v>790</v>
      </c>
      <c r="E315" s="488" t="s">
        <v>573</v>
      </c>
      <c r="F315" s="488" t="s">
        <v>744</v>
      </c>
      <c r="G315" s="488" t="s">
        <v>745</v>
      </c>
      <c r="H315" s="488" t="s">
        <v>573</v>
      </c>
      <c r="I315" s="488" t="s">
        <v>726</v>
      </c>
      <c r="J315" s="487">
        <v>2025</v>
      </c>
      <c r="K315" s="487">
        <v>18037.901999999998</v>
      </c>
      <c r="L315" s="488" t="s">
        <v>963</v>
      </c>
      <c r="M315" s="488" t="s">
        <v>963</v>
      </c>
      <c r="N315" s="487">
        <v>115</v>
      </c>
      <c r="O315" s="488" t="s">
        <v>965</v>
      </c>
      <c r="P315" s="488" t="s">
        <v>978</v>
      </c>
      <c r="Q315" s="487">
        <v>2024</v>
      </c>
      <c r="R315" s="487">
        <v>65820.157999999996</v>
      </c>
      <c r="S315" s="489">
        <v>-47782.255999999994</v>
      </c>
    </row>
    <row r="316" spans="1:19" x14ac:dyDescent="0.3">
      <c r="A316" s="487">
        <v>79</v>
      </c>
      <c r="B316" s="488" t="s">
        <v>1045</v>
      </c>
      <c r="C316" s="487">
        <v>5</v>
      </c>
      <c r="D316" s="488" t="s">
        <v>790</v>
      </c>
      <c r="E316" s="488" t="s">
        <v>573</v>
      </c>
      <c r="F316" s="488" t="s">
        <v>744</v>
      </c>
      <c r="G316" s="488" t="s">
        <v>745</v>
      </c>
      <c r="H316" s="488" t="s">
        <v>573</v>
      </c>
      <c r="I316" s="488" t="s">
        <v>726</v>
      </c>
      <c r="J316" s="487">
        <v>2025</v>
      </c>
      <c r="K316" s="487">
        <v>48412.055999999997</v>
      </c>
      <c r="L316" s="488" t="s">
        <v>963</v>
      </c>
      <c r="M316" s="488" t="s">
        <v>963</v>
      </c>
      <c r="N316" s="487">
        <v>116</v>
      </c>
      <c r="O316" s="488" t="s">
        <v>966</v>
      </c>
      <c r="P316" s="488" t="s">
        <v>979</v>
      </c>
      <c r="Q316" s="487">
        <v>2024</v>
      </c>
      <c r="R316" s="487">
        <v>0</v>
      </c>
      <c r="S316" s="489">
        <v>48412.055999999997</v>
      </c>
    </row>
    <row r="317" spans="1:19" x14ac:dyDescent="0.3">
      <c r="A317" s="487">
        <v>79</v>
      </c>
      <c r="B317" s="488" t="s">
        <v>1045</v>
      </c>
      <c r="C317" s="487">
        <v>5</v>
      </c>
      <c r="D317" s="488" t="s">
        <v>790</v>
      </c>
      <c r="E317" s="488" t="s">
        <v>573</v>
      </c>
      <c r="F317" s="488" t="s">
        <v>744</v>
      </c>
      <c r="G317" s="488" t="s">
        <v>745</v>
      </c>
      <c r="H317" s="488" t="s">
        <v>573</v>
      </c>
      <c r="I317" s="488" t="s">
        <v>726</v>
      </c>
      <c r="J317" s="487">
        <v>2025</v>
      </c>
      <c r="K317" s="487">
        <v>2786351.7579999999</v>
      </c>
      <c r="L317" s="488" t="s">
        <v>963</v>
      </c>
      <c r="M317" s="488" t="s">
        <v>963</v>
      </c>
      <c r="N317" s="487">
        <v>117</v>
      </c>
      <c r="O317" s="488" t="s">
        <v>980</v>
      </c>
      <c r="P317" s="488" t="s">
        <v>981</v>
      </c>
      <c r="Q317" s="487">
        <v>2024</v>
      </c>
      <c r="R317" s="487">
        <v>2970490.1579999998</v>
      </c>
      <c r="S317" s="489">
        <v>-184138.39999999991</v>
      </c>
    </row>
    <row r="318" spans="1:19" x14ac:dyDescent="0.3">
      <c r="A318" s="487">
        <v>80</v>
      </c>
      <c r="B318" s="488" t="s">
        <v>1046</v>
      </c>
      <c r="C318" s="487">
        <v>5</v>
      </c>
      <c r="D318" s="488" t="s">
        <v>790</v>
      </c>
      <c r="E318" s="488" t="s">
        <v>573</v>
      </c>
      <c r="F318" s="488" t="s">
        <v>744</v>
      </c>
      <c r="G318" s="488" t="s">
        <v>745</v>
      </c>
      <c r="H318" s="488" t="s">
        <v>573</v>
      </c>
      <c r="I318" s="488" t="s">
        <v>726</v>
      </c>
      <c r="J318" s="487">
        <v>2025</v>
      </c>
      <c r="K318" s="487">
        <v>1582680</v>
      </c>
      <c r="L318" s="488" t="s">
        <v>963</v>
      </c>
      <c r="M318" s="488" t="s">
        <v>963</v>
      </c>
      <c r="N318" s="487">
        <v>114</v>
      </c>
      <c r="O318" s="488" t="s">
        <v>964</v>
      </c>
      <c r="P318" s="488" t="s">
        <v>977</v>
      </c>
      <c r="Q318" s="487">
        <v>2024</v>
      </c>
      <c r="R318" s="487">
        <v>1388100</v>
      </c>
      <c r="S318" s="489">
        <v>194580</v>
      </c>
    </row>
    <row r="319" spans="1:19" x14ac:dyDescent="0.3">
      <c r="A319" s="487">
        <v>80</v>
      </c>
      <c r="B319" s="488" t="s">
        <v>1046</v>
      </c>
      <c r="C319" s="487">
        <v>5</v>
      </c>
      <c r="D319" s="488" t="s">
        <v>790</v>
      </c>
      <c r="E319" s="488" t="s">
        <v>573</v>
      </c>
      <c r="F319" s="488" t="s">
        <v>744</v>
      </c>
      <c r="G319" s="488" t="s">
        <v>745</v>
      </c>
      <c r="H319" s="488" t="s">
        <v>573</v>
      </c>
      <c r="I319" s="488" t="s">
        <v>726</v>
      </c>
      <c r="J319" s="487">
        <v>2025</v>
      </c>
      <c r="K319" s="487">
        <v>111650</v>
      </c>
      <c r="L319" s="488" t="s">
        <v>963</v>
      </c>
      <c r="M319" s="488" t="s">
        <v>963</v>
      </c>
      <c r="N319" s="487">
        <v>115</v>
      </c>
      <c r="O319" s="488" t="s">
        <v>965</v>
      </c>
      <c r="P319" s="488" t="s">
        <v>978</v>
      </c>
      <c r="Q319" s="487">
        <v>2024</v>
      </c>
      <c r="R319" s="487">
        <v>72000</v>
      </c>
      <c r="S319" s="489">
        <v>39650</v>
      </c>
    </row>
    <row r="320" spans="1:19" x14ac:dyDescent="0.3">
      <c r="A320" s="487">
        <v>80</v>
      </c>
      <c r="B320" s="488" t="s">
        <v>1046</v>
      </c>
      <c r="C320" s="487">
        <v>5</v>
      </c>
      <c r="D320" s="488" t="s">
        <v>790</v>
      </c>
      <c r="E320" s="488" t="s">
        <v>573</v>
      </c>
      <c r="F320" s="488" t="s">
        <v>744</v>
      </c>
      <c r="G320" s="488" t="s">
        <v>745</v>
      </c>
      <c r="H320" s="488" t="s">
        <v>573</v>
      </c>
      <c r="I320" s="488" t="s">
        <v>726</v>
      </c>
      <c r="J320" s="487">
        <v>2025</v>
      </c>
      <c r="K320" s="487">
        <v>195800</v>
      </c>
      <c r="L320" s="488" t="s">
        <v>963</v>
      </c>
      <c r="M320" s="488" t="s">
        <v>963</v>
      </c>
      <c r="N320" s="487">
        <v>116</v>
      </c>
      <c r="O320" s="488" t="s">
        <v>966</v>
      </c>
      <c r="P320" s="488" t="s">
        <v>979</v>
      </c>
      <c r="Q320" s="487">
        <v>2024</v>
      </c>
      <c r="R320" s="487">
        <v>144641.60000000001</v>
      </c>
      <c r="S320" s="489">
        <v>51158.399999999994</v>
      </c>
    </row>
    <row r="321" spans="1:19" x14ac:dyDescent="0.3">
      <c r="A321" s="487">
        <v>80</v>
      </c>
      <c r="B321" s="488" t="s">
        <v>1046</v>
      </c>
      <c r="C321" s="487">
        <v>5</v>
      </c>
      <c r="D321" s="488" t="s">
        <v>790</v>
      </c>
      <c r="E321" s="488" t="s">
        <v>573</v>
      </c>
      <c r="F321" s="488" t="s">
        <v>744</v>
      </c>
      <c r="G321" s="488" t="s">
        <v>745</v>
      </c>
      <c r="H321" s="488" t="s">
        <v>573</v>
      </c>
      <c r="I321" s="488" t="s">
        <v>726</v>
      </c>
      <c r="J321" s="487">
        <v>2025</v>
      </c>
      <c r="K321" s="487">
        <v>1890130</v>
      </c>
      <c r="L321" s="488" t="s">
        <v>963</v>
      </c>
      <c r="M321" s="488" t="s">
        <v>963</v>
      </c>
      <c r="N321" s="487">
        <v>117</v>
      </c>
      <c r="O321" s="488" t="s">
        <v>980</v>
      </c>
      <c r="P321" s="488" t="s">
        <v>981</v>
      </c>
      <c r="Q321" s="487">
        <v>2024</v>
      </c>
      <c r="R321" s="487">
        <v>1604741.6</v>
      </c>
      <c r="S321" s="489">
        <v>285388.39999999991</v>
      </c>
    </row>
    <row r="322" spans="1:19" x14ac:dyDescent="0.3">
      <c r="A322" s="487">
        <v>81</v>
      </c>
      <c r="B322" s="488" t="s">
        <v>282</v>
      </c>
      <c r="C322" s="487">
        <v>7</v>
      </c>
      <c r="D322" s="488" t="s">
        <v>799</v>
      </c>
      <c r="E322" s="488" t="s">
        <v>755</v>
      </c>
      <c r="F322" s="488" t="s">
        <v>754</v>
      </c>
      <c r="G322" s="488" t="s">
        <v>634</v>
      </c>
      <c r="H322" s="488" t="s">
        <v>759</v>
      </c>
      <c r="I322" s="488" t="s">
        <v>726</v>
      </c>
      <c r="J322" s="487">
        <v>2025</v>
      </c>
      <c r="K322" s="487">
        <v>1750953.03</v>
      </c>
      <c r="L322" s="488" t="s">
        <v>963</v>
      </c>
      <c r="M322" s="488" t="s">
        <v>963</v>
      </c>
      <c r="N322" s="487">
        <v>114</v>
      </c>
      <c r="O322" s="488" t="s">
        <v>964</v>
      </c>
      <c r="P322" s="488" t="s">
        <v>977</v>
      </c>
      <c r="Q322" s="487">
        <v>2024</v>
      </c>
      <c r="R322" s="487">
        <v>80724</v>
      </c>
      <c r="S322" s="489">
        <v>1670229.03</v>
      </c>
    </row>
    <row r="323" spans="1:19" x14ac:dyDescent="0.3">
      <c r="A323" s="487">
        <v>81</v>
      </c>
      <c r="B323" s="488" t="s">
        <v>282</v>
      </c>
      <c r="C323" s="487">
        <v>7</v>
      </c>
      <c r="D323" s="488" t="s">
        <v>799</v>
      </c>
      <c r="E323" s="488" t="s">
        <v>755</v>
      </c>
      <c r="F323" s="488" t="s">
        <v>754</v>
      </c>
      <c r="G323" s="488" t="s">
        <v>634</v>
      </c>
      <c r="H323" s="488" t="s">
        <v>759</v>
      </c>
      <c r="I323" s="488" t="s">
        <v>726</v>
      </c>
      <c r="J323" s="487">
        <v>2025</v>
      </c>
      <c r="K323" s="487">
        <v>0</v>
      </c>
      <c r="L323" s="488" t="s">
        <v>963</v>
      </c>
      <c r="M323" s="488" t="s">
        <v>963</v>
      </c>
      <c r="N323" s="487">
        <v>115</v>
      </c>
      <c r="O323" s="488" t="s">
        <v>965</v>
      </c>
      <c r="P323" s="488" t="s">
        <v>978</v>
      </c>
      <c r="Q323" s="487">
        <v>2024</v>
      </c>
      <c r="R323" s="487">
        <v>2520</v>
      </c>
      <c r="S323" s="489">
        <v>-2520</v>
      </c>
    </row>
    <row r="324" spans="1:19" x14ac:dyDescent="0.3">
      <c r="A324" s="487">
        <v>81</v>
      </c>
      <c r="B324" s="488" t="s">
        <v>282</v>
      </c>
      <c r="C324" s="487">
        <v>7</v>
      </c>
      <c r="D324" s="488" t="s">
        <v>799</v>
      </c>
      <c r="E324" s="488" t="s">
        <v>755</v>
      </c>
      <c r="F324" s="488" t="s">
        <v>754</v>
      </c>
      <c r="G324" s="488" t="s">
        <v>634</v>
      </c>
      <c r="H324" s="488" t="s">
        <v>759</v>
      </c>
      <c r="I324" s="488" t="s">
        <v>726</v>
      </c>
      <c r="J324" s="487">
        <v>2025</v>
      </c>
      <c r="K324" s="487">
        <v>2681206.62</v>
      </c>
      <c r="L324" s="488" t="s">
        <v>963</v>
      </c>
      <c r="M324" s="488" t="s">
        <v>963</v>
      </c>
      <c r="N324" s="487">
        <v>116</v>
      </c>
      <c r="O324" s="488" t="s">
        <v>966</v>
      </c>
      <c r="P324" s="488" t="s">
        <v>979</v>
      </c>
      <c r="Q324" s="487">
        <v>2024</v>
      </c>
      <c r="R324" s="487">
        <v>3088422.75</v>
      </c>
      <c r="S324" s="489">
        <v>-407216.12999999989</v>
      </c>
    </row>
    <row r="325" spans="1:19" x14ac:dyDescent="0.3">
      <c r="A325" s="487">
        <v>81</v>
      </c>
      <c r="B325" s="488" t="s">
        <v>282</v>
      </c>
      <c r="C325" s="487">
        <v>7</v>
      </c>
      <c r="D325" s="488" t="s">
        <v>799</v>
      </c>
      <c r="E325" s="488" t="s">
        <v>755</v>
      </c>
      <c r="F325" s="488" t="s">
        <v>754</v>
      </c>
      <c r="G325" s="488" t="s">
        <v>634</v>
      </c>
      <c r="H325" s="488" t="s">
        <v>759</v>
      </c>
      <c r="I325" s="488" t="s">
        <v>726</v>
      </c>
      <c r="J325" s="487">
        <v>2025</v>
      </c>
      <c r="K325" s="487">
        <v>4432159.6500000004</v>
      </c>
      <c r="L325" s="488" t="s">
        <v>963</v>
      </c>
      <c r="M325" s="488" t="s">
        <v>963</v>
      </c>
      <c r="N325" s="487">
        <v>117</v>
      </c>
      <c r="O325" s="488" t="s">
        <v>980</v>
      </c>
      <c r="P325" s="488" t="s">
        <v>981</v>
      </c>
      <c r="Q325" s="487">
        <v>2024</v>
      </c>
      <c r="R325" s="487">
        <v>3171666.75</v>
      </c>
      <c r="S325" s="489">
        <v>1260492.9000000004</v>
      </c>
    </row>
    <row r="326" spans="1:19" x14ac:dyDescent="0.3">
      <c r="A326" s="487">
        <v>82</v>
      </c>
      <c r="B326" s="488" t="s">
        <v>1047</v>
      </c>
      <c r="C326" s="487">
        <v>7</v>
      </c>
      <c r="D326" s="488" t="s">
        <v>799</v>
      </c>
      <c r="E326" s="488" t="s">
        <v>755</v>
      </c>
      <c r="F326" s="488" t="s">
        <v>754</v>
      </c>
      <c r="G326" s="488" t="s">
        <v>761</v>
      </c>
      <c r="H326" s="488" t="s">
        <v>577</v>
      </c>
      <c r="I326" s="488" t="s">
        <v>726</v>
      </c>
      <c r="J326" s="487">
        <v>2025</v>
      </c>
      <c r="K326" s="487">
        <v>0</v>
      </c>
      <c r="L326" s="488" t="s">
        <v>963</v>
      </c>
      <c r="M326" s="488" t="s">
        <v>963</v>
      </c>
      <c r="N326" s="487">
        <v>114</v>
      </c>
      <c r="O326" s="488" t="s">
        <v>964</v>
      </c>
      <c r="P326" s="488" t="s">
        <v>977</v>
      </c>
      <c r="Q326" s="487">
        <v>2024</v>
      </c>
      <c r="R326" s="487">
        <v>19600</v>
      </c>
      <c r="S326" s="489">
        <v>-19600</v>
      </c>
    </row>
    <row r="327" spans="1:19" x14ac:dyDescent="0.3">
      <c r="A327" s="487">
        <v>82</v>
      </c>
      <c r="B327" s="488" t="s">
        <v>1047</v>
      </c>
      <c r="C327" s="487">
        <v>7</v>
      </c>
      <c r="D327" s="488" t="s">
        <v>799</v>
      </c>
      <c r="E327" s="488" t="s">
        <v>755</v>
      </c>
      <c r="F327" s="488" t="s">
        <v>754</v>
      </c>
      <c r="G327" s="488" t="s">
        <v>761</v>
      </c>
      <c r="H327" s="488" t="s">
        <v>577</v>
      </c>
      <c r="I327" s="488" t="s">
        <v>726</v>
      </c>
      <c r="J327" s="487">
        <v>2025</v>
      </c>
      <c r="K327" s="487">
        <v>0</v>
      </c>
      <c r="L327" s="488" t="s">
        <v>963</v>
      </c>
      <c r="M327" s="488" t="s">
        <v>963</v>
      </c>
      <c r="N327" s="487">
        <v>115</v>
      </c>
      <c r="O327" s="488" t="s">
        <v>965</v>
      </c>
      <c r="P327" s="488" t="s">
        <v>978</v>
      </c>
      <c r="Q327" s="487">
        <v>2024</v>
      </c>
      <c r="R327" s="487">
        <v>0</v>
      </c>
      <c r="S327" s="489">
        <v>0</v>
      </c>
    </row>
    <row r="328" spans="1:19" x14ac:dyDescent="0.3">
      <c r="A328" s="487">
        <v>82</v>
      </c>
      <c r="B328" s="488" t="s">
        <v>1047</v>
      </c>
      <c r="C328" s="487">
        <v>7</v>
      </c>
      <c r="D328" s="488" t="s">
        <v>799</v>
      </c>
      <c r="E328" s="488" t="s">
        <v>755</v>
      </c>
      <c r="F328" s="488" t="s">
        <v>754</v>
      </c>
      <c r="G328" s="488" t="s">
        <v>761</v>
      </c>
      <c r="H328" s="488" t="s">
        <v>577</v>
      </c>
      <c r="I328" s="488" t="s">
        <v>726</v>
      </c>
      <c r="J328" s="487">
        <v>2025</v>
      </c>
      <c r="K328" s="487">
        <v>0</v>
      </c>
      <c r="L328" s="488" t="s">
        <v>963</v>
      </c>
      <c r="M328" s="488" t="s">
        <v>963</v>
      </c>
      <c r="N328" s="487">
        <v>116</v>
      </c>
      <c r="O328" s="488" t="s">
        <v>966</v>
      </c>
      <c r="P328" s="488" t="s">
        <v>979</v>
      </c>
      <c r="Q328" s="487">
        <v>2024</v>
      </c>
      <c r="R328" s="487">
        <v>0</v>
      </c>
      <c r="S328" s="489">
        <v>0</v>
      </c>
    </row>
    <row r="329" spans="1:19" x14ac:dyDescent="0.3">
      <c r="A329" s="487">
        <v>82</v>
      </c>
      <c r="B329" s="488" t="s">
        <v>1047</v>
      </c>
      <c r="C329" s="487">
        <v>7</v>
      </c>
      <c r="D329" s="488" t="s">
        <v>799</v>
      </c>
      <c r="E329" s="488" t="s">
        <v>755</v>
      </c>
      <c r="F329" s="488" t="s">
        <v>754</v>
      </c>
      <c r="G329" s="488" t="s">
        <v>761</v>
      </c>
      <c r="H329" s="488" t="s">
        <v>577</v>
      </c>
      <c r="I329" s="488" t="s">
        <v>726</v>
      </c>
      <c r="J329" s="487">
        <v>2025</v>
      </c>
      <c r="K329" s="487">
        <v>0</v>
      </c>
      <c r="L329" s="488" t="s">
        <v>963</v>
      </c>
      <c r="M329" s="488" t="s">
        <v>963</v>
      </c>
      <c r="N329" s="487">
        <v>117</v>
      </c>
      <c r="O329" s="488" t="s">
        <v>980</v>
      </c>
      <c r="P329" s="488" t="s">
        <v>981</v>
      </c>
      <c r="Q329" s="487">
        <v>2024</v>
      </c>
      <c r="R329" s="487">
        <v>19600</v>
      </c>
      <c r="S329" s="489">
        <v>-19600</v>
      </c>
    </row>
    <row r="330" spans="1:19" x14ac:dyDescent="0.3">
      <c r="A330" s="487">
        <v>83</v>
      </c>
      <c r="B330" s="488" t="s">
        <v>1048</v>
      </c>
      <c r="C330" s="487">
        <v>7</v>
      </c>
      <c r="D330" s="488" t="s">
        <v>799</v>
      </c>
      <c r="E330" s="488" t="s">
        <v>755</v>
      </c>
      <c r="F330" s="488" t="s">
        <v>754</v>
      </c>
      <c r="G330" s="488" t="s">
        <v>760</v>
      </c>
      <c r="H330" s="488" t="s">
        <v>576</v>
      </c>
      <c r="I330" s="488" t="s">
        <v>726</v>
      </c>
      <c r="J330" s="487">
        <v>2025</v>
      </c>
      <c r="K330" s="487">
        <v>554187000</v>
      </c>
      <c r="L330" s="488" t="s">
        <v>963</v>
      </c>
      <c r="M330" s="488" t="s">
        <v>963</v>
      </c>
      <c r="N330" s="487">
        <v>114</v>
      </c>
      <c r="O330" s="488" t="s">
        <v>964</v>
      </c>
      <c r="P330" s="488" t="s">
        <v>977</v>
      </c>
      <c r="Q330" s="487">
        <v>2024</v>
      </c>
      <c r="R330" s="487">
        <v>432401980</v>
      </c>
      <c r="S330" s="489">
        <v>121785020</v>
      </c>
    </row>
    <row r="331" spans="1:19" x14ac:dyDescent="0.3">
      <c r="A331" s="487">
        <v>83</v>
      </c>
      <c r="B331" s="488" t="s">
        <v>1048</v>
      </c>
      <c r="C331" s="487">
        <v>7</v>
      </c>
      <c r="D331" s="488" t="s">
        <v>799</v>
      </c>
      <c r="E331" s="488" t="s">
        <v>755</v>
      </c>
      <c r="F331" s="488" t="s">
        <v>754</v>
      </c>
      <c r="G331" s="488" t="s">
        <v>760</v>
      </c>
      <c r="H331" s="488" t="s">
        <v>576</v>
      </c>
      <c r="I331" s="488" t="s">
        <v>726</v>
      </c>
      <c r="J331" s="487">
        <v>2025</v>
      </c>
      <c r="K331" s="487">
        <v>756000</v>
      </c>
      <c r="L331" s="488" t="s">
        <v>963</v>
      </c>
      <c r="M331" s="488" t="s">
        <v>963</v>
      </c>
      <c r="N331" s="487">
        <v>115</v>
      </c>
      <c r="O331" s="488" t="s">
        <v>965</v>
      </c>
      <c r="P331" s="488" t="s">
        <v>978</v>
      </c>
      <c r="Q331" s="487">
        <v>2024</v>
      </c>
      <c r="R331" s="487">
        <v>1285070</v>
      </c>
      <c r="S331" s="489">
        <v>-529070</v>
      </c>
    </row>
    <row r="332" spans="1:19" x14ac:dyDescent="0.3">
      <c r="A332" s="487">
        <v>83</v>
      </c>
      <c r="B332" s="488" t="s">
        <v>1048</v>
      </c>
      <c r="C332" s="487">
        <v>7</v>
      </c>
      <c r="D332" s="488" t="s">
        <v>799</v>
      </c>
      <c r="E332" s="488" t="s">
        <v>755</v>
      </c>
      <c r="F332" s="488" t="s">
        <v>754</v>
      </c>
      <c r="G332" s="488" t="s">
        <v>760</v>
      </c>
      <c r="H332" s="488" t="s">
        <v>576</v>
      </c>
      <c r="I332" s="488" t="s">
        <v>726</v>
      </c>
      <c r="J332" s="487">
        <v>2025</v>
      </c>
      <c r="K332" s="487">
        <v>7074000</v>
      </c>
      <c r="L332" s="488" t="s">
        <v>963</v>
      </c>
      <c r="M332" s="488" t="s">
        <v>963</v>
      </c>
      <c r="N332" s="487">
        <v>116</v>
      </c>
      <c r="O332" s="488" t="s">
        <v>966</v>
      </c>
      <c r="P332" s="488" t="s">
        <v>979</v>
      </c>
      <c r="Q332" s="487">
        <v>2024</v>
      </c>
      <c r="R332" s="487">
        <v>12721230</v>
      </c>
      <c r="S332" s="489">
        <v>-5647230</v>
      </c>
    </row>
    <row r="333" spans="1:19" x14ac:dyDescent="0.3">
      <c r="A333" s="487">
        <v>83</v>
      </c>
      <c r="B333" s="488" t="s">
        <v>1048</v>
      </c>
      <c r="C333" s="487">
        <v>7</v>
      </c>
      <c r="D333" s="488" t="s">
        <v>799</v>
      </c>
      <c r="E333" s="488" t="s">
        <v>755</v>
      </c>
      <c r="F333" s="488" t="s">
        <v>754</v>
      </c>
      <c r="G333" s="488" t="s">
        <v>760</v>
      </c>
      <c r="H333" s="488" t="s">
        <v>576</v>
      </c>
      <c r="I333" s="488" t="s">
        <v>726</v>
      </c>
      <c r="J333" s="487">
        <v>2025</v>
      </c>
      <c r="K333" s="487">
        <v>562017000</v>
      </c>
      <c r="L333" s="488" t="s">
        <v>963</v>
      </c>
      <c r="M333" s="488" t="s">
        <v>963</v>
      </c>
      <c r="N333" s="487">
        <v>117</v>
      </c>
      <c r="O333" s="488" t="s">
        <v>980</v>
      </c>
      <c r="P333" s="488" t="s">
        <v>981</v>
      </c>
      <c r="Q333" s="487">
        <v>2024</v>
      </c>
      <c r="R333" s="487">
        <v>446408280</v>
      </c>
      <c r="S333" s="489">
        <v>115608720</v>
      </c>
    </row>
    <row r="334" spans="1:19" x14ac:dyDescent="0.3">
      <c r="A334" s="487">
        <v>84</v>
      </c>
      <c r="B334" s="488" t="s">
        <v>1049</v>
      </c>
      <c r="C334" s="487">
        <v>7</v>
      </c>
      <c r="D334" s="488" t="s">
        <v>799</v>
      </c>
      <c r="E334" s="488" t="s">
        <v>747</v>
      </c>
      <c r="F334" s="488" t="s">
        <v>746</v>
      </c>
      <c r="G334" s="488" t="s">
        <v>748</v>
      </c>
      <c r="H334" s="488" t="s">
        <v>574</v>
      </c>
      <c r="I334" s="488" t="s">
        <v>726</v>
      </c>
      <c r="J334" s="487">
        <v>2025</v>
      </c>
      <c r="K334" s="487">
        <v>364384</v>
      </c>
      <c r="L334" s="488" t="s">
        <v>963</v>
      </c>
      <c r="M334" s="488" t="s">
        <v>963</v>
      </c>
      <c r="N334" s="487">
        <v>114</v>
      </c>
      <c r="O334" s="488" t="s">
        <v>964</v>
      </c>
      <c r="P334" s="488" t="s">
        <v>977</v>
      </c>
      <c r="Q334" s="487">
        <v>2024</v>
      </c>
      <c r="R334" s="487">
        <v>110000</v>
      </c>
      <c r="S334" s="489">
        <v>254384</v>
      </c>
    </row>
    <row r="335" spans="1:19" x14ac:dyDescent="0.3">
      <c r="A335" s="487">
        <v>84</v>
      </c>
      <c r="B335" s="488" t="s">
        <v>1049</v>
      </c>
      <c r="C335" s="487">
        <v>7</v>
      </c>
      <c r="D335" s="488" t="s">
        <v>799</v>
      </c>
      <c r="E335" s="488" t="s">
        <v>747</v>
      </c>
      <c r="F335" s="488" t="s">
        <v>746</v>
      </c>
      <c r="G335" s="488" t="s">
        <v>748</v>
      </c>
      <c r="H335" s="488" t="s">
        <v>574</v>
      </c>
      <c r="I335" s="488" t="s">
        <v>726</v>
      </c>
      <c r="J335" s="487">
        <v>2025</v>
      </c>
      <c r="K335" s="487">
        <v>0</v>
      </c>
      <c r="L335" s="488" t="s">
        <v>963</v>
      </c>
      <c r="M335" s="488" t="s">
        <v>963</v>
      </c>
      <c r="N335" s="487">
        <v>115</v>
      </c>
      <c r="O335" s="488" t="s">
        <v>965</v>
      </c>
      <c r="P335" s="488" t="s">
        <v>978</v>
      </c>
      <c r="Q335" s="487">
        <v>2024</v>
      </c>
      <c r="R335" s="487">
        <v>0</v>
      </c>
      <c r="S335" s="489">
        <v>0</v>
      </c>
    </row>
    <row r="336" spans="1:19" x14ac:dyDescent="0.3">
      <c r="A336" s="487">
        <v>84</v>
      </c>
      <c r="B336" s="488" t="s">
        <v>1049</v>
      </c>
      <c r="C336" s="487">
        <v>7</v>
      </c>
      <c r="D336" s="488" t="s">
        <v>799</v>
      </c>
      <c r="E336" s="488" t="s">
        <v>747</v>
      </c>
      <c r="F336" s="488" t="s">
        <v>746</v>
      </c>
      <c r="G336" s="488" t="s">
        <v>748</v>
      </c>
      <c r="H336" s="488" t="s">
        <v>574</v>
      </c>
      <c r="I336" s="488" t="s">
        <v>726</v>
      </c>
      <c r="J336" s="487">
        <v>2025</v>
      </c>
      <c r="K336" s="487">
        <v>0</v>
      </c>
      <c r="L336" s="488" t="s">
        <v>963</v>
      </c>
      <c r="M336" s="488" t="s">
        <v>963</v>
      </c>
      <c r="N336" s="487">
        <v>116</v>
      </c>
      <c r="O336" s="488" t="s">
        <v>966</v>
      </c>
      <c r="P336" s="488" t="s">
        <v>979</v>
      </c>
      <c r="Q336" s="487">
        <v>2024</v>
      </c>
      <c r="R336" s="487">
        <v>0</v>
      </c>
      <c r="S336" s="489">
        <v>0</v>
      </c>
    </row>
    <row r="337" spans="1:19" x14ac:dyDescent="0.3">
      <c r="A337" s="487">
        <v>84</v>
      </c>
      <c r="B337" s="488" t="s">
        <v>1049</v>
      </c>
      <c r="C337" s="487">
        <v>7</v>
      </c>
      <c r="D337" s="488" t="s">
        <v>799</v>
      </c>
      <c r="E337" s="488" t="s">
        <v>747</v>
      </c>
      <c r="F337" s="488" t="s">
        <v>746</v>
      </c>
      <c r="G337" s="488" t="s">
        <v>748</v>
      </c>
      <c r="H337" s="488" t="s">
        <v>574</v>
      </c>
      <c r="I337" s="488" t="s">
        <v>726</v>
      </c>
      <c r="J337" s="487">
        <v>2025</v>
      </c>
      <c r="K337" s="487">
        <v>364384</v>
      </c>
      <c r="L337" s="488" t="s">
        <v>963</v>
      </c>
      <c r="M337" s="488" t="s">
        <v>963</v>
      </c>
      <c r="N337" s="487">
        <v>117</v>
      </c>
      <c r="O337" s="488" t="s">
        <v>980</v>
      </c>
      <c r="P337" s="488" t="s">
        <v>981</v>
      </c>
      <c r="Q337" s="487">
        <v>2024</v>
      </c>
      <c r="R337" s="487">
        <v>110000</v>
      </c>
      <c r="S337" s="489">
        <v>254384</v>
      </c>
    </row>
    <row r="338" spans="1:19" x14ac:dyDescent="0.3">
      <c r="A338" s="487">
        <v>85</v>
      </c>
      <c r="B338" s="488" t="s">
        <v>455</v>
      </c>
      <c r="C338" s="487">
        <v>7</v>
      </c>
      <c r="D338" s="488" t="s">
        <v>799</v>
      </c>
      <c r="E338" s="488" t="s">
        <v>582</v>
      </c>
      <c r="F338" s="488" t="s">
        <v>775</v>
      </c>
      <c r="G338" s="488" t="s">
        <v>776</v>
      </c>
      <c r="H338" s="488" t="s">
        <v>582</v>
      </c>
      <c r="I338" s="488" t="s">
        <v>726</v>
      </c>
      <c r="J338" s="487">
        <v>2025</v>
      </c>
      <c r="K338" s="487">
        <v>1298.83</v>
      </c>
      <c r="L338" s="488" t="s">
        <v>963</v>
      </c>
      <c r="M338" s="488" t="s">
        <v>963</v>
      </c>
      <c r="N338" s="487">
        <v>114</v>
      </c>
      <c r="O338" s="488" t="s">
        <v>964</v>
      </c>
      <c r="P338" s="488" t="s">
        <v>977</v>
      </c>
      <c r="Q338" s="487">
        <v>2024</v>
      </c>
      <c r="R338" s="487">
        <v>645.1</v>
      </c>
      <c r="S338" s="489">
        <v>653.7299999999999</v>
      </c>
    </row>
    <row r="339" spans="1:19" x14ac:dyDescent="0.3">
      <c r="A339" s="487">
        <v>85</v>
      </c>
      <c r="B339" s="488" t="s">
        <v>455</v>
      </c>
      <c r="C339" s="487">
        <v>7</v>
      </c>
      <c r="D339" s="488" t="s">
        <v>799</v>
      </c>
      <c r="E339" s="488" t="s">
        <v>582</v>
      </c>
      <c r="F339" s="488" t="s">
        <v>775</v>
      </c>
      <c r="G339" s="488" t="s">
        <v>776</v>
      </c>
      <c r="H339" s="488" t="s">
        <v>582</v>
      </c>
      <c r="I339" s="488" t="s">
        <v>726</v>
      </c>
      <c r="J339" s="487">
        <v>2025</v>
      </c>
      <c r="K339" s="487">
        <v>7043.6549999999997</v>
      </c>
      <c r="L339" s="488" t="s">
        <v>963</v>
      </c>
      <c r="M339" s="488" t="s">
        <v>963</v>
      </c>
      <c r="N339" s="487">
        <v>115</v>
      </c>
      <c r="O339" s="488" t="s">
        <v>965</v>
      </c>
      <c r="P339" s="488" t="s">
        <v>978</v>
      </c>
      <c r="Q339" s="487">
        <v>2024</v>
      </c>
      <c r="R339" s="487">
        <v>129.02000000000001</v>
      </c>
      <c r="S339" s="489">
        <v>6914.6349999999993</v>
      </c>
    </row>
    <row r="340" spans="1:19" x14ac:dyDescent="0.3">
      <c r="A340" s="487">
        <v>85</v>
      </c>
      <c r="B340" s="488" t="s">
        <v>455</v>
      </c>
      <c r="C340" s="487">
        <v>7</v>
      </c>
      <c r="D340" s="488" t="s">
        <v>799</v>
      </c>
      <c r="E340" s="488" t="s">
        <v>582</v>
      </c>
      <c r="F340" s="488" t="s">
        <v>775</v>
      </c>
      <c r="G340" s="488" t="s">
        <v>776</v>
      </c>
      <c r="H340" s="488" t="s">
        <v>582</v>
      </c>
      <c r="I340" s="488" t="s">
        <v>726</v>
      </c>
      <c r="J340" s="487">
        <v>2025</v>
      </c>
      <c r="K340" s="487">
        <v>31471.65</v>
      </c>
      <c r="L340" s="488" t="s">
        <v>963</v>
      </c>
      <c r="M340" s="488" t="s">
        <v>963</v>
      </c>
      <c r="N340" s="487">
        <v>116</v>
      </c>
      <c r="O340" s="488" t="s">
        <v>966</v>
      </c>
      <c r="P340" s="488" t="s">
        <v>979</v>
      </c>
      <c r="Q340" s="487">
        <v>2024</v>
      </c>
      <c r="R340" s="487">
        <v>12902</v>
      </c>
      <c r="S340" s="489">
        <v>18569.650000000001</v>
      </c>
    </row>
    <row r="341" spans="1:19" x14ac:dyDescent="0.3">
      <c r="A341" s="487">
        <v>85</v>
      </c>
      <c r="B341" s="488" t="s">
        <v>455</v>
      </c>
      <c r="C341" s="487">
        <v>7</v>
      </c>
      <c r="D341" s="488" t="s">
        <v>799</v>
      </c>
      <c r="E341" s="488" t="s">
        <v>582</v>
      </c>
      <c r="F341" s="488" t="s">
        <v>775</v>
      </c>
      <c r="G341" s="488" t="s">
        <v>776</v>
      </c>
      <c r="H341" s="488" t="s">
        <v>582</v>
      </c>
      <c r="I341" s="488" t="s">
        <v>726</v>
      </c>
      <c r="J341" s="487">
        <v>2025</v>
      </c>
      <c r="K341" s="487">
        <v>39814.135000000002</v>
      </c>
      <c r="L341" s="488" t="s">
        <v>963</v>
      </c>
      <c r="M341" s="488" t="s">
        <v>963</v>
      </c>
      <c r="N341" s="487">
        <v>117</v>
      </c>
      <c r="O341" s="488" t="s">
        <v>980</v>
      </c>
      <c r="P341" s="488" t="s">
        <v>981</v>
      </c>
      <c r="Q341" s="487">
        <v>2024</v>
      </c>
      <c r="R341" s="487">
        <v>13676.12</v>
      </c>
      <c r="S341" s="489">
        <v>26138.014999999999</v>
      </c>
    </row>
    <row r="342" spans="1:19" x14ac:dyDescent="0.3">
      <c r="A342" s="487">
        <v>86</v>
      </c>
      <c r="B342" s="488" t="s">
        <v>1050</v>
      </c>
      <c r="C342" s="487">
        <v>7</v>
      </c>
      <c r="D342" s="488" t="s">
        <v>799</v>
      </c>
      <c r="E342" s="488" t="s">
        <v>573</v>
      </c>
      <c r="F342" s="488" t="s">
        <v>744</v>
      </c>
      <c r="G342" s="488" t="s">
        <v>745</v>
      </c>
      <c r="H342" s="488" t="s">
        <v>573</v>
      </c>
      <c r="I342" s="488" t="s">
        <v>726</v>
      </c>
      <c r="J342" s="487">
        <v>2025</v>
      </c>
      <c r="K342" s="487">
        <v>87852.337</v>
      </c>
      <c r="L342" s="488" t="s">
        <v>963</v>
      </c>
      <c r="M342" s="488" t="s">
        <v>963</v>
      </c>
      <c r="N342" s="487">
        <v>114</v>
      </c>
      <c r="O342" s="488" t="s">
        <v>964</v>
      </c>
      <c r="P342" s="488" t="s">
        <v>977</v>
      </c>
      <c r="Q342" s="487">
        <v>2024</v>
      </c>
      <c r="R342" s="487">
        <v>77307.043999999994</v>
      </c>
      <c r="S342" s="489">
        <v>10545.293000000005</v>
      </c>
    </row>
    <row r="343" spans="1:19" x14ac:dyDescent="0.3">
      <c r="A343" s="487">
        <v>86</v>
      </c>
      <c r="B343" s="488" t="s">
        <v>1050</v>
      </c>
      <c r="C343" s="487">
        <v>7</v>
      </c>
      <c r="D343" s="488" t="s">
        <v>799</v>
      </c>
      <c r="E343" s="488" t="s">
        <v>573</v>
      </c>
      <c r="F343" s="488" t="s">
        <v>744</v>
      </c>
      <c r="G343" s="488" t="s">
        <v>745</v>
      </c>
      <c r="H343" s="488" t="s">
        <v>573</v>
      </c>
      <c r="I343" s="488" t="s">
        <v>726</v>
      </c>
      <c r="J343" s="487">
        <v>2025</v>
      </c>
      <c r="K343" s="487">
        <v>0</v>
      </c>
      <c r="L343" s="488" t="s">
        <v>963</v>
      </c>
      <c r="M343" s="488" t="s">
        <v>963</v>
      </c>
      <c r="N343" s="487">
        <v>115</v>
      </c>
      <c r="O343" s="488" t="s">
        <v>965</v>
      </c>
      <c r="P343" s="488" t="s">
        <v>978</v>
      </c>
      <c r="Q343" s="487">
        <v>2024</v>
      </c>
      <c r="R343" s="487">
        <v>0</v>
      </c>
      <c r="S343" s="489">
        <v>0</v>
      </c>
    </row>
    <row r="344" spans="1:19" x14ac:dyDescent="0.3">
      <c r="A344" s="487">
        <v>86</v>
      </c>
      <c r="B344" s="488" t="s">
        <v>1050</v>
      </c>
      <c r="C344" s="487">
        <v>7</v>
      </c>
      <c r="D344" s="488" t="s">
        <v>799</v>
      </c>
      <c r="E344" s="488" t="s">
        <v>573</v>
      </c>
      <c r="F344" s="488" t="s">
        <v>744</v>
      </c>
      <c r="G344" s="488" t="s">
        <v>745</v>
      </c>
      <c r="H344" s="488" t="s">
        <v>573</v>
      </c>
      <c r="I344" s="488" t="s">
        <v>726</v>
      </c>
      <c r="J344" s="487">
        <v>2025</v>
      </c>
      <c r="K344" s="487">
        <v>0</v>
      </c>
      <c r="L344" s="488" t="s">
        <v>963</v>
      </c>
      <c r="M344" s="488" t="s">
        <v>963</v>
      </c>
      <c r="N344" s="487">
        <v>116</v>
      </c>
      <c r="O344" s="488" t="s">
        <v>966</v>
      </c>
      <c r="P344" s="488" t="s">
        <v>979</v>
      </c>
      <c r="Q344" s="487">
        <v>2024</v>
      </c>
      <c r="R344" s="487">
        <v>0</v>
      </c>
      <c r="S344" s="489">
        <v>0</v>
      </c>
    </row>
    <row r="345" spans="1:19" x14ac:dyDescent="0.3">
      <c r="A345" s="487">
        <v>86</v>
      </c>
      <c r="B345" s="488" t="s">
        <v>1050</v>
      </c>
      <c r="C345" s="487">
        <v>7</v>
      </c>
      <c r="D345" s="488" t="s">
        <v>799</v>
      </c>
      <c r="E345" s="488" t="s">
        <v>573</v>
      </c>
      <c r="F345" s="488" t="s">
        <v>744</v>
      </c>
      <c r="G345" s="488" t="s">
        <v>745</v>
      </c>
      <c r="H345" s="488" t="s">
        <v>573</v>
      </c>
      <c r="I345" s="488" t="s">
        <v>726</v>
      </c>
      <c r="J345" s="487">
        <v>2025</v>
      </c>
      <c r="K345" s="487">
        <v>87852.337</v>
      </c>
      <c r="L345" s="488" t="s">
        <v>963</v>
      </c>
      <c r="M345" s="488" t="s">
        <v>963</v>
      </c>
      <c r="N345" s="487">
        <v>117</v>
      </c>
      <c r="O345" s="488" t="s">
        <v>980</v>
      </c>
      <c r="P345" s="488" t="s">
        <v>981</v>
      </c>
      <c r="Q345" s="487">
        <v>2024</v>
      </c>
      <c r="R345" s="487">
        <v>77307.043999999994</v>
      </c>
      <c r="S345" s="489">
        <v>10545.293000000005</v>
      </c>
    </row>
    <row r="346" spans="1:19" x14ac:dyDescent="0.3">
      <c r="A346" s="487">
        <v>87</v>
      </c>
      <c r="B346" s="488" t="s">
        <v>1051</v>
      </c>
      <c r="C346" s="487">
        <v>7</v>
      </c>
      <c r="D346" s="488" t="s">
        <v>799</v>
      </c>
      <c r="E346" s="488" t="s">
        <v>573</v>
      </c>
      <c r="F346" s="488" t="s">
        <v>744</v>
      </c>
      <c r="G346" s="488" t="s">
        <v>745</v>
      </c>
      <c r="H346" s="488" t="s">
        <v>573</v>
      </c>
      <c r="I346" s="488" t="s">
        <v>726</v>
      </c>
      <c r="J346" s="487">
        <v>2025</v>
      </c>
      <c r="K346" s="487">
        <v>1994048.1</v>
      </c>
      <c r="L346" s="488" t="s">
        <v>963</v>
      </c>
      <c r="M346" s="488" t="s">
        <v>963</v>
      </c>
      <c r="N346" s="487">
        <v>114</v>
      </c>
      <c r="O346" s="488" t="s">
        <v>964</v>
      </c>
      <c r="P346" s="488" t="s">
        <v>977</v>
      </c>
      <c r="Q346" s="487">
        <v>2024</v>
      </c>
      <c r="R346" s="487">
        <v>2776620</v>
      </c>
      <c r="S346" s="489">
        <v>-782571.89999999991</v>
      </c>
    </row>
    <row r="347" spans="1:19" x14ac:dyDescent="0.3">
      <c r="A347" s="487">
        <v>87</v>
      </c>
      <c r="B347" s="488" t="s">
        <v>1051</v>
      </c>
      <c r="C347" s="487">
        <v>7</v>
      </c>
      <c r="D347" s="488" t="s">
        <v>799</v>
      </c>
      <c r="E347" s="488" t="s">
        <v>573</v>
      </c>
      <c r="F347" s="488" t="s">
        <v>744</v>
      </c>
      <c r="G347" s="488" t="s">
        <v>745</v>
      </c>
      <c r="H347" s="488" t="s">
        <v>573</v>
      </c>
      <c r="I347" s="488" t="s">
        <v>726</v>
      </c>
      <c r="J347" s="487">
        <v>2025</v>
      </c>
      <c r="K347" s="487">
        <v>9469.9</v>
      </c>
      <c r="L347" s="488" t="s">
        <v>963</v>
      </c>
      <c r="M347" s="488" t="s">
        <v>963</v>
      </c>
      <c r="N347" s="487">
        <v>115</v>
      </c>
      <c r="O347" s="488" t="s">
        <v>965</v>
      </c>
      <c r="P347" s="488" t="s">
        <v>978</v>
      </c>
      <c r="Q347" s="487">
        <v>2024</v>
      </c>
      <c r="R347" s="487">
        <v>4446.42</v>
      </c>
      <c r="S347" s="489">
        <v>5023.4799999999996</v>
      </c>
    </row>
    <row r="348" spans="1:19" x14ac:dyDescent="0.3">
      <c r="A348" s="487">
        <v>87</v>
      </c>
      <c r="B348" s="488" t="s">
        <v>1051</v>
      </c>
      <c r="C348" s="487">
        <v>7</v>
      </c>
      <c r="D348" s="488" t="s">
        <v>799</v>
      </c>
      <c r="E348" s="488" t="s">
        <v>573</v>
      </c>
      <c r="F348" s="488" t="s">
        <v>744</v>
      </c>
      <c r="G348" s="488" t="s">
        <v>745</v>
      </c>
      <c r="H348" s="488" t="s">
        <v>573</v>
      </c>
      <c r="I348" s="488" t="s">
        <v>726</v>
      </c>
      <c r="J348" s="487">
        <v>2025</v>
      </c>
      <c r="K348" s="487">
        <v>37593.71</v>
      </c>
      <c r="L348" s="488" t="s">
        <v>963</v>
      </c>
      <c r="M348" s="488" t="s">
        <v>963</v>
      </c>
      <c r="N348" s="487">
        <v>116</v>
      </c>
      <c r="O348" s="488" t="s">
        <v>966</v>
      </c>
      <c r="P348" s="488" t="s">
        <v>979</v>
      </c>
      <c r="Q348" s="487">
        <v>2024</v>
      </c>
      <c r="R348" s="487">
        <v>21548.34</v>
      </c>
      <c r="S348" s="489">
        <v>16045.369999999999</v>
      </c>
    </row>
    <row r="349" spans="1:19" x14ac:dyDescent="0.3">
      <c r="A349" s="487">
        <v>87</v>
      </c>
      <c r="B349" s="488" t="s">
        <v>1051</v>
      </c>
      <c r="C349" s="487">
        <v>7</v>
      </c>
      <c r="D349" s="488" t="s">
        <v>799</v>
      </c>
      <c r="E349" s="488" t="s">
        <v>573</v>
      </c>
      <c r="F349" s="488" t="s">
        <v>744</v>
      </c>
      <c r="G349" s="488" t="s">
        <v>745</v>
      </c>
      <c r="H349" s="488" t="s">
        <v>573</v>
      </c>
      <c r="I349" s="488" t="s">
        <v>726</v>
      </c>
      <c r="J349" s="487">
        <v>2025</v>
      </c>
      <c r="K349" s="487">
        <v>2041111.71</v>
      </c>
      <c r="L349" s="488" t="s">
        <v>963</v>
      </c>
      <c r="M349" s="488" t="s">
        <v>963</v>
      </c>
      <c r="N349" s="487">
        <v>117</v>
      </c>
      <c r="O349" s="488" t="s">
        <v>980</v>
      </c>
      <c r="P349" s="488" t="s">
        <v>981</v>
      </c>
      <c r="Q349" s="487">
        <v>2024</v>
      </c>
      <c r="R349" s="487">
        <v>2802614.76</v>
      </c>
      <c r="S349" s="489">
        <v>-761503.04999999981</v>
      </c>
    </row>
    <row r="350" spans="1:19" x14ac:dyDescent="0.3">
      <c r="A350" s="487">
        <v>88</v>
      </c>
      <c r="B350" s="488" t="s">
        <v>1052</v>
      </c>
      <c r="C350" s="487">
        <v>7</v>
      </c>
      <c r="D350" s="488" t="s">
        <v>799</v>
      </c>
      <c r="E350" s="488" t="s">
        <v>573</v>
      </c>
      <c r="F350" s="488" t="s">
        <v>744</v>
      </c>
      <c r="G350" s="488" t="s">
        <v>745</v>
      </c>
      <c r="H350" s="488" t="s">
        <v>573</v>
      </c>
      <c r="I350" s="488" t="s">
        <v>726</v>
      </c>
      <c r="J350" s="487">
        <v>2025</v>
      </c>
      <c r="K350" s="487">
        <v>407556.81</v>
      </c>
      <c r="L350" s="488" t="s">
        <v>963</v>
      </c>
      <c r="M350" s="488" t="s">
        <v>963</v>
      </c>
      <c r="N350" s="487">
        <v>114</v>
      </c>
      <c r="O350" s="488" t="s">
        <v>964</v>
      </c>
      <c r="P350" s="488" t="s">
        <v>977</v>
      </c>
      <c r="Q350" s="487">
        <v>2024</v>
      </c>
      <c r="R350" s="487">
        <v>582180.69389999995</v>
      </c>
      <c r="S350" s="489">
        <v>-174623.88389999996</v>
      </c>
    </row>
    <row r="351" spans="1:19" x14ac:dyDescent="0.3">
      <c r="A351" s="487">
        <v>88</v>
      </c>
      <c r="B351" s="488" t="s">
        <v>1052</v>
      </c>
      <c r="C351" s="487">
        <v>7</v>
      </c>
      <c r="D351" s="488" t="s">
        <v>799</v>
      </c>
      <c r="E351" s="488" t="s">
        <v>573</v>
      </c>
      <c r="F351" s="488" t="s">
        <v>744</v>
      </c>
      <c r="G351" s="488" t="s">
        <v>745</v>
      </c>
      <c r="H351" s="488" t="s">
        <v>573</v>
      </c>
      <c r="I351" s="488" t="s">
        <v>726</v>
      </c>
      <c r="J351" s="487">
        <v>2025</v>
      </c>
      <c r="K351" s="487">
        <v>0</v>
      </c>
      <c r="L351" s="488" t="s">
        <v>963</v>
      </c>
      <c r="M351" s="488" t="s">
        <v>963</v>
      </c>
      <c r="N351" s="487">
        <v>115</v>
      </c>
      <c r="O351" s="488" t="s">
        <v>965</v>
      </c>
      <c r="P351" s="488" t="s">
        <v>978</v>
      </c>
      <c r="Q351" s="487">
        <v>2024</v>
      </c>
      <c r="R351" s="487">
        <v>0</v>
      </c>
      <c r="S351" s="489">
        <v>0</v>
      </c>
    </row>
    <row r="352" spans="1:19" x14ac:dyDescent="0.3">
      <c r="A352" s="487">
        <v>88</v>
      </c>
      <c r="B352" s="488" t="s">
        <v>1052</v>
      </c>
      <c r="C352" s="487">
        <v>7</v>
      </c>
      <c r="D352" s="488" t="s">
        <v>799</v>
      </c>
      <c r="E352" s="488" t="s">
        <v>573</v>
      </c>
      <c r="F352" s="488" t="s">
        <v>744</v>
      </c>
      <c r="G352" s="488" t="s">
        <v>745</v>
      </c>
      <c r="H352" s="488" t="s">
        <v>573</v>
      </c>
      <c r="I352" s="488" t="s">
        <v>726</v>
      </c>
      <c r="J352" s="487">
        <v>2025</v>
      </c>
      <c r="K352" s="487">
        <v>0</v>
      </c>
      <c r="L352" s="488" t="s">
        <v>963</v>
      </c>
      <c r="M352" s="488" t="s">
        <v>963</v>
      </c>
      <c r="N352" s="487">
        <v>116</v>
      </c>
      <c r="O352" s="488" t="s">
        <v>966</v>
      </c>
      <c r="P352" s="488" t="s">
        <v>979</v>
      </c>
      <c r="Q352" s="487">
        <v>2024</v>
      </c>
      <c r="R352" s="487">
        <v>0</v>
      </c>
      <c r="S352" s="489">
        <v>0</v>
      </c>
    </row>
    <row r="353" spans="1:19" x14ac:dyDescent="0.3">
      <c r="A353" s="487">
        <v>88</v>
      </c>
      <c r="B353" s="488" t="s">
        <v>1052</v>
      </c>
      <c r="C353" s="487">
        <v>7</v>
      </c>
      <c r="D353" s="488" t="s">
        <v>799</v>
      </c>
      <c r="E353" s="488" t="s">
        <v>573</v>
      </c>
      <c r="F353" s="488" t="s">
        <v>744</v>
      </c>
      <c r="G353" s="488" t="s">
        <v>745</v>
      </c>
      <c r="H353" s="488" t="s">
        <v>573</v>
      </c>
      <c r="I353" s="488" t="s">
        <v>726</v>
      </c>
      <c r="J353" s="487">
        <v>2025</v>
      </c>
      <c r="K353" s="487">
        <v>407556.81</v>
      </c>
      <c r="L353" s="488" t="s">
        <v>963</v>
      </c>
      <c r="M353" s="488" t="s">
        <v>963</v>
      </c>
      <c r="N353" s="487">
        <v>117</v>
      </c>
      <c r="O353" s="488" t="s">
        <v>980</v>
      </c>
      <c r="P353" s="488" t="s">
        <v>981</v>
      </c>
      <c r="Q353" s="487">
        <v>2024</v>
      </c>
      <c r="R353" s="487">
        <v>582180.69389999995</v>
      </c>
      <c r="S353" s="489">
        <v>-174623.88389999996</v>
      </c>
    </row>
    <row r="354" spans="1:19" x14ac:dyDescent="0.3">
      <c r="A354" s="487">
        <v>89</v>
      </c>
      <c r="B354" s="488" t="s">
        <v>1053</v>
      </c>
      <c r="C354" s="487">
        <v>18</v>
      </c>
      <c r="D354" s="488" t="s">
        <v>792</v>
      </c>
      <c r="E354" s="488" t="s">
        <v>728</v>
      </c>
      <c r="F354" s="488" t="s">
        <v>727</v>
      </c>
      <c r="G354" s="488" t="s">
        <v>732</v>
      </c>
      <c r="H354" s="488" t="s">
        <v>594</v>
      </c>
      <c r="I354" s="488" t="s">
        <v>726</v>
      </c>
      <c r="J354" s="487">
        <v>2025</v>
      </c>
      <c r="K354" s="487">
        <v>9341010</v>
      </c>
      <c r="L354" s="488" t="s">
        <v>963</v>
      </c>
      <c r="M354" s="488" t="s">
        <v>963</v>
      </c>
      <c r="N354" s="487">
        <v>114</v>
      </c>
      <c r="O354" s="488" t="s">
        <v>964</v>
      </c>
      <c r="P354" s="488" t="s">
        <v>977</v>
      </c>
      <c r="Q354" s="487">
        <v>2024</v>
      </c>
      <c r="R354" s="487">
        <v>11140911</v>
      </c>
      <c r="S354" s="489">
        <v>-1799901</v>
      </c>
    </row>
    <row r="355" spans="1:19" x14ac:dyDescent="0.3">
      <c r="A355" s="487">
        <v>89</v>
      </c>
      <c r="B355" s="488" t="s">
        <v>1053</v>
      </c>
      <c r="C355" s="487">
        <v>18</v>
      </c>
      <c r="D355" s="488" t="s">
        <v>792</v>
      </c>
      <c r="E355" s="488" t="s">
        <v>728</v>
      </c>
      <c r="F355" s="488" t="s">
        <v>727</v>
      </c>
      <c r="G355" s="488" t="s">
        <v>732</v>
      </c>
      <c r="H355" s="488" t="s">
        <v>594</v>
      </c>
      <c r="I355" s="488" t="s">
        <v>726</v>
      </c>
      <c r="J355" s="487">
        <v>2025</v>
      </c>
      <c r="K355" s="487">
        <v>0</v>
      </c>
      <c r="L355" s="488" t="s">
        <v>963</v>
      </c>
      <c r="M355" s="488" t="s">
        <v>963</v>
      </c>
      <c r="N355" s="487">
        <v>115</v>
      </c>
      <c r="O355" s="488" t="s">
        <v>965</v>
      </c>
      <c r="P355" s="488" t="s">
        <v>978</v>
      </c>
      <c r="Q355" s="487">
        <v>2024</v>
      </c>
      <c r="R355" s="487">
        <v>0</v>
      </c>
      <c r="S355" s="489">
        <v>0</v>
      </c>
    </row>
    <row r="356" spans="1:19" x14ac:dyDescent="0.3">
      <c r="A356" s="487">
        <v>89</v>
      </c>
      <c r="B356" s="488" t="s">
        <v>1053</v>
      </c>
      <c r="C356" s="487">
        <v>18</v>
      </c>
      <c r="D356" s="488" t="s">
        <v>792</v>
      </c>
      <c r="E356" s="488" t="s">
        <v>728</v>
      </c>
      <c r="F356" s="488" t="s">
        <v>727</v>
      </c>
      <c r="G356" s="488" t="s">
        <v>732</v>
      </c>
      <c r="H356" s="488" t="s">
        <v>594</v>
      </c>
      <c r="I356" s="488" t="s">
        <v>726</v>
      </c>
      <c r="J356" s="487">
        <v>2025</v>
      </c>
      <c r="K356" s="487">
        <v>0</v>
      </c>
      <c r="L356" s="488" t="s">
        <v>963</v>
      </c>
      <c r="M356" s="488" t="s">
        <v>963</v>
      </c>
      <c r="N356" s="487">
        <v>116</v>
      </c>
      <c r="O356" s="488" t="s">
        <v>966</v>
      </c>
      <c r="P356" s="488" t="s">
        <v>979</v>
      </c>
      <c r="Q356" s="487">
        <v>2024</v>
      </c>
      <c r="R356" s="487">
        <v>0</v>
      </c>
      <c r="S356" s="489">
        <v>0</v>
      </c>
    </row>
    <row r="357" spans="1:19" x14ac:dyDescent="0.3">
      <c r="A357" s="487">
        <v>89</v>
      </c>
      <c r="B357" s="488" t="s">
        <v>1053</v>
      </c>
      <c r="C357" s="487">
        <v>18</v>
      </c>
      <c r="D357" s="488" t="s">
        <v>792</v>
      </c>
      <c r="E357" s="488" t="s">
        <v>728</v>
      </c>
      <c r="F357" s="488" t="s">
        <v>727</v>
      </c>
      <c r="G357" s="488" t="s">
        <v>732</v>
      </c>
      <c r="H357" s="488" t="s">
        <v>594</v>
      </c>
      <c r="I357" s="488" t="s">
        <v>726</v>
      </c>
      <c r="J357" s="487">
        <v>2025</v>
      </c>
      <c r="K357" s="487">
        <v>9341010</v>
      </c>
      <c r="L357" s="488" t="s">
        <v>963</v>
      </c>
      <c r="M357" s="488" t="s">
        <v>963</v>
      </c>
      <c r="N357" s="487">
        <v>117</v>
      </c>
      <c r="O357" s="488" t="s">
        <v>980</v>
      </c>
      <c r="P357" s="488" t="s">
        <v>981</v>
      </c>
      <c r="Q357" s="487">
        <v>2024</v>
      </c>
      <c r="R357" s="487">
        <v>11140911</v>
      </c>
      <c r="S357" s="489">
        <v>-1799901</v>
      </c>
    </row>
    <row r="358" spans="1:19" x14ac:dyDescent="0.3">
      <c r="A358" s="487">
        <v>90</v>
      </c>
      <c r="B358" s="488" t="s">
        <v>1054</v>
      </c>
      <c r="C358" s="487">
        <v>18</v>
      </c>
      <c r="D358" s="488" t="s">
        <v>792</v>
      </c>
      <c r="E358" s="488" t="s">
        <v>747</v>
      </c>
      <c r="F358" s="488" t="s">
        <v>746</v>
      </c>
      <c r="G358" s="488" t="s">
        <v>748</v>
      </c>
      <c r="H358" s="488" t="s">
        <v>574</v>
      </c>
      <c r="I358" s="488" t="s">
        <v>726</v>
      </c>
      <c r="J358" s="487">
        <v>2025</v>
      </c>
      <c r="K358" s="487">
        <v>124788</v>
      </c>
      <c r="L358" s="488" t="s">
        <v>963</v>
      </c>
      <c r="M358" s="488" t="s">
        <v>963</v>
      </c>
      <c r="N358" s="487">
        <v>114</v>
      </c>
      <c r="O358" s="488" t="s">
        <v>964</v>
      </c>
      <c r="P358" s="488" t="s">
        <v>977</v>
      </c>
      <c r="Q358" s="487">
        <v>2024</v>
      </c>
      <c r="R358" s="487">
        <v>138000</v>
      </c>
      <c r="S358" s="489">
        <v>-13212</v>
      </c>
    </row>
    <row r="359" spans="1:19" x14ac:dyDescent="0.3">
      <c r="A359" s="487">
        <v>90</v>
      </c>
      <c r="B359" s="488" t="s">
        <v>1054</v>
      </c>
      <c r="C359" s="487">
        <v>18</v>
      </c>
      <c r="D359" s="488" t="s">
        <v>792</v>
      </c>
      <c r="E359" s="488" t="s">
        <v>747</v>
      </c>
      <c r="F359" s="488" t="s">
        <v>746</v>
      </c>
      <c r="G359" s="488" t="s">
        <v>748</v>
      </c>
      <c r="H359" s="488" t="s">
        <v>574</v>
      </c>
      <c r="I359" s="488" t="s">
        <v>726</v>
      </c>
      <c r="J359" s="487">
        <v>2025</v>
      </c>
      <c r="K359" s="487">
        <v>0</v>
      </c>
      <c r="L359" s="488" t="s">
        <v>963</v>
      </c>
      <c r="M359" s="488" t="s">
        <v>963</v>
      </c>
      <c r="N359" s="487">
        <v>115</v>
      </c>
      <c r="O359" s="488" t="s">
        <v>965</v>
      </c>
      <c r="P359" s="488" t="s">
        <v>978</v>
      </c>
      <c r="Q359" s="487">
        <v>2024</v>
      </c>
      <c r="R359" s="487">
        <v>0</v>
      </c>
      <c r="S359" s="489">
        <v>0</v>
      </c>
    </row>
    <row r="360" spans="1:19" x14ac:dyDescent="0.3">
      <c r="A360" s="487">
        <v>90</v>
      </c>
      <c r="B360" s="488" t="s">
        <v>1054</v>
      </c>
      <c r="C360" s="487">
        <v>18</v>
      </c>
      <c r="D360" s="488" t="s">
        <v>792</v>
      </c>
      <c r="E360" s="488" t="s">
        <v>747</v>
      </c>
      <c r="F360" s="488" t="s">
        <v>746</v>
      </c>
      <c r="G360" s="488" t="s">
        <v>748</v>
      </c>
      <c r="H360" s="488" t="s">
        <v>574</v>
      </c>
      <c r="I360" s="488" t="s">
        <v>726</v>
      </c>
      <c r="J360" s="487">
        <v>2025</v>
      </c>
      <c r="K360" s="487">
        <v>0</v>
      </c>
      <c r="L360" s="488" t="s">
        <v>963</v>
      </c>
      <c r="M360" s="488" t="s">
        <v>963</v>
      </c>
      <c r="N360" s="487">
        <v>116</v>
      </c>
      <c r="O360" s="488" t="s">
        <v>966</v>
      </c>
      <c r="P360" s="488" t="s">
        <v>979</v>
      </c>
      <c r="Q360" s="487">
        <v>2024</v>
      </c>
      <c r="R360" s="487">
        <v>0</v>
      </c>
      <c r="S360" s="489">
        <v>0</v>
      </c>
    </row>
    <row r="361" spans="1:19" x14ac:dyDescent="0.3">
      <c r="A361" s="487">
        <v>90</v>
      </c>
      <c r="B361" s="488" t="s">
        <v>1054</v>
      </c>
      <c r="C361" s="487">
        <v>18</v>
      </c>
      <c r="D361" s="488" t="s">
        <v>792</v>
      </c>
      <c r="E361" s="488" t="s">
        <v>747</v>
      </c>
      <c r="F361" s="488" t="s">
        <v>746</v>
      </c>
      <c r="G361" s="488" t="s">
        <v>748</v>
      </c>
      <c r="H361" s="488" t="s">
        <v>574</v>
      </c>
      <c r="I361" s="488" t="s">
        <v>726</v>
      </c>
      <c r="J361" s="487">
        <v>2025</v>
      </c>
      <c r="K361" s="487">
        <v>124788</v>
      </c>
      <c r="L361" s="488" t="s">
        <v>963</v>
      </c>
      <c r="M361" s="488" t="s">
        <v>963</v>
      </c>
      <c r="N361" s="487">
        <v>117</v>
      </c>
      <c r="O361" s="488" t="s">
        <v>980</v>
      </c>
      <c r="P361" s="488" t="s">
        <v>981</v>
      </c>
      <c r="Q361" s="487">
        <v>2024</v>
      </c>
      <c r="R361" s="487">
        <v>138000</v>
      </c>
      <c r="S361" s="489">
        <v>-13212</v>
      </c>
    </row>
    <row r="362" spans="1:19" x14ac:dyDescent="0.3">
      <c r="A362" s="487">
        <v>91</v>
      </c>
      <c r="B362" s="488" t="s">
        <v>1055</v>
      </c>
      <c r="C362" s="487">
        <v>18</v>
      </c>
      <c r="D362" s="488" t="s">
        <v>792</v>
      </c>
      <c r="E362" s="488" t="s">
        <v>778</v>
      </c>
      <c r="F362" s="488" t="s">
        <v>777</v>
      </c>
      <c r="G362" s="488" t="s">
        <v>781</v>
      </c>
      <c r="H362" s="488" t="s">
        <v>782</v>
      </c>
      <c r="I362" s="488" t="s">
        <v>726</v>
      </c>
      <c r="J362" s="487">
        <v>2025</v>
      </c>
      <c r="K362" s="487">
        <v>14185889.744999999</v>
      </c>
      <c r="L362" s="488" t="s">
        <v>963</v>
      </c>
      <c r="M362" s="488" t="s">
        <v>963</v>
      </c>
      <c r="N362" s="487">
        <v>114</v>
      </c>
      <c r="O362" s="488" t="s">
        <v>964</v>
      </c>
      <c r="P362" s="488" t="s">
        <v>977</v>
      </c>
      <c r="Q362" s="487">
        <v>2024</v>
      </c>
      <c r="R362" s="487">
        <v>14429528.52</v>
      </c>
      <c r="S362" s="489">
        <v>-243638.77500000037</v>
      </c>
    </row>
    <row r="363" spans="1:19" x14ac:dyDescent="0.3">
      <c r="A363" s="487">
        <v>91</v>
      </c>
      <c r="B363" s="488" t="s">
        <v>1055</v>
      </c>
      <c r="C363" s="487">
        <v>18</v>
      </c>
      <c r="D363" s="488" t="s">
        <v>792</v>
      </c>
      <c r="E363" s="488" t="s">
        <v>778</v>
      </c>
      <c r="F363" s="488" t="s">
        <v>777</v>
      </c>
      <c r="G363" s="488" t="s">
        <v>781</v>
      </c>
      <c r="H363" s="488" t="s">
        <v>782</v>
      </c>
      <c r="I363" s="488" t="s">
        <v>726</v>
      </c>
      <c r="J363" s="487">
        <v>2025</v>
      </c>
      <c r="K363" s="487">
        <v>0</v>
      </c>
      <c r="L363" s="488" t="s">
        <v>963</v>
      </c>
      <c r="M363" s="488" t="s">
        <v>963</v>
      </c>
      <c r="N363" s="487">
        <v>115</v>
      </c>
      <c r="O363" s="488" t="s">
        <v>965</v>
      </c>
      <c r="P363" s="488" t="s">
        <v>978</v>
      </c>
      <c r="Q363" s="487">
        <v>2024</v>
      </c>
      <c r="R363" s="487">
        <v>0</v>
      </c>
      <c r="S363" s="489">
        <v>0</v>
      </c>
    </row>
    <row r="364" spans="1:19" x14ac:dyDescent="0.3">
      <c r="A364" s="487">
        <v>91</v>
      </c>
      <c r="B364" s="488" t="s">
        <v>1055</v>
      </c>
      <c r="C364" s="487">
        <v>18</v>
      </c>
      <c r="D364" s="488" t="s">
        <v>792</v>
      </c>
      <c r="E364" s="488" t="s">
        <v>778</v>
      </c>
      <c r="F364" s="488" t="s">
        <v>777</v>
      </c>
      <c r="G364" s="488" t="s">
        <v>781</v>
      </c>
      <c r="H364" s="488" t="s">
        <v>782</v>
      </c>
      <c r="I364" s="488" t="s">
        <v>726</v>
      </c>
      <c r="J364" s="487">
        <v>2025</v>
      </c>
      <c r="K364" s="487">
        <v>0</v>
      </c>
      <c r="L364" s="488" t="s">
        <v>963</v>
      </c>
      <c r="M364" s="488" t="s">
        <v>963</v>
      </c>
      <c r="N364" s="487">
        <v>116</v>
      </c>
      <c r="O364" s="488" t="s">
        <v>966</v>
      </c>
      <c r="P364" s="488" t="s">
        <v>979</v>
      </c>
      <c r="Q364" s="487">
        <v>2024</v>
      </c>
      <c r="R364" s="487">
        <v>0</v>
      </c>
      <c r="S364" s="489">
        <v>0</v>
      </c>
    </row>
    <row r="365" spans="1:19" x14ac:dyDescent="0.3">
      <c r="A365" s="487">
        <v>91</v>
      </c>
      <c r="B365" s="488" t="s">
        <v>1055</v>
      </c>
      <c r="C365" s="487">
        <v>18</v>
      </c>
      <c r="D365" s="488" t="s">
        <v>792</v>
      </c>
      <c r="E365" s="488" t="s">
        <v>778</v>
      </c>
      <c r="F365" s="488" t="s">
        <v>777</v>
      </c>
      <c r="G365" s="488" t="s">
        <v>781</v>
      </c>
      <c r="H365" s="488" t="s">
        <v>782</v>
      </c>
      <c r="I365" s="488" t="s">
        <v>726</v>
      </c>
      <c r="J365" s="487">
        <v>2025</v>
      </c>
      <c r="K365" s="487">
        <v>14185889.744999999</v>
      </c>
      <c r="L365" s="488" t="s">
        <v>963</v>
      </c>
      <c r="M365" s="488" t="s">
        <v>963</v>
      </c>
      <c r="N365" s="487">
        <v>117</v>
      </c>
      <c r="O365" s="488" t="s">
        <v>980</v>
      </c>
      <c r="P365" s="488" t="s">
        <v>981</v>
      </c>
      <c r="Q365" s="487">
        <v>2024</v>
      </c>
      <c r="R365" s="487">
        <v>14429528.52</v>
      </c>
      <c r="S365" s="489">
        <v>-243638.77500000037</v>
      </c>
    </row>
    <row r="366" spans="1:19" x14ac:dyDescent="0.3">
      <c r="A366" s="487">
        <v>92</v>
      </c>
      <c r="B366" s="488" t="s">
        <v>1056</v>
      </c>
      <c r="C366" s="487">
        <v>18</v>
      </c>
      <c r="D366" s="488" t="s">
        <v>792</v>
      </c>
      <c r="E366" s="488" t="s">
        <v>573</v>
      </c>
      <c r="F366" s="488" t="s">
        <v>744</v>
      </c>
      <c r="G366" s="488" t="s">
        <v>745</v>
      </c>
      <c r="H366" s="488" t="s">
        <v>573</v>
      </c>
      <c r="I366" s="488" t="s">
        <v>726</v>
      </c>
      <c r="J366" s="487">
        <v>2025</v>
      </c>
      <c r="K366" s="487">
        <v>504672</v>
      </c>
      <c r="L366" s="488" t="s">
        <v>963</v>
      </c>
      <c r="M366" s="488" t="s">
        <v>963</v>
      </c>
      <c r="N366" s="487">
        <v>114</v>
      </c>
      <c r="O366" s="488" t="s">
        <v>964</v>
      </c>
      <c r="P366" s="488" t="s">
        <v>977</v>
      </c>
      <c r="Q366" s="487">
        <v>2024</v>
      </c>
      <c r="R366" s="487">
        <v>530486</v>
      </c>
      <c r="S366" s="489">
        <v>-25814</v>
      </c>
    </row>
    <row r="367" spans="1:19" x14ac:dyDescent="0.3">
      <c r="A367" s="487">
        <v>92</v>
      </c>
      <c r="B367" s="488" t="s">
        <v>1056</v>
      </c>
      <c r="C367" s="487">
        <v>18</v>
      </c>
      <c r="D367" s="488" t="s">
        <v>792</v>
      </c>
      <c r="E367" s="488" t="s">
        <v>573</v>
      </c>
      <c r="F367" s="488" t="s">
        <v>744</v>
      </c>
      <c r="G367" s="488" t="s">
        <v>745</v>
      </c>
      <c r="H367" s="488" t="s">
        <v>573</v>
      </c>
      <c r="I367" s="488" t="s">
        <v>726</v>
      </c>
      <c r="J367" s="487">
        <v>2025</v>
      </c>
      <c r="K367" s="487">
        <v>0</v>
      </c>
      <c r="L367" s="488" t="s">
        <v>963</v>
      </c>
      <c r="M367" s="488" t="s">
        <v>963</v>
      </c>
      <c r="N367" s="487">
        <v>115</v>
      </c>
      <c r="O367" s="488" t="s">
        <v>965</v>
      </c>
      <c r="P367" s="488" t="s">
        <v>978</v>
      </c>
      <c r="Q367" s="487">
        <v>2024</v>
      </c>
      <c r="R367" s="487">
        <v>0</v>
      </c>
      <c r="S367" s="489">
        <v>0</v>
      </c>
    </row>
    <row r="368" spans="1:19" x14ac:dyDescent="0.3">
      <c r="A368" s="487">
        <v>92</v>
      </c>
      <c r="B368" s="488" t="s">
        <v>1056</v>
      </c>
      <c r="C368" s="487">
        <v>18</v>
      </c>
      <c r="D368" s="488" t="s">
        <v>792</v>
      </c>
      <c r="E368" s="488" t="s">
        <v>573</v>
      </c>
      <c r="F368" s="488" t="s">
        <v>744</v>
      </c>
      <c r="G368" s="488" t="s">
        <v>745</v>
      </c>
      <c r="H368" s="488" t="s">
        <v>573</v>
      </c>
      <c r="I368" s="488" t="s">
        <v>726</v>
      </c>
      <c r="J368" s="487">
        <v>2025</v>
      </c>
      <c r="K368" s="487">
        <v>0</v>
      </c>
      <c r="L368" s="488" t="s">
        <v>963</v>
      </c>
      <c r="M368" s="488" t="s">
        <v>963</v>
      </c>
      <c r="N368" s="487">
        <v>116</v>
      </c>
      <c r="O368" s="488" t="s">
        <v>966</v>
      </c>
      <c r="P368" s="488" t="s">
        <v>979</v>
      </c>
      <c r="Q368" s="487">
        <v>2024</v>
      </c>
      <c r="R368" s="487">
        <v>0</v>
      </c>
      <c r="S368" s="489">
        <v>0</v>
      </c>
    </row>
    <row r="369" spans="1:19" x14ac:dyDescent="0.3">
      <c r="A369" s="487">
        <v>92</v>
      </c>
      <c r="B369" s="488" t="s">
        <v>1056</v>
      </c>
      <c r="C369" s="487">
        <v>18</v>
      </c>
      <c r="D369" s="488" t="s">
        <v>792</v>
      </c>
      <c r="E369" s="488" t="s">
        <v>573</v>
      </c>
      <c r="F369" s="488" t="s">
        <v>744</v>
      </c>
      <c r="G369" s="488" t="s">
        <v>745</v>
      </c>
      <c r="H369" s="488" t="s">
        <v>573</v>
      </c>
      <c r="I369" s="488" t="s">
        <v>726</v>
      </c>
      <c r="J369" s="487">
        <v>2025</v>
      </c>
      <c r="K369" s="487">
        <v>504672</v>
      </c>
      <c r="L369" s="488" t="s">
        <v>963</v>
      </c>
      <c r="M369" s="488" t="s">
        <v>963</v>
      </c>
      <c r="N369" s="487">
        <v>117</v>
      </c>
      <c r="O369" s="488" t="s">
        <v>980</v>
      </c>
      <c r="P369" s="488" t="s">
        <v>981</v>
      </c>
      <c r="Q369" s="487">
        <v>2024</v>
      </c>
      <c r="R369" s="487">
        <v>530486</v>
      </c>
      <c r="S369" s="489">
        <v>-25814</v>
      </c>
    </row>
    <row r="370" spans="1:19" x14ac:dyDescent="0.3">
      <c r="A370" s="487">
        <v>93</v>
      </c>
      <c r="B370" s="488" t="s">
        <v>1057</v>
      </c>
      <c r="C370" s="487">
        <v>18</v>
      </c>
      <c r="D370" s="488" t="s">
        <v>792</v>
      </c>
      <c r="E370" s="488" t="s">
        <v>573</v>
      </c>
      <c r="F370" s="488" t="s">
        <v>744</v>
      </c>
      <c r="G370" s="488" t="s">
        <v>745</v>
      </c>
      <c r="H370" s="488" t="s">
        <v>573</v>
      </c>
      <c r="I370" s="488" t="s">
        <v>726</v>
      </c>
      <c r="J370" s="487">
        <v>2025</v>
      </c>
      <c r="K370" s="487">
        <v>492430</v>
      </c>
      <c r="L370" s="488" t="s">
        <v>963</v>
      </c>
      <c r="M370" s="488" t="s">
        <v>963</v>
      </c>
      <c r="N370" s="487">
        <v>114</v>
      </c>
      <c r="O370" s="488" t="s">
        <v>964</v>
      </c>
      <c r="P370" s="488" t="s">
        <v>977</v>
      </c>
      <c r="Q370" s="487">
        <v>2024</v>
      </c>
      <c r="R370" s="487">
        <v>591870.6</v>
      </c>
      <c r="S370" s="489">
        <v>-99440.599999999977</v>
      </c>
    </row>
    <row r="371" spans="1:19" x14ac:dyDescent="0.3">
      <c r="A371" s="487">
        <v>93</v>
      </c>
      <c r="B371" s="488" t="s">
        <v>1057</v>
      </c>
      <c r="C371" s="487">
        <v>18</v>
      </c>
      <c r="D371" s="488" t="s">
        <v>792</v>
      </c>
      <c r="E371" s="488" t="s">
        <v>573</v>
      </c>
      <c r="F371" s="488" t="s">
        <v>744</v>
      </c>
      <c r="G371" s="488" t="s">
        <v>745</v>
      </c>
      <c r="H371" s="488" t="s">
        <v>573</v>
      </c>
      <c r="I371" s="488" t="s">
        <v>726</v>
      </c>
      <c r="J371" s="487">
        <v>2025</v>
      </c>
      <c r="K371" s="487">
        <v>0</v>
      </c>
      <c r="L371" s="488" t="s">
        <v>963</v>
      </c>
      <c r="M371" s="488" t="s">
        <v>963</v>
      </c>
      <c r="N371" s="487">
        <v>115</v>
      </c>
      <c r="O371" s="488" t="s">
        <v>965</v>
      </c>
      <c r="P371" s="488" t="s">
        <v>978</v>
      </c>
      <c r="Q371" s="487">
        <v>2024</v>
      </c>
      <c r="R371" s="487">
        <v>0</v>
      </c>
      <c r="S371" s="489">
        <v>0</v>
      </c>
    </row>
    <row r="372" spans="1:19" x14ac:dyDescent="0.3">
      <c r="A372" s="487">
        <v>93</v>
      </c>
      <c r="B372" s="488" t="s">
        <v>1057</v>
      </c>
      <c r="C372" s="487">
        <v>18</v>
      </c>
      <c r="D372" s="488" t="s">
        <v>792</v>
      </c>
      <c r="E372" s="488" t="s">
        <v>573</v>
      </c>
      <c r="F372" s="488" t="s">
        <v>744</v>
      </c>
      <c r="G372" s="488" t="s">
        <v>745</v>
      </c>
      <c r="H372" s="488" t="s">
        <v>573</v>
      </c>
      <c r="I372" s="488" t="s">
        <v>726</v>
      </c>
      <c r="J372" s="487">
        <v>2025</v>
      </c>
      <c r="K372" s="487">
        <v>0</v>
      </c>
      <c r="L372" s="488" t="s">
        <v>963</v>
      </c>
      <c r="M372" s="488" t="s">
        <v>963</v>
      </c>
      <c r="N372" s="487">
        <v>116</v>
      </c>
      <c r="O372" s="488" t="s">
        <v>966</v>
      </c>
      <c r="P372" s="488" t="s">
        <v>979</v>
      </c>
      <c r="Q372" s="487">
        <v>2024</v>
      </c>
      <c r="R372" s="487">
        <v>0</v>
      </c>
      <c r="S372" s="489">
        <v>0</v>
      </c>
    </row>
    <row r="373" spans="1:19" x14ac:dyDescent="0.3">
      <c r="A373" s="487">
        <v>93</v>
      </c>
      <c r="B373" s="488" t="s">
        <v>1057</v>
      </c>
      <c r="C373" s="487">
        <v>18</v>
      </c>
      <c r="D373" s="488" t="s">
        <v>792</v>
      </c>
      <c r="E373" s="488" t="s">
        <v>573</v>
      </c>
      <c r="F373" s="488" t="s">
        <v>744</v>
      </c>
      <c r="G373" s="488" t="s">
        <v>745</v>
      </c>
      <c r="H373" s="488" t="s">
        <v>573</v>
      </c>
      <c r="I373" s="488" t="s">
        <v>726</v>
      </c>
      <c r="J373" s="487">
        <v>2025</v>
      </c>
      <c r="K373" s="487">
        <v>492430</v>
      </c>
      <c r="L373" s="488" t="s">
        <v>963</v>
      </c>
      <c r="M373" s="488" t="s">
        <v>963</v>
      </c>
      <c r="N373" s="487">
        <v>117</v>
      </c>
      <c r="O373" s="488" t="s">
        <v>980</v>
      </c>
      <c r="P373" s="488" t="s">
        <v>981</v>
      </c>
      <c r="Q373" s="487">
        <v>2024</v>
      </c>
      <c r="R373" s="487">
        <v>591870.6</v>
      </c>
      <c r="S373" s="489">
        <v>-99440.599999999977</v>
      </c>
    </row>
    <row r="374" spans="1:19" x14ac:dyDescent="0.3">
      <c r="A374" s="487">
        <v>94</v>
      </c>
      <c r="B374" s="488" t="s">
        <v>1058</v>
      </c>
      <c r="C374" s="487">
        <v>18</v>
      </c>
      <c r="D374" s="488" t="s">
        <v>792</v>
      </c>
      <c r="E374" s="488" t="s">
        <v>573</v>
      </c>
      <c r="F374" s="488" t="s">
        <v>744</v>
      </c>
      <c r="G374" s="488" t="s">
        <v>745</v>
      </c>
      <c r="H374" s="488" t="s">
        <v>573</v>
      </c>
      <c r="I374" s="488" t="s">
        <v>726</v>
      </c>
      <c r="J374" s="487">
        <v>2025</v>
      </c>
      <c r="K374" s="487">
        <v>18000</v>
      </c>
      <c r="L374" s="488" t="s">
        <v>963</v>
      </c>
      <c r="M374" s="488" t="s">
        <v>963</v>
      </c>
      <c r="N374" s="487">
        <v>114</v>
      </c>
      <c r="O374" s="488" t="s">
        <v>964</v>
      </c>
      <c r="P374" s="488" t="s">
        <v>977</v>
      </c>
      <c r="Q374" s="487">
        <v>2024</v>
      </c>
      <c r="R374" s="487">
        <v>37215</v>
      </c>
      <c r="S374" s="489">
        <v>-19215</v>
      </c>
    </row>
    <row r="375" spans="1:19" x14ac:dyDescent="0.3">
      <c r="A375" s="487">
        <v>94</v>
      </c>
      <c r="B375" s="488" t="s">
        <v>1058</v>
      </c>
      <c r="C375" s="487">
        <v>18</v>
      </c>
      <c r="D375" s="488" t="s">
        <v>792</v>
      </c>
      <c r="E375" s="488" t="s">
        <v>573</v>
      </c>
      <c r="F375" s="488" t="s">
        <v>744</v>
      </c>
      <c r="G375" s="488" t="s">
        <v>745</v>
      </c>
      <c r="H375" s="488" t="s">
        <v>573</v>
      </c>
      <c r="I375" s="488" t="s">
        <v>726</v>
      </c>
      <c r="J375" s="487">
        <v>2025</v>
      </c>
      <c r="K375" s="487">
        <v>0</v>
      </c>
      <c r="L375" s="488" t="s">
        <v>963</v>
      </c>
      <c r="M375" s="488" t="s">
        <v>963</v>
      </c>
      <c r="N375" s="487">
        <v>115</v>
      </c>
      <c r="O375" s="488" t="s">
        <v>965</v>
      </c>
      <c r="P375" s="488" t="s">
        <v>978</v>
      </c>
      <c r="Q375" s="487">
        <v>2024</v>
      </c>
      <c r="R375" s="487">
        <v>0</v>
      </c>
      <c r="S375" s="489">
        <v>0</v>
      </c>
    </row>
    <row r="376" spans="1:19" x14ac:dyDescent="0.3">
      <c r="A376" s="487">
        <v>94</v>
      </c>
      <c r="B376" s="488" t="s">
        <v>1058</v>
      </c>
      <c r="C376" s="487">
        <v>18</v>
      </c>
      <c r="D376" s="488" t="s">
        <v>792</v>
      </c>
      <c r="E376" s="488" t="s">
        <v>573</v>
      </c>
      <c r="F376" s="488" t="s">
        <v>744</v>
      </c>
      <c r="G376" s="488" t="s">
        <v>745</v>
      </c>
      <c r="H376" s="488" t="s">
        <v>573</v>
      </c>
      <c r="I376" s="488" t="s">
        <v>726</v>
      </c>
      <c r="J376" s="487">
        <v>2025</v>
      </c>
      <c r="K376" s="487">
        <v>0</v>
      </c>
      <c r="L376" s="488" t="s">
        <v>963</v>
      </c>
      <c r="M376" s="488" t="s">
        <v>963</v>
      </c>
      <c r="N376" s="487">
        <v>116</v>
      </c>
      <c r="O376" s="488" t="s">
        <v>966</v>
      </c>
      <c r="P376" s="488" t="s">
        <v>979</v>
      </c>
      <c r="Q376" s="487">
        <v>2024</v>
      </c>
      <c r="R376" s="487">
        <v>0</v>
      </c>
      <c r="S376" s="489">
        <v>0</v>
      </c>
    </row>
    <row r="377" spans="1:19" x14ac:dyDescent="0.3">
      <c r="A377" s="487">
        <v>94</v>
      </c>
      <c r="B377" s="488" t="s">
        <v>1058</v>
      </c>
      <c r="C377" s="487">
        <v>18</v>
      </c>
      <c r="D377" s="488" t="s">
        <v>792</v>
      </c>
      <c r="E377" s="488" t="s">
        <v>573</v>
      </c>
      <c r="F377" s="488" t="s">
        <v>744</v>
      </c>
      <c r="G377" s="488" t="s">
        <v>745</v>
      </c>
      <c r="H377" s="488" t="s">
        <v>573</v>
      </c>
      <c r="I377" s="488" t="s">
        <v>726</v>
      </c>
      <c r="J377" s="487">
        <v>2025</v>
      </c>
      <c r="K377" s="487">
        <v>18000</v>
      </c>
      <c r="L377" s="488" t="s">
        <v>963</v>
      </c>
      <c r="M377" s="488" t="s">
        <v>963</v>
      </c>
      <c r="N377" s="487">
        <v>117</v>
      </c>
      <c r="O377" s="488" t="s">
        <v>980</v>
      </c>
      <c r="P377" s="488" t="s">
        <v>981</v>
      </c>
      <c r="Q377" s="487">
        <v>2024</v>
      </c>
      <c r="R377" s="487">
        <v>37215</v>
      </c>
      <c r="S377" s="489">
        <v>-19215</v>
      </c>
    </row>
    <row r="378" spans="1:19" x14ac:dyDescent="0.3">
      <c r="A378" s="487">
        <v>95</v>
      </c>
      <c r="B378" s="488" t="s">
        <v>1059</v>
      </c>
      <c r="C378" s="487">
        <v>8</v>
      </c>
      <c r="D378" s="488" t="s">
        <v>785</v>
      </c>
      <c r="E378" s="488" t="s">
        <v>750</v>
      </c>
      <c r="F378" s="488" t="s">
        <v>749</v>
      </c>
      <c r="G378" s="488" t="s">
        <v>1229</v>
      </c>
      <c r="H378" s="488" t="s">
        <v>751</v>
      </c>
      <c r="I378" s="488" t="s">
        <v>726</v>
      </c>
      <c r="J378" s="487">
        <v>2025</v>
      </c>
      <c r="K378" s="487">
        <v>3056000</v>
      </c>
      <c r="L378" s="488" t="s">
        <v>963</v>
      </c>
      <c r="M378" s="488" t="s">
        <v>963</v>
      </c>
      <c r="N378" s="487">
        <v>114</v>
      </c>
      <c r="O378" s="488" t="s">
        <v>964</v>
      </c>
      <c r="P378" s="488" t="s">
        <v>977</v>
      </c>
      <c r="Q378" s="487">
        <v>2024</v>
      </c>
      <c r="R378" s="487">
        <v>1950000</v>
      </c>
      <c r="S378" s="489">
        <v>1106000</v>
      </c>
    </row>
    <row r="379" spans="1:19" x14ac:dyDescent="0.3">
      <c r="A379" s="487">
        <v>95</v>
      </c>
      <c r="B379" s="488" t="s">
        <v>1059</v>
      </c>
      <c r="C379" s="487">
        <v>8</v>
      </c>
      <c r="D379" s="488" t="s">
        <v>785</v>
      </c>
      <c r="E379" s="488" t="s">
        <v>750</v>
      </c>
      <c r="F379" s="488" t="s">
        <v>749</v>
      </c>
      <c r="G379" s="488" t="s">
        <v>1229</v>
      </c>
      <c r="H379" s="488" t="s">
        <v>751</v>
      </c>
      <c r="I379" s="488" t="s">
        <v>726</v>
      </c>
      <c r="J379" s="487">
        <v>2025</v>
      </c>
      <c r="K379" s="487">
        <v>64000</v>
      </c>
      <c r="L379" s="488" t="s">
        <v>963</v>
      </c>
      <c r="M379" s="488" t="s">
        <v>963</v>
      </c>
      <c r="N379" s="487">
        <v>115</v>
      </c>
      <c r="O379" s="488" t="s">
        <v>965</v>
      </c>
      <c r="P379" s="488" t="s">
        <v>978</v>
      </c>
      <c r="Q379" s="487">
        <v>2024</v>
      </c>
      <c r="R379" s="487">
        <v>80000</v>
      </c>
      <c r="S379" s="489">
        <v>-16000</v>
      </c>
    </row>
    <row r="380" spans="1:19" x14ac:dyDescent="0.3">
      <c r="A380" s="487">
        <v>95</v>
      </c>
      <c r="B380" s="488" t="s">
        <v>1059</v>
      </c>
      <c r="C380" s="487">
        <v>8</v>
      </c>
      <c r="D380" s="488" t="s">
        <v>785</v>
      </c>
      <c r="E380" s="488" t="s">
        <v>750</v>
      </c>
      <c r="F380" s="488" t="s">
        <v>749</v>
      </c>
      <c r="G380" s="488" t="s">
        <v>1229</v>
      </c>
      <c r="H380" s="488" t="s">
        <v>751</v>
      </c>
      <c r="I380" s="488" t="s">
        <v>726</v>
      </c>
      <c r="J380" s="487">
        <v>2025</v>
      </c>
      <c r="K380" s="487">
        <v>0</v>
      </c>
      <c r="L380" s="488" t="s">
        <v>963</v>
      </c>
      <c r="M380" s="488" t="s">
        <v>963</v>
      </c>
      <c r="N380" s="487">
        <v>116</v>
      </c>
      <c r="O380" s="488" t="s">
        <v>966</v>
      </c>
      <c r="P380" s="488" t="s">
        <v>979</v>
      </c>
      <c r="Q380" s="487">
        <v>2024</v>
      </c>
      <c r="R380" s="487">
        <v>0</v>
      </c>
      <c r="S380" s="489">
        <v>0</v>
      </c>
    </row>
    <row r="381" spans="1:19" x14ac:dyDescent="0.3">
      <c r="A381" s="487">
        <v>95</v>
      </c>
      <c r="B381" s="488" t="s">
        <v>1059</v>
      </c>
      <c r="C381" s="487">
        <v>8</v>
      </c>
      <c r="D381" s="488" t="s">
        <v>785</v>
      </c>
      <c r="E381" s="488" t="s">
        <v>750</v>
      </c>
      <c r="F381" s="488" t="s">
        <v>749</v>
      </c>
      <c r="G381" s="488" t="s">
        <v>1229</v>
      </c>
      <c r="H381" s="488" t="s">
        <v>751</v>
      </c>
      <c r="I381" s="488" t="s">
        <v>726</v>
      </c>
      <c r="J381" s="487">
        <v>2025</v>
      </c>
      <c r="K381" s="487">
        <v>3120000</v>
      </c>
      <c r="L381" s="488" t="s">
        <v>963</v>
      </c>
      <c r="M381" s="488" t="s">
        <v>963</v>
      </c>
      <c r="N381" s="487">
        <v>117</v>
      </c>
      <c r="O381" s="488" t="s">
        <v>980</v>
      </c>
      <c r="P381" s="488" t="s">
        <v>981</v>
      </c>
      <c r="Q381" s="487">
        <v>2024</v>
      </c>
      <c r="R381" s="487">
        <v>2030000</v>
      </c>
      <c r="S381" s="489">
        <v>1090000</v>
      </c>
    </row>
    <row r="382" spans="1:19" x14ac:dyDescent="0.3">
      <c r="A382" s="487">
        <v>96</v>
      </c>
      <c r="B382" s="488" t="s">
        <v>1060</v>
      </c>
      <c r="C382" s="487">
        <v>8</v>
      </c>
      <c r="D382" s="488" t="s">
        <v>785</v>
      </c>
      <c r="E382" s="488" t="s">
        <v>750</v>
      </c>
      <c r="F382" s="488" t="s">
        <v>749</v>
      </c>
      <c r="G382" s="488" t="s">
        <v>1229</v>
      </c>
      <c r="H382" s="488" t="s">
        <v>751</v>
      </c>
      <c r="I382" s="488" t="s">
        <v>726</v>
      </c>
      <c r="J382" s="487">
        <v>2025</v>
      </c>
      <c r="K382" s="487">
        <v>714868</v>
      </c>
      <c r="L382" s="488" t="s">
        <v>963</v>
      </c>
      <c r="M382" s="488" t="s">
        <v>963</v>
      </c>
      <c r="N382" s="487">
        <v>114</v>
      </c>
      <c r="O382" s="488" t="s">
        <v>964</v>
      </c>
      <c r="P382" s="488" t="s">
        <v>977</v>
      </c>
      <c r="Q382" s="487">
        <v>2024</v>
      </c>
      <c r="R382" s="487">
        <v>866781</v>
      </c>
      <c r="S382" s="489">
        <v>-151913</v>
      </c>
    </row>
    <row r="383" spans="1:19" x14ac:dyDescent="0.3">
      <c r="A383" s="487">
        <v>96</v>
      </c>
      <c r="B383" s="488" t="s">
        <v>1060</v>
      </c>
      <c r="C383" s="487">
        <v>8</v>
      </c>
      <c r="D383" s="488" t="s">
        <v>785</v>
      </c>
      <c r="E383" s="488" t="s">
        <v>750</v>
      </c>
      <c r="F383" s="488" t="s">
        <v>749</v>
      </c>
      <c r="G383" s="488" t="s">
        <v>1229</v>
      </c>
      <c r="H383" s="488" t="s">
        <v>751</v>
      </c>
      <c r="I383" s="488" t="s">
        <v>726</v>
      </c>
      <c r="J383" s="487">
        <v>2025</v>
      </c>
      <c r="K383" s="487">
        <v>30278.5</v>
      </c>
      <c r="L383" s="488" t="s">
        <v>963</v>
      </c>
      <c r="M383" s="488" t="s">
        <v>963</v>
      </c>
      <c r="N383" s="487">
        <v>115</v>
      </c>
      <c r="O383" s="488" t="s">
        <v>965</v>
      </c>
      <c r="P383" s="488" t="s">
        <v>978</v>
      </c>
      <c r="Q383" s="487">
        <v>2024</v>
      </c>
      <c r="R383" s="487">
        <v>7306.2</v>
      </c>
      <c r="S383" s="489">
        <v>22972.3</v>
      </c>
    </row>
    <row r="384" spans="1:19" x14ac:dyDescent="0.3">
      <c r="A384" s="487">
        <v>96</v>
      </c>
      <c r="B384" s="488" t="s">
        <v>1060</v>
      </c>
      <c r="C384" s="487">
        <v>8</v>
      </c>
      <c r="D384" s="488" t="s">
        <v>785</v>
      </c>
      <c r="E384" s="488" t="s">
        <v>750</v>
      </c>
      <c r="F384" s="488" t="s">
        <v>749</v>
      </c>
      <c r="G384" s="488" t="s">
        <v>1229</v>
      </c>
      <c r="H384" s="488" t="s">
        <v>751</v>
      </c>
      <c r="I384" s="488" t="s">
        <v>726</v>
      </c>
      <c r="J384" s="487">
        <v>2025</v>
      </c>
      <c r="K384" s="487">
        <v>0</v>
      </c>
      <c r="L384" s="488" t="s">
        <v>963</v>
      </c>
      <c r="M384" s="488" t="s">
        <v>963</v>
      </c>
      <c r="N384" s="487">
        <v>116</v>
      </c>
      <c r="O384" s="488" t="s">
        <v>966</v>
      </c>
      <c r="P384" s="488" t="s">
        <v>979</v>
      </c>
      <c r="Q384" s="487">
        <v>2024</v>
      </c>
      <c r="R384" s="487">
        <v>0</v>
      </c>
      <c r="S384" s="489">
        <v>0</v>
      </c>
    </row>
    <row r="385" spans="1:19" x14ac:dyDescent="0.3">
      <c r="A385" s="487">
        <v>96</v>
      </c>
      <c r="B385" s="488" t="s">
        <v>1060</v>
      </c>
      <c r="C385" s="487">
        <v>8</v>
      </c>
      <c r="D385" s="488" t="s">
        <v>785</v>
      </c>
      <c r="E385" s="488" t="s">
        <v>750</v>
      </c>
      <c r="F385" s="488" t="s">
        <v>749</v>
      </c>
      <c r="G385" s="488" t="s">
        <v>1229</v>
      </c>
      <c r="H385" s="488" t="s">
        <v>751</v>
      </c>
      <c r="I385" s="488" t="s">
        <v>726</v>
      </c>
      <c r="J385" s="487">
        <v>2025</v>
      </c>
      <c r="K385" s="487">
        <v>745146.5</v>
      </c>
      <c r="L385" s="488" t="s">
        <v>963</v>
      </c>
      <c r="M385" s="488" t="s">
        <v>963</v>
      </c>
      <c r="N385" s="487">
        <v>117</v>
      </c>
      <c r="O385" s="488" t="s">
        <v>980</v>
      </c>
      <c r="P385" s="488" t="s">
        <v>981</v>
      </c>
      <c r="Q385" s="487">
        <v>2024</v>
      </c>
      <c r="R385" s="487">
        <v>874087.2</v>
      </c>
      <c r="S385" s="489">
        <v>-128940.69999999995</v>
      </c>
    </row>
    <row r="386" spans="1:19" x14ac:dyDescent="0.3">
      <c r="A386" s="487">
        <v>97</v>
      </c>
      <c r="B386" s="488" t="s">
        <v>1061</v>
      </c>
      <c r="C386" s="487">
        <v>8</v>
      </c>
      <c r="D386" s="488" t="s">
        <v>785</v>
      </c>
      <c r="E386" s="488" t="s">
        <v>750</v>
      </c>
      <c r="F386" s="488" t="s">
        <v>749</v>
      </c>
      <c r="G386" s="488" t="s">
        <v>1229</v>
      </c>
      <c r="H386" s="488" t="s">
        <v>751</v>
      </c>
      <c r="I386" s="488" t="s">
        <v>726</v>
      </c>
      <c r="J386" s="487">
        <v>2025</v>
      </c>
      <c r="K386" s="487">
        <v>1066500</v>
      </c>
      <c r="L386" s="488" t="s">
        <v>963</v>
      </c>
      <c r="M386" s="488" t="s">
        <v>963</v>
      </c>
      <c r="N386" s="487">
        <v>114</v>
      </c>
      <c r="O386" s="488" t="s">
        <v>964</v>
      </c>
      <c r="P386" s="488" t="s">
        <v>977</v>
      </c>
      <c r="Q386" s="487">
        <v>2024</v>
      </c>
      <c r="R386" s="487">
        <v>830880</v>
      </c>
      <c r="S386" s="489">
        <v>235620</v>
      </c>
    </row>
    <row r="387" spans="1:19" x14ac:dyDescent="0.3">
      <c r="A387" s="487">
        <v>97</v>
      </c>
      <c r="B387" s="488" t="s">
        <v>1061</v>
      </c>
      <c r="C387" s="487">
        <v>8</v>
      </c>
      <c r="D387" s="488" t="s">
        <v>785</v>
      </c>
      <c r="E387" s="488" t="s">
        <v>750</v>
      </c>
      <c r="F387" s="488" t="s">
        <v>749</v>
      </c>
      <c r="G387" s="488" t="s">
        <v>1229</v>
      </c>
      <c r="H387" s="488" t="s">
        <v>751</v>
      </c>
      <c r="I387" s="488" t="s">
        <v>726</v>
      </c>
      <c r="J387" s="487">
        <v>2025</v>
      </c>
      <c r="K387" s="487">
        <v>0</v>
      </c>
      <c r="L387" s="488" t="s">
        <v>963</v>
      </c>
      <c r="M387" s="488" t="s">
        <v>963</v>
      </c>
      <c r="N387" s="487">
        <v>115</v>
      </c>
      <c r="O387" s="488" t="s">
        <v>965</v>
      </c>
      <c r="P387" s="488" t="s">
        <v>978</v>
      </c>
      <c r="Q387" s="487">
        <v>2024</v>
      </c>
      <c r="R387" s="487">
        <v>0</v>
      </c>
      <c r="S387" s="489">
        <v>0</v>
      </c>
    </row>
    <row r="388" spans="1:19" x14ac:dyDescent="0.3">
      <c r="A388" s="487">
        <v>97</v>
      </c>
      <c r="B388" s="488" t="s">
        <v>1061</v>
      </c>
      <c r="C388" s="487">
        <v>8</v>
      </c>
      <c r="D388" s="488" t="s">
        <v>785</v>
      </c>
      <c r="E388" s="488" t="s">
        <v>750</v>
      </c>
      <c r="F388" s="488" t="s">
        <v>749</v>
      </c>
      <c r="G388" s="488" t="s">
        <v>1229</v>
      </c>
      <c r="H388" s="488" t="s">
        <v>751</v>
      </c>
      <c r="I388" s="488" t="s">
        <v>726</v>
      </c>
      <c r="J388" s="487">
        <v>2025</v>
      </c>
      <c r="K388" s="487">
        <v>0</v>
      </c>
      <c r="L388" s="488" t="s">
        <v>963</v>
      </c>
      <c r="M388" s="488" t="s">
        <v>963</v>
      </c>
      <c r="N388" s="487">
        <v>116</v>
      </c>
      <c r="O388" s="488" t="s">
        <v>966</v>
      </c>
      <c r="P388" s="488" t="s">
        <v>979</v>
      </c>
      <c r="Q388" s="487">
        <v>2024</v>
      </c>
      <c r="R388" s="487">
        <v>0</v>
      </c>
      <c r="S388" s="489">
        <v>0</v>
      </c>
    </row>
    <row r="389" spans="1:19" x14ac:dyDescent="0.3">
      <c r="A389" s="487">
        <v>97</v>
      </c>
      <c r="B389" s="488" t="s">
        <v>1061</v>
      </c>
      <c r="C389" s="487">
        <v>8</v>
      </c>
      <c r="D389" s="488" t="s">
        <v>785</v>
      </c>
      <c r="E389" s="488" t="s">
        <v>750</v>
      </c>
      <c r="F389" s="488" t="s">
        <v>749</v>
      </c>
      <c r="G389" s="488" t="s">
        <v>1229</v>
      </c>
      <c r="H389" s="488" t="s">
        <v>751</v>
      </c>
      <c r="I389" s="488" t="s">
        <v>726</v>
      </c>
      <c r="J389" s="487">
        <v>2025</v>
      </c>
      <c r="K389" s="487">
        <v>1066500</v>
      </c>
      <c r="L389" s="488" t="s">
        <v>963</v>
      </c>
      <c r="M389" s="488" t="s">
        <v>963</v>
      </c>
      <c r="N389" s="487">
        <v>117</v>
      </c>
      <c r="O389" s="488" t="s">
        <v>980</v>
      </c>
      <c r="P389" s="488" t="s">
        <v>981</v>
      </c>
      <c r="Q389" s="487">
        <v>2024</v>
      </c>
      <c r="R389" s="487">
        <v>830880</v>
      </c>
      <c r="S389" s="489">
        <v>235620</v>
      </c>
    </row>
    <row r="390" spans="1:19" x14ac:dyDescent="0.3">
      <c r="A390" s="487">
        <v>98</v>
      </c>
      <c r="B390" s="488" t="s">
        <v>1062</v>
      </c>
      <c r="C390" s="487">
        <v>8</v>
      </c>
      <c r="D390" s="488" t="s">
        <v>785</v>
      </c>
      <c r="E390" s="488" t="s">
        <v>750</v>
      </c>
      <c r="F390" s="488" t="s">
        <v>749</v>
      </c>
      <c r="G390" s="488" t="s">
        <v>1229</v>
      </c>
      <c r="H390" s="488" t="s">
        <v>751</v>
      </c>
      <c r="I390" s="488" t="s">
        <v>726</v>
      </c>
      <c r="J390" s="487">
        <v>2025</v>
      </c>
      <c r="K390" s="487">
        <v>15776000</v>
      </c>
      <c r="L390" s="488" t="s">
        <v>963</v>
      </c>
      <c r="M390" s="488" t="s">
        <v>963</v>
      </c>
      <c r="N390" s="487">
        <v>114</v>
      </c>
      <c r="O390" s="488" t="s">
        <v>964</v>
      </c>
      <c r="P390" s="488" t="s">
        <v>977</v>
      </c>
      <c r="Q390" s="487">
        <v>2024</v>
      </c>
      <c r="R390" s="487">
        <v>12632000</v>
      </c>
      <c r="S390" s="489">
        <v>3144000</v>
      </c>
    </row>
    <row r="391" spans="1:19" x14ac:dyDescent="0.3">
      <c r="A391" s="487">
        <v>98</v>
      </c>
      <c r="B391" s="488" t="s">
        <v>1062</v>
      </c>
      <c r="C391" s="487">
        <v>8</v>
      </c>
      <c r="D391" s="488" t="s">
        <v>785</v>
      </c>
      <c r="E391" s="488" t="s">
        <v>750</v>
      </c>
      <c r="F391" s="488" t="s">
        <v>749</v>
      </c>
      <c r="G391" s="488" t="s">
        <v>1229</v>
      </c>
      <c r="H391" s="488" t="s">
        <v>751</v>
      </c>
      <c r="I391" s="488" t="s">
        <v>726</v>
      </c>
      <c r="J391" s="487">
        <v>2025</v>
      </c>
      <c r="K391" s="487">
        <v>647700</v>
      </c>
      <c r="L391" s="488" t="s">
        <v>963</v>
      </c>
      <c r="M391" s="488" t="s">
        <v>963</v>
      </c>
      <c r="N391" s="487">
        <v>115</v>
      </c>
      <c r="O391" s="488" t="s">
        <v>965</v>
      </c>
      <c r="P391" s="488" t="s">
        <v>978</v>
      </c>
      <c r="Q391" s="487">
        <v>2024</v>
      </c>
      <c r="R391" s="487">
        <v>495200</v>
      </c>
      <c r="S391" s="489">
        <v>152500</v>
      </c>
    </row>
    <row r="392" spans="1:19" x14ac:dyDescent="0.3">
      <c r="A392" s="487">
        <v>98</v>
      </c>
      <c r="B392" s="488" t="s">
        <v>1062</v>
      </c>
      <c r="C392" s="487">
        <v>8</v>
      </c>
      <c r="D392" s="488" t="s">
        <v>785</v>
      </c>
      <c r="E392" s="488" t="s">
        <v>750</v>
      </c>
      <c r="F392" s="488" t="s">
        <v>749</v>
      </c>
      <c r="G392" s="488" t="s">
        <v>1229</v>
      </c>
      <c r="H392" s="488" t="s">
        <v>751</v>
      </c>
      <c r="I392" s="488" t="s">
        <v>726</v>
      </c>
      <c r="J392" s="487">
        <v>2025</v>
      </c>
      <c r="K392" s="487">
        <v>160650</v>
      </c>
      <c r="L392" s="488" t="s">
        <v>963</v>
      </c>
      <c r="M392" s="488" t="s">
        <v>963</v>
      </c>
      <c r="N392" s="487">
        <v>116</v>
      </c>
      <c r="O392" s="488" t="s">
        <v>966</v>
      </c>
      <c r="P392" s="488" t="s">
        <v>979</v>
      </c>
      <c r="Q392" s="487">
        <v>2024</v>
      </c>
      <c r="R392" s="487">
        <v>76640</v>
      </c>
      <c r="S392" s="489">
        <v>84010</v>
      </c>
    </row>
    <row r="393" spans="1:19" x14ac:dyDescent="0.3">
      <c r="A393" s="487">
        <v>98</v>
      </c>
      <c r="B393" s="488" t="s">
        <v>1062</v>
      </c>
      <c r="C393" s="487">
        <v>8</v>
      </c>
      <c r="D393" s="488" t="s">
        <v>785</v>
      </c>
      <c r="E393" s="488" t="s">
        <v>750</v>
      </c>
      <c r="F393" s="488" t="s">
        <v>749</v>
      </c>
      <c r="G393" s="488" t="s">
        <v>1229</v>
      </c>
      <c r="H393" s="488" t="s">
        <v>751</v>
      </c>
      <c r="I393" s="488" t="s">
        <v>726</v>
      </c>
      <c r="J393" s="487">
        <v>2025</v>
      </c>
      <c r="K393" s="487">
        <v>16584350</v>
      </c>
      <c r="L393" s="488" t="s">
        <v>963</v>
      </c>
      <c r="M393" s="488" t="s">
        <v>963</v>
      </c>
      <c r="N393" s="487">
        <v>117</v>
      </c>
      <c r="O393" s="488" t="s">
        <v>980</v>
      </c>
      <c r="P393" s="488" t="s">
        <v>981</v>
      </c>
      <c r="Q393" s="487">
        <v>2024</v>
      </c>
      <c r="R393" s="487">
        <v>13203840</v>
      </c>
      <c r="S393" s="489">
        <v>3380510</v>
      </c>
    </row>
    <row r="394" spans="1:19" x14ac:dyDescent="0.3">
      <c r="A394" s="487">
        <v>99</v>
      </c>
      <c r="B394" s="488" t="s">
        <v>1063</v>
      </c>
      <c r="C394" s="487">
        <v>8</v>
      </c>
      <c r="D394" s="488" t="s">
        <v>785</v>
      </c>
      <c r="E394" s="488" t="s">
        <v>750</v>
      </c>
      <c r="F394" s="488" t="s">
        <v>749</v>
      </c>
      <c r="G394" s="488" t="s">
        <v>1229</v>
      </c>
      <c r="H394" s="488" t="s">
        <v>751</v>
      </c>
      <c r="I394" s="488" t="s">
        <v>726</v>
      </c>
      <c r="J394" s="487">
        <v>2025</v>
      </c>
      <c r="K394" s="487">
        <v>20217376.565000001</v>
      </c>
      <c r="L394" s="488" t="s">
        <v>963</v>
      </c>
      <c r="M394" s="488" t="s">
        <v>963</v>
      </c>
      <c r="N394" s="487">
        <v>114</v>
      </c>
      <c r="O394" s="488" t="s">
        <v>964</v>
      </c>
      <c r="P394" s="488" t="s">
        <v>977</v>
      </c>
      <c r="Q394" s="487">
        <v>2024</v>
      </c>
      <c r="R394" s="487">
        <v>25928320</v>
      </c>
      <c r="S394" s="489">
        <v>-5710943.4349999987</v>
      </c>
    </row>
    <row r="395" spans="1:19" x14ac:dyDescent="0.3">
      <c r="A395" s="487">
        <v>99</v>
      </c>
      <c r="B395" s="488" t="s">
        <v>1063</v>
      </c>
      <c r="C395" s="487">
        <v>8</v>
      </c>
      <c r="D395" s="488" t="s">
        <v>785</v>
      </c>
      <c r="E395" s="488" t="s">
        <v>750</v>
      </c>
      <c r="F395" s="488" t="s">
        <v>749</v>
      </c>
      <c r="G395" s="488" t="s">
        <v>1229</v>
      </c>
      <c r="H395" s="488" t="s">
        <v>751</v>
      </c>
      <c r="I395" s="488" t="s">
        <v>726</v>
      </c>
      <c r="J395" s="487">
        <v>2025</v>
      </c>
      <c r="K395" s="487">
        <v>653403.5</v>
      </c>
      <c r="L395" s="488" t="s">
        <v>963</v>
      </c>
      <c r="M395" s="488" t="s">
        <v>963</v>
      </c>
      <c r="N395" s="487">
        <v>115</v>
      </c>
      <c r="O395" s="488" t="s">
        <v>965</v>
      </c>
      <c r="P395" s="488" t="s">
        <v>978</v>
      </c>
      <c r="Q395" s="487">
        <v>2024</v>
      </c>
      <c r="R395" s="487">
        <v>1136960</v>
      </c>
      <c r="S395" s="489">
        <v>-483556.5</v>
      </c>
    </row>
    <row r="396" spans="1:19" x14ac:dyDescent="0.3">
      <c r="A396" s="487">
        <v>99</v>
      </c>
      <c r="B396" s="488" t="s">
        <v>1063</v>
      </c>
      <c r="C396" s="487">
        <v>8</v>
      </c>
      <c r="D396" s="488" t="s">
        <v>785</v>
      </c>
      <c r="E396" s="488" t="s">
        <v>750</v>
      </c>
      <c r="F396" s="488" t="s">
        <v>749</v>
      </c>
      <c r="G396" s="488" t="s">
        <v>1229</v>
      </c>
      <c r="H396" s="488" t="s">
        <v>751</v>
      </c>
      <c r="I396" s="488" t="s">
        <v>726</v>
      </c>
      <c r="J396" s="487">
        <v>2025</v>
      </c>
      <c r="K396" s="487">
        <v>6692118</v>
      </c>
      <c r="L396" s="488" t="s">
        <v>963</v>
      </c>
      <c r="M396" s="488" t="s">
        <v>963</v>
      </c>
      <c r="N396" s="487">
        <v>116</v>
      </c>
      <c r="O396" s="488" t="s">
        <v>966</v>
      </c>
      <c r="P396" s="488" t="s">
        <v>979</v>
      </c>
      <c r="Q396" s="487">
        <v>2024</v>
      </c>
      <c r="R396" s="487">
        <v>5385710</v>
      </c>
      <c r="S396" s="489">
        <v>1306408</v>
      </c>
    </row>
    <row r="397" spans="1:19" x14ac:dyDescent="0.3">
      <c r="A397" s="487">
        <v>99</v>
      </c>
      <c r="B397" s="488" t="s">
        <v>1063</v>
      </c>
      <c r="C397" s="487">
        <v>8</v>
      </c>
      <c r="D397" s="488" t="s">
        <v>785</v>
      </c>
      <c r="E397" s="488" t="s">
        <v>750</v>
      </c>
      <c r="F397" s="488" t="s">
        <v>749</v>
      </c>
      <c r="G397" s="488" t="s">
        <v>1229</v>
      </c>
      <c r="H397" s="488" t="s">
        <v>751</v>
      </c>
      <c r="I397" s="488" t="s">
        <v>726</v>
      </c>
      <c r="J397" s="487">
        <v>2025</v>
      </c>
      <c r="K397" s="487">
        <v>27562898.065000001</v>
      </c>
      <c r="L397" s="488" t="s">
        <v>963</v>
      </c>
      <c r="M397" s="488" t="s">
        <v>963</v>
      </c>
      <c r="N397" s="487">
        <v>117</v>
      </c>
      <c r="O397" s="488" t="s">
        <v>980</v>
      </c>
      <c r="P397" s="488" t="s">
        <v>981</v>
      </c>
      <c r="Q397" s="487">
        <v>2024</v>
      </c>
      <c r="R397" s="487">
        <v>32450990</v>
      </c>
      <c r="S397" s="489">
        <v>-4888091.9349999987</v>
      </c>
    </row>
    <row r="398" spans="1:19" x14ac:dyDescent="0.3">
      <c r="A398" s="487">
        <v>100</v>
      </c>
      <c r="B398" s="488" t="s">
        <v>1064</v>
      </c>
      <c r="C398" s="487">
        <v>8</v>
      </c>
      <c r="D398" s="488" t="s">
        <v>785</v>
      </c>
      <c r="E398" s="488" t="s">
        <v>755</v>
      </c>
      <c r="F398" s="488" t="s">
        <v>754</v>
      </c>
      <c r="G398" s="488" t="s">
        <v>757</v>
      </c>
      <c r="H398" s="488" t="s">
        <v>758</v>
      </c>
      <c r="I398" s="488" t="s">
        <v>726</v>
      </c>
      <c r="J398" s="487">
        <v>2025</v>
      </c>
      <c r="K398" s="487">
        <v>6620593.2800000003</v>
      </c>
      <c r="L398" s="488" t="s">
        <v>963</v>
      </c>
      <c r="M398" s="488" t="s">
        <v>963</v>
      </c>
      <c r="N398" s="487">
        <v>114</v>
      </c>
      <c r="O398" s="488" t="s">
        <v>964</v>
      </c>
      <c r="P398" s="488" t="s">
        <v>977</v>
      </c>
      <c r="Q398" s="487">
        <v>2024</v>
      </c>
      <c r="R398" s="487">
        <v>6980140</v>
      </c>
      <c r="S398" s="489">
        <v>-359546.71999999974</v>
      </c>
    </row>
    <row r="399" spans="1:19" x14ac:dyDescent="0.3">
      <c r="A399" s="487">
        <v>100</v>
      </c>
      <c r="B399" s="488" t="s">
        <v>1064</v>
      </c>
      <c r="C399" s="487">
        <v>8</v>
      </c>
      <c r="D399" s="488" t="s">
        <v>785</v>
      </c>
      <c r="E399" s="488" t="s">
        <v>755</v>
      </c>
      <c r="F399" s="488" t="s">
        <v>754</v>
      </c>
      <c r="G399" s="488" t="s">
        <v>757</v>
      </c>
      <c r="H399" s="488" t="s">
        <v>758</v>
      </c>
      <c r="I399" s="488" t="s">
        <v>726</v>
      </c>
      <c r="J399" s="487">
        <v>2025</v>
      </c>
      <c r="K399" s="487">
        <v>118308.4</v>
      </c>
      <c r="L399" s="488" t="s">
        <v>963</v>
      </c>
      <c r="M399" s="488" t="s">
        <v>963</v>
      </c>
      <c r="N399" s="487">
        <v>115</v>
      </c>
      <c r="O399" s="488" t="s">
        <v>965</v>
      </c>
      <c r="P399" s="488" t="s">
        <v>978</v>
      </c>
      <c r="Q399" s="487">
        <v>2024</v>
      </c>
      <c r="R399" s="487">
        <v>94200</v>
      </c>
      <c r="S399" s="489">
        <v>24108.399999999994</v>
      </c>
    </row>
    <row r="400" spans="1:19" x14ac:dyDescent="0.3">
      <c r="A400" s="487">
        <v>100</v>
      </c>
      <c r="B400" s="488" t="s">
        <v>1064</v>
      </c>
      <c r="C400" s="487">
        <v>8</v>
      </c>
      <c r="D400" s="488" t="s">
        <v>785</v>
      </c>
      <c r="E400" s="488" t="s">
        <v>755</v>
      </c>
      <c r="F400" s="488" t="s">
        <v>754</v>
      </c>
      <c r="G400" s="488" t="s">
        <v>757</v>
      </c>
      <c r="H400" s="488" t="s">
        <v>758</v>
      </c>
      <c r="I400" s="488" t="s">
        <v>726</v>
      </c>
      <c r="J400" s="487">
        <v>2025</v>
      </c>
      <c r="K400" s="487">
        <v>167434.4</v>
      </c>
      <c r="L400" s="488" t="s">
        <v>963</v>
      </c>
      <c r="M400" s="488" t="s">
        <v>963</v>
      </c>
      <c r="N400" s="487">
        <v>116</v>
      </c>
      <c r="O400" s="488" t="s">
        <v>966</v>
      </c>
      <c r="P400" s="488" t="s">
        <v>979</v>
      </c>
      <c r="Q400" s="487">
        <v>2024</v>
      </c>
      <c r="R400" s="487">
        <v>158000</v>
      </c>
      <c r="S400" s="489">
        <v>9434.3999999999942</v>
      </c>
    </row>
    <row r="401" spans="1:19" x14ac:dyDescent="0.3">
      <c r="A401" s="487">
        <v>100</v>
      </c>
      <c r="B401" s="488" t="s">
        <v>1064</v>
      </c>
      <c r="C401" s="487">
        <v>8</v>
      </c>
      <c r="D401" s="488" t="s">
        <v>785</v>
      </c>
      <c r="E401" s="488" t="s">
        <v>755</v>
      </c>
      <c r="F401" s="488" t="s">
        <v>754</v>
      </c>
      <c r="G401" s="488" t="s">
        <v>757</v>
      </c>
      <c r="H401" s="488" t="s">
        <v>758</v>
      </c>
      <c r="I401" s="488" t="s">
        <v>726</v>
      </c>
      <c r="J401" s="487">
        <v>2025</v>
      </c>
      <c r="K401" s="487">
        <v>6906336.0800000001</v>
      </c>
      <c r="L401" s="488" t="s">
        <v>963</v>
      </c>
      <c r="M401" s="488" t="s">
        <v>963</v>
      </c>
      <c r="N401" s="487">
        <v>117</v>
      </c>
      <c r="O401" s="488" t="s">
        <v>980</v>
      </c>
      <c r="P401" s="488" t="s">
        <v>981</v>
      </c>
      <c r="Q401" s="487">
        <v>2024</v>
      </c>
      <c r="R401" s="487">
        <v>7232340</v>
      </c>
      <c r="S401" s="489">
        <v>-326003.91999999993</v>
      </c>
    </row>
    <row r="402" spans="1:19" x14ac:dyDescent="0.3">
      <c r="A402" s="487">
        <v>101</v>
      </c>
      <c r="B402" s="488" t="s">
        <v>1065</v>
      </c>
      <c r="C402" s="487">
        <v>8</v>
      </c>
      <c r="D402" s="488" t="s">
        <v>785</v>
      </c>
      <c r="E402" s="488" t="s">
        <v>728</v>
      </c>
      <c r="F402" s="488" t="s">
        <v>727</v>
      </c>
      <c r="G402" s="488" t="s">
        <v>729</v>
      </c>
      <c r="H402" s="488" t="s">
        <v>730</v>
      </c>
      <c r="I402" s="488" t="s">
        <v>726</v>
      </c>
      <c r="J402" s="487">
        <v>2025</v>
      </c>
      <c r="K402" s="487">
        <v>120600</v>
      </c>
      <c r="L402" s="488" t="s">
        <v>963</v>
      </c>
      <c r="M402" s="488" t="s">
        <v>963</v>
      </c>
      <c r="N402" s="487">
        <v>114</v>
      </c>
      <c r="O402" s="488" t="s">
        <v>964</v>
      </c>
      <c r="P402" s="488" t="s">
        <v>977</v>
      </c>
      <c r="Q402" s="487">
        <v>2024</v>
      </c>
      <c r="R402" s="487">
        <v>150750</v>
      </c>
      <c r="S402" s="489">
        <v>-30150</v>
      </c>
    </row>
    <row r="403" spans="1:19" x14ac:dyDescent="0.3">
      <c r="A403" s="487">
        <v>101</v>
      </c>
      <c r="B403" s="488" t="s">
        <v>1065</v>
      </c>
      <c r="C403" s="487">
        <v>8</v>
      </c>
      <c r="D403" s="488" t="s">
        <v>785</v>
      </c>
      <c r="E403" s="488" t="s">
        <v>728</v>
      </c>
      <c r="F403" s="488" t="s">
        <v>727</v>
      </c>
      <c r="G403" s="488" t="s">
        <v>729</v>
      </c>
      <c r="H403" s="488" t="s">
        <v>730</v>
      </c>
      <c r="I403" s="488" t="s">
        <v>726</v>
      </c>
      <c r="J403" s="487">
        <v>2025</v>
      </c>
      <c r="K403" s="487">
        <v>0</v>
      </c>
      <c r="L403" s="488" t="s">
        <v>963</v>
      </c>
      <c r="M403" s="488" t="s">
        <v>963</v>
      </c>
      <c r="N403" s="487">
        <v>115</v>
      </c>
      <c r="O403" s="488" t="s">
        <v>965</v>
      </c>
      <c r="P403" s="488" t="s">
        <v>978</v>
      </c>
      <c r="Q403" s="487">
        <v>2024</v>
      </c>
      <c r="R403" s="487">
        <v>0</v>
      </c>
      <c r="S403" s="489">
        <v>0</v>
      </c>
    </row>
    <row r="404" spans="1:19" x14ac:dyDescent="0.3">
      <c r="A404" s="487">
        <v>101</v>
      </c>
      <c r="B404" s="488" t="s">
        <v>1065</v>
      </c>
      <c r="C404" s="487">
        <v>8</v>
      </c>
      <c r="D404" s="488" t="s">
        <v>785</v>
      </c>
      <c r="E404" s="488" t="s">
        <v>728</v>
      </c>
      <c r="F404" s="488" t="s">
        <v>727</v>
      </c>
      <c r="G404" s="488" t="s">
        <v>729</v>
      </c>
      <c r="H404" s="488" t="s">
        <v>730</v>
      </c>
      <c r="I404" s="488" t="s">
        <v>726</v>
      </c>
      <c r="J404" s="487">
        <v>2025</v>
      </c>
      <c r="K404" s="487">
        <v>0</v>
      </c>
      <c r="L404" s="488" t="s">
        <v>963</v>
      </c>
      <c r="M404" s="488" t="s">
        <v>963</v>
      </c>
      <c r="N404" s="487">
        <v>116</v>
      </c>
      <c r="O404" s="488" t="s">
        <v>966</v>
      </c>
      <c r="P404" s="488" t="s">
        <v>979</v>
      </c>
      <c r="Q404" s="487">
        <v>2024</v>
      </c>
      <c r="R404" s="487">
        <v>0</v>
      </c>
      <c r="S404" s="489">
        <v>0</v>
      </c>
    </row>
    <row r="405" spans="1:19" x14ac:dyDescent="0.3">
      <c r="A405" s="487">
        <v>101</v>
      </c>
      <c r="B405" s="488" t="s">
        <v>1065</v>
      </c>
      <c r="C405" s="487">
        <v>8</v>
      </c>
      <c r="D405" s="488" t="s">
        <v>785</v>
      </c>
      <c r="E405" s="488" t="s">
        <v>728</v>
      </c>
      <c r="F405" s="488" t="s">
        <v>727</v>
      </c>
      <c r="G405" s="488" t="s">
        <v>729</v>
      </c>
      <c r="H405" s="488" t="s">
        <v>730</v>
      </c>
      <c r="I405" s="488" t="s">
        <v>726</v>
      </c>
      <c r="J405" s="487">
        <v>2025</v>
      </c>
      <c r="K405" s="487">
        <v>120600</v>
      </c>
      <c r="L405" s="488" t="s">
        <v>963</v>
      </c>
      <c r="M405" s="488" t="s">
        <v>963</v>
      </c>
      <c r="N405" s="487">
        <v>117</v>
      </c>
      <c r="O405" s="488" t="s">
        <v>980</v>
      </c>
      <c r="P405" s="488" t="s">
        <v>981</v>
      </c>
      <c r="Q405" s="487">
        <v>2024</v>
      </c>
      <c r="R405" s="487">
        <v>150750</v>
      </c>
      <c r="S405" s="489">
        <v>-30150</v>
      </c>
    </row>
    <row r="406" spans="1:19" x14ac:dyDescent="0.3">
      <c r="A406" s="487">
        <v>102</v>
      </c>
      <c r="B406" s="488" t="s">
        <v>97</v>
      </c>
      <c r="C406" s="487">
        <v>8</v>
      </c>
      <c r="D406" s="488" t="s">
        <v>785</v>
      </c>
      <c r="E406" s="488" t="s">
        <v>728</v>
      </c>
      <c r="F406" s="488" t="s">
        <v>727</v>
      </c>
      <c r="G406" s="488" t="s">
        <v>729</v>
      </c>
      <c r="H406" s="488" t="s">
        <v>730</v>
      </c>
      <c r="I406" s="488" t="s">
        <v>726</v>
      </c>
      <c r="J406" s="487">
        <v>2025</v>
      </c>
      <c r="K406" s="487">
        <v>170170</v>
      </c>
      <c r="L406" s="488" t="s">
        <v>963</v>
      </c>
      <c r="M406" s="488" t="s">
        <v>963</v>
      </c>
      <c r="N406" s="487">
        <v>114</v>
      </c>
      <c r="O406" s="488" t="s">
        <v>964</v>
      </c>
      <c r="P406" s="488" t="s">
        <v>977</v>
      </c>
      <c r="Q406" s="487">
        <v>2024</v>
      </c>
      <c r="R406" s="487">
        <v>193595</v>
      </c>
      <c r="S406" s="489">
        <v>-23425</v>
      </c>
    </row>
    <row r="407" spans="1:19" x14ac:dyDescent="0.3">
      <c r="A407" s="487">
        <v>102</v>
      </c>
      <c r="B407" s="488" t="s">
        <v>97</v>
      </c>
      <c r="C407" s="487">
        <v>8</v>
      </c>
      <c r="D407" s="488" t="s">
        <v>785</v>
      </c>
      <c r="E407" s="488" t="s">
        <v>728</v>
      </c>
      <c r="F407" s="488" t="s">
        <v>727</v>
      </c>
      <c r="G407" s="488" t="s">
        <v>729</v>
      </c>
      <c r="H407" s="488" t="s">
        <v>730</v>
      </c>
      <c r="I407" s="488" t="s">
        <v>726</v>
      </c>
      <c r="J407" s="487">
        <v>2025</v>
      </c>
      <c r="K407" s="487">
        <v>0</v>
      </c>
      <c r="L407" s="488" t="s">
        <v>963</v>
      </c>
      <c r="M407" s="488" t="s">
        <v>963</v>
      </c>
      <c r="N407" s="487">
        <v>115</v>
      </c>
      <c r="O407" s="488" t="s">
        <v>965</v>
      </c>
      <c r="P407" s="488" t="s">
        <v>978</v>
      </c>
      <c r="Q407" s="487">
        <v>2024</v>
      </c>
      <c r="R407" s="487">
        <v>0</v>
      </c>
      <c r="S407" s="489">
        <v>0</v>
      </c>
    </row>
    <row r="408" spans="1:19" x14ac:dyDescent="0.3">
      <c r="A408" s="487">
        <v>102</v>
      </c>
      <c r="B408" s="488" t="s">
        <v>97</v>
      </c>
      <c r="C408" s="487">
        <v>8</v>
      </c>
      <c r="D408" s="488" t="s">
        <v>785</v>
      </c>
      <c r="E408" s="488" t="s">
        <v>728</v>
      </c>
      <c r="F408" s="488" t="s">
        <v>727</v>
      </c>
      <c r="G408" s="488" t="s">
        <v>729</v>
      </c>
      <c r="H408" s="488" t="s">
        <v>730</v>
      </c>
      <c r="I408" s="488" t="s">
        <v>726</v>
      </c>
      <c r="J408" s="487">
        <v>2025</v>
      </c>
      <c r="K408" s="487">
        <v>0</v>
      </c>
      <c r="L408" s="488" t="s">
        <v>963</v>
      </c>
      <c r="M408" s="488" t="s">
        <v>963</v>
      </c>
      <c r="N408" s="487">
        <v>116</v>
      </c>
      <c r="O408" s="488" t="s">
        <v>966</v>
      </c>
      <c r="P408" s="488" t="s">
        <v>979</v>
      </c>
      <c r="Q408" s="487">
        <v>2024</v>
      </c>
      <c r="R408" s="487">
        <v>0</v>
      </c>
      <c r="S408" s="489">
        <v>0</v>
      </c>
    </row>
    <row r="409" spans="1:19" x14ac:dyDescent="0.3">
      <c r="A409" s="487">
        <v>102</v>
      </c>
      <c r="B409" s="488" t="s">
        <v>97</v>
      </c>
      <c r="C409" s="487">
        <v>8</v>
      </c>
      <c r="D409" s="488" t="s">
        <v>785</v>
      </c>
      <c r="E409" s="488" t="s">
        <v>728</v>
      </c>
      <c r="F409" s="488" t="s">
        <v>727</v>
      </c>
      <c r="G409" s="488" t="s">
        <v>729</v>
      </c>
      <c r="H409" s="488" t="s">
        <v>730</v>
      </c>
      <c r="I409" s="488" t="s">
        <v>726</v>
      </c>
      <c r="J409" s="487">
        <v>2025</v>
      </c>
      <c r="K409" s="487">
        <v>170170</v>
      </c>
      <c r="L409" s="488" t="s">
        <v>963</v>
      </c>
      <c r="M409" s="488" t="s">
        <v>963</v>
      </c>
      <c r="N409" s="487">
        <v>117</v>
      </c>
      <c r="O409" s="488" t="s">
        <v>980</v>
      </c>
      <c r="P409" s="488" t="s">
        <v>981</v>
      </c>
      <c r="Q409" s="487">
        <v>2024</v>
      </c>
      <c r="R409" s="487">
        <v>193595</v>
      </c>
      <c r="S409" s="489">
        <v>-23425</v>
      </c>
    </row>
    <row r="410" spans="1:19" x14ac:dyDescent="0.3">
      <c r="A410" s="487">
        <v>103</v>
      </c>
      <c r="B410" s="488" t="s">
        <v>1066</v>
      </c>
      <c r="C410" s="487">
        <v>8</v>
      </c>
      <c r="D410" s="488" t="s">
        <v>785</v>
      </c>
      <c r="E410" s="488" t="s">
        <v>728</v>
      </c>
      <c r="F410" s="488" t="s">
        <v>727</v>
      </c>
      <c r="G410" s="488" t="s">
        <v>732</v>
      </c>
      <c r="H410" s="488" t="s">
        <v>594</v>
      </c>
      <c r="I410" s="488" t="s">
        <v>726</v>
      </c>
      <c r="J410" s="487">
        <v>2025</v>
      </c>
      <c r="K410" s="487">
        <v>0</v>
      </c>
      <c r="L410" s="488" t="s">
        <v>963</v>
      </c>
      <c r="M410" s="488" t="s">
        <v>963</v>
      </c>
      <c r="N410" s="487">
        <v>114</v>
      </c>
      <c r="O410" s="488" t="s">
        <v>964</v>
      </c>
      <c r="P410" s="488" t="s">
        <v>977</v>
      </c>
      <c r="Q410" s="487">
        <v>2024</v>
      </c>
      <c r="R410" s="487">
        <v>0</v>
      </c>
      <c r="S410" s="489">
        <v>0</v>
      </c>
    </row>
    <row r="411" spans="1:19" x14ac:dyDescent="0.3">
      <c r="A411" s="487">
        <v>103</v>
      </c>
      <c r="B411" s="488" t="s">
        <v>1066</v>
      </c>
      <c r="C411" s="487">
        <v>8</v>
      </c>
      <c r="D411" s="488" t="s">
        <v>785</v>
      </c>
      <c r="E411" s="488" t="s">
        <v>728</v>
      </c>
      <c r="F411" s="488" t="s">
        <v>727</v>
      </c>
      <c r="G411" s="488" t="s">
        <v>732</v>
      </c>
      <c r="H411" s="488" t="s">
        <v>594</v>
      </c>
      <c r="I411" s="488" t="s">
        <v>726</v>
      </c>
      <c r="J411" s="487">
        <v>2025</v>
      </c>
      <c r="K411" s="487">
        <v>0</v>
      </c>
      <c r="L411" s="488" t="s">
        <v>963</v>
      </c>
      <c r="M411" s="488" t="s">
        <v>963</v>
      </c>
      <c r="N411" s="487">
        <v>115</v>
      </c>
      <c r="O411" s="488" t="s">
        <v>965</v>
      </c>
      <c r="P411" s="488" t="s">
        <v>978</v>
      </c>
      <c r="Q411" s="487">
        <v>2024</v>
      </c>
      <c r="R411" s="487">
        <v>0</v>
      </c>
      <c r="S411" s="489">
        <v>0</v>
      </c>
    </row>
    <row r="412" spans="1:19" x14ac:dyDescent="0.3">
      <c r="A412" s="487">
        <v>103</v>
      </c>
      <c r="B412" s="488" t="s">
        <v>1066</v>
      </c>
      <c r="C412" s="487">
        <v>8</v>
      </c>
      <c r="D412" s="488" t="s">
        <v>785</v>
      </c>
      <c r="E412" s="488" t="s">
        <v>728</v>
      </c>
      <c r="F412" s="488" t="s">
        <v>727</v>
      </c>
      <c r="G412" s="488" t="s">
        <v>732</v>
      </c>
      <c r="H412" s="488" t="s">
        <v>594</v>
      </c>
      <c r="I412" s="488" t="s">
        <v>726</v>
      </c>
      <c r="J412" s="487">
        <v>2025</v>
      </c>
      <c r="K412" s="487">
        <v>0</v>
      </c>
      <c r="L412" s="488" t="s">
        <v>963</v>
      </c>
      <c r="M412" s="488" t="s">
        <v>963</v>
      </c>
      <c r="N412" s="487">
        <v>116</v>
      </c>
      <c r="O412" s="488" t="s">
        <v>966</v>
      </c>
      <c r="P412" s="488" t="s">
        <v>979</v>
      </c>
      <c r="Q412" s="487">
        <v>2024</v>
      </c>
      <c r="R412" s="487">
        <v>0</v>
      </c>
      <c r="S412" s="489">
        <v>0</v>
      </c>
    </row>
    <row r="413" spans="1:19" x14ac:dyDescent="0.3">
      <c r="A413" s="487">
        <v>103</v>
      </c>
      <c r="B413" s="488" t="s">
        <v>1066</v>
      </c>
      <c r="C413" s="487">
        <v>8</v>
      </c>
      <c r="D413" s="488" t="s">
        <v>785</v>
      </c>
      <c r="E413" s="488" t="s">
        <v>728</v>
      </c>
      <c r="F413" s="488" t="s">
        <v>727</v>
      </c>
      <c r="G413" s="488" t="s">
        <v>732</v>
      </c>
      <c r="H413" s="488" t="s">
        <v>594</v>
      </c>
      <c r="I413" s="488" t="s">
        <v>726</v>
      </c>
      <c r="J413" s="487">
        <v>2025</v>
      </c>
      <c r="K413" s="487">
        <v>0</v>
      </c>
      <c r="L413" s="488" t="s">
        <v>963</v>
      </c>
      <c r="M413" s="488" t="s">
        <v>963</v>
      </c>
      <c r="N413" s="487">
        <v>117</v>
      </c>
      <c r="O413" s="488" t="s">
        <v>980</v>
      </c>
      <c r="P413" s="488" t="s">
        <v>981</v>
      </c>
      <c r="Q413" s="487">
        <v>2024</v>
      </c>
      <c r="R413" s="487">
        <v>0</v>
      </c>
      <c r="S413" s="489">
        <v>0</v>
      </c>
    </row>
    <row r="414" spans="1:19" x14ac:dyDescent="0.3">
      <c r="A414" s="487">
        <v>104</v>
      </c>
      <c r="B414" s="488" t="s">
        <v>1067</v>
      </c>
      <c r="C414" s="487">
        <v>8</v>
      </c>
      <c r="D414" s="488" t="s">
        <v>785</v>
      </c>
      <c r="E414" s="488" t="s">
        <v>737</v>
      </c>
      <c r="F414" s="488" t="s">
        <v>736</v>
      </c>
      <c r="G414" s="488" t="s">
        <v>738</v>
      </c>
      <c r="H414" s="488" t="s">
        <v>571</v>
      </c>
      <c r="I414" s="488" t="s">
        <v>726</v>
      </c>
      <c r="J414" s="487">
        <v>2025</v>
      </c>
      <c r="K414" s="487">
        <v>2134208.4323999998</v>
      </c>
      <c r="L414" s="488" t="s">
        <v>963</v>
      </c>
      <c r="M414" s="488" t="s">
        <v>963</v>
      </c>
      <c r="N414" s="487">
        <v>114</v>
      </c>
      <c r="O414" s="488" t="s">
        <v>964</v>
      </c>
      <c r="P414" s="488" t="s">
        <v>977</v>
      </c>
      <c r="Q414" s="487">
        <v>2024</v>
      </c>
      <c r="R414" s="487">
        <v>2115177.5699999998</v>
      </c>
      <c r="S414" s="489">
        <v>19030.862399999984</v>
      </c>
    </row>
    <row r="415" spans="1:19" x14ac:dyDescent="0.3">
      <c r="A415" s="487">
        <v>104</v>
      </c>
      <c r="B415" s="488" t="s">
        <v>1067</v>
      </c>
      <c r="C415" s="487">
        <v>8</v>
      </c>
      <c r="D415" s="488" t="s">
        <v>785</v>
      </c>
      <c r="E415" s="488" t="s">
        <v>737</v>
      </c>
      <c r="F415" s="488" t="s">
        <v>736</v>
      </c>
      <c r="G415" s="488" t="s">
        <v>738</v>
      </c>
      <c r="H415" s="488" t="s">
        <v>571</v>
      </c>
      <c r="I415" s="488" t="s">
        <v>726</v>
      </c>
      <c r="J415" s="487">
        <v>2025</v>
      </c>
      <c r="K415" s="487">
        <v>665482.22</v>
      </c>
      <c r="L415" s="488" t="s">
        <v>963</v>
      </c>
      <c r="M415" s="488" t="s">
        <v>963</v>
      </c>
      <c r="N415" s="487">
        <v>115</v>
      </c>
      <c r="O415" s="488" t="s">
        <v>965</v>
      </c>
      <c r="P415" s="488" t="s">
        <v>978</v>
      </c>
      <c r="Q415" s="487">
        <v>2024</v>
      </c>
      <c r="R415" s="487">
        <v>642550.69999999995</v>
      </c>
      <c r="S415" s="489">
        <v>22931.520000000019</v>
      </c>
    </row>
    <row r="416" spans="1:19" x14ac:dyDescent="0.3">
      <c r="A416" s="487">
        <v>104</v>
      </c>
      <c r="B416" s="488" t="s">
        <v>1067</v>
      </c>
      <c r="C416" s="487">
        <v>8</v>
      </c>
      <c r="D416" s="488" t="s">
        <v>785</v>
      </c>
      <c r="E416" s="488" t="s">
        <v>737</v>
      </c>
      <c r="F416" s="488" t="s">
        <v>736</v>
      </c>
      <c r="G416" s="488" t="s">
        <v>738</v>
      </c>
      <c r="H416" s="488" t="s">
        <v>571</v>
      </c>
      <c r="I416" s="488" t="s">
        <v>726</v>
      </c>
      <c r="J416" s="487">
        <v>2025</v>
      </c>
      <c r="K416" s="487">
        <v>28949.919999999998</v>
      </c>
      <c r="L416" s="488" t="s">
        <v>963</v>
      </c>
      <c r="M416" s="488" t="s">
        <v>963</v>
      </c>
      <c r="N416" s="487">
        <v>116</v>
      </c>
      <c r="O416" s="488" t="s">
        <v>966</v>
      </c>
      <c r="P416" s="488" t="s">
        <v>979</v>
      </c>
      <c r="Q416" s="487">
        <v>2024</v>
      </c>
      <c r="R416" s="487">
        <v>4918.1000000000004</v>
      </c>
      <c r="S416" s="489">
        <v>24031.82</v>
      </c>
    </row>
    <row r="417" spans="1:19" x14ac:dyDescent="0.3">
      <c r="A417" s="487">
        <v>104</v>
      </c>
      <c r="B417" s="488" t="s">
        <v>1067</v>
      </c>
      <c r="C417" s="487">
        <v>8</v>
      </c>
      <c r="D417" s="488" t="s">
        <v>785</v>
      </c>
      <c r="E417" s="488" t="s">
        <v>737</v>
      </c>
      <c r="F417" s="488" t="s">
        <v>736</v>
      </c>
      <c r="G417" s="488" t="s">
        <v>738</v>
      </c>
      <c r="H417" s="488" t="s">
        <v>571</v>
      </c>
      <c r="I417" s="488" t="s">
        <v>726</v>
      </c>
      <c r="J417" s="487">
        <v>2025</v>
      </c>
      <c r="K417" s="487">
        <v>2828640.5723999999</v>
      </c>
      <c r="L417" s="488" t="s">
        <v>963</v>
      </c>
      <c r="M417" s="488" t="s">
        <v>963</v>
      </c>
      <c r="N417" s="487">
        <v>117</v>
      </c>
      <c r="O417" s="488" t="s">
        <v>980</v>
      </c>
      <c r="P417" s="488" t="s">
        <v>981</v>
      </c>
      <c r="Q417" s="487">
        <v>2024</v>
      </c>
      <c r="R417" s="487">
        <v>2762646.37</v>
      </c>
      <c r="S417" s="489">
        <v>65994.202399999835</v>
      </c>
    </row>
    <row r="418" spans="1:19" x14ac:dyDescent="0.3">
      <c r="A418" s="487">
        <v>105</v>
      </c>
      <c r="B418" s="488" t="s">
        <v>1068</v>
      </c>
      <c r="C418" s="487">
        <v>8</v>
      </c>
      <c r="D418" s="488" t="s">
        <v>785</v>
      </c>
      <c r="E418" s="488" t="s">
        <v>755</v>
      </c>
      <c r="F418" s="488" t="s">
        <v>754</v>
      </c>
      <c r="G418" s="488" t="s">
        <v>761</v>
      </c>
      <c r="H418" s="488" t="s">
        <v>577</v>
      </c>
      <c r="I418" s="488" t="s">
        <v>726</v>
      </c>
      <c r="J418" s="487">
        <v>2025</v>
      </c>
      <c r="K418" s="487">
        <v>2875500</v>
      </c>
      <c r="L418" s="488" t="s">
        <v>963</v>
      </c>
      <c r="M418" s="488" t="s">
        <v>963</v>
      </c>
      <c r="N418" s="487">
        <v>114</v>
      </c>
      <c r="O418" s="488" t="s">
        <v>964</v>
      </c>
      <c r="P418" s="488" t="s">
        <v>977</v>
      </c>
      <c r="Q418" s="487">
        <v>2024</v>
      </c>
      <c r="R418" s="487">
        <v>2700000</v>
      </c>
      <c r="S418" s="489">
        <v>175500</v>
      </c>
    </row>
    <row r="419" spans="1:19" x14ac:dyDescent="0.3">
      <c r="A419" s="487">
        <v>105</v>
      </c>
      <c r="B419" s="488" t="s">
        <v>1068</v>
      </c>
      <c r="C419" s="487">
        <v>8</v>
      </c>
      <c r="D419" s="488" t="s">
        <v>785</v>
      </c>
      <c r="E419" s="488" t="s">
        <v>755</v>
      </c>
      <c r="F419" s="488" t="s">
        <v>754</v>
      </c>
      <c r="G419" s="488" t="s">
        <v>761</v>
      </c>
      <c r="H419" s="488" t="s">
        <v>577</v>
      </c>
      <c r="I419" s="488" t="s">
        <v>726</v>
      </c>
      <c r="J419" s="487">
        <v>2025</v>
      </c>
      <c r="K419" s="487">
        <v>0</v>
      </c>
      <c r="L419" s="488" t="s">
        <v>963</v>
      </c>
      <c r="M419" s="488" t="s">
        <v>963</v>
      </c>
      <c r="N419" s="487">
        <v>115</v>
      </c>
      <c r="O419" s="488" t="s">
        <v>965</v>
      </c>
      <c r="P419" s="488" t="s">
        <v>978</v>
      </c>
      <c r="Q419" s="487">
        <v>2024</v>
      </c>
      <c r="R419" s="487">
        <v>0</v>
      </c>
      <c r="S419" s="489">
        <v>0</v>
      </c>
    </row>
    <row r="420" spans="1:19" x14ac:dyDescent="0.3">
      <c r="A420" s="487">
        <v>105</v>
      </c>
      <c r="B420" s="488" t="s">
        <v>1068</v>
      </c>
      <c r="C420" s="487">
        <v>8</v>
      </c>
      <c r="D420" s="488" t="s">
        <v>785</v>
      </c>
      <c r="E420" s="488" t="s">
        <v>755</v>
      </c>
      <c r="F420" s="488" t="s">
        <v>754</v>
      </c>
      <c r="G420" s="488" t="s">
        <v>761</v>
      </c>
      <c r="H420" s="488" t="s">
        <v>577</v>
      </c>
      <c r="I420" s="488" t="s">
        <v>726</v>
      </c>
      <c r="J420" s="487">
        <v>2025</v>
      </c>
      <c r="K420" s="487">
        <v>0</v>
      </c>
      <c r="L420" s="488" t="s">
        <v>963</v>
      </c>
      <c r="M420" s="488" t="s">
        <v>963</v>
      </c>
      <c r="N420" s="487">
        <v>116</v>
      </c>
      <c r="O420" s="488" t="s">
        <v>966</v>
      </c>
      <c r="P420" s="488" t="s">
        <v>979</v>
      </c>
      <c r="Q420" s="487">
        <v>2024</v>
      </c>
      <c r="R420" s="487">
        <v>0</v>
      </c>
      <c r="S420" s="489">
        <v>0</v>
      </c>
    </row>
    <row r="421" spans="1:19" x14ac:dyDescent="0.3">
      <c r="A421" s="487">
        <v>105</v>
      </c>
      <c r="B421" s="488" t="s">
        <v>1068</v>
      </c>
      <c r="C421" s="487">
        <v>8</v>
      </c>
      <c r="D421" s="488" t="s">
        <v>785</v>
      </c>
      <c r="E421" s="488" t="s">
        <v>755</v>
      </c>
      <c r="F421" s="488" t="s">
        <v>754</v>
      </c>
      <c r="G421" s="488" t="s">
        <v>761</v>
      </c>
      <c r="H421" s="488" t="s">
        <v>577</v>
      </c>
      <c r="I421" s="488" t="s">
        <v>726</v>
      </c>
      <c r="J421" s="487">
        <v>2025</v>
      </c>
      <c r="K421" s="487">
        <v>2875500</v>
      </c>
      <c r="L421" s="488" t="s">
        <v>963</v>
      </c>
      <c r="M421" s="488" t="s">
        <v>963</v>
      </c>
      <c r="N421" s="487">
        <v>117</v>
      </c>
      <c r="O421" s="488" t="s">
        <v>980</v>
      </c>
      <c r="P421" s="488" t="s">
        <v>981</v>
      </c>
      <c r="Q421" s="487">
        <v>2024</v>
      </c>
      <c r="R421" s="487">
        <v>2700000</v>
      </c>
      <c r="S421" s="489">
        <v>175500</v>
      </c>
    </row>
    <row r="422" spans="1:19" x14ac:dyDescent="0.3">
      <c r="A422" s="487">
        <v>106</v>
      </c>
      <c r="B422" s="488" t="s">
        <v>1069</v>
      </c>
      <c r="C422" s="487">
        <v>8</v>
      </c>
      <c r="D422" s="488" t="s">
        <v>785</v>
      </c>
      <c r="E422" s="488" t="s">
        <v>755</v>
      </c>
      <c r="F422" s="488" t="s">
        <v>754</v>
      </c>
      <c r="G422" s="488" t="s">
        <v>761</v>
      </c>
      <c r="H422" s="488" t="s">
        <v>577</v>
      </c>
      <c r="I422" s="488" t="s">
        <v>726</v>
      </c>
      <c r="J422" s="487">
        <v>2025</v>
      </c>
      <c r="K422" s="487">
        <v>11776</v>
      </c>
      <c r="L422" s="488" t="s">
        <v>963</v>
      </c>
      <c r="M422" s="488" t="s">
        <v>963</v>
      </c>
      <c r="N422" s="487">
        <v>114</v>
      </c>
      <c r="O422" s="488" t="s">
        <v>964</v>
      </c>
      <c r="P422" s="488" t="s">
        <v>977</v>
      </c>
      <c r="Q422" s="487">
        <v>2024</v>
      </c>
      <c r="R422" s="487">
        <v>7740</v>
      </c>
      <c r="S422" s="489">
        <v>4036</v>
      </c>
    </row>
    <row r="423" spans="1:19" x14ac:dyDescent="0.3">
      <c r="A423" s="487">
        <v>106</v>
      </c>
      <c r="B423" s="488" t="s">
        <v>1069</v>
      </c>
      <c r="C423" s="487">
        <v>8</v>
      </c>
      <c r="D423" s="488" t="s">
        <v>785</v>
      </c>
      <c r="E423" s="488" t="s">
        <v>755</v>
      </c>
      <c r="F423" s="488" t="s">
        <v>754</v>
      </c>
      <c r="G423" s="488" t="s">
        <v>761</v>
      </c>
      <c r="H423" s="488" t="s">
        <v>577</v>
      </c>
      <c r="I423" s="488" t="s">
        <v>726</v>
      </c>
      <c r="J423" s="487">
        <v>2025</v>
      </c>
      <c r="K423" s="487">
        <v>0</v>
      </c>
      <c r="L423" s="488" t="s">
        <v>963</v>
      </c>
      <c r="M423" s="488" t="s">
        <v>963</v>
      </c>
      <c r="N423" s="487">
        <v>115</v>
      </c>
      <c r="O423" s="488" t="s">
        <v>965</v>
      </c>
      <c r="P423" s="488" t="s">
        <v>978</v>
      </c>
      <c r="Q423" s="487">
        <v>2024</v>
      </c>
      <c r="R423" s="487">
        <v>0</v>
      </c>
      <c r="S423" s="489">
        <v>0</v>
      </c>
    </row>
    <row r="424" spans="1:19" x14ac:dyDescent="0.3">
      <c r="A424" s="487">
        <v>106</v>
      </c>
      <c r="B424" s="488" t="s">
        <v>1069</v>
      </c>
      <c r="C424" s="487">
        <v>8</v>
      </c>
      <c r="D424" s="488" t="s">
        <v>785</v>
      </c>
      <c r="E424" s="488" t="s">
        <v>755</v>
      </c>
      <c r="F424" s="488" t="s">
        <v>754</v>
      </c>
      <c r="G424" s="488" t="s">
        <v>761</v>
      </c>
      <c r="H424" s="488" t="s">
        <v>577</v>
      </c>
      <c r="I424" s="488" t="s">
        <v>726</v>
      </c>
      <c r="J424" s="487">
        <v>2025</v>
      </c>
      <c r="K424" s="487">
        <v>0</v>
      </c>
      <c r="L424" s="488" t="s">
        <v>963</v>
      </c>
      <c r="M424" s="488" t="s">
        <v>963</v>
      </c>
      <c r="N424" s="487">
        <v>116</v>
      </c>
      <c r="O424" s="488" t="s">
        <v>966</v>
      </c>
      <c r="P424" s="488" t="s">
        <v>979</v>
      </c>
      <c r="Q424" s="487">
        <v>2024</v>
      </c>
      <c r="R424" s="487">
        <v>0</v>
      </c>
      <c r="S424" s="489">
        <v>0</v>
      </c>
    </row>
    <row r="425" spans="1:19" x14ac:dyDescent="0.3">
      <c r="A425" s="487">
        <v>106</v>
      </c>
      <c r="B425" s="488" t="s">
        <v>1069</v>
      </c>
      <c r="C425" s="487">
        <v>8</v>
      </c>
      <c r="D425" s="488" t="s">
        <v>785</v>
      </c>
      <c r="E425" s="488" t="s">
        <v>755</v>
      </c>
      <c r="F425" s="488" t="s">
        <v>754</v>
      </c>
      <c r="G425" s="488" t="s">
        <v>761</v>
      </c>
      <c r="H425" s="488" t="s">
        <v>577</v>
      </c>
      <c r="I425" s="488" t="s">
        <v>726</v>
      </c>
      <c r="J425" s="487">
        <v>2025</v>
      </c>
      <c r="K425" s="487">
        <v>11776</v>
      </c>
      <c r="L425" s="488" t="s">
        <v>963</v>
      </c>
      <c r="M425" s="488" t="s">
        <v>963</v>
      </c>
      <c r="N425" s="487">
        <v>117</v>
      </c>
      <c r="O425" s="488" t="s">
        <v>980</v>
      </c>
      <c r="P425" s="488" t="s">
        <v>981</v>
      </c>
      <c r="Q425" s="487">
        <v>2024</v>
      </c>
      <c r="R425" s="487">
        <v>7740</v>
      </c>
      <c r="S425" s="489">
        <v>4036</v>
      </c>
    </row>
    <row r="426" spans="1:19" x14ac:dyDescent="0.3">
      <c r="A426" s="487">
        <v>107</v>
      </c>
      <c r="B426" s="488" t="s">
        <v>1070</v>
      </c>
      <c r="C426" s="487">
        <v>8</v>
      </c>
      <c r="D426" s="488" t="s">
        <v>785</v>
      </c>
      <c r="E426" s="488" t="s">
        <v>755</v>
      </c>
      <c r="F426" s="488" t="s">
        <v>754</v>
      </c>
      <c r="G426" s="488" t="s">
        <v>764</v>
      </c>
      <c r="H426" s="488" t="s">
        <v>765</v>
      </c>
      <c r="I426" s="488" t="s">
        <v>726</v>
      </c>
      <c r="J426" s="487">
        <v>2025</v>
      </c>
      <c r="K426" s="487">
        <v>1272358.2</v>
      </c>
      <c r="L426" s="488" t="s">
        <v>963</v>
      </c>
      <c r="M426" s="488" t="s">
        <v>963</v>
      </c>
      <c r="N426" s="487">
        <v>114</v>
      </c>
      <c r="O426" s="488" t="s">
        <v>964</v>
      </c>
      <c r="P426" s="488" t="s">
        <v>977</v>
      </c>
      <c r="Q426" s="487">
        <v>2024</v>
      </c>
      <c r="R426" s="487">
        <v>2071309.6</v>
      </c>
      <c r="S426" s="489">
        <v>-798951.40000000014</v>
      </c>
    </row>
    <row r="427" spans="1:19" x14ac:dyDescent="0.3">
      <c r="A427" s="487">
        <v>107</v>
      </c>
      <c r="B427" s="488" t="s">
        <v>1070</v>
      </c>
      <c r="C427" s="487">
        <v>8</v>
      </c>
      <c r="D427" s="488" t="s">
        <v>785</v>
      </c>
      <c r="E427" s="488" t="s">
        <v>755</v>
      </c>
      <c r="F427" s="488" t="s">
        <v>754</v>
      </c>
      <c r="G427" s="488" t="s">
        <v>764</v>
      </c>
      <c r="H427" s="488" t="s">
        <v>765</v>
      </c>
      <c r="I427" s="488" t="s">
        <v>726</v>
      </c>
      <c r="J427" s="487">
        <v>2025</v>
      </c>
      <c r="K427" s="487">
        <v>0</v>
      </c>
      <c r="L427" s="488" t="s">
        <v>963</v>
      </c>
      <c r="M427" s="488" t="s">
        <v>963</v>
      </c>
      <c r="N427" s="487">
        <v>115</v>
      </c>
      <c r="O427" s="488" t="s">
        <v>965</v>
      </c>
      <c r="P427" s="488" t="s">
        <v>978</v>
      </c>
      <c r="Q427" s="487">
        <v>2024</v>
      </c>
      <c r="R427" s="487">
        <v>0</v>
      </c>
      <c r="S427" s="489">
        <v>0</v>
      </c>
    </row>
    <row r="428" spans="1:19" x14ac:dyDescent="0.3">
      <c r="A428" s="487">
        <v>107</v>
      </c>
      <c r="B428" s="488" t="s">
        <v>1070</v>
      </c>
      <c r="C428" s="487">
        <v>8</v>
      </c>
      <c r="D428" s="488" t="s">
        <v>785</v>
      </c>
      <c r="E428" s="488" t="s">
        <v>755</v>
      </c>
      <c r="F428" s="488" t="s">
        <v>754</v>
      </c>
      <c r="G428" s="488" t="s">
        <v>764</v>
      </c>
      <c r="H428" s="488" t="s">
        <v>765</v>
      </c>
      <c r="I428" s="488" t="s">
        <v>726</v>
      </c>
      <c r="J428" s="487">
        <v>2025</v>
      </c>
      <c r="K428" s="487">
        <v>0</v>
      </c>
      <c r="L428" s="488" t="s">
        <v>963</v>
      </c>
      <c r="M428" s="488" t="s">
        <v>963</v>
      </c>
      <c r="N428" s="487">
        <v>116</v>
      </c>
      <c r="O428" s="488" t="s">
        <v>966</v>
      </c>
      <c r="P428" s="488" t="s">
        <v>979</v>
      </c>
      <c r="Q428" s="487">
        <v>2024</v>
      </c>
      <c r="R428" s="487">
        <v>0</v>
      </c>
      <c r="S428" s="489">
        <v>0</v>
      </c>
    </row>
    <row r="429" spans="1:19" x14ac:dyDescent="0.3">
      <c r="A429" s="487">
        <v>107</v>
      </c>
      <c r="B429" s="488" t="s">
        <v>1070</v>
      </c>
      <c r="C429" s="487">
        <v>8</v>
      </c>
      <c r="D429" s="488" t="s">
        <v>785</v>
      </c>
      <c r="E429" s="488" t="s">
        <v>755</v>
      </c>
      <c r="F429" s="488" t="s">
        <v>754</v>
      </c>
      <c r="G429" s="488" t="s">
        <v>764</v>
      </c>
      <c r="H429" s="488" t="s">
        <v>765</v>
      </c>
      <c r="I429" s="488" t="s">
        <v>726</v>
      </c>
      <c r="J429" s="487">
        <v>2025</v>
      </c>
      <c r="K429" s="487">
        <v>1272358.2</v>
      </c>
      <c r="L429" s="488" t="s">
        <v>963</v>
      </c>
      <c r="M429" s="488" t="s">
        <v>963</v>
      </c>
      <c r="N429" s="487">
        <v>117</v>
      </c>
      <c r="O429" s="488" t="s">
        <v>980</v>
      </c>
      <c r="P429" s="488" t="s">
        <v>981</v>
      </c>
      <c r="Q429" s="487">
        <v>2024</v>
      </c>
      <c r="R429" s="487">
        <v>2071309.6</v>
      </c>
      <c r="S429" s="489">
        <v>-798951.40000000014</v>
      </c>
    </row>
    <row r="430" spans="1:19" x14ac:dyDescent="0.3">
      <c r="A430" s="487">
        <v>108</v>
      </c>
      <c r="B430" s="488" t="s">
        <v>1071</v>
      </c>
      <c r="C430" s="487">
        <v>8</v>
      </c>
      <c r="D430" s="488" t="s">
        <v>785</v>
      </c>
      <c r="E430" s="488" t="s">
        <v>755</v>
      </c>
      <c r="F430" s="488" t="s">
        <v>754</v>
      </c>
      <c r="G430" s="488" t="s">
        <v>760</v>
      </c>
      <c r="H430" s="488" t="s">
        <v>576</v>
      </c>
      <c r="I430" s="488" t="s">
        <v>726</v>
      </c>
      <c r="J430" s="487">
        <v>2025</v>
      </c>
      <c r="K430" s="487">
        <v>455172.3</v>
      </c>
      <c r="L430" s="488" t="s">
        <v>963</v>
      </c>
      <c r="M430" s="488" t="s">
        <v>963</v>
      </c>
      <c r="N430" s="487">
        <v>114</v>
      </c>
      <c r="O430" s="488" t="s">
        <v>964</v>
      </c>
      <c r="P430" s="488" t="s">
        <v>977</v>
      </c>
      <c r="Q430" s="487">
        <v>2024</v>
      </c>
      <c r="R430" s="487">
        <v>549037.43999999994</v>
      </c>
      <c r="S430" s="489">
        <v>-93865.139999999956</v>
      </c>
    </row>
    <row r="431" spans="1:19" x14ac:dyDescent="0.3">
      <c r="A431" s="487">
        <v>108</v>
      </c>
      <c r="B431" s="488" t="s">
        <v>1071</v>
      </c>
      <c r="C431" s="487">
        <v>8</v>
      </c>
      <c r="D431" s="488" t="s">
        <v>785</v>
      </c>
      <c r="E431" s="488" t="s">
        <v>755</v>
      </c>
      <c r="F431" s="488" t="s">
        <v>754</v>
      </c>
      <c r="G431" s="488" t="s">
        <v>760</v>
      </c>
      <c r="H431" s="488" t="s">
        <v>576</v>
      </c>
      <c r="I431" s="488" t="s">
        <v>726</v>
      </c>
      <c r="J431" s="487">
        <v>2025</v>
      </c>
      <c r="K431" s="487">
        <v>0</v>
      </c>
      <c r="L431" s="488" t="s">
        <v>963</v>
      </c>
      <c r="M431" s="488" t="s">
        <v>963</v>
      </c>
      <c r="N431" s="487">
        <v>115</v>
      </c>
      <c r="O431" s="488" t="s">
        <v>965</v>
      </c>
      <c r="P431" s="488" t="s">
        <v>978</v>
      </c>
      <c r="Q431" s="487">
        <v>2024</v>
      </c>
      <c r="R431" s="487">
        <v>0</v>
      </c>
      <c r="S431" s="489">
        <v>0</v>
      </c>
    </row>
    <row r="432" spans="1:19" x14ac:dyDescent="0.3">
      <c r="A432" s="487">
        <v>108</v>
      </c>
      <c r="B432" s="488" t="s">
        <v>1071</v>
      </c>
      <c r="C432" s="487">
        <v>8</v>
      </c>
      <c r="D432" s="488" t="s">
        <v>785</v>
      </c>
      <c r="E432" s="488" t="s">
        <v>755</v>
      </c>
      <c r="F432" s="488" t="s">
        <v>754</v>
      </c>
      <c r="G432" s="488" t="s">
        <v>760</v>
      </c>
      <c r="H432" s="488" t="s">
        <v>576</v>
      </c>
      <c r="I432" s="488" t="s">
        <v>726</v>
      </c>
      <c r="J432" s="487">
        <v>2025</v>
      </c>
      <c r="K432" s="487">
        <v>0</v>
      </c>
      <c r="L432" s="488" t="s">
        <v>963</v>
      </c>
      <c r="M432" s="488" t="s">
        <v>963</v>
      </c>
      <c r="N432" s="487">
        <v>116</v>
      </c>
      <c r="O432" s="488" t="s">
        <v>966</v>
      </c>
      <c r="P432" s="488" t="s">
        <v>979</v>
      </c>
      <c r="Q432" s="487">
        <v>2024</v>
      </c>
      <c r="R432" s="487">
        <v>0</v>
      </c>
      <c r="S432" s="489">
        <v>0</v>
      </c>
    </row>
    <row r="433" spans="1:19" x14ac:dyDescent="0.3">
      <c r="A433" s="487">
        <v>108</v>
      </c>
      <c r="B433" s="488" t="s">
        <v>1071</v>
      </c>
      <c r="C433" s="487">
        <v>8</v>
      </c>
      <c r="D433" s="488" t="s">
        <v>785</v>
      </c>
      <c r="E433" s="488" t="s">
        <v>755</v>
      </c>
      <c r="F433" s="488" t="s">
        <v>754</v>
      </c>
      <c r="G433" s="488" t="s">
        <v>760</v>
      </c>
      <c r="H433" s="488" t="s">
        <v>576</v>
      </c>
      <c r="I433" s="488" t="s">
        <v>726</v>
      </c>
      <c r="J433" s="487">
        <v>2025</v>
      </c>
      <c r="K433" s="487">
        <v>455172.3</v>
      </c>
      <c r="L433" s="488" t="s">
        <v>963</v>
      </c>
      <c r="M433" s="488" t="s">
        <v>963</v>
      </c>
      <c r="N433" s="487">
        <v>117</v>
      </c>
      <c r="O433" s="488" t="s">
        <v>980</v>
      </c>
      <c r="P433" s="488" t="s">
        <v>981</v>
      </c>
      <c r="Q433" s="487">
        <v>2024</v>
      </c>
      <c r="R433" s="487">
        <v>549037.43999999994</v>
      </c>
      <c r="S433" s="489">
        <v>-93865.139999999956</v>
      </c>
    </row>
    <row r="434" spans="1:19" x14ac:dyDescent="0.3">
      <c r="A434" s="487">
        <v>109</v>
      </c>
      <c r="B434" s="488" t="s">
        <v>1072</v>
      </c>
      <c r="C434" s="487">
        <v>8</v>
      </c>
      <c r="D434" s="488" t="s">
        <v>785</v>
      </c>
      <c r="E434" s="488" t="s">
        <v>755</v>
      </c>
      <c r="F434" s="488" t="s">
        <v>754</v>
      </c>
      <c r="G434" s="488" t="s">
        <v>760</v>
      </c>
      <c r="H434" s="488" t="s">
        <v>576</v>
      </c>
      <c r="I434" s="488" t="s">
        <v>726</v>
      </c>
      <c r="J434" s="487">
        <v>2025</v>
      </c>
      <c r="K434" s="487">
        <v>127100</v>
      </c>
      <c r="L434" s="488" t="s">
        <v>963</v>
      </c>
      <c r="M434" s="488" t="s">
        <v>963</v>
      </c>
      <c r="N434" s="487">
        <v>114</v>
      </c>
      <c r="O434" s="488" t="s">
        <v>964</v>
      </c>
      <c r="P434" s="488" t="s">
        <v>977</v>
      </c>
      <c r="Q434" s="487">
        <v>2024</v>
      </c>
      <c r="R434" s="487">
        <v>172533</v>
      </c>
      <c r="S434" s="489">
        <v>-45433</v>
      </c>
    </row>
    <row r="435" spans="1:19" x14ac:dyDescent="0.3">
      <c r="A435" s="487">
        <v>109</v>
      </c>
      <c r="B435" s="488" t="s">
        <v>1072</v>
      </c>
      <c r="C435" s="487">
        <v>8</v>
      </c>
      <c r="D435" s="488" t="s">
        <v>785</v>
      </c>
      <c r="E435" s="488" t="s">
        <v>755</v>
      </c>
      <c r="F435" s="488" t="s">
        <v>754</v>
      </c>
      <c r="G435" s="488" t="s">
        <v>760</v>
      </c>
      <c r="H435" s="488" t="s">
        <v>576</v>
      </c>
      <c r="I435" s="488" t="s">
        <v>726</v>
      </c>
      <c r="J435" s="487">
        <v>2025</v>
      </c>
      <c r="K435" s="487">
        <v>0</v>
      </c>
      <c r="L435" s="488" t="s">
        <v>963</v>
      </c>
      <c r="M435" s="488" t="s">
        <v>963</v>
      </c>
      <c r="N435" s="487">
        <v>115</v>
      </c>
      <c r="O435" s="488" t="s">
        <v>965</v>
      </c>
      <c r="P435" s="488" t="s">
        <v>978</v>
      </c>
      <c r="Q435" s="487">
        <v>2024</v>
      </c>
      <c r="R435" s="487">
        <v>0</v>
      </c>
      <c r="S435" s="489">
        <v>0</v>
      </c>
    </row>
    <row r="436" spans="1:19" x14ac:dyDescent="0.3">
      <c r="A436" s="487">
        <v>109</v>
      </c>
      <c r="B436" s="488" t="s">
        <v>1072</v>
      </c>
      <c r="C436" s="487">
        <v>8</v>
      </c>
      <c r="D436" s="488" t="s">
        <v>785</v>
      </c>
      <c r="E436" s="488" t="s">
        <v>755</v>
      </c>
      <c r="F436" s="488" t="s">
        <v>754</v>
      </c>
      <c r="G436" s="488" t="s">
        <v>760</v>
      </c>
      <c r="H436" s="488" t="s">
        <v>576</v>
      </c>
      <c r="I436" s="488" t="s">
        <v>726</v>
      </c>
      <c r="J436" s="487">
        <v>2025</v>
      </c>
      <c r="K436" s="487">
        <v>0</v>
      </c>
      <c r="L436" s="488" t="s">
        <v>963</v>
      </c>
      <c r="M436" s="488" t="s">
        <v>963</v>
      </c>
      <c r="N436" s="487">
        <v>116</v>
      </c>
      <c r="O436" s="488" t="s">
        <v>966</v>
      </c>
      <c r="P436" s="488" t="s">
        <v>979</v>
      </c>
      <c r="Q436" s="487">
        <v>2024</v>
      </c>
      <c r="R436" s="487">
        <v>0</v>
      </c>
      <c r="S436" s="489">
        <v>0</v>
      </c>
    </row>
    <row r="437" spans="1:19" x14ac:dyDescent="0.3">
      <c r="A437" s="487">
        <v>109</v>
      </c>
      <c r="B437" s="488" t="s">
        <v>1072</v>
      </c>
      <c r="C437" s="487">
        <v>8</v>
      </c>
      <c r="D437" s="488" t="s">
        <v>785</v>
      </c>
      <c r="E437" s="488" t="s">
        <v>755</v>
      </c>
      <c r="F437" s="488" t="s">
        <v>754</v>
      </c>
      <c r="G437" s="488" t="s">
        <v>760</v>
      </c>
      <c r="H437" s="488" t="s">
        <v>576</v>
      </c>
      <c r="I437" s="488" t="s">
        <v>726</v>
      </c>
      <c r="J437" s="487">
        <v>2025</v>
      </c>
      <c r="K437" s="487">
        <v>127100</v>
      </c>
      <c r="L437" s="488" t="s">
        <v>963</v>
      </c>
      <c r="M437" s="488" t="s">
        <v>963</v>
      </c>
      <c r="N437" s="487">
        <v>117</v>
      </c>
      <c r="O437" s="488" t="s">
        <v>980</v>
      </c>
      <c r="P437" s="488" t="s">
        <v>981</v>
      </c>
      <c r="Q437" s="487">
        <v>2024</v>
      </c>
      <c r="R437" s="487">
        <v>172533</v>
      </c>
      <c r="S437" s="489">
        <v>-45433</v>
      </c>
    </row>
    <row r="438" spans="1:19" x14ac:dyDescent="0.3">
      <c r="A438" s="487">
        <v>110</v>
      </c>
      <c r="B438" s="488" t="s">
        <v>1073</v>
      </c>
      <c r="C438" s="487">
        <v>8</v>
      </c>
      <c r="D438" s="488" t="s">
        <v>785</v>
      </c>
      <c r="E438" s="488" t="s">
        <v>755</v>
      </c>
      <c r="F438" s="488" t="s">
        <v>754</v>
      </c>
      <c r="G438" s="488" t="s">
        <v>760</v>
      </c>
      <c r="H438" s="488" t="s">
        <v>576</v>
      </c>
      <c r="I438" s="488" t="s">
        <v>726</v>
      </c>
      <c r="J438" s="487">
        <v>2025</v>
      </c>
      <c r="K438" s="487">
        <v>14214799</v>
      </c>
      <c r="L438" s="488" t="s">
        <v>963</v>
      </c>
      <c r="M438" s="488" t="s">
        <v>963</v>
      </c>
      <c r="N438" s="487">
        <v>114</v>
      </c>
      <c r="O438" s="488" t="s">
        <v>964</v>
      </c>
      <c r="P438" s="488" t="s">
        <v>977</v>
      </c>
      <c r="Q438" s="487">
        <v>2024</v>
      </c>
      <c r="R438" s="487">
        <v>59786298</v>
      </c>
      <c r="S438" s="489">
        <v>-45571499</v>
      </c>
    </row>
    <row r="439" spans="1:19" x14ac:dyDescent="0.3">
      <c r="A439" s="487">
        <v>110</v>
      </c>
      <c r="B439" s="488" t="s">
        <v>1073</v>
      </c>
      <c r="C439" s="487">
        <v>8</v>
      </c>
      <c r="D439" s="488" t="s">
        <v>785</v>
      </c>
      <c r="E439" s="488" t="s">
        <v>755</v>
      </c>
      <c r="F439" s="488" t="s">
        <v>754</v>
      </c>
      <c r="G439" s="488" t="s">
        <v>760</v>
      </c>
      <c r="H439" s="488" t="s">
        <v>576</v>
      </c>
      <c r="I439" s="488" t="s">
        <v>726</v>
      </c>
      <c r="J439" s="487">
        <v>2025</v>
      </c>
      <c r="K439" s="487">
        <v>95385.9</v>
      </c>
      <c r="L439" s="488" t="s">
        <v>963</v>
      </c>
      <c r="M439" s="488" t="s">
        <v>963</v>
      </c>
      <c r="N439" s="487">
        <v>115</v>
      </c>
      <c r="O439" s="488" t="s">
        <v>965</v>
      </c>
      <c r="P439" s="488" t="s">
        <v>978</v>
      </c>
      <c r="Q439" s="487">
        <v>2024</v>
      </c>
      <c r="R439" s="487">
        <v>47262.6</v>
      </c>
      <c r="S439" s="489">
        <v>48123.299999999996</v>
      </c>
    </row>
    <row r="440" spans="1:19" x14ac:dyDescent="0.3">
      <c r="A440" s="487">
        <v>110</v>
      </c>
      <c r="B440" s="488" t="s">
        <v>1073</v>
      </c>
      <c r="C440" s="487">
        <v>8</v>
      </c>
      <c r="D440" s="488" t="s">
        <v>785</v>
      </c>
      <c r="E440" s="488" t="s">
        <v>755</v>
      </c>
      <c r="F440" s="488" t="s">
        <v>754</v>
      </c>
      <c r="G440" s="488" t="s">
        <v>760</v>
      </c>
      <c r="H440" s="488" t="s">
        <v>576</v>
      </c>
      <c r="I440" s="488" t="s">
        <v>726</v>
      </c>
      <c r="J440" s="487">
        <v>2025</v>
      </c>
      <c r="K440" s="487">
        <v>1499872.7</v>
      </c>
      <c r="L440" s="488" t="s">
        <v>963</v>
      </c>
      <c r="M440" s="488" t="s">
        <v>963</v>
      </c>
      <c r="N440" s="487">
        <v>116</v>
      </c>
      <c r="O440" s="488" t="s">
        <v>966</v>
      </c>
      <c r="P440" s="488" t="s">
        <v>979</v>
      </c>
      <c r="Q440" s="487">
        <v>2024</v>
      </c>
      <c r="R440" s="487">
        <v>770942.7</v>
      </c>
      <c r="S440" s="489">
        <v>728930</v>
      </c>
    </row>
    <row r="441" spans="1:19" x14ac:dyDescent="0.3">
      <c r="A441" s="487">
        <v>110</v>
      </c>
      <c r="B441" s="488" t="s">
        <v>1073</v>
      </c>
      <c r="C441" s="487">
        <v>8</v>
      </c>
      <c r="D441" s="488" t="s">
        <v>785</v>
      </c>
      <c r="E441" s="488" t="s">
        <v>755</v>
      </c>
      <c r="F441" s="488" t="s">
        <v>754</v>
      </c>
      <c r="G441" s="488" t="s">
        <v>760</v>
      </c>
      <c r="H441" s="488" t="s">
        <v>576</v>
      </c>
      <c r="I441" s="488" t="s">
        <v>726</v>
      </c>
      <c r="J441" s="487">
        <v>2025</v>
      </c>
      <c r="K441" s="487">
        <v>15810057.6</v>
      </c>
      <c r="L441" s="488" t="s">
        <v>963</v>
      </c>
      <c r="M441" s="488" t="s">
        <v>963</v>
      </c>
      <c r="N441" s="487">
        <v>117</v>
      </c>
      <c r="O441" s="488" t="s">
        <v>980</v>
      </c>
      <c r="P441" s="488" t="s">
        <v>981</v>
      </c>
      <c r="Q441" s="487">
        <v>2024</v>
      </c>
      <c r="R441" s="487">
        <v>60604503.299999997</v>
      </c>
      <c r="S441" s="489">
        <v>-44794445.699999996</v>
      </c>
    </row>
    <row r="442" spans="1:19" x14ac:dyDescent="0.3">
      <c r="A442" s="487">
        <v>111</v>
      </c>
      <c r="B442" s="488" t="s">
        <v>1074</v>
      </c>
      <c r="C442" s="487">
        <v>8</v>
      </c>
      <c r="D442" s="488" t="s">
        <v>785</v>
      </c>
      <c r="E442" s="488" t="s">
        <v>755</v>
      </c>
      <c r="F442" s="488" t="s">
        <v>754</v>
      </c>
      <c r="G442" s="488" t="s">
        <v>762</v>
      </c>
      <c r="H442" s="488" t="s">
        <v>763</v>
      </c>
      <c r="I442" s="488" t="s">
        <v>726</v>
      </c>
      <c r="J442" s="487">
        <v>2025</v>
      </c>
      <c r="K442" s="487">
        <v>146916</v>
      </c>
      <c r="L442" s="488" t="s">
        <v>963</v>
      </c>
      <c r="M442" s="488" t="s">
        <v>963</v>
      </c>
      <c r="N442" s="487">
        <v>114</v>
      </c>
      <c r="O442" s="488" t="s">
        <v>964</v>
      </c>
      <c r="P442" s="488" t="s">
        <v>977</v>
      </c>
      <c r="Q442" s="487">
        <v>2024</v>
      </c>
      <c r="R442" s="487">
        <v>29568</v>
      </c>
      <c r="S442" s="489">
        <v>117348</v>
      </c>
    </row>
    <row r="443" spans="1:19" x14ac:dyDescent="0.3">
      <c r="A443" s="487">
        <v>111</v>
      </c>
      <c r="B443" s="488" t="s">
        <v>1074</v>
      </c>
      <c r="C443" s="487">
        <v>8</v>
      </c>
      <c r="D443" s="488" t="s">
        <v>785</v>
      </c>
      <c r="E443" s="488" t="s">
        <v>755</v>
      </c>
      <c r="F443" s="488" t="s">
        <v>754</v>
      </c>
      <c r="G443" s="488" t="s">
        <v>762</v>
      </c>
      <c r="H443" s="488" t="s">
        <v>763</v>
      </c>
      <c r="I443" s="488" t="s">
        <v>726</v>
      </c>
      <c r="J443" s="487">
        <v>2025</v>
      </c>
      <c r="K443" s="487">
        <v>0</v>
      </c>
      <c r="L443" s="488" t="s">
        <v>963</v>
      </c>
      <c r="M443" s="488" t="s">
        <v>963</v>
      </c>
      <c r="N443" s="487">
        <v>115</v>
      </c>
      <c r="O443" s="488" t="s">
        <v>965</v>
      </c>
      <c r="P443" s="488" t="s">
        <v>978</v>
      </c>
      <c r="Q443" s="487">
        <v>2024</v>
      </c>
      <c r="R443" s="487">
        <v>0</v>
      </c>
      <c r="S443" s="489">
        <v>0</v>
      </c>
    </row>
    <row r="444" spans="1:19" x14ac:dyDescent="0.3">
      <c r="A444" s="487">
        <v>111</v>
      </c>
      <c r="B444" s="488" t="s">
        <v>1074</v>
      </c>
      <c r="C444" s="487">
        <v>8</v>
      </c>
      <c r="D444" s="488" t="s">
        <v>785</v>
      </c>
      <c r="E444" s="488" t="s">
        <v>755</v>
      </c>
      <c r="F444" s="488" t="s">
        <v>754</v>
      </c>
      <c r="G444" s="488" t="s">
        <v>762</v>
      </c>
      <c r="H444" s="488" t="s">
        <v>763</v>
      </c>
      <c r="I444" s="488" t="s">
        <v>726</v>
      </c>
      <c r="J444" s="487">
        <v>2025</v>
      </c>
      <c r="K444" s="487">
        <v>0</v>
      </c>
      <c r="L444" s="488" t="s">
        <v>963</v>
      </c>
      <c r="M444" s="488" t="s">
        <v>963</v>
      </c>
      <c r="N444" s="487">
        <v>116</v>
      </c>
      <c r="O444" s="488" t="s">
        <v>966</v>
      </c>
      <c r="P444" s="488" t="s">
        <v>979</v>
      </c>
      <c r="Q444" s="487">
        <v>2024</v>
      </c>
      <c r="R444" s="487">
        <v>0</v>
      </c>
      <c r="S444" s="489">
        <v>0</v>
      </c>
    </row>
    <row r="445" spans="1:19" x14ac:dyDescent="0.3">
      <c r="A445" s="487">
        <v>111</v>
      </c>
      <c r="B445" s="488" t="s">
        <v>1074</v>
      </c>
      <c r="C445" s="487">
        <v>8</v>
      </c>
      <c r="D445" s="488" t="s">
        <v>785</v>
      </c>
      <c r="E445" s="488" t="s">
        <v>755</v>
      </c>
      <c r="F445" s="488" t="s">
        <v>754</v>
      </c>
      <c r="G445" s="488" t="s">
        <v>762</v>
      </c>
      <c r="H445" s="488" t="s">
        <v>763</v>
      </c>
      <c r="I445" s="488" t="s">
        <v>726</v>
      </c>
      <c r="J445" s="487">
        <v>2025</v>
      </c>
      <c r="K445" s="487">
        <v>146916</v>
      </c>
      <c r="L445" s="488" t="s">
        <v>963</v>
      </c>
      <c r="M445" s="488" t="s">
        <v>963</v>
      </c>
      <c r="N445" s="487">
        <v>117</v>
      </c>
      <c r="O445" s="488" t="s">
        <v>980</v>
      </c>
      <c r="P445" s="488" t="s">
        <v>981</v>
      </c>
      <c r="Q445" s="487">
        <v>2024</v>
      </c>
      <c r="R445" s="487">
        <v>29568</v>
      </c>
      <c r="S445" s="489">
        <v>117348</v>
      </c>
    </row>
    <row r="446" spans="1:19" x14ac:dyDescent="0.3">
      <c r="A446" s="487">
        <v>112</v>
      </c>
      <c r="B446" s="488" t="s">
        <v>1075</v>
      </c>
      <c r="C446" s="487">
        <v>8</v>
      </c>
      <c r="D446" s="488" t="s">
        <v>785</v>
      </c>
      <c r="E446" s="488" t="s">
        <v>755</v>
      </c>
      <c r="F446" s="488" t="s">
        <v>754</v>
      </c>
      <c r="G446" s="488" t="s">
        <v>762</v>
      </c>
      <c r="H446" s="488" t="s">
        <v>763</v>
      </c>
      <c r="I446" s="488" t="s">
        <v>726</v>
      </c>
      <c r="J446" s="487">
        <v>2025</v>
      </c>
      <c r="K446" s="487">
        <v>41269.800000000003</v>
      </c>
      <c r="L446" s="488" t="s">
        <v>963</v>
      </c>
      <c r="M446" s="488" t="s">
        <v>963</v>
      </c>
      <c r="N446" s="487">
        <v>114</v>
      </c>
      <c r="O446" s="488" t="s">
        <v>964</v>
      </c>
      <c r="P446" s="488" t="s">
        <v>977</v>
      </c>
      <c r="Q446" s="487">
        <v>2024</v>
      </c>
      <c r="R446" s="487">
        <v>66768</v>
      </c>
      <c r="S446" s="489">
        <v>-25498.199999999997</v>
      </c>
    </row>
    <row r="447" spans="1:19" x14ac:dyDescent="0.3">
      <c r="A447" s="487">
        <v>112</v>
      </c>
      <c r="B447" s="488" t="s">
        <v>1075</v>
      </c>
      <c r="C447" s="487">
        <v>8</v>
      </c>
      <c r="D447" s="488" t="s">
        <v>785</v>
      </c>
      <c r="E447" s="488" t="s">
        <v>755</v>
      </c>
      <c r="F447" s="488" t="s">
        <v>754</v>
      </c>
      <c r="G447" s="488" t="s">
        <v>762</v>
      </c>
      <c r="H447" s="488" t="s">
        <v>763</v>
      </c>
      <c r="I447" s="488" t="s">
        <v>726</v>
      </c>
      <c r="J447" s="487">
        <v>2025</v>
      </c>
      <c r="K447" s="487">
        <v>0</v>
      </c>
      <c r="L447" s="488" t="s">
        <v>963</v>
      </c>
      <c r="M447" s="488" t="s">
        <v>963</v>
      </c>
      <c r="N447" s="487">
        <v>115</v>
      </c>
      <c r="O447" s="488" t="s">
        <v>965</v>
      </c>
      <c r="P447" s="488" t="s">
        <v>978</v>
      </c>
      <c r="Q447" s="487">
        <v>2024</v>
      </c>
      <c r="R447" s="487">
        <v>0</v>
      </c>
      <c r="S447" s="489">
        <v>0</v>
      </c>
    </row>
    <row r="448" spans="1:19" x14ac:dyDescent="0.3">
      <c r="A448" s="487">
        <v>112</v>
      </c>
      <c r="B448" s="488" t="s">
        <v>1075</v>
      </c>
      <c r="C448" s="487">
        <v>8</v>
      </c>
      <c r="D448" s="488" t="s">
        <v>785</v>
      </c>
      <c r="E448" s="488" t="s">
        <v>755</v>
      </c>
      <c r="F448" s="488" t="s">
        <v>754</v>
      </c>
      <c r="G448" s="488" t="s">
        <v>762</v>
      </c>
      <c r="H448" s="488" t="s">
        <v>763</v>
      </c>
      <c r="I448" s="488" t="s">
        <v>726</v>
      </c>
      <c r="J448" s="487">
        <v>2025</v>
      </c>
      <c r="K448" s="487">
        <v>0</v>
      </c>
      <c r="L448" s="488" t="s">
        <v>963</v>
      </c>
      <c r="M448" s="488" t="s">
        <v>963</v>
      </c>
      <c r="N448" s="487">
        <v>116</v>
      </c>
      <c r="O448" s="488" t="s">
        <v>966</v>
      </c>
      <c r="P448" s="488" t="s">
        <v>979</v>
      </c>
      <c r="Q448" s="487">
        <v>2024</v>
      </c>
      <c r="R448" s="487">
        <v>0</v>
      </c>
      <c r="S448" s="489">
        <v>0</v>
      </c>
    </row>
    <row r="449" spans="1:19" x14ac:dyDescent="0.3">
      <c r="A449" s="487">
        <v>112</v>
      </c>
      <c r="B449" s="488" t="s">
        <v>1075</v>
      </c>
      <c r="C449" s="487">
        <v>8</v>
      </c>
      <c r="D449" s="488" t="s">
        <v>785</v>
      </c>
      <c r="E449" s="488" t="s">
        <v>755</v>
      </c>
      <c r="F449" s="488" t="s">
        <v>754</v>
      </c>
      <c r="G449" s="488" t="s">
        <v>762</v>
      </c>
      <c r="H449" s="488" t="s">
        <v>763</v>
      </c>
      <c r="I449" s="488" t="s">
        <v>726</v>
      </c>
      <c r="J449" s="487">
        <v>2025</v>
      </c>
      <c r="K449" s="487">
        <v>41269.800000000003</v>
      </c>
      <c r="L449" s="488" t="s">
        <v>963</v>
      </c>
      <c r="M449" s="488" t="s">
        <v>963</v>
      </c>
      <c r="N449" s="487">
        <v>117</v>
      </c>
      <c r="O449" s="488" t="s">
        <v>980</v>
      </c>
      <c r="P449" s="488" t="s">
        <v>981</v>
      </c>
      <c r="Q449" s="487">
        <v>2024</v>
      </c>
      <c r="R449" s="487">
        <v>66768</v>
      </c>
      <c r="S449" s="489">
        <v>-25498.199999999997</v>
      </c>
    </row>
    <row r="450" spans="1:19" x14ac:dyDescent="0.3">
      <c r="A450" s="487">
        <v>113</v>
      </c>
      <c r="B450" s="488" t="s">
        <v>1076</v>
      </c>
      <c r="C450" s="487">
        <v>8</v>
      </c>
      <c r="D450" s="488" t="s">
        <v>785</v>
      </c>
      <c r="E450" s="488" t="s">
        <v>750</v>
      </c>
      <c r="F450" s="488" t="s">
        <v>749</v>
      </c>
      <c r="G450" s="488" t="s">
        <v>752</v>
      </c>
      <c r="H450" s="488" t="s">
        <v>753</v>
      </c>
      <c r="I450" s="488" t="s">
        <v>726</v>
      </c>
      <c r="J450" s="487">
        <v>2025</v>
      </c>
      <c r="K450" s="487">
        <v>5132100.3131999997</v>
      </c>
      <c r="L450" s="488" t="s">
        <v>963</v>
      </c>
      <c r="M450" s="488" t="s">
        <v>963</v>
      </c>
      <c r="N450" s="487">
        <v>114</v>
      </c>
      <c r="O450" s="488" t="s">
        <v>964</v>
      </c>
      <c r="P450" s="488" t="s">
        <v>977</v>
      </c>
      <c r="Q450" s="487">
        <v>2024</v>
      </c>
      <c r="R450" s="487">
        <v>4894124.5351999998</v>
      </c>
      <c r="S450" s="489">
        <v>237975.77799999993</v>
      </c>
    </row>
    <row r="451" spans="1:19" x14ac:dyDescent="0.3">
      <c r="A451" s="487">
        <v>113</v>
      </c>
      <c r="B451" s="488" t="s">
        <v>1076</v>
      </c>
      <c r="C451" s="487">
        <v>8</v>
      </c>
      <c r="D451" s="488" t="s">
        <v>785</v>
      </c>
      <c r="E451" s="488" t="s">
        <v>750</v>
      </c>
      <c r="F451" s="488" t="s">
        <v>749</v>
      </c>
      <c r="G451" s="488" t="s">
        <v>752</v>
      </c>
      <c r="H451" s="488" t="s">
        <v>753</v>
      </c>
      <c r="I451" s="488" t="s">
        <v>726</v>
      </c>
      <c r="J451" s="487">
        <v>2025</v>
      </c>
      <c r="K451" s="487">
        <v>0</v>
      </c>
      <c r="L451" s="488" t="s">
        <v>963</v>
      </c>
      <c r="M451" s="488" t="s">
        <v>963</v>
      </c>
      <c r="N451" s="487">
        <v>115</v>
      </c>
      <c r="O451" s="488" t="s">
        <v>965</v>
      </c>
      <c r="P451" s="488" t="s">
        <v>978</v>
      </c>
      <c r="Q451" s="487">
        <v>2024</v>
      </c>
      <c r="R451" s="487">
        <v>0</v>
      </c>
      <c r="S451" s="489">
        <v>0</v>
      </c>
    </row>
    <row r="452" spans="1:19" x14ac:dyDescent="0.3">
      <c r="A452" s="487">
        <v>113</v>
      </c>
      <c r="B452" s="488" t="s">
        <v>1076</v>
      </c>
      <c r="C452" s="487">
        <v>8</v>
      </c>
      <c r="D452" s="488" t="s">
        <v>785</v>
      </c>
      <c r="E452" s="488" t="s">
        <v>750</v>
      </c>
      <c r="F452" s="488" t="s">
        <v>749</v>
      </c>
      <c r="G452" s="488" t="s">
        <v>752</v>
      </c>
      <c r="H452" s="488" t="s">
        <v>753</v>
      </c>
      <c r="I452" s="488" t="s">
        <v>726</v>
      </c>
      <c r="J452" s="487">
        <v>2025</v>
      </c>
      <c r="K452" s="487">
        <v>92003.64</v>
      </c>
      <c r="L452" s="488" t="s">
        <v>963</v>
      </c>
      <c r="M452" s="488" t="s">
        <v>963</v>
      </c>
      <c r="N452" s="487">
        <v>116</v>
      </c>
      <c r="O452" s="488" t="s">
        <v>966</v>
      </c>
      <c r="P452" s="488" t="s">
        <v>979</v>
      </c>
      <c r="Q452" s="487">
        <v>2024</v>
      </c>
      <c r="R452" s="487">
        <v>99879.84</v>
      </c>
      <c r="S452" s="489">
        <v>-7876.1999999999971</v>
      </c>
    </row>
    <row r="453" spans="1:19" x14ac:dyDescent="0.3">
      <c r="A453" s="487">
        <v>113</v>
      </c>
      <c r="B453" s="488" t="s">
        <v>1076</v>
      </c>
      <c r="C453" s="487">
        <v>8</v>
      </c>
      <c r="D453" s="488" t="s">
        <v>785</v>
      </c>
      <c r="E453" s="488" t="s">
        <v>750</v>
      </c>
      <c r="F453" s="488" t="s">
        <v>749</v>
      </c>
      <c r="G453" s="488" t="s">
        <v>752</v>
      </c>
      <c r="H453" s="488" t="s">
        <v>753</v>
      </c>
      <c r="I453" s="488" t="s">
        <v>726</v>
      </c>
      <c r="J453" s="487">
        <v>2025</v>
      </c>
      <c r="K453" s="487">
        <v>5224103.9532000003</v>
      </c>
      <c r="L453" s="488" t="s">
        <v>963</v>
      </c>
      <c r="M453" s="488" t="s">
        <v>963</v>
      </c>
      <c r="N453" s="487">
        <v>117</v>
      </c>
      <c r="O453" s="488" t="s">
        <v>980</v>
      </c>
      <c r="P453" s="488" t="s">
        <v>981</v>
      </c>
      <c r="Q453" s="487">
        <v>2024</v>
      </c>
      <c r="R453" s="487">
        <v>4994004.3751999997</v>
      </c>
      <c r="S453" s="489">
        <v>230099.57800000068</v>
      </c>
    </row>
    <row r="454" spans="1:19" x14ac:dyDescent="0.3">
      <c r="A454" s="487">
        <v>114</v>
      </c>
      <c r="B454" s="488" t="s">
        <v>1077</v>
      </c>
      <c r="C454" s="487">
        <v>8</v>
      </c>
      <c r="D454" s="488" t="s">
        <v>785</v>
      </c>
      <c r="E454" s="488" t="s">
        <v>778</v>
      </c>
      <c r="F454" s="488" t="s">
        <v>777</v>
      </c>
      <c r="G454" s="488" t="s">
        <v>779</v>
      </c>
      <c r="H454" s="488" t="s">
        <v>780</v>
      </c>
      <c r="I454" s="488" t="s">
        <v>726</v>
      </c>
      <c r="J454" s="487">
        <v>2025</v>
      </c>
      <c r="K454" s="487">
        <v>2508800</v>
      </c>
      <c r="L454" s="488" t="s">
        <v>963</v>
      </c>
      <c r="M454" s="488" t="s">
        <v>963</v>
      </c>
      <c r="N454" s="487">
        <v>114</v>
      </c>
      <c r="O454" s="488" t="s">
        <v>964</v>
      </c>
      <c r="P454" s="488" t="s">
        <v>977</v>
      </c>
      <c r="Q454" s="487">
        <v>2024</v>
      </c>
      <c r="R454" s="487">
        <v>3164547.9</v>
      </c>
      <c r="S454" s="489">
        <v>-655747.89999999991</v>
      </c>
    </row>
    <row r="455" spans="1:19" x14ac:dyDescent="0.3">
      <c r="A455" s="487">
        <v>114</v>
      </c>
      <c r="B455" s="488" t="s">
        <v>1077</v>
      </c>
      <c r="C455" s="487">
        <v>8</v>
      </c>
      <c r="D455" s="488" t="s">
        <v>785</v>
      </c>
      <c r="E455" s="488" t="s">
        <v>778</v>
      </c>
      <c r="F455" s="488" t="s">
        <v>777</v>
      </c>
      <c r="G455" s="488" t="s">
        <v>779</v>
      </c>
      <c r="H455" s="488" t="s">
        <v>780</v>
      </c>
      <c r="I455" s="488" t="s">
        <v>726</v>
      </c>
      <c r="J455" s="487">
        <v>2025</v>
      </c>
      <c r="K455" s="487">
        <v>0</v>
      </c>
      <c r="L455" s="488" t="s">
        <v>963</v>
      </c>
      <c r="M455" s="488" t="s">
        <v>963</v>
      </c>
      <c r="N455" s="487">
        <v>115</v>
      </c>
      <c r="O455" s="488" t="s">
        <v>965</v>
      </c>
      <c r="P455" s="488" t="s">
        <v>978</v>
      </c>
      <c r="Q455" s="487">
        <v>2024</v>
      </c>
      <c r="R455" s="487">
        <v>0</v>
      </c>
      <c r="S455" s="489">
        <v>0</v>
      </c>
    </row>
    <row r="456" spans="1:19" x14ac:dyDescent="0.3">
      <c r="A456" s="487">
        <v>114</v>
      </c>
      <c r="B456" s="488" t="s">
        <v>1077</v>
      </c>
      <c r="C456" s="487">
        <v>8</v>
      </c>
      <c r="D456" s="488" t="s">
        <v>785</v>
      </c>
      <c r="E456" s="488" t="s">
        <v>778</v>
      </c>
      <c r="F456" s="488" t="s">
        <v>777</v>
      </c>
      <c r="G456" s="488" t="s">
        <v>779</v>
      </c>
      <c r="H456" s="488" t="s">
        <v>780</v>
      </c>
      <c r="I456" s="488" t="s">
        <v>726</v>
      </c>
      <c r="J456" s="487">
        <v>2025</v>
      </c>
      <c r="K456" s="487">
        <v>0</v>
      </c>
      <c r="L456" s="488" t="s">
        <v>963</v>
      </c>
      <c r="M456" s="488" t="s">
        <v>963</v>
      </c>
      <c r="N456" s="487">
        <v>116</v>
      </c>
      <c r="O456" s="488" t="s">
        <v>966</v>
      </c>
      <c r="P456" s="488" t="s">
        <v>979</v>
      </c>
      <c r="Q456" s="487">
        <v>2024</v>
      </c>
      <c r="R456" s="487">
        <v>0</v>
      </c>
      <c r="S456" s="489">
        <v>0</v>
      </c>
    </row>
    <row r="457" spans="1:19" x14ac:dyDescent="0.3">
      <c r="A457" s="487">
        <v>114</v>
      </c>
      <c r="B457" s="488" t="s">
        <v>1077</v>
      </c>
      <c r="C457" s="487">
        <v>8</v>
      </c>
      <c r="D457" s="488" t="s">
        <v>785</v>
      </c>
      <c r="E457" s="488" t="s">
        <v>778</v>
      </c>
      <c r="F457" s="488" t="s">
        <v>777</v>
      </c>
      <c r="G457" s="488" t="s">
        <v>779</v>
      </c>
      <c r="H457" s="488" t="s">
        <v>780</v>
      </c>
      <c r="I457" s="488" t="s">
        <v>726</v>
      </c>
      <c r="J457" s="487">
        <v>2025</v>
      </c>
      <c r="K457" s="487">
        <v>2508800</v>
      </c>
      <c r="L457" s="488" t="s">
        <v>963</v>
      </c>
      <c r="M457" s="488" t="s">
        <v>963</v>
      </c>
      <c r="N457" s="487">
        <v>117</v>
      </c>
      <c r="O457" s="488" t="s">
        <v>980</v>
      </c>
      <c r="P457" s="488" t="s">
        <v>981</v>
      </c>
      <c r="Q457" s="487">
        <v>2024</v>
      </c>
      <c r="R457" s="487">
        <v>3164547.9</v>
      </c>
      <c r="S457" s="489">
        <v>-655747.89999999991</v>
      </c>
    </row>
    <row r="458" spans="1:19" x14ac:dyDescent="0.3">
      <c r="A458" s="487">
        <v>115</v>
      </c>
      <c r="B458" s="488" t="s">
        <v>1078</v>
      </c>
      <c r="C458" s="487">
        <v>8</v>
      </c>
      <c r="D458" s="488" t="s">
        <v>785</v>
      </c>
      <c r="E458" s="488" t="s">
        <v>778</v>
      </c>
      <c r="F458" s="488" t="s">
        <v>777</v>
      </c>
      <c r="G458" s="488" t="s">
        <v>1230</v>
      </c>
      <c r="H458" s="488" t="s">
        <v>583</v>
      </c>
      <c r="I458" s="488" t="s">
        <v>726</v>
      </c>
      <c r="J458" s="487">
        <v>2025</v>
      </c>
      <c r="K458" s="487">
        <v>2827762.74</v>
      </c>
      <c r="L458" s="488" t="s">
        <v>963</v>
      </c>
      <c r="M458" s="488" t="s">
        <v>963</v>
      </c>
      <c r="N458" s="487">
        <v>114</v>
      </c>
      <c r="O458" s="488" t="s">
        <v>964</v>
      </c>
      <c r="P458" s="488" t="s">
        <v>977</v>
      </c>
      <c r="Q458" s="487">
        <v>2024</v>
      </c>
      <c r="R458" s="487">
        <v>2087377.648</v>
      </c>
      <c r="S458" s="489">
        <v>740385.09200000018</v>
      </c>
    </row>
    <row r="459" spans="1:19" x14ac:dyDescent="0.3">
      <c r="A459" s="487">
        <v>115</v>
      </c>
      <c r="B459" s="488" t="s">
        <v>1078</v>
      </c>
      <c r="C459" s="487">
        <v>8</v>
      </c>
      <c r="D459" s="488" t="s">
        <v>785</v>
      </c>
      <c r="E459" s="488" t="s">
        <v>778</v>
      </c>
      <c r="F459" s="488" t="s">
        <v>777</v>
      </c>
      <c r="G459" s="488" t="s">
        <v>1230</v>
      </c>
      <c r="H459" s="488" t="s">
        <v>583</v>
      </c>
      <c r="I459" s="488" t="s">
        <v>726</v>
      </c>
      <c r="J459" s="487">
        <v>2025</v>
      </c>
      <c r="K459" s="487">
        <v>4468.8599999999997</v>
      </c>
      <c r="L459" s="488" t="s">
        <v>963</v>
      </c>
      <c r="M459" s="488" t="s">
        <v>963</v>
      </c>
      <c r="N459" s="487">
        <v>115</v>
      </c>
      <c r="O459" s="488" t="s">
        <v>965</v>
      </c>
      <c r="P459" s="488" t="s">
        <v>978</v>
      </c>
      <c r="Q459" s="487">
        <v>2024</v>
      </c>
      <c r="R459" s="487">
        <v>5511.6</v>
      </c>
      <c r="S459" s="489">
        <v>-1042.7400000000007</v>
      </c>
    </row>
    <row r="460" spans="1:19" x14ac:dyDescent="0.3">
      <c r="A460" s="487">
        <v>115</v>
      </c>
      <c r="B460" s="488" t="s">
        <v>1078</v>
      </c>
      <c r="C460" s="487">
        <v>8</v>
      </c>
      <c r="D460" s="488" t="s">
        <v>785</v>
      </c>
      <c r="E460" s="488" t="s">
        <v>778</v>
      </c>
      <c r="F460" s="488" t="s">
        <v>777</v>
      </c>
      <c r="G460" s="488" t="s">
        <v>1230</v>
      </c>
      <c r="H460" s="488" t="s">
        <v>583</v>
      </c>
      <c r="I460" s="488" t="s">
        <v>726</v>
      </c>
      <c r="J460" s="487">
        <v>2025</v>
      </c>
      <c r="K460" s="487">
        <v>271142.58600000001</v>
      </c>
      <c r="L460" s="488" t="s">
        <v>963</v>
      </c>
      <c r="M460" s="488" t="s">
        <v>963</v>
      </c>
      <c r="N460" s="487">
        <v>116</v>
      </c>
      <c r="O460" s="488" t="s">
        <v>966</v>
      </c>
      <c r="P460" s="488" t="s">
        <v>979</v>
      </c>
      <c r="Q460" s="487">
        <v>2024</v>
      </c>
      <c r="R460" s="487">
        <v>363147.076</v>
      </c>
      <c r="S460" s="489">
        <v>-92004.489999999991</v>
      </c>
    </row>
    <row r="461" spans="1:19" x14ac:dyDescent="0.3">
      <c r="A461" s="487">
        <v>115</v>
      </c>
      <c r="B461" s="488" t="s">
        <v>1078</v>
      </c>
      <c r="C461" s="487">
        <v>8</v>
      </c>
      <c r="D461" s="488" t="s">
        <v>785</v>
      </c>
      <c r="E461" s="488" t="s">
        <v>778</v>
      </c>
      <c r="F461" s="488" t="s">
        <v>777</v>
      </c>
      <c r="G461" s="488" t="s">
        <v>1230</v>
      </c>
      <c r="H461" s="488" t="s">
        <v>583</v>
      </c>
      <c r="I461" s="488" t="s">
        <v>726</v>
      </c>
      <c r="J461" s="487">
        <v>2025</v>
      </c>
      <c r="K461" s="487">
        <v>3103374.1860000002</v>
      </c>
      <c r="L461" s="488" t="s">
        <v>963</v>
      </c>
      <c r="M461" s="488" t="s">
        <v>963</v>
      </c>
      <c r="N461" s="487">
        <v>117</v>
      </c>
      <c r="O461" s="488" t="s">
        <v>980</v>
      </c>
      <c r="P461" s="488" t="s">
        <v>981</v>
      </c>
      <c r="Q461" s="487">
        <v>2024</v>
      </c>
      <c r="R461" s="487">
        <v>2456036.324</v>
      </c>
      <c r="S461" s="489">
        <v>647337.8620000002</v>
      </c>
    </row>
    <row r="462" spans="1:19" x14ac:dyDescent="0.3">
      <c r="A462" s="487">
        <v>116</v>
      </c>
      <c r="B462" s="488" t="s">
        <v>1079</v>
      </c>
      <c r="C462" s="487">
        <v>8</v>
      </c>
      <c r="D462" s="488" t="s">
        <v>785</v>
      </c>
      <c r="E462" s="488" t="s">
        <v>573</v>
      </c>
      <c r="F462" s="488" t="s">
        <v>744</v>
      </c>
      <c r="G462" s="488" t="s">
        <v>745</v>
      </c>
      <c r="H462" s="488" t="s">
        <v>573</v>
      </c>
      <c r="I462" s="488" t="s">
        <v>726</v>
      </c>
      <c r="J462" s="487">
        <v>2025</v>
      </c>
      <c r="K462" s="487">
        <v>964129</v>
      </c>
      <c r="L462" s="488" t="s">
        <v>963</v>
      </c>
      <c r="M462" s="488" t="s">
        <v>963</v>
      </c>
      <c r="N462" s="487">
        <v>114</v>
      </c>
      <c r="O462" s="488" t="s">
        <v>964</v>
      </c>
      <c r="P462" s="488" t="s">
        <v>977</v>
      </c>
      <c r="Q462" s="487">
        <v>2024</v>
      </c>
      <c r="R462" s="487">
        <v>991773</v>
      </c>
      <c r="S462" s="489">
        <v>-27644</v>
      </c>
    </row>
    <row r="463" spans="1:19" x14ac:dyDescent="0.3">
      <c r="A463" s="487">
        <v>116</v>
      </c>
      <c r="B463" s="488" t="s">
        <v>1079</v>
      </c>
      <c r="C463" s="487">
        <v>8</v>
      </c>
      <c r="D463" s="488" t="s">
        <v>785</v>
      </c>
      <c r="E463" s="488" t="s">
        <v>573</v>
      </c>
      <c r="F463" s="488" t="s">
        <v>744</v>
      </c>
      <c r="G463" s="488" t="s">
        <v>745</v>
      </c>
      <c r="H463" s="488" t="s">
        <v>573</v>
      </c>
      <c r="I463" s="488" t="s">
        <v>726</v>
      </c>
      <c r="J463" s="487">
        <v>2025</v>
      </c>
      <c r="K463" s="487">
        <v>2043592.0830000001</v>
      </c>
      <c r="L463" s="488" t="s">
        <v>963</v>
      </c>
      <c r="M463" s="488" t="s">
        <v>963</v>
      </c>
      <c r="N463" s="487">
        <v>115</v>
      </c>
      <c r="O463" s="488" t="s">
        <v>965</v>
      </c>
      <c r="P463" s="488" t="s">
        <v>978</v>
      </c>
      <c r="Q463" s="487">
        <v>2024</v>
      </c>
      <c r="R463" s="487">
        <v>1895915.5020000001</v>
      </c>
      <c r="S463" s="489">
        <v>147676.58100000001</v>
      </c>
    </row>
    <row r="464" spans="1:19" x14ac:dyDescent="0.3">
      <c r="A464" s="487">
        <v>116</v>
      </c>
      <c r="B464" s="488" t="s">
        <v>1079</v>
      </c>
      <c r="C464" s="487">
        <v>8</v>
      </c>
      <c r="D464" s="488" t="s">
        <v>785</v>
      </c>
      <c r="E464" s="488" t="s">
        <v>573</v>
      </c>
      <c r="F464" s="488" t="s">
        <v>744</v>
      </c>
      <c r="G464" s="488" t="s">
        <v>745</v>
      </c>
      <c r="H464" s="488" t="s">
        <v>573</v>
      </c>
      <c r="I464" s="488" t="s">
        <v>726</v>
      </c>
      <c r="J464" s="487">
        <v>2025</v>
      </c>
      <c r="K464" s="487">
        <v>47463.241999999998</v>
      </c>
      <c r="L464" s="488" t="s">
        <v>963</v>
      </c>
      <c r="M464" s="488" t="s">
        <v>963</v>
      </c>
      <c r="N464" s="487">
        <v>116</v>
      </c>
      <c r="O464" s="488" t="s">
        <v>966</v>
      </c>
      <c r="P464" s="488" t="s">
        <v>979</v>
      </c>
      <c r="Q464" s="487">
        <v>2024</v>
      </c>
      <c r="R464" s="487">
        <v>39991.036</v>
      </c>
      <c r="S464" s="489">
        <v>7472.2059999999983</v>
      </c>
    </row>
    <row r="465" spans="1:19" x14ac:dyDescent="0.3">
      <c r="A465" s="487">
        <v>116</v>
      </c>
      <c r="B465" s="488" t="s">
        <v>1079</v>
      </c>
      <c r="C465" s="487">
        <v>8</v>
      </c>
      <c r="D465" s="488" t="s">
        <v>785</v>
      </c>
      <c r="E465" s="488" t="s">
        <v>573</v>
      </c>
      <c r="F465" s="488" t="s">
        <v>744</v>
      </c>
      <c r="G465" s="488" t="s">
        <v>745</v>
      </c>
      <c r="H465" s="488" t="s">
        <v>573</v>
      </c>
      <c r="I465" s="488" t="s">
        <v>726</v>
      </c>
      <c r="J465" s="487">
        <v>2025</v>
      </c>
      <c r="K465" s="487">
        <v>3055184.3250000002</v>
      </c>
      <c r="L465" s="488" t="s">
        <v>963</v>
      </c>
      <c r="M465" s="488" t="s">
        <v>963</v>
      </c>
      <c r="N465" s="487">
        <v>117</v>
      </c>
      <c r="O465" s="488" t="s">
        <v>980</v>
      </c>
      <c r="P465" s="488" t="s">
        <v>981</v>
      </c>
      <c r="Q465" s="487">
        <v>2024</v>
      </c>
      <c r="R465" s="487">
        <v>2927679.5380000002</v>
      </c>
      <c r="S465" s="489">
        <v>127504.78700000001</v>
      </c>
    </row>
    <row r="466" spans="1:19" x14ac:dyDescent="0.3">
      <c r="A466" s="487">
        <v>117</v>
      </c>
      <c r="B466" s="488" t="s">
        <v>1080</v>
      </c>
      <c r="C466" s="487">
        <v>10</v>
      </c>
      <c r="D466" s="488" t="s">
        <v>786</v>
      </c>
      <c r="E466" s="488" t="s">
        <v>750</v>
      </c>
      <c r="F466" s="488" t="s">
        <v>749</v>
      </c>
      <c r="G466" s="488" t="s">
        <v>1229</v>
      </c>
      <c r="H466" s="488" t="s">
        <v>751</v>
      </c>
      <c r="I466" s="488" t="s">
        <v>726</v>
      </c>
      <c r="J466" s="487">
        <v>2025</v>
      </c>
      <c r="K466" s="487">
        <v>134181</v>
      </c>
      <c r="L466" s="488" t="s">
        <v>963</v>
      </c>
      <c r="M466" s="488" t="s">
        <v>963</v>
      </c>
      <c r="N466" s="487">
        <v>114</v>
      </c>
      <c r="O466" s="488" t="s">
        <v>964</v>
      </c>
      <c r="P466" s="488" t="s">
        <v>977</v>
      </c>
      <c r="Q466" s="487">
        <v>2024</v>
      </c>
      <c r="R466" s="487">
        <v>121030</v>
      </c>
      <c r="S466" s="489">
        <v>13151</v>
      </c>
    </row>
    <row r="467" spans="1:19" x14ac:dyDescent="0.3">
      <c r="A467" s="487">
        <v>117</v>
      </c>
      <c r="B467" s="488" t="s">
        <v>1080</v>
      </c>
      <c r="C467" s="487">
        <v>10</v>
      </c>
      <c r="D467" s="488" t="s">
        <v>786</v>
      </c>
      <c r="E467" s="488" t="s">
        <v>750</v>
      </c>
      <c r="F467" s="488" t="s">
        <v>749</v>
      </c>
      <c r="G467" s="488" t="s">
        <v>1229</v>
      </c>
      <c r="H467" s="488" t="s">
        <v>751</v>
      </c>
      <c r="I467" s="488" t="s">
        <v>726</v>
      </c>
      <c r="J467" s="487">
        <v>2025</v>
      </c>
      <c r="K467" s="487">
        <v>0</v>
      </c>
      <c r="L467" s="488" t="s">
        <v>963</v>
      </c>
      <c r="M467" s="488" t="s">
        <v>963</v>
      </c>
      <c r="N467" s="487">
        <v>115</v>
      </c>
      <c r="O467" s="488" t="s">
        <v>965</v>
      </c>
      <c r="P467" s="488" t="s">
        <v>978</v>
      </c>
      <c r="Q467" s="487">
        <v>2024</v>
      </c>
      <c r="R467" s="487">
        <v>0</v>
      </c>
      <c r="S467" s="489">
        <v>0</v>
      </c>
    </row>
    <row r="468" spans="1:19" x14ac:dyDescent="0.3">
      <c r="A468" s="487">
        <v>117</v>
      </c>
      <c r="B468" s="488" t="s">
        <v>1080</v>
      </c>
      <c r="C468" s="487">
        <v>10</v>
      </c>
      <c r="D468" s="488" t="s">
        <v>786</v>
      </c>
      <c r="E468" s="488" t="s">
        <v>750</v>
      </c>
      <c r="F468" s="488" t="s">
        <v>749</v>
      </c>
      <c r="G468" s="488" t="s">
        <v>1229</v>
      </c>
      <c r="H468" s="488" t="s">
        <v>751</v>
      </c>
      <c r="I468" s="488" t="s">
        <v>726</v>
      </c>
      <c r="J468" s="487">
        <v>2025</v>
      </c>
      <c r="K468" s="487">
        <v>0</v>
      </c>
      <c r="L468" s="488" t="s">
        <v>963</v>
      </c>
      <c r="M468" s="488" t="s">
        <v>963</v>
      </c>
      <c r="N468" s="487">
        <v>116</v>
      </c>
      <c r="O468" s="488" t="s">
        <v>966</v>
      </c>
      <c r="P468" s="488" t="s">
        <v>979</v>
      </c>
      <c r="Q468" s="487">
        <v>2024</v>
      </c>
      <c r="R468" s="487">
        <v>0</v>
      </c>
      <c r="S468" s="489">
        <v>0</v>
      </c>
    </row>
    <row r="469" spans="1:19" x14ac:dyDescent="0.3">
      <c r="A469" s="487">
        <v>117</v>
      </c>
      <c r="B469" s="488" t="s">
        <v>1080</v>
      </c>
      <c r="C469" s="487">
        <v>10</v>
      </c>
      <c r="D469" s="488" t="s">
        <v>786</v>
      </c>
      <c r="E469" s="488" t="s">
        <v>750</v>
      </c>
      <c r="F469" s="488" t="s">
        <v>749</v>
      </c>
      <c r="G469" s="488" t="s">
        <v>1229</v>
      </c>
      <c r="H469" s="488" t="s">
        <v>751</v>
      </c>
      <c r="I469" s="488" t="s">
        <v>726</v>
      </c>
      <c r="J469" s="487">
        <v>2025</v>
      </c>
      <c r="K469" s="487">
        <v>134181</v>
      </c>
      <c r="L469" s="488" t="s">
        <v>963</v>
      </c>
      <c r="M469" s="488" t="s">
        <v>963</v>
      </c>
      <c r="N469" s="487">
        <v>117</v>
      </c>
      <c r="O469" s="488" t="s">
        <v>980</v>
      </c>
      <c r="P469" s="488" t="s">
        <v>981</v>
      </c>
      <c r="Q469" s="487">
        <v>2024</v>
      </c>
      <c r="R469" s="487">
        <v>121030</v>
      </c>
      <c r="S469" s="489">
        <v>13151</v>
      </c>
    </row>
    <row r="470" spans="1:19" x14ac:dyDescent="0.3">
      <c r="A470" s="487">
        <v>118</v>
      </c>
      <c r="B470" s="488" t="s">
        <v>1081</v>
      </c>
      <c r="C470" s="487">
        <v>10</v>
      </c>
      <c r="D470" s="488" t="s">
        <v>786</v>
      </c>
      <c r="E470" s="488" t="s">
        <v>750</v>
      </c>
      <c r="F470" s="488" t="s">
        <v>749</v>
      </c>
      <c r="G470" s="488" t="s">
        <v>1229</v>
      </c>
      <c r="H470" s="488" t="s">
        <v>751</v>
      </c>
      <c r="I470" s="488" t="s">
        <v>726</v>
      </c>
      <c r="J470" s="487">
        <v>2025</v>
      </c>
      <c r="K470" s="487">
        <v>312000</v>
      </c>
      <c r="L470" s="488" t="s">
        <v>963</v>
      </c>
      <c r="M470" s="488" t="s">
        <v>963</v>
      </c>
      <c r="N470" s="487">
        <v>114</v>
      </c>
      <c r="O470" s="488" t="s">
        <v>964</v>
      </c>
      <c r="P470" s="488" t="s">
        <v>977</v>
      </c>
      <c r="Q470" s="487">
        <v>2024</v>
      </c>
      <c r="R470" s="487">
        <v>294170</v>
      </c>
      <c r="S470" s="489">
        <v>17830</v>
      </c>
    </row>
    <row r="471" spans="1:19" x14ac:dyDescent="0.3">
      <c r="A471" s="487">
        <v>118</v>
      </c>
      <c r="B471" s="488" t="s">
        <v>1081</v>
      </c>
      <c r="C471" s="487">
        <v>10</v>
      </c>
      <c r="D471" s="488" t="s">
        <v>786</v>
      </c>
      <c r="E471" s="488" t="s">
        <v>750</v>
      </c>
      <c r="F471" s="488" t="s">
        <v>749</v>
      </c>
      <c r="G471" s="488" t="s">
        <v>1229</v>
      </c>
      <c r="H471" s="488" t="s">
        <v>751</v>
      </c>
      <c r="I471" s="488" t="s">
        <v>726</v>
      </c>
      <c r="J471" s="487">
        <v>2025</v>
      </c>
      <c r="K471" s="487">
        <v>0</v>
      </c>
      <c r="L471" s="488" t="s">
        <v>963</v>
      </c>
      <c r="M471" s="488" t="s">
        <v>963</v>
      </c>
      <c r="N471" s="487">
        <v>115</v>
      </c>
      <c r="O471" s="488" t="s">
        <v>965</v>
      </c>
      <c r="P471" s="488" t="s">
        <v>978</v>
      </c>
      <c r="Q471" s="487">
        <v>2024</v>
      </c>
      <c r="R471" s="487">
        <v>24230</v>
      </c>
      <c r="S471" s="489">
        <v>-24230</v>
      </c>
    </row>
    <row r="472" spans="1:19" x14ac:dyDescent="0.3">
      <c r="A472" s="487">
        <v>118</v>
      </c>
      <c r="B472" s="488" t="s">
        <v>1081</v>
      </c>
      <c r="C472" s="487">
        <v>10</v>
      </c>
      <c r="D472" s="488" t="s">
        <v>786</v>
      </c>
      <c r="E472" s="488" t="s">
        <v>750</v>
      </c>
      <c r="F472" s="488" t="s">
        <v>749</v>
      </c>
      <c r="G472" s="488" t="s">
        <v>1229</v>
      </c>
      <c r="H472" s="488" t="s">
        <v>751</v>
      </c>
      <c r="I472" s="488" t="s">
        <v>726</v>
      </c>
      <c r="J472" s="487">
        <v>2025</v>
      </c>
      <c r="K472" s="487">
        <v>6600</v>
      </c>
      <c r="L472" s="488" t="s">
        <v>963</v>
      </c>
      <c r="M472" s="488" t="s">
        <v>963</v>
      </c>
      <c r="N472" s="487">
        <v>116</v>
      </c>
      <c r="O472" s="488" t="s">
        <v>966</v>
      </c>
      <c r="P472" s="488" t="s">
        <v>979</v>
      </c>
      <c r="Q472" s="487">
        <v>2024</v>
      </c>
      <c r="R472" s="487">
        <v>18600</v>
      </c>
      <c r="S472" s="489">
        <v>-12000</v>
      </c>
    </row>
    <row r="473" spans="1:19" x14ac:dyDescent="0.3">
      <c r="A473" s="487">
        <v>118</v>
      </c>
      <c r="B473" s="488" t="s">
        <v>1081</v>
      </c>
      <c r="C473" s="487">
        <v>10</v>
      </c>
      <c r="D473" s="488" t="s">
        <v>786</v>
      </c>
      <c r="E473" s="488" t="s">
        <v>750</v>
      </c>
      <c r="F473" s="488" t="s">
        <v>749</v>
      </c>
      <c r="G473" s="488" t="s">
        <v>1229</v>
      </c>
      <c r="H473" s="488" t="s">
        <v>751</v>
      </c>
      <c r="I473" s="488" t="s">
        <v>726</v>
      </c>
      <c r="J473" s="487">
        <v>2025</v>
      </c>
      <c r="K473" s="487">
        <v>318600</v>
      </c>
      <c r="L473" s="488" t="s">
        <v>963</v>
      </c>
      <c r="M473" s="488" t="s">
        <v>963</v>
      </c>
      <c r="N473" s="487">
        <v>117</v>
      </c>
      <c r="O473" s="488" t="s">
        <v>980</v>
      </c>
      <c r="P473" s="488" t="s">
        <v>981</v>
      </c>
      <c r="Q473" s="487">
        <v>2024</v>
      </c>
      <c r="R473" s="487">
        <v>337000</v>
      </c>
      <c r="S473" s="489">
        <v>-18400</v>
      </c>
    </row>
    <row r="474" spans="1:19" x14ac:dyDescent="0.3">
      <c r="A474" s="487">
        <v>119</v>
      </c>
      <c r="B474" s="488" t="s">
        <v>1082</v>
      </c>
      <c r="C474" s="487">
        <v>10</v>
      </c>
      <c r="D474" s="488" t="s">
        <v>786</v>
      </c>
      <c r="E474" s="488" t="s">
        <v>728</v>
      </c>
      <c r="F474" s="488" t="s">
        <v>727</v>
      </c>
      <c r="G474" s="488" t="s">
        <v>731</v>
      </c>
      <c r="H474" s="488" t="s">
        <v>570</v>
      </c>
      <c r="I474" s="488" t="s">
        <v>726</v>
      </c>
      <c r="J474" s="487">
        <v>2025</v>
      </c>
      <c r="K474" s="487">
        <v>1200920</v>
      </c>
      <c r="L474" s="488" t="s">
        <v>963</v>
      </c>
      <c r="M474" s="488" t="s">
        <v>963</v>
      </c>
      <c r="N474" s="487">
        <v>114</v>
      </c>
      <c r="O474" s="488" t="s">
        <v>964</v>
      </c>
      <c r="P474" s="488" t="s">
        <v>977</v>
      </c>
      <c r="Q474" s="487">
        <v>2024</v>
      </c>
      <c r="R474" s="487">
        <v>2744170</v>
      </c>
      <c r="S474" s="489">
        <v>-1543250</v>
      </c>
    </row>
    <row r="475" spans="1:19" x14ac:dyDescent="0.3">
      <c r="A475" s="487">
        <v>119</v>
      </c>
      <c r="B475" s="488" t="s">
        <v>1082</v>
      </c>
      <c r="C475" s="487">
        <v>10</v>
      </c>
      <c r="D475" s="488" t="s">
        <v>786</v>
      </c>
      <c r="E475" s="488" t="s">
        <v>728</v>
      </c>
      <c r="F475" s="488" t="s">
        <v>727</v>
      </c>
      <c r="G475" s="488" t="s">
        <v>731</v>
      </c>
      <c r="H475" s="488" t="s">
        <v>570</v>
      </c>
      <c r="I475" s="488" t="s">
        <v>726</v>
      </c>
      <c r="J475" s="487">
        <v>2025</v>
      </c>
      <c r="K475" s="487">
        <v>199080</v>
      </c>
      <c r="L475" s="488" t="s">
        <v>963</v>
      </c>
      <c r="M475" s="488" t="s">
        <v>963</v>
      </c>
      <c r="N475" s="487">
        <v>115</v>
      </c>
      <c r="O475" s="488" t="s">
        <v>965</v>
      </c>
      <c r="P475" s="488" t="s">
        <v>978</v>
      </c>
      <c r="Q475" s="487">
        <v>2024</v>
      </c>
      <c r="R475" s="487">
        <v>295763</v>
      </c>
      <c r="S475" s="489">
        <v>-96683</v>
      </c>
    </row>
    <row r="476" spans="1:19" x14ac:dyDescent="0.3">
      <c r="A476" s="487">
        <v>119</v>
      </c>
      <c r="B476" s="488" t="s">
        <v>1082</v>
      </c>
      <c r="C476" s="487">
        <v>10</v>
      </c>
      <c r="D476" s="488" t="s">
        <v>786</v>
      </c>
      <c r="E476" s="488" t="s">
        <v>728</v>
      </c>
      <c r="F476" s="488" t="s">
        <v>727</v>
      </c>
      <c r="G476" s="488" t="s">
        <v>731</v>
      </c>
      <c r="H476" s="488" t="s">
        <v>570</v>
      </c>
      <c r="I476" s="488" t="s">
        <v>726</v>
      </c>
      <c r="J476" s="487">
        <v>2025</v>
      </c>
      <c r="K476" s="487">
        <v>0</v>
      </c>
      <c r="L476" s="488" t="s">
        <v>963</v>
      </c>
      <c r="M476" s="488" t="s">
        <v>963</v>
      </c>
      <c r="N476" s="487">
        <v>116</v>
      </c>
      <c r="O476" s="488" t="s">
        <v>966</v>
      </c>
      <c r="P476" s="488" t="s">
        <v>979</v>
      </c>
      <c r="Q476" s="487">
        <v>2024</v>
      </c>
      <c r="R476" s="487">
        <v>9152</v>
      </c>
      <c r="S476" s="489">
        <v>-9152</v>
      </c>
    </row>
    <row r="477" spans="1:19" x14ac:dyDescent="0.3">
      <c r="A477" s="487">
        <v>119</v>
      </c>
      <c r="B477" s="488" t="s">
        <v>1082</v>
      </c>
      <c r="C477" s="487">
        <v>10</v>
      </c>
      <c r="D477" s="488" t="s">
        <v>786</v>
      </c>
      <c r="E477" s="488" t="s">
        <v>728</v>
      </c>
      <c r="F477" s="488" t="s">
        <v>727</v>
      </c>
      <c r="G477" s="488" t="s">
        <v>731</v>
      </c>
      <c r="H477" s="488" t="s">
        <v>570</v>
      </c>
      <c r="I477" s="488" t="s">
        <v>726</v>
      </c>
      <c r="J477" s="487">
        <v>2025</v>
      </c>
      <c r="K477" s="487">
        <v>1400000</v>
      </c>
      <c r="L477" s="488" t="s">
        <v>963</v>
      </c>
      <c r="M477" s="488" t="s">
        <v>963</v>
      </c>
      <c r="N477" s="487">
        <v>117</v>
      </c>
      <c r="O477" s="488" t="s">
        <v>980</v>
      </c>
      <c r="P477" s="488" t="s">
        <v>981</v>
      </c>
      <c r="Q477" s="487">
        <v>2024</v>
      </c>
      <c r="R477" s="487">
        <v>3049085</v>
      </c>
      <c r="S477" s="489">
        <v>-1649085</v>
      </c>
    </row>
    <row r="478" spans="1:19" x14ac:dyDescent="0.3">
      <c r="A478" s="487">
        <v>120</v>
      </c>
      <c r="B478" s="488" t="s">
        <v>1083</v>
      </c>
      <c r="C478" s="487">
        <v>10</v>
      </c>
      <c r="D478" s="488" t="s">
        <v>786</v>
      </c>
      <c r="E478" s="488" t="s">
        <v>728</v>
      </c>
      <c r="F478" s="488" t="s">
        <v>727</v>
      </c>
      <c r="G478" s="488" t="s">
        <v>732</v>
      </c>
      <c r="H478" s="488" t="s">
        <v>594</v>
      </c>
      <c r="I478" s="488" t="s">
        <v>726</v>
      </c>
      <c r="J478" s="487">
        <v>2025</v>
      </c>
      <c r="K478" s="487">
        <v>12162584</v>
      </c>
      <c r="L478" s="488" t="s">
        <v>963</v>
      </c>
      <c r="M478" s="488" t="s">
        <v>963</v>
      </c>
      <c r="N478" s="487">
        <v>114</v>
      </c>
      <c r="O478" s="488" t="s">
        <v>964</v>
      </c>
      <c r="P478" s="488" t="s">
        <v>977</v>
      </c>
      <c r="Q478" s="487">
        <v>2024</v>
      </c>
      <c r="R478" s="487">
        <v>12676105</v>
      </c>
      <c r="S478" s="489">
        <v>-513521</v>
      </c>
    </row>
    <row r="479" spans="1:19" x14ac:dyDescent="0.3">
      <c r="A479" s="487">
        <v>120</v>
      </c>
      <c r="B479" s="488" t="s">
        <v>1083</v>
      </c>
      <c r="C479" s="487">
        <v>10</v>
      </c>
      <c r="D479" s="488" t="s">
        <v>786</v>
      </c>
      <c r="E479" s="488" t="s">
        <v>728</v>
      </c>
      <c r="F479" s="488" t="s">
        <v>727</v>
      </c>
      <c r="G479" s="488" t="s">
        <v>732</v>
      </c>
      <c r="H479" s="488" t="s">
        <v>594</v>
      </c>
      <c r="I479" s="488" t="s">
        <v>726</v>
      </c>
      <c r="J479" s="487">
        <v>2025</v>
      </c>
      <c r="K479" s="487">
        <v>0</v>
      </c>
      <c r="L479" s="488" t="s">
        <v>963</v>
      </c>
      <c r="M479" s="488" t="s">
        <v>963</v>
      </c>
      <c r="N479" s="487">
        <v>115</v>
      </c>
      <c r="O479" s="488" t="s">
        <v>965</v>
      </c>
      <c r="P479" s="488" t="s">
        <v>978</v>
      </c>
      <c r="Q479" s="487">
        <v>2024</v>
      </c>
      <c r="R479" s="487">
        <v>0</v>
      </c>
      <c r="S479" s="489">
        <v>0</v>
      </c>
    </row>
    <row r="480" spans="1:19" x14ac:dyDescent="0.3">
      <c r="A480" s="487">
        <v>120</v>
      </c>
      <c r="B480" s="488" t="s">
        <v>1083</v>
      </c>
      <c r="C480" s="487">
        <v>10</v>
      </c>
      <c r="D480" s="488" t="s">
        <v>786</v>
      </c>
      <c r="E480" s="488" t="s">
        <v>728</v>
      </c>
      <c r="F480" s="488" t="s">
        <v>727</v>
      </c>
      <c r="G480" s="488" t="s">
        <v>732</v>
      </c>
      <c r="H480" s="488" t="s">
        <v>594</v>
      </c>
      <c r="I480" s="488" t="s">
        <v>726</v>
      </c>
      <c r="J480" s="487">
        <v>2025</v>
      </c>
      <c r="K480" s="487">
        <v>0</v>
      </c>
      <c r="L480" s="488" t="s">
        <v>963</v>
      </c>
      <c r="M480" s="488" t="s">
        <v>963</v>
      </c>
      <c r="N480" s="487">
        <v>116</v>
      </c>
      <c r="O480" s="488" t="s">
        <v>966</v>
      </c>
      <c r="P480" s="488" t="s">
        <v>979</v>
      </c>
      <c r="Q480" s="487">
        <v>2024</v>
      </c>
      <c r="R480" s="487">
        <v>0</v>
      </c>
      <c r="S480" s="489">
        <v>0</v>
      </c>
    </row>
    <row r="481" spans="1:19" x14ac:dyDescent="0.3">
      <c r="A481" s="487">
        <v>120</v>
      </c>
      <c r="B481" s="488" t="s">
        <v>1083</v>
      </c>
      <c r="C481" s="487">
        <v>10</v>
      </c>
      <c r="D481" s="488" t="s">
        <v>786</v>
      </c>
      <c r="E481" s="488" t="s">
        <v>728</v>
      </c>
      <c r="F481" s="488" t="s">
        <v>727</v>
      </c>
      <c r="G481" s="488" t="s">
        <v>732</v>
      </c>
      <c r="H481" s="488" t="s">
        <v>594</v>
      </c>
      <c r="I481" s="488" t="s">
        <v>726</v>
      </c>
      <c r="J481" s="487">
        <v>2025</v>
      </c>
      <c r="K481" s="487">
        <v>12162584</v>
      </c>
      <c r="L481" s="488" t="s">
        <v>963</v>
      </c>
      <c r="M481" s="488" t="s">
        <v>963</v>
      </c>
      <c r="N481" s="487">
        <v>117</v>
      </c>
      <c r="O481" s="488" t="s">
        <v>980</v>
      </c>
      <c r="P481" s="488" t="s">
        <v>981</v>
      </c>
      <c r="Q481" s="487">
        <v>2024</v>
      </c>
      <c r="R481" s="487">
        <v>12676105</v>
      </c>
      <c r="S481" s="489">
        <v>-513521</v>
      </c>
    </row>
    <row r="482" spans="1:19" x14ac:dyDescent="0.3">
      <c r="A482" s="487">
        <v>121</v>
      </c>
      <c r="B482" s="488" t="s">
        <v>1084</v>
      </c>
      <c r="C482" s="487">
        <v>10</v>
      </c>
      <c r="D482" s="488" t="s">
        <v>786</v>
      </c>
      <c r="E482" s="488" t="s">
        <v>769</v>
      </c>
      <c r="F482" s="488" t="s">
        <v>768</v>
      </c>
      <c r="G482" s="488" t="s">
        <v>770</v>
      </c>
      <c r="H482" s="488" t="s">
        <v>579</v>
      </c>
      <c r="I482" s="488" t="s">
        <v>726</v>
      </c>
      <c r="J482" s="487">
        <v>2025</v>
      </c>
      <c r="K482" s="487">
        <v>9645000</v>
      </c>
      <c r="L482" s="488" t="s">
        <v>963</v>
      </c>
      <c r="M482" s="488" t="s">
        <v>963</v>
      </c>
      <c r="N482" s="487">
        <v>114</v>
      </c>
      <c r="O482" s="488" t="s">
        <v>964</v>
      </c>
      <c r="P482" s="488" t="s">
        <v>977</v>
      </c>
      <c r="Q482" s="487">
        <v>2024</v>
      </c>
      <c r="R482" s="487">
        <v>10968910</v>
      </c>
      <c r="S482" s="489">
        <v>-1323910</v>
      </c>
    </row>
    <row r="483" spans="1:19" x14ac:dyDescent="0.3">
      <c r="A483" s="487">
        <v>121</v>
      </c>
      <c r="B483" s="488" t="s">
        <v>1084</v>
      </c>
      <c r="C483" s="487">
        <v>10</v>
      </c>
      <c r="D483" s="488" t="s">
        <v>786</v>
      </c>
      <c r="E483" s="488" t="s">
        <v>769</v>
      </c>
      <c r="F483" s="488" t="s">
        <v>768</v>
      </c>
      <c r="G483" s="488" t="s">
        <v>770</v>
      </c>
      <c r="H483" s="488" t="s">
        <v>579</v>
      </c>
      <c r="I483" s="488" t="s">
        <v>726</v>
      </c>
      <c r="J483" s="487">
        <v>2025</v>
      </c>
      <c r="K483" s="487">
        <v>891825</v>
      </c>
      <c r="L483" s="488" t="s">
        <v>963</v>
      </c>
      <c r="M483" s="488" t="s">
        <v>963</v>
      </c>
      <c r="N483" s="487">
        <v>115</v>
      </c>
      <c r="O483" s="488" t="s">
        <v>965</v>
      </c>
      <c r="P483" s="488" t="s">
        <v>978</v>
      </c>
      <c r="Q483" s="487">
        <v>2024</v>
      </c>
      <c r="R483" s="487">
        <v>909500</v>
      </c>
      <c r="S483" s="489">
        <v>-17675</v>
      </c>
    </row>
    <row r="484" spans="1:19" x14ac:dyDescent="0.3">
      <c r="A484" s="487">
        <v>121</v>
      </c>
      <c r="B484" s="488" t="s">
        <v>1084</v>
      </c>
      <c r="C484" s="487">
        <v>10</v>
      </c>
      <c r="D484" s="488" t="s">
        <v>786</v>
      </c>
      <c r="E484" s="488" t="s">
        <v>769</v>
      </c>
      <c r="F484" s="488" t="s">
        <v>768</v>
      </c>
      <c r="G484" s="488" t="s">
        <v>770</v>
      </c>
      <c r="H484" s="488" t="s">
        <v>579</v>
      </c>
      <c r="I484" s="488" t="s">
        <v>726</v>
      </c>
      <c r="J484" s="487">
        <v>2025</v>
      </c>
      <c r="K484" s="487">
        <v>811650</v>
      </c>
      <c r="L484" s="488" t="s">
        <v>963</v>
      </c>
      <c r="M484" s="488" t="s">
        <v>963</v>
      </c>
      <c r="N484" s="487">
        <v>116</v>
      </c>
      <c r="O484" s="488" t="s">
        <v>966</v>
      </c>
      <c r="P484" s="488" t="s">
        <v>979</v>
      </c>
      <c r="Q484" s="487">
        <v>2024</v>
      </c>
      <c r="R484" s="487">
        <v>306000</v>
      </c>
      <c r="S484" s="489">
        <v>505650</v>
      </c>
    </row>
    <row r="485" spans="1:19" x14ac:dyDescent="0.3">
      <c r="A485" s="487">
        <v>121</v>
      </c>
      <c r="B485" s="488" t="s">
        <v>1084</v>
      </c>
      <c r="C485" s="487">
        <v>10</v>
      </c>
      <c r="D485" s="488" t="s">
        <v>786</v>
      </c>
      <c r="E485" s="488" t="s">
        <v>769</v>
      </c>
      <c r="F485" s="488" t="s">
        <v>768</v>
      </c>
      <c r="G485" s="488" t="s">
        <v>770</v>
      </c>
      <c r="H485" s="488" t="s">
        <v>579</v>
      </c>
      <c r="I485" s="488" t="s">
        <v>726</v>
      </c>
      <c r="J485" s="487">
        <v>2025</v>
      </c>
      <c r="K485" s="487">
        <v>11348475</v>
      </c>
      <c r="L485" s="488" t="s">
        <v>963</v>
      </c>
      <c r="M485" s="488" t="s">
        <v>963</v>
      </c>
      <c r="N485" s="487">
        <v>117</v>
      </c>
      <c r="O485" s="488" t="s">
        <v>980</v>
      </c>
      <c r="P485" s="488" t="s">
        <v>981</v>
      </c>
      <c r="Q485" s="487">
        <v>2024</v>
      </c>
      <c r="R485" s="487">
        <v>12184410</v>
      </c>
      <c r="S485" s="489">
        <v>-835935</v>
      </c>
    </row>
    <row r="486" spans="1:19" x14ac:dyDescent="0.3">
      <c r="A486" s="487">
        <v>122</v>
      </c>
      <c r="B486" s="488" t="s">
        <v>1085</v>
      </c>
      <c r="C486" s="487">
        <v>10</v>
      </c>
      <c r="D486" s="488" t="s">
        <v>786</v>
      </c>
      <c r="E486" s="488" t="s">
        <v>755</v>
      </c>
      <c r="F486" s="488" t="s">
        <v>754</v>
      </c>
      <c r="G486" s="488" t="s">
        <v>760</v>
      </c>
      <c r="H486" s="488" t="s">
        <v>576</v>
      </c>
      <c r="I486" s="488" t="s">
        <v>726</v>
      </c>
      <c r="J486" s="487">
        <v>2025</v>
      </c>
      <c r="K486" s="487">
        <v>2456865.35</v>
      </c>
      <c r="L486" s="488" t="s">
        <v>963</v>
      </c>
      <c r="M486" s="488" t="s">
        <v>963</v>
      </c>
      <c r="N486" s="487">
        <v>114</v>
      </c>
      <c r="O486" s="488" t="s">
        <v>964</v>
      </c>
      <c r="P486" s="488" t="s">
        <v>977</v>
      </c>
      <c r="Q486" s="487">
        <v>2024</v>
      </c>
      <c r="R486" s="487">
        <v>1282630.5</v>
      </c>
      <c r="S486" s="489">
        <v>1174234.8500000001</v>
      </c>
    </row>
    <row r="487" spans="1:19" x14ac:dyDescent="0.3">
      <c r="A487" s="487">
        <v>122</v>
      </c>
      <c r="B487" s="488" t="s">
        <v>1085</v>
      </c>
      <c r="C487" s="487">
        <v>10</v>
      </c>
      <c r="D487" s="488" t="s">
        <v>786</v>
      </c>
      <c r="E487" s="488" t="s">
        <v>755</v>
      </c>
      <c r="F487" s="488" t="s">
        <v>754</v>
      </c>
      <c r="G487" s="488" t="s">
        <v>760</v>
      </c>
      <c r="H487" s="488" t="s">
        <v>576</v>
      </c>
      <c r="I487" s="488" t="s">
        <v>726</v>
      </c>
      <c r="J487" s="487">
        <v>2025</v>
      </c>
      <c r="K487" s="487">
        <v>468224.18</v>
      </c>
      <c r="L487" s="488" t="s">
        <v>963</v>
      </c>
      <c r="M487" s="488" t="s">
        <v>963</v>
      </c>
      <c r="N487" s="487">
        <v>115</v>
      </c>
      <c r="O487" s="488" t="s">
        <v>965</v>
      </c>
      <c r="P487" s="488" t="s">
        <v>978</v>
      </c>
      <c r="Q487" s="487">
        <v>2024</v>
      </c>
      <c r="R487" s="487">
        <v>177014.25</v>
      </c>
      <c r="S487" s="489">
        <v>291209.93</v>
      </c>
    </row>
    <row r="488" spans="1:19" x14ac:dyDescent="0.3">
      <c r="A488" s="487">
        <v>122</v>
      </c>
      <c r="B488" s="488" t="s">
        <v>1085</v>
      </c>
      <c r="C488" s="487">
        <v>10</v>
      </c>
      <c r="D488" s="488" t="s">
        <v>786</v>
      </c>
      <c r="E488" s="488" t="s">
        <v>755</v>
      </c>
      <c r="F488" s="488" t="s">
        <v>754</v>
      </c>
      <c r="G488" s="488" t="s">
        <v>760</v>
      </c>
      <c r="H488" s="488" t="s">
        <v>576</v>
      </c>
      <c r="I488" s="488" t="s">
        <v>726</v>
      </c>
      <c r="J488" s="487">
        <v>2025</v>
      </c>
      <c r="K488" s="487">
        <v>2545466.5699999998</v>
      </c>
      <c r="L488" s="488" t="s">
        <v>963</v>
      </c>
      <c r="M488" s="488" t="s">
        <v>963</v>
      </c>
      <c r="N488" s="487">
        <v>116</v>
      </c>
      <c r="O488" s="488" t="s">
        <v>966</v>
      </c>
      <c r="P488" s="488" t="s">
        <v>979</v>
      </c>
      <c r="Q488" s="487">
        <v>2024</v>
      </c>
      <c r="R488" s="487">
        <v>1091331</v>
      </c>
      <c r="S488" s="489">
        <v>1454135.5699999998</v>
      </c>
    </row>
    <row r="489" spans="1:19" x14ac:dyDescent="0.3">
      <c r="A489" s="487">
        <v>122</v>
      </c>
      <c r="B489" s="488" t="s">
        <v>1085</v>
      </c>
      <c r="C489" s="487">
        <v>10</v>
      </c>
      <c r="D489" s="488" t="s">
        <v>786</v>
      </c>
      <c r="E489" s="488" t="s">
        <v>755</v>
      </c>
      <c r="F489" s="488" t="s">
        <v>754</v>
      </c>
      <c r="G489" s="488" t="s">
        <v>760</v>
      </c>
      <c r="H489" s="488" t="s">
        <v>576</v>
      </c>
      <c r="I489" s="488" t="s">
        <v>726</v>
      </c>
      <c r="J489" s="487">
        <v>2025</v>
      </c>
      <c r="K489" s="487">
        <v>5470556.0999999996</v>
      </c>
      <c r="L489" s="488" t="s">
        <v>963</v>
      </c>
      <c r="M489" s="488" t="s">
        <v>963</v>
      </c>
      <c r="N489" s="487">
        <v>117</v>
      </c>
      <c r="O489" s="488" t="s">
        <v>980</v>
      </c>
      <c r="P489" s="488" t="s">
        <v>981</v>
      </c>
      <c r="Q489" s="487">
        <v>2024</v>
      </c>
      <c r="R489" s="487">
        <v>2550975.75</v>
      </c>
      <c r="S489" s="489">
        <v>2919580.3499999996</v>
      </c>
    </row>
    <row r="490" spans="1:19" x14ac:dyDescent="0.3">
      <c r="A490" s="487">
        <v>123</v>
      </c>
      <c r="B490" s="488" t="s">
        <v>13</v>
      </c>
      <c r="C490" s="487">
        <v>10</v>
      </c>
      <c r="D490" s="488" t="s">
        <v>786</v>
      </c>
      <c r="E490" s="488" t="s">
        <v>737</v>
      </c>
      <c r="F490" s="488" t="s">
        <v>736</v>
      </c>
      <c r="G490" s="488" t="s">
        <v>739</v>
      </c>
      <c r="H490" s="488" t="s">
        <v>572</v>
      </c>
      <c r="I490" s="488" t="s">
        <v>726</v>
      </c>
      <c r="J490" s="487">
        <v>2025</v>
      </c>
      <c r="K490" s="487">
        <v>13170547.005000001</v>
      </c>
      <c r="L490" s="488" t="s">
        <v>963</v>
      </c>
      <c r="M490" s="488" t="s">
        <v>963</v>
      </c>
      <c r="N490" s="487">
        <v>114</v>
      </c>
      <c r="O490" s="488" t="s">
        <v>964</v>
      </c>
      <c r="P490" s="488" t="s">
        <v>977</v>
      </c>
      <c r="Q490" s="487">
        <v>2024</v>
      </c>
      <c r="R490" s="487">
        <v>8459473.0207000002</v>
      </c>
      <c r="S490" s="489">
        <v>4711073.9843000006</v>
      </c>
    </row>
    <row r="491" spans="1:19" x14ac:dyDescent="0.3">
      <c r="A491" s="487">
        <v>123</v>
      </c>
      <c r="B491" s="488" t="s">
        <v>13</v>
      </c>
      <c r="C491" s="487">
        <v>10</v>
      </c>
      <c r="D491" s="488" t="s">
        <v>786</v>
      </c>
      <c r="E491" s="488" t="s">
        <v>737</v>
      </c>
      <c r="F491" s="488" t="s">
        <v>736</v>
      </c>
      <c r="G491" s="488" t="s">
        <v>739</v>
      </c>
      <c r="H491" s="488" t="s">
        <v>572</v>
      </c>
      <c r="I491" s="488" t="s">
        <v>726</v>
      </c>
      <c r="J491" s="487">
        <v>2025</v>
      </c>
      <c r="K491" s="487">
        <v>919911.3</v>
      </c>
      <c r="L491" s="488" t="s">
        <v>963</v>
      </c>
      <c r="M491" s="488" t="s">
        <v>963</v>
      </c>
      <c r="N491" s="487">
        <v>115</v>
      </c>
      <c r="O491" s="488" t="s">
        <v>965</v>
      </c>
      <c r="P491" s="488" t="s">
        <v>978</v>
      </c>
      <c r="Q491" s="487">
        <v>2024</v>
      </c>
      <c r="R491" s="487">
        <v>740279.48670000001</v>
      </c>
      <c r="S491" s="489">
        <v>179631.81330000004</v>
      </c>
    </row>
    <row r="492" spans="1:19" x14ac:dyDescent="0.3">
      <c r="A492" s="487">
        <v>123</v>
      </c>
      <c r="B492" s="488" t="s">
        <v>13</v>
      </c>
      <c r="C492" s="487">
        <v>10</v>
      </c>
      <c r="D492" s="488" t="s">
        <v>786</v>
      </c>
      <c r="E492" s="488" t="s">
        <v>737</v>
      </c>
      <c r="F492" s="488" t="s">
        <v>736</v>
      </c>
      <c r="G492" s="488" t="s">
        <v>739</v>
      </c>
      <c r="H492" s="488" t="s">
        <v>572</v>
      </c>
      <c r="I492" s="488" t="s">
        <v>726</v>
      </c>
      <c r="J492" s="487">
        <v>2025</v>
      </c>
      <c r="K492" s="487">
        <v>780120.495</v>
      </c>
      <c r="L492" s="488" t="s">
        <v>963</v>
      </c>
      <c r="M492" s="488" t="s">
        <v>963</v>
      </c>
      <c r="N492" s="487">
        <v>116</v>
      </c>
      <c r="O492" s="488" t="s">
        <v>966</v>
      </c>
      <c r="P492" s="488" t="s">
        <v>979</v>
      </c>
      <c r="Q492" s="487">
        <v>2024</v>
      </c>
      <c r="R492" s="487">
        <v>923000.08970000001</v>
      </c>
      <c r="S492" s="489">
        <v>-142879.59470000002</v>
      </c>
    </row>
    <row r="493" spans="1:19" x14ac:dyDescent="0.3">
      <c r="A493" s="487">
        <v>123</v>
      </c>
      <c r="B493" s="488" t="s">
        <v>13</v>
      </c>
      <c r="C493" s="487">
        <v>10</v>
      </c>
      <c r="D493" s="488" t="s">
        <v>786</v>
      </c>
      <c r="E493" s="488" t="s">
        <v>737</v>
      </c>
      <c r="F493" s="488" t="s">
        <v>736</v>
      </c>
      <c r="G493" s="488" t="s">
        <v>739</v>
      </c>
      <c r="H493" s="488" t="s">
        <v>572</v>
      </c>
      <c r="I493" s="488" t="s">
        <v>726</v>
      </c>
      <c r="J493" s="487">
        <v>2025</v>
      </c>
      <c r="K493" s="487">
        <v>14870578.800000001</v>
      </c>
      <c r="L493" s="488" t="s">
        <v>963</v>
      </c>
      <c r="M493" s="488" t="s">
        <v>963</v>
      </c>
      <c r="N493" s="487">
        <v>117</v>
      </c>
      <c r="O493" s="488" t="s">
        <v>980</v>
      </c>
      <c r="P493" s="488" t="s">
        <v>981</v>
      </c>
      <c r="Q493" s="487">
        <v>2024</v>
      </c>
      <c r="R493" s="487">
        <v>10122752.597100001</v>
      </c>
      <c r="S493" s="489">
        <v>4747826.2028999999</v>
      </c>
    </row>
    <row r="494" spans="1:19" x14ac:dyDescent="0.3">
      <c r="A494" s="487">
        <v>124</v>
      </c>
      <c r="B494" s="488" t="s">
        <v>1086</v>
      </c>
      <c r="C494" s="487">
        <v>10</v>
      </c>
      <c r="D494" s="488" t="s">
        <v>786</v>
      </c>
      <c r="E494" s="488" t="s">
        <v>747</v>
      </c>
      <c r="F494" s="488" t="s">
        <v>746</v>
      </c>
      <c r="G494" s="488" t="s">
        <v>748</v>
      </c>
      <c r="H494" s="488" t="s">
        <v>574</v>
      </c>
      <c r="I494" s="488" t="s">
        <v>726</v>
      </c>
      <c r="J494" s="487">
        <v>2025</v>
      </c>
      <c r="K494" s="487">
        <v>69300</v>
      </c>
      <c r="L494" s="488" t="s">
        <v>963</v>
      </c>
      <c r="M494" s="488" t="s">
        <v>963</v>
      </c>
      <c r="N494" s="487">
        <v>114</v>
      </c>
      <c r="O494" s="488" t="s">
        <v>964</v>
      </c>
      <c r="P494" s="488" t="s">
        <v>977</v>
      </c>
      <c r="Q494" s="487">
        <v>2024</v>
      </c>
      <c r="R494" s="487">
        <v>41440</v>
      </c>
      <c r="S494" s="489">
        <v>27860</v>
      </c>
    </row>
    <row r="495" spans="1:19" x14ac:dyDescent="0.3">
      <c r="A495" s="487">
        <v>124</v>
      </c>
      <c r="B495" s="488" t="s">
        <v>1086</v>
      </c>
      <c r="C495" s="487">
        <v>10</v>
      </c>
      <c r="D495" s="488" t="s">
        <v>786</v>
      </c>
      <c r="E495" s="488" t="s">
        <v>747</v>
      </c>
      <c r="F495" s="488" t="s">
        <v>746</v>
      </c>
      <c r="G495" s="488" t="s">
        <v>748</v>
      </c>
      <c r="H495" s="488" t="s">
        <v>574</v>
      </c>
      <c r="I495" s="488" t="s">
        <v>726</v>
      </c>
      <c r="J495" s="487">
        <v>2025</v>
      </c>
      <c r="K495" s="487">
        <v>8280</v>
      </c>
      <c r="L495" s="488" t="s">
        <v>963</v>
      </c>
      <c r="M495" s="488" t="s">
        <v>963</v>
      </c>
      <c r="N495" s="487">
        <v>115</v>
      </c>
      <c r="O495" s="488" t="s">
        <v>965</v>
      </c>
      <c r="P495" s="488" t="s">
        <v>978</v>
      </c>
      <c r="Q495" s="487">
        <v>2024</v>
      </c>
      <c r="R495" s="487">
        <v>280</v>
      </c>
      <c r="S495" s="489">
        <v>8000</v>
      </c>
    </row>
    <row r="496" spans="1:19" x14ac:dyDescent="0.3">
      <c r="A496" s="487">
        <v>124</v>
      </c>
      <c r="B496" s="488" t="s">
        <v>1086</v>
      </c>
      <c r="C496" s="487">
        <v>10</v>
      </c>
      <c r="D496" s="488" t="s">
        <v>786</v>
      </c>
      <c r="E496" s="488" t="s">
        <v>747</v>
      </c>
      <c r="F496" s="488" t="s">
        <v>746</v>
      </c>
      <c r="G496" s="488" t="s">
        <v>748</v>
      </c>
      <c r="H496" s="488" t="s">
        <v>574</v>
      </c>
      <c r="I496" s="488" t="s">
        <v>726</v>
      </c>
      <c r="J496" s="487">
        <v>2025</v>
      </c>
      <c r="K496" s="487">
        <v>720</v>
      </c>
      <c r="L496" s="488" t="s">
        <v>963</v>
      </c>
      <c r="M496" s="488" t="s">
        <v>963</v>
      </c>
      <c r="N496" s="487">
        <v>116</v>
      </c>
      <c r="O496" s="488" t="s">
        <v>966</v>
      </c>
      <c r="P496" s="488" t="s">
        <v>979</v>
      </c>
      <c r="Q496" s="487">
        <v>2024</v>
      </c>
      <c r="R496" s="487">
        <v>280</v>
      </c>
      <c r="S496" s="489">
        <v>440</v>
      </c>
    </row>
    <row r="497" spans="1:19" x14ac:dyDescent="0.3">
      <c r="A497" s="487">
        <v>124</v>
      </c>
      <c r="B497" s="488" t="s">
        <v>1086</v>
      </c>
      <c r="C497" s="487">
        <v>10</v>
      </c>
      <c r="D497" s="488" t="s">
        <v>786</v>
      </c>
      <c r="E497" s="488" t="s">
        <v>747</v>
      </c>
      <c r="F497" s="488" t="s">
        <v>746</v>
      </c>
      <c r="G497" s="488" t="s">
        <v>748</v>
      </c>
      <c r="H497" s="488" t="s">
        <v>574</v>
      </c>
      <c r="I497" s="488" t="s">
        <v>726</v>
      </c>
      <c r="J497" s="487">
        <v>2025</v>
      </c>
      <c r="K497" s="487">
        <v>78300</v>
      </c>
      <c r="L497" s="488" t="s">
        <v>963</v>
      </c>
      <c r="M497" s="488" t="s">
        <v>963</v>
      </c>
      <c r="N497" s="487">
        <v>117</v>
      </c>
      <c r="O497" s="488" t="s">
        <v>980</v>
      </c>
      <c r="P497" s="488" t="s">
        <v>981</v>
      </c>
      <c r="Q497" s="487">
        <v>2024</v>
      </c>
      <c r="R497" s="487">
        <v>42000</v>
      </c>
      <c r="S497" s="489">
        <v>36300</v>
      </c>
    </row>
    <row r="498" spans="1:19" x14ac:dyDescent="0.3">
      <c r="A498" s="487">
        <v>125</v>
      </c>
      <c r="B498" s="488" t="s">
        <v>1087</v>
      </c>
      <c r="C498" s="487">
        <v>10</v>
      </c>
      <c r="D498" s="488" t="s">
        <v>786</v>
      </c>
      <c r="E498" s="488" t="s">
        <v>573</v>
      </c>
      <c r="F498" s="488" t="s">
        <v>744</v>
      </c>
      <c r="G498" s="488" t="s">
        <v>745</v>
      </c>
      <c r="H498" s="488" t="s">
        <v>573</v>
      </c>
      <c r="I498" s="488" t="s">
        <v>726</v>
      </c>
      <c r="J498" s="487">
        <v>2025</v>
      </c>
      <c r="K498" s="487">
        <v>209000</v>
      </c>
      <c r="L498" s="488" t="s">
        <v>963</v>
      </c>
      <c r="M498" s="488" t="s">
        <v>963</v>
      </c>
      <c r="N498" s="487">
        <v>114</v>
      </c>
      <c r="O498" s="488" t="s">
        <v>964</v>
      </c>
      <c r="P498" s="488" t="s">
        <v>977</v>
      </c>
      <c r="Q498" s="487">
        <v>2024</v>
      </c>
      <c r="R498" s="487">
        <v>495880</v>
      </c>
      <c r="S498" s="489">
        <v>-286880</v>
      </c>
    </row>
    <row r="499" spans="1:19" x14ac:dyDescent="0.3">
      <c r="A499" s="487">
        <v>125</v>
      </c>
      <c r="B499" s="488" t="s">
        <v>1087</v>
      </c>
      <c r="C499" s="487">
        <v>10</v>
      </c>
      <c r="D499" s="488" t="s">
        <v>786</v>
      </c>
      <c r="E499" s="488" t="s">
        <v>573</v>
      </c>
      <c r="F499" s="488" t="s">
        <v>744</v>
      </c>
      <c r="G499" s="488" t="s">
        <v>745</v>
      </c>
      <c r="H499" s="488" t="s">
        <v>573</v>
      </c>
      <c r="I499" s="488" t="s">
        <v>726</v>
      </c>
      <c r="J499" s="487">
        <v>2025</v>
      </c>
      <c r="K499" s="487">
        <v>0</v>
      </c>
      <c r="L499" s="488" t="s">
        <v>963</v>
      </c>
      <c r="M499" s="488" t="s">
        <v>963</v>
      </c>
      <c r="N499" s="487">
        <v>115</v>
      </c>
      <c r="O499" s="488" t="s">
        <v>965</v>
      </c>
      <c r="P499" s="488" t="s">
        <v>978</v>
      </c>
      <c r="Q499" s="487">
        <v>2024</v>
      </c>
      <c r="R499" s="487">
        <v>0</v>
      </c>
      <c r="S499" s="489">
        <v>0</v>
      </c>
    </row>
    <row r="500" spans="1:19" x14ac:dyDescent="0.3">
      <c r="A500" s="487">
        <v>125</v>
      </c>
      <c r="B500" s="488" t="s">
        <v>1087</v>
      </c>
      <c r="C500" s="487">
        <v>10</v>
      </c>
      <c r="D500" s="488" t="s">
        <v>786</v>
      </c>
      <c r="E500" s="488" t="s">
        <v>573</v>
      </c>
      <c r="F500" s="488" t="s">
        <v>744</v>
      </c>
      <c r="G500" s="488" t="s">
        <v>745</v>
      </c>
      <c r="H500" s="488" t="s">
        <v>573</v>
      </c>
      <c r="I500" s="488" t="s">
        <v>726</v>
      </c>
      <c r="J500" s="487">
        <v>2025</v>
      </c>
      <c r="K500" s="487">
        <v>0</v>
      </c>
      <c r="L500" s="488" t="s">
        <v>963</v>
      </c>
      <c r="M500" s="488" t="s">
        <v>963</v>
      </c>
      <c r="N500" s="487">
        <v>116</v>
      </c>
      <c r="O500" s="488" t="s">
        <v>966</v>
      </c>
      <c r="P500" s="488" t="s">
        <v>979</v>
      </c>
      <c r="Q500" s="487">
        <v>2024</v>
      </c>
      <c r="R500" s="487">
        <v>0</v>
      </c>
      <c r="S500" s="489">
        <v>0</v>
      </c>
    </row>
    <row r="501" spans="1:19" x14ac:dyDescent="0.3">
      <c r="A501" s="487">
        <v>125</v>
      </c>
      <c r="B501" s="488" t="s">
        <v>1087</v>
      </c>
      <c r="C501" s="487">
        <v>10</v>
      </c>
      <c r="D501" s="488" t="s">
        <v>786</v>
      </c>
      <c r="E501" s="488" t="s">
        <v>573</v>
      </c>
      <c r="F501" s="488" t="s">
        <v>744</v>
      </c>
      <c r="G501" s="488" t="s">
        <v>745</v>
      </c>
      <c r="H501" s="488" t="s">
        <v>573</v>
      </c>
      <c r="I501" s="488" t="s">
        <v>726</v>
      </c>
      <c r="J501" s="487">
        <v>2025</v>
      </c>
      <c r="K501" s="487">
        <v>209000</v>
      </c>
      <c r="L501" s="488" t="s">
        <v>963</v>
      </c>
      <c r="M501" s="488" t="s">
        <v>963</v>
      </c>
      <c r="N501" s="487">
        <v>117</v>
      </c>
      <c r="O501" s="488" t="s">
        <v>980</v>
      </c>
      <c r="P501" s="488" t="s">
        <v>981</v>
      </c>
      <c r="Q501" s="487">
        <v>2024</v>
      </c>
      <c r="R501" s="487">
        <v>495880</v>
      </c>
      <c r="S501" s="489">
        <v>-286880</v>
      </c>
    </row>
    <row r="502" spans="1:19" x14ac:dyDescent="0.3">
      <c r="A502" s="487">
        <v>126</v>
      </c>
      <c r="B502" s="488" t="s">
        <v>1088</v>
      </c>
      <c r="C502" s="487">
        <v>10</v>
      </c>
      <c r="D502" s="488" t="s">
        <v>786</v>
      </c>
      <c r="E502" s="488" t="s">
        <v>573</v>
      </c>
      <c r="F502" s="488" t="s">
        <v>744</v>
      </c>
      <c r="G502" s="488" t="s">
        <v>745</v>
      </c>
      <c r="H502" s="488" t="s">
        <v>573</v>
      </c>
      <c r="I502" s="488" t="s">
        <v>726</v>
      </c>
      <c r="J502" s="487">
        <v>2025</v>
      </c>
      <c r="K502" s="487">
        <v>675495</v>
      </c>
      <c r="L502" s="488" t="s">
        <v>963</v>
      </c>
      <c r="M502" s="488" t="s">
        <v>963</v>
      </c>
      <c r="N502" s="487">
        <v>114</v>
      </c>
      <c r="O502" s="488" t="s">
        <v>964</v>
      </c>
      <c r="P502" s="488" t="s">
        <v>977</v>
      </c>
      <c r="Q502" s="487">
        <v>2024</v>
      </c>
      <c r="R502" s="487">
        <v>810622.5</v>
      </c>
      <c r="S502" s="489">
        <v>-135127.5</v>
      </c>
    </row>
    <row r="503" spans="1:19" x14ac:dyDescent="0.3">
      <c r="A503" s="487">
        <v>126</v>
      </c>
      <c r="B503" s="488" t="s">
        <v>1088</v>
      </c>
      <c r="C503" s="487">
        <v>10</v>
      </c>
      <c r="D503" s="488" t="s">
        <v>786</v>
      </c>
      <c r="E503" s="488" t="s">
        <v>573</v>
      </c>
      <c r="F503" s="488" t="s">
        <v>744</v>
      </c>
      <c r="G503" s="488" t="s">
        <v>745</v>
      </c>
      <c r="H503" s="488" t="s">
        <v>573</v>
      </c>
      <c r="I503" s="488" t="s">
        <v>726</v>
      </c>
      <c r="J503" s="487">
        <v>2025</v>
      </c>
      <c r="K503" s="487">
        <v>24750</v>
      </c>
      <c r="L503" s="488" t="s">
        <v>963</v>
      </c>
      <c r="M503" s="488" t="s">
        <v>963</v>
      </c>
      <c r="N503" s="487">
        <v>115</v>
      </c>
      <c r="O503" s="488" t="s">
        <v>965</v>
      </c>
      <c r="P503" s="488" t="s">
        <v>978</v>
      </c>
      <c r="Q503" s="487">
        <v>2024</v>
      </c>
      <c r="R503" s="487">
        <v>55897.5</v>
      </c>
      <c r="S503" s="489">
        <v>-31147.5</v>
      </c>
    </row>
    <row r="504" spans="1:19" x14ac:dyDescent="0.3">
      <c r="A504" s="487">
        <v>126</v>
      </c>
      <c r="B504" s="488" t="s">
        <v>1088</v>
      </c>
      <c r="C504" s="487">
        <v>10</v>
      </c>
      <c r="D504" s="488" t="s">
        <v>786</v>
      </c>
      <c r="E504" s="488" t="s">
        <v>573</v>
      </c>
      <c r="F504" s="488" t="s">
        <v>744</v>
      </c>
      <c r="G504" s="488" t="s">
        <v>745</v>
      </c>
      <c r="H504" s="488" t="s">
        <v>573</v>
      </c>
      <c r="I504" s="488" t="s">
        <v>726</v>
      </c>
      <c r="J504" s="487">
        <v>2025</v>
      </c>
      <c r="K504" s="487">
        <v>18375</v>
      </c>
      <c r="L504" s="488" t="s">
        <v>963</v>
      </c>
      <c r="M504" s="488" t="s">
        <v>963</v>
      </c>
      <c r="N504" s="487">
        <v>116</v>
      </c>
      <c r="O504" s="488" t="s">
        <v>966</v>
      </c>
      <c r="P504" s="488" t="s">
        <v>979</v>
      </c>
      <c r="Q504" s="487">
        <v>2024</v>
      </c>
      <c r="R504" s="487">
        <v>65105</v>
      </c>
      <c r="S504" s="489">
        <v>-46730</v>
      </c>
    </row>
    <row r="505" spans="1:19" x14ac:dyDescent="0.3">
      <c r="A505" s="487">
        <v>126</v>
      </c>
      <c r="B505" s="488" t="s">
        <v>1088</v>
      </c>
      <c r="C505" s="487">
        <v>10</v>
      </c>
      <c r="D505" s="488" t="s">
        <v>786</v>
      </c>
      <c r="E505" s="488" t="s">
        <v>573</v>
      </c>
      <c r="F505" s="488" t="s">
        <v>744</v>
      </c>
      <c r="G505" s="488" t="s">
        <v>745</v>
      </c>
      <c r="H505" s="488" t="s">
        <v>573</v>
      </c>
      <c r="I505" s="488" t="s">
        <v>726</v>
      </c>
      <c r="J505" s="487">
        <v>2025</v>
      </c>
      <c r="K505" s="487">
        <v>718620</v>
      </c>
      <c r="L505" s="488" t="s">
        <v>963</v>
      </c>
      <c r="M505" s="488" t="s">
        <v>963</v>
      </c>
      <c r="N505" s="487">
        <v>117</v>
      </c>
      <c r="O505" s="488" t="s">
        <v>980</v>
      </c>
      <c r="P505" s="488" t="s">
        <v>981</v>
      </c>
      <c r="Q505" s="487">
        <v>2024</v>
      </c>
      <c r="R505" s="487">
        <v>931625</v>
      </c>
      <c r="S505" s="489">
        <v>-213005</v>
      </c>
    </row>
    <row r="506" spans="1:19" x14ac:dyDescent="0.3">
      <c r="A506" s="487">
        <v>127</v>
      </c>
      <c r="B506" s="488" t="s">
        <v>1089</v>
      </c>
      <c r="C506" s="487">
        <v>10</v>
      </c>
      <c r="D506" s="488" t="s">
        <v>786</v>
      </c>
      <c r="E506" s="488" t="s">
        <v>573</v>
      </c>
      <c r="F506" s="488" t="s">
        <v>744</v>
      </c>
      <c r="G506" s="488" t="s">
        <v>745</v>
      </c>
      <c r="H506" s="488" t="s">
        <v>573</v>
      </c>
      <c r="I506" s="488" t="s">
        <v>726</v>
      </c>
      <c r="J506" s="487">
        <v>2025</v>
      </c>
      <c r="K506" s="487">
        <v>4446120</v>
      </c>
      <c r="L506" s="488" t="s">
        <v>963</v>
      </c>
      <c r="M506" s="488" t="s">
        <v>963</v>
      </c>
      <c r="N506" s="487">
        <v>114</v>
      </c>
      <c r="O506" s="488" t="s">
        <v>964</v>
      </c>
      <c r="P506" s="488" t="s">
        <v>977</v>
      </c>
      <c r="Q506" s="487">
        <v>2024</v>
      </c>
      <c r="R506" s="487">
        <v>4885672.8</v>
      </c>
      <c r="S506" s="489">
        <v>-439552.79999999981</v>
      </c>
    </row>
    <row r="507" spans="1:19" x14ac:dyDescent="0.3">
      <c r="A507" s="487">
        <v>127</v>
      </c>
      <c r="B507" s="488" t="s">
        <v>1089</v>
      </c>
      <c r="C507" s="487">
        <v>10</v>
      </c>
      <c r="D507" s="488" t="s">
        <v>786</v>
      </c>
      <c r="E507" s="488" t="s">
        <v>573</v>
      </c>
      <c r="F507" s="488" t="s">
        <v>744</v>
      </c>
      <c r="G507" s="488" t="s">
        <v>745</v>
      </c>
      <c r="H507" s="488" t="s">
        <v>573</v>
      </c>
      <c r="I507" s="488" t="s">
        <v>726</v>
      </c>
      <c r="J507" s="487">
        <v>2025</v>
      </c>
      <c r="K507" s="487">
        <v>93237.2</v>
      </c>
      <c r="L507" s="488" t="s">
        <v>963</v>
      </c>
      <c r="M507" s="488" t="s">
        <v>963</v>
      </c>
      <c r="N507" s="487">
        <v>115</v>
      </c>
      <c r="O507" s="488" t="s">
        <v>965</v>
      </c>
      <c r="P507" s="488" t="s">
        <v>978</v>
      </c>
      <c r="Q507" s="487">
        <v>2024</v>
      </c>
      <c r="R507" s="487">
        <v>140726.79999999999</v>
      </c>
      <c r="S507" s="489">
        <v>-47489.599999999991</v>
      </c>
    </row>
    <row r="508" spans="1:19" x14ac:dyDescent="0.3">
      <c r="A508" s="487">
        <v>127</v>
      </c>
      <c r="B508" s="488" t="s">
        <v>1089</v>
      </c>
      <c r="C508" s="487">
        <v>10</v>
      </c>
      <c r="D508" s="488" t="s">
        <v>786</v>
      </c>
      <c r="E508" s="488" t="s">
        <v>573</v>
      </c>
      <c r="F508" s="488" t="s">
        <v>744</v>
      </c>
      <c r="G508" s="488" t="s">
        <v>745</v>
      </c>
      <c r="H508" s="488" t="s">
        <v>573</v>
      </c>
      <c r="I508" s="488" t="s">
        <v>726</v>
      </c>
      <c r="J508" s="487">
        <v>2025</v>
      </c>
      <c r="K508" s="487">
        <v>16171.12</v>
      </c>
      <c r="L508" s="488" t="s">
        <v>963</v>
      </c>
      <c r="M508" s="488" t="s">
        <v>963</v>
      </c>
      <c r="N508" s="487">
        <v>116</v>
      </c>
      <c r="O508" s="488" t="s">
        <v>966</v>
      </c>
      <c r="P508" s="488" t="s">
        <v>979</v>
      </c>
      <c r="Q508" s="487">
        <v>2024</v>
      </c>
      <c r="R508" s="487">
        <v>42773.4</v>
      </c>
      <c r="S508" s="489">
        <v>-26602.28</v>
      </c>
    </row>
    <row r="509" spans="1:19" x14ac:dyDescent="0.3">
      <c r="A509" s="487">
        <v>127</v>
      </c>
      <c r="B509" s="488" t="s">
        <v>1089</v>
      </c>
      <c r="C509" s="487">
        <v>10</v>
      </c>
      <c r="D509" s="488" t="s">
        <v>786</v>
      </c>
      <c r="E509" s="488" t="s">
        <v>573</v>
      </c>
      <c r="F509" s="488" t="s">
        <v>744</v>
      </c>
      <c r="G509" s="488" t="s">
        <v>745</v>
      </c>
      <c r="H509" s="488" t="s">
        <v>573</v>
      </c>
      <c r="I509" s="488" t="s">
        <v>726</v>
      </c>
      <c r="J509" s="487">
        <v>2025</v>
      </c>
      <c r="K509" s="487">
        <v>4555528.32</v>
      </c>
      <c r="L509" s="488" t="s">
        <v>963</v>
      </c>
      <c r="M509" s="488" t="s">
        <v>963</v>
      </c>
      <c r="N509" s="487">
        <v>117</v>
      </c>
      <c r="O509" s="488" t="s">
        <v>980</v>
      </c>
      <c r="P509" s="488" t="s">
        <v>981</v>
      </c>
      <c r="Q509" s="487">
        <v>2024</v>
      </c>
      <c r="R509" s="487">
        <v>5069173</v>
      </c>
      <c r="S509" s="489">
        <v>-513644.6799999997</v>
      </c>
    </row>
    <row r="510" spans="1:19" x14ac:dyDescent="0.3">
      <c r="A510" s="487">
        <v>128</v>
      </c>
      <c r="B510" s="488" t="s">
        <v>1090</v>
      </c>
      <c r="C510" s="487">
        <v>11</v>
      </c>
      <c r="D510" s="488" t="s">
        <v>784</v>
      </c>
      <c r="E510" s="488" t="s">
        <v>728</v>
      </c>
      <c r="F510" s="488" t="s">
        <v>727</v>
      </c>
      <c r="G510" s="488" t="s">
        <v>729</v>
      </c>
      <c r="H510" s="488" t="s">
        <v>730</v>
      </c>
      <c r="I510" s="488" t="s">
        <v>726</v>
      </c>
      <c r="J510" s="487">
        <v>2025</v>
      </c>
      <c r="K510" s="487">
        <v>17617.599999999999</v>
      </c>
      <c r="L510" s="488" t="s">
        <v>963</v>
      </c>
      <c r="M510" s="488" t="s">
        <v>963</v>
      </c>
      <c r="N510" s="487">
        <v>114</v>
      </c>
      <c r="O510" s="488" t="s">
        <v>964</v>
      </c>
      <c r="P510" s="488" t="s">
        <v>977</v>
      </c>
      <c r="Q510" s="487">
        <v>2024</v>
      </c>
      <c r="R510" s="487">
        <v>13612.5</v>
      </c>
      <c r="S510" s="489">
        <v>4005.0999999999985</v>
      </c>
    </row>
    <row r="511" spans="1:19" x14ac:dyDescent="0.3">
      <c r="A511" s="487">
        <v>128</v>
      </c>
      <c r="B511" s="488" t="s">
        <v>1090</v>
      </c>
      <c r="C511" s="487">
        <v>11</v>
      </c>
      <c r="D511" s="488" t="s">
        <v>784</v>
      </c>
      <c r="E511" s="488" t="s">
        <v>728</v>
      </c>
      <c r="F511" s="488" t="s">
        <v>727</v>
      </c>
      <c r="G511" s="488" t="s">
        <v>729</v>
      </c>
      <c r="H511" s="488" t="s">
        <v>730</v>
      </c>
      <c r="I511" s="488" t="s">
        <v>726</v>
      </c>
      <c r="J511" s="487">
        <v>2025</v>
      </c>
      <c r="K511" s="487">
        <v>0</v>
      </c>
      <c r="L511" s="488" t="s">
        <v>963</v>
      </c>
      <c r="M511" s="488" t="s">
        <v>963</v>
      </c>
      <c r="N511" s="487">
        <v>115</v>
      </c>
      <c r="O511" s="488" t="s">
        <v>965</v>
      </c>
      <c r="P511" s="488" t="s">
        <v>978</v>
      </c>
      <c r="Q511" s="487">
        <v>2024</v>
      </c>
      <c r="R511" s="487">
        <v>0</v>
      </c>
      <c r="S511" s="489">
        <v>0</v>
      </c>
    </row>
    <row r="512" spans="1:19" x14ac:dyDescent="0.3">
      <c r="A512" s="487">
        <v>128</v>
      </c>
      <c r="B512" s="488" t="s">
        <v>1090</v>
      </c>
      <c r="C512" s="487">
        <v>11</v>
      </c>
      <c r="D512" s="488" t="s">
        <v>784</v>
      </c>
      <c r="E512" s="488" t="s">
        <v>728</v>
      </c>
      <c r="F512" s="488" t="s">
        <v>727</v>
      </c>
      <c r="G512" s="488" t="s">
        <v>729</v>
      </c>
      <c r="H512" s="488" t="s">
        <v>730</v>
      </c>
      <c r="I512" s="488" t="s">
        <v>726</v>
      </c>
      <c r="J512" s="487">
        <v>2025</v>
      </c>
      <c r="K512" s="487">
        <v>0</v>
      </c>
      <c r="L512" s="488" t="s">
        <v>963</v>
      </c>
      <c r="M512" s="488" t="s">
        <v>963</v>
      </c>
      <c r="N512" s="487">
        <v>116</v>
      </c>
      <c r="O512" s="488" t="s">
        <v>966</v>
      </c>
      <c r="P512" s="488" t="s">
        <v>979</v>
      </c>
      <c r="Q512" s="487">
        <v>2024</v>
      </c>
      <c r="R512" s="487">
        <v>0</v>
      </c>
      <c r="S512" s="489">
        <v>0</v>
      </c>
    </row>
    <row r="513" spans="1:19" x14ac:dyDescent="0.3">
      <c r="A513" s="487">
        <v>128</v>
      </c>
      <c r="B513" s="488" t="s">
        <v>1090</v>
      </c>
      <c r="C513" s="487">
        <v>11</v>
      </c>
      <c r="D513" s="488" t="s">
        <v>784</v>
      </c>
      <c r="E513" s="488" t="s">
        <v>728</v>
      </c>
      <c r="F513" s="488" t="s">
        <v>727</v>
      </c>
      <c r="G513" s="488" t="s">
        <v>729</v>
      </c>
      <c r="H513" s="488" t="s">
        <v>730</v>
      </c>
      <c r="I513" s="488" t="s">
        <v>726</v>
      </c>
      <c r="J513" s="487">
        <v>2025</v>
      </c>
      <c r="K513" s="487">
        <v>17617.599999999999</v>
      </c>
      <c r="L513" s="488" t="s">
        <v>963</v>
      </c>
      <c r="M513" s="488" t="s">
        <v>963</v>
      </c>
      <c r="N513" s="487">
        <v>117</v>
      </c>
      <c r="O513" s="488" t="s">
        <v>980</v>
      </c>
      <c r="P513" s="488" t="s">
        <v>981</v>
      </c>
      <c r="Q513" s="487">
        <v>2024</v>
      </c>
      <c r="R513" s="487">
        <v>13612.5</v>
      </c>
      <c r="S513" s="489">
        <v>4005.0999999999985</v>
      </c>
    </row>
    <row r="514" spans="1:19" x14ac:dyDescent="0.3">
      <c r="A514" s="487">
        <v>129</v>
      </c>
      <c r="B514" s="488" t="s">
        <v>1091</v>
      </c>
      <c r="C514" s="487">
        <v>11</v>
      </c>
      <c r="D514" s="488" t="s">
        <v>784</v>
      </c>
      <c r="E514" s="488" t="s">
        <v>728</v>
      </c>
      <c r="F514" s="488" t="s">
        <v>727</v>
      </c>
      <c r="G514" s="488" t="s">
        <v>732</v>
      </c>
      <c r="H514" s="488" t="s">
        <v>594</v>
      </c>
      <c r="I514" s="488" t="s">
        <v>726</v>
      </c>
      <c r="J514" s="487">
        <v>2025</v>
      </c>
      <c r="K514" s="487">
        <v>160505290</v>
      </c>
      <c r="L514" s="488" t="s">
        <v>963</v>
      </c>
      <c r="M514" s="488" t="s">
        <v>963</v>
      </c>
      <c r="N514" s="487">
        <v>114</v>
      </c>
      <c r="O514" s="488" t="s">
        <v>964</v>
      </c>
      <c r="P514" s="488" t="s">
        <v>977</v>
      </c>
      <c r="Q514" s="487">
        <v>2024</v>
      </c>
      <c r="R514" s="487">
        <v>152903625</v>
      </c>
      <c r="S514" s="489">
        <v>7601665</v>
      </c>
    </row>
    <row r="515" spans="1:19" x14ac:dyDescent="0.3">
      <c r="A515" s="487">
        <v>129</v>
      </c>
      <c r="B515" s="488" t="s">
        <v>1091</v>
      </c>
      <c r="C515" s="487">
        <v>11</v>
      </c>
      <c r="D515" s="488" t="s">
        <v>784</v>
      </c>
      <c r="E515" s="488" t="s">
        <v>728</v>
      </c>
      <c r="F515" s="488" t="s">
        <v>727</v>
      </c>
      <c r="G515" s="488" t="s">
        <v>732</v>
      </c>
      <c r="H515" s="488" t="s">
        <v>594</v>
      </c>
      <c r="I515" s="488" t="s">
        <v>726</v>
      </c>
      <c r="J515" s="487">
        <v>2025</v>
      </c>
      <c r="K515" s="487">
        <v>3341025</v>
      </c>
      <c r="L515" s="488" t="s">
        <v>963</v>
      </c>
      <c r="M515" s="488" t="s">
        <v>963</v>
      </c>
      <c r="N515" s="487">
        <v>115</v>
      </c>
      <c r="O515" s="488" t="s">
        <v>965</v>
      </c>
      <c r="P515" s="488" t="s">
        <v>978</v>
      </c>
      <c r="Q515" s="487">
        <v>2024</v>
      </c>
      <c r="R515" s="487">
        <v>3713955</v>
      </c>
      <c r="S515" s="489">
        <v>-372930</v>
      </c>
    </row>
    <row r="516" spans="1:19" x14ac:dyDescent="0.3">
      <c r="A516" s="487">
        <v>129</v>
      </c>
      <c r="B516" s="488" t="s">
        <v>1091</v>
      </c>
      <c r="C516" s="487">
        <v>11</v>
      </c>
      <c r="D516" s="488" t="s">
        <v>784</v>
      </c>
      <c r="E516" s="488" t="s">
        <v>728</v>
      </c>
      <c r="F516" s="488" t="s">
        <v>727</v>
      </c>
      <c r="G516" s="488" t="s">
        <v>732</v>
      </c>
      <c r="H516" s="488" t="s">
        <v>594</v>
      </c>
      <c r="I516" s="488" t="s">
        <v>726</v>
      </c>
      <c r="J516" s="487">
        <v>2025</v>
      </c>
      <c r="K516" s="487">
        <v>799800</v>
      </c>
      <c r="L516" s="488" t="s">
        <v>963</v>
      </c>
      <c r="M516" s="488" t="s">
        <v>963</v>
      </c>
      <c r="N516" s="487">
        <v>116</v>
      </c>
      <c r="O516" s="488" t="s">
        <v>966</v>
      </c>
      <c r="P516" s="488" t="s">
        <v>979</v>
      </c>
      <c r="Q516" s="487">
        <v>2024</v>
      </c>
      <c r="R516" s="487">
        <v>703731</v>
      </c>
      <c r="S516" s="489">
        <v>96069</v>
      </c>
    </row>
    <row r="517" spans="1:19" x14ac:dyDescent="0.3">
      <c r="A517" s="487">
        <v>129</v>
      </c>
      <c r="B517" s="488" t="s">
        <v>1091</v>
      </c>
      <c r="C517" s="487">
        <v>11</v>
      </c>
      <c r="D517" s="488" t="s">
        <v>784</v>
      </c>
      <c r="E517" s="488" t="s">
        <v>728</v>
      </c>
      <c r="F517" s="488" t="s">
        <v>727</v>
      </c>
      <c r="G517" s="488" t="s">
        <v>732</v>
      </c>
      <c r="H517" s="488" t="s">
        <v>594</v>
      </c>
      <c r="I517" s="488" t="s">
        <v>726</v>
      </c>
      <c r="J517" s="487">
        <v>2025</v>
      </c>
      <c r="K517" s="487">
        <v>164646115</v>
      </c>
      <c r="L517" s="488" t="s">
        <v>963</v>
      </c>
      <c r="M517" s="488" t="s">
        <v>963</v>
      </c>
      <c r="N517" s="487">
        <v>117</v>
      </c>
      <c r="O517" s="488" t="s">
        <v>980</v>
      </c>
      <c r="P517" s="488" t="s">
        <v>981</v>
      </c>
      <c r="Q517" s="487">
        <v>2024</v>
      </c>
      <c r="R517" s="487">
        <v>157321311</v>
      </c>
      <c r="S517" s="489">
        <v>7324804</v>
      </c>
    </row>
    <row r="518" spans="1:19" x14ac:dyDescent="0.3">
      <c r="A518" s="487">
        <v>130</v>
      </c>
      <c r="B518" s="488" t="s">
        <v>1092</v>
      </c>
      <c r="C518" s="487">
        <v>11</v>
      </c>
      <c r="D518" s="488" t="s">
        <v>784</v>
      </c>
      <c r="E518" s="488" t="s">
        <v>755</v>
      </c>
      <c r="F518" s="488" t="s">
        <v>754</v>
      </c>
      <c r="G518" s="488" t="s">
        <v>761</v>
      </c>
      <c r="H518" s="488" t="s">
        <v>577</v>
      </c>
      <c r="I518" s="488" t="s">
        <v>726</v>
      </c>
      <c r="J518" s="487">
        <v>2025</v>
      </c>
      <c r="K518" s="487">
        <v>448468.8</v>
      </c>
      <c r="L518" s="488" t="s">
        <v>963</v>
      </c>
      <c r="M518" s="488" t="s">
        <v>963</v>
      </c>
      <c r="N518" s="487">
        <v>114</v>
      </c>
      <c r="O518" s="488" t="s">
        <v>964</v>
      </c>
      <c r="P518" s="488" t="s">
        <v>977</v>
      </c>
      <c r="Q518" s="487">
        <v>2024</v>
      </c>
      <c r="R518" s="487">
        <v>298034</v>
      </c>
      <c r="S518" s="489">
        <v>150434.79999999999</v>
      </c>
    </row>
    <row r="519" spans="1:19" x14ac:dyDescent="0.3">
      <c r="A519" s="487">
        <v>130</v>
      </c>
      <c r="B519" s="488" t="s">
        <v>1092</v>
      </c>
      <c r="C519" s="487">
        <v>11</v>
      </c>
      <c r="D519" s="488" t="s">
        <v>784</v>
      </c>
      <c r="E519" s="488" t="s">
        <v>755</v>
      </c>
      <c r="F519" s="488" t="s">
        <v>754</v>
      </c>
      <c r="G519" s="488" t="s">
        <v>761</v>
      </c>
      <c r="H519" s="488" t="s">
        <v>577</v>
      </c>
      <c r="I519" s="488" t="s">
        <v>726</v>
      </c>
      <c r="J519" s="487">
        <v>2025</v>
      </c>
      <c r="K519" s="487">
        <v>0</v>
      </c>
      <c r="L519" s="488" t="s">
        <v>963</v>
      </c>
      <c r="M519" s="488" t="s">
        <v>963</v>
      </c>
      <c r="N519" s="487">
        <v>115</v>
      </c>
      <c r="O519" s="488" t="s">
        <v>965</v>
      </c>
      <c r="P519" s="488" t="s">
        <v>978</v>
      </c>
      <c r="Q519" s="487">
        <v>2024</v>
      </c>
      <c r="R519" s="487">
        <v>0</v>
      </c>
      <c r="S519" s="489">
        <v>0</v>
      </c>
    </row>
    <row r="520" spans="1:19" x14ac:dyDescent="0.3">
      <c r="A520" s="487">
        <v>130</v>
      </c>
      <c r="B520" s="488" t="s">
        <v>1092</v>
      </c>
      <c r="C520" s="487">
        <v>11</v>
      </c>
      <c r="D520" s="488" t="s">
        <v>784</v>
      </c>
      <c r="E520" s="488" t="s">
        <v>755</v>
      </c>
      <c r="F520" s="488" t="s">
        <v>754</v>
      </c>
      <c r="G520" s="488" t="s">
        <v>761</v>
      </c>
      <c r="H520" s="488" t="s">
        <v>577</v>
      </c>
      <c r="I520" s="488" t="s">
        <v>726</v>
      </c>
      <c r="J520" s="487">
        <v>2025</v>
      </c>
      <c r="K520" s="487">
        <v>0</v>
      </c>
      <c r="L520" s="488" t="s">
        <v>963</v>
      </c>
      <c r="M520" s="488" t="s">
        <v>963</v>
      </c>
      <c r="N520" s="487">
        <v>116</v>
      </c>
      <c r="O520" s="488" t="s">
        <v>966</v>
      </c>
      <c r="P520" s="488" t="s">
        <v>979</v>
      </c>
      <c r="Q520" s="487">
        <v>2024</v>
      </c>
      <c r="R520" s="487">
        <v>0</v>
      </c>
      <c r="S520" s="489">
        <v>0</v>
      </c>
    </row>
    <row r="521" spans="1:19" x14ac:dyDescent="0.3">
      <c r="A521" s="487">
        <v>130</v>
      </c>
      <c r="B521" s="488" t="s">
        <v>1092</v>
      </c>
      <c r="C521" s="487">
        <v>11</v>
      </c>
      <c r="D521" s="488" t="s">
        <v>784</v>
      </c>
      <c r="E521" s="488" t="s">
        <v>755</v>
      </c>
      <c r="F521" s="488" t="s">
        <v>754</v>
      </c>
      <c r="G521" s="488" t="s">
        <v>761</v>
      </c>
      <c r="H521" s="488" t="s">
        <v>577</v>
      </c>
      <c r="I521" s="488" t="s">
        <v>726</v>
      </c>
      <c r="J521" s="487">
        <v>2025</v>
      </c>
      <c r="K521" s="487">
        <v>448468.8</v>
      </c>
      <c r="L521" s="488" t="s">
        <v>963</v>
      </c>
      <c r="M521" s="488" t="s">
        <v>963</v>
      </c>
      <c r="N521" s="487">
        <v>117</v>
      </c>
      <c r="O521" s="488" t="s">
        <v>980</v>
      </c>
      <c r="P521" s="488" t="s">
        <v>981</v>
      </c>
      <c r="Q521" s="487">
        <v>2024</v>
      </c>
      <c r="R521" s="487">
        <v>298034</v>
      </c>
      <c r="S521" s="489">
        <v>150434.79999999999</v>
      </c>
    </row>
    <row r="522" spans="1:19" x14ac:dyDescent="0.3">
      <c r="A522" s="487">
        <v>131</v>
      </c>
      <c r="B522" s="488" t="s">
        <v>1093</v>
      </c>
      <c r="C522" s="487">
        <v>11</v>
      </c>
      <c r="D522" s="488" t="s">
        <v>784</v>
      </c>
      <c r="E522" s="488" t="s">
        <v>755</v>
      </c>
      <c r="F522" s="488" t="s">
        <v>754</v>
      </c>
      <c r="G522" s="488" t="s">
        <v>761</v>
      </c>
      <c r="H522" s="488" t="s">
        <v>577</v>
      </c>
      <c r="I522" s="488" t="s">
        <v>726</v>
      </c>
      <c r="J522" s="487">
        <v>2025</v>
      </c>
      <c r="K522" s="487">
        <v>8367279.2000000002</v>
      </c>
      <c r="L522" s="488" t="s">
        <v>963</v>
      </c>
      <c r="M522" s="488" t="s">
        <v>963</v>
      </c>
      <c r="N522" s="487">
        <v>114</v>
      </c>
      <c r="O522" s="488" t="s">
        <v>964</v>
      </c>
      <c r="P522" s="488" t="s">
        <v>977</v>
      </c>
      <c r="Q522" s="487">
        <v>2024</v>
      </c>
      <c r="R522" s="487">
        <v>6824356.5</v>
      </c>
      <c r="S522" s="489">
        <v>1542922.7000000002</v>
      </c>
    </row>
    <row r="523" spans="1:19" x14ac:dyDescent="0.3">
      <c r="A523" s="487">
        <v>131</v>
      </c>
      <c r="B523" s="488" t="s">
        <v>1093</v>
      </c>
      <c r="C523" s="487">
        <v>11</v>
      </c>
      <c r="D523" s="488" t="s">
        <v>784</v>
      </c>
      <c r="E523" s="488" t="s">
        <v>755</v>
      </c>
      <c r="F523" s="488" t="s">
        <v>754</v>
      </c>
      <c r="G523" s="488" t="s">
        <v>761</v>
      </c>
      <c r="H523" s="488" t="s">
        <v>577</v>
      </c>
      <c r="I523" s="488" t="s">
        <v>726</v>
      </c>
      <c r="J523" s="487">
        <v>2025</v>
      </c>
      <c r="K523" s="487">
        <v>0</v>
      </c>
      <c r="L523" s="488" t="s">
        <v>963</v>
      </c>
      <c r="M523" s="488" t="s">
        <v>963</v>
      </c>
      <c r="N523" s="487">
        <v>115</v>
      </c>
      <c r="O523" s="488" t="s">
        <v>965</v>
      </c>
      <c r="P523" s="488" t="s">
        <v>978</v>
      </c>
      <c r="Q523" s="487">
        <v>2024</v>
      </c>
      <c r="R523" s="487">
        <v>0</v>
      </c>
      <c r="S523" s="489">
        <v>0</v>
      </c>
    </row>
    <row r="524" spans="1:19" x14ac:dyDescent="0.3">
      <c r="A524" s="487">
        <v>131</v>
      </c>
      <c r="B524" s="488" t="s">
        <v>1093</v>
      </c>
      <c r="C524" s="487">
        <v>11</v>
      </c>
      <c r="D524" s="488" t="s">
        <v>784</v>
      </c>
      <c r="E524" s="488" t="s">
        <v>755</v>
      </c>
      <c r="F524" s="488" t="s">
        <v>754</v>
      </c>
      <c r="G524" s="488" t="s">
        <v>761</v>
      </c>
      <c r="H524" s="488" t="s">
        <v>577</v>
      </c>
      <c r="I524" s="488" t="s">
        <v>726</v>
      </c>
      <c r="J524" s="487">
        <v>2025</v>
      </c>
      <c r="K524" s="487">
        <v>0</v>
      </c>
      <c r="L524" s="488" t="s">
        <v>963</v>
      </c>
      <c r="M524" s="488" t="s">
        <v>963</v>
      </c>
      <c r="N524" s="487">
        <v>116</v>
      </c>
      <c r="O524" s="488" t="s">
        <v>966</v>
      </c>
      <c r="P524" s="488" t="s">
        <v>979</v>
      </c>
      <c r="Q524" s="487">
        <v>2024</v>
      </c>
      <c r="R524" s="487">
        <v>0</v>
      </c>
      <c r="S524" s="489">
        <v>0</v>
      </c>
    </row>
    <row r="525" spans="1:19" x14ac:dyDescent="0.3">
      <c r="A525" s="487">
        <v>131</v>
      </c>
      <c r="B525" s="488" t="s">
        <v>1093</v>
      </c>
      <c r="C525" s="487">
        <v>11</v>
      </c>
      <c r="D525" s="488" t="s">
        <v>784</v>
      </c>
      <c r="E525" s="488" t="s">
        <v>755</v>
      </c>
      <c r="F525" s="488" t="s">
        <v>754</v>
      </c>
      <c r="G525" s="488" t="s">
        <v>761</v>
      </c>
      <c r="H525" s="488" t="s">
        <v>577</v>
      </c>
      <c r="I525" s="488" t="s">
        <v>726</v>
      </c>
      <c r="J525" s="487">
        <v>2025</v>
      </c>
      <c r="K525" s="487">
        <v>8367279.2000000002</v>
      </c>
      <c r="L525" s="488" t="s">
        <v>963</v>
      </c>
      <c r="M525" s="488" t="s">
        <v>963</v>
      </c>
      <c r="N525" s="487">
        <v>117</v>
      </c>
      <c r="O525" s="488" t="s">
        <v>980</v>
      </c>
      <c r="P525" s="488" t="s">
        <v>981</v>
      </c>
      <c r="Q525" s="487">
        <v>2024</v>
      </c>
      <c r="R525" s="487">
        <v>6824356.5</v>
      </c>
      <c r="S525" s="489">
        <v>1542922.7000000002</v>
      </c>
    </row>
    <row r="526" spans="1:19" x14ac:dyDescent="0.3">
      <c r="A526" s="487">
        <v>132</v>
      </c>
      <c r="B526" s="488" t="s">
        <v>1094</v>
      </c>
      <c r="C526" s="487">
        <v>11</v>
      </c>
      <c r="D526" s="488" t="s">
        <v>784</v>
      </c>
      <c r="E526" s="488" t="s">
        <v>755</v>
      </c>
      <c r="F526" s="488" t="s">
        <v>754</v>
      </c>
      <c r="G526" s="488" t="s">
        <v>761</v>
      </c>
      <c r="H526" s="488" t="s">
        <v>577</v>
      </c>
      <c r="I526" s="488" t="s">
        <v>726</v>
      </c>
      <c r="J526" s="487">
        <v>2025</v>
      </c>
      <c r="K526" s="487">
        <v>66003.600000000006</v>
      </c>
      <c r="L526" s="488" t="s">
        <v>963</v>
      </c>
      <c r="M526" s="488" t="s">
        <v>963</v>
      </c>
      <c r="N526" s="487">
        <v>114</v>
      </c>
      <c r="O526" s="488" t="s">
        <v>964</v>
      </c>
      <c r="P526" s="488" t="s">
        <v>977</v>
      </c>
      <c r="Q526" s="487">
        <v>2024</v>
      </c>
      <c r="R526" s="487">
        <v>66300</v>
      </c>
      <c r="S526" s="489">
        <v>-296.39999999999418</v>
      </c>
    </row>
    <row r="527" spans="1:19" x14ac:dyDescent="0.3">
      <c r="A527" s="487">
        <v>132</v>
      </c>
      <c r="B527" s="488" t="s">
        <v>1094</v>
      </c>
      <c r="C527" s="487">
        <v>11</v>
      </c>
      <c r="D527" s="488" t="s">
        <v>784</v>
      </c>
      <c r="E527" s="488" t="s">
        <v>755</v>
      </c>
      <c r="F527" s="488" t="s">
        <v>754</v>
      </c>
      <c r="G527" s="488" t="s">
        <v>761</v>
      </c>
      <c r="H527" s="488" t="s">
        <v>577</v>
      </c>
      <c r="I527" s="488" t="s">
        <v>726</v>
      </c>
      <c r="J527" s="487">
        <v>2025</v>
      </c>
      <c r="K527" s="487">
        <v>0</v>
      </c>
      <c r="L527" s="488" t="s">
        <v>963</v>
      </c>
      <c r="M527" s="488" t="s">
        <v>963</v>
      </c>
      <c r="N527" s="487">
        <v>115</v>
      </c>
      <c r="O527" s="488" t="s">
        <v>965</v>
      </c>
      <c r="P527" s="488" t="s">
        <v>978</v>
      </c>
      <c r="Q527" s="487">
        <v>2024</v>
      </c>
      <c r="R527" s="487">
        <v>0</v>
      </c>
      <c r="S527" s="489">
        <v>0</v>
      </c>
    </row>
    <row r="528" spans="1:19" x14ac:dyDescent="0.3">
      <c r="A528" s="487">
        <v>132</v>
      </c>
      <c r="B528" s="488" t="s">
        <v>1094</v>
      </c>
      <c r="C528" s="487">
        <v>11</v>
      </c>
      <c r="D528" s="488" t="s">
        <v>784</v>
      </c>
      <c r="E528" s="488" t="s">
        <v>755</v>
      </c>
      <c r="F528" s="488" t="s">
        <v>754</v>
      </c>
      <c r="G528" s="488" t="s">
        <v>761</v>
      </c>
      <c r="H528" s="488" t="s">
        <v>577</v>
      </c>
      <c r="I528" s="488" t="s">
        <v>726</v>
      </c>
      <c r="J528" s="487">
        <v>2025</v>
      </c>
      <c r="K528" s="487">
        <v>0</v>
      </c>
      <c r="L528" s="488" t="s">
        <v>963</v>
      </c>
      <c r="M528" s="488" t="s">
        <v>963</v>
      </c>
      <c r="N528" s="487">
        <v>116</v>
      </c>
      <c r="O528" s="488" t="s">
        <v>966</v>
      </c>
      <c r="P528" s="488" t="s">
        <v>979</v>
      </c>
      <c r="Q528" s="487">
        <v>2024</v>
      </c>
      <c r="R528" s="487">
        <v>0</v>
      </c>
      <c r="S528" s="489">
        <v>0</v>
      </c>
    </row>
    <row r="529" spans="1:19" x14ac:dyDescent="0.3">
      <c r="A529" s="487">
        <v>132</v>
      </c>
      <c r="B529" s="488" t="s">
        <v>1094</v>
      </c>
      <c r="C529" s="487">
        <v>11</v>
      </c>
      <c r="D529" s="488" t="s">
        <v>784</v>
      </c>
      <c r="E529" s="488" t="s">
        <v>755</v>
      </c>
      <c r="F529" s="488" t="s">
        <v>754</v>
      </c>
      <c r="G529" s="488" t="s">
        <v>761</v>
      </c>
      <c r="H529" s="488" t="s">
        <v>577</v>
      </c>
      <c r="I529" s="488" t="s">
        <v>726</v>
      </c>
      <c r="J529" s="487">
        <v>2025</v>
      </c>
      <c r="K529" s="487">
        <v>66003.600000000006</v>
      </c>
      <c r="L529" s="488" t="s">
        <v>963</v>
      </c>
      <c r="M529" s="488" t="s">
        <v>963</v>
      </c>
      <c r="N529" s="487">
        <v>117</v>
      </c>
      <c r="O529" s="488" t="s">
        <v>980</v>
      </c>
      <c r="P529" s="488" t="s">
        <v>981</v>
      </c>
      <c r="Q529" s="487">
        <v>2024</v>
      </c>
      <c r="R529" s="487">
        <v>66300</v>
      </c>
      <c r="S529" s="489">
        <v>-296.39999999999418</v>
      </c>
    </row>
    <row r="530" spans="1:19" x14ac:dyDescent="0.3">
      <c r="A530" s="487">
        <v>133</v>
      </c>
      <c r="B530" s="488" t="s">
        <v>1095</v>
      </c>
      <c r="C530" s="487">
        <v>11</v>
      </c>
      <c r="D530" s="488" t="s">
        <v>784</v>
      </c>
      <c r="E530" s="488" t="s">
        <v>755</v>
      </c>
      <c r="F530" s="488" t="s">
        <v>754</v>
      </c>
      <c r="G530" s="488" t="s">
        <v>761</v>
      </c>
      <c r="H530" s="488" t="s">
        <v>577</v>
      </c>
      <c r="I530" s="488" t="s">
        <v>726</v>
      </c>
      <c r="J530" s="487">
        <v>2025</v>
      </c>
      <c r="K530" s="487">
        <v>3720.7040000000002</v>
      </c>
      <c r="L530" s="488" t="s">
        <v>963</v>
      </c>
      <c r="M530" s="488" t="s">
        <v>963</v>
      </c>
      <c r="N530" s="487">
        <v>114</v>
      </c>
      <c r="O530" s="488" t="s">
        <v>964</v>
      </c>
      <c r="P530" s="488" t="s">
        <v>977</v>
      </c>
      <c r="Q530" s="487">
        <v>2024</v>
      </c>
      <c r="R530" s="487">
        <v>4487.6000000000004</v>
      </c>
      <c r="S530" s="489">
        <v>-766.89600000000019</v>
      </c>
    </row>
    <row r="531" spans="1:19" x14ac:dyDescent="0.3">
      <c r="A531" s="487">
        <v>133</v>
      </c>
      <c r="B531" s="488" t="s">
        <v>1095</v>
      </c>
      <c r="C531" s="487">
        <v>11</v>
      </c>
      <c r="D531" s="488" t="s">
        <v>784</v>
      </c>
      <c r="E531" s="488" t="s">
        <v>755</v>
      </c>
      <c r="F531" s="488" t="s">
        <v>754</v>
      </c>
      <c r="G531" s="488" t="s">
        <v>761</v>
      </c>
      <c r="H531" s="488" t="s">
        <v>577</v>
      </c>
      <c r="I531" s="488" t="s">
        <v>726</v>
      </c>
      <c r="J531" s="487">
        <v>2025</v>
      </c>
      <c r="K531" s="487">
        <v>0</v>
      </c>
      <c r="L531" s="488" t="s">
        <v>963</v>
      </c>
      <c r="M531" s="488" t="s">
        <v>963</v>
      </c>
      <c r="N531" s="487">
        <v>115</v>
      </c>
      <c r="O531" s="488" t="s">
        <v>965</v>
      </c>
      <c r="P531" s="488" t="s">
        <v>978</v>
      </c>
      <c r="Q531" s="487">
        <v>2024</v>
      </c>
      <c r="R531" s="487">
        <v>0</v>
      </c>
      <c r="S531" s="489">
        <v>0</v>
      </c>
    </row>
    <row r="532" spans="1:19" x14ac:dyDescent="0.3">
      <c r="A532" s="487">
        <v>133</v>
      </c>
      <c r="B532" s="488" t="s">
        <v>1095</v>
      </c>
      <c r="C532" s="487">
        <v>11</v>
      </c>
      <c r="D532" s="488" t="s">
        <v>784</v>
      </c>
      <c r="E532" s="488" t="s">
        <v>755</v>
      </c>
      <c r="F532" s="488" t="s">
        <v>754</v>
      </c>
      <c r="G532" s="488" t="s">
        <v>761</v>
      </c>
      <c r="H532" s="488" t="s">
        <v>577</v>
      </c>
      <c r="I532" s="488" t="s">
        <v>726</v>
      </c>
      <c r="J532" s="487">
        <v>2025</v>
      </c>
      <c r="K532" s="487">
        <v>0</v>
      </c>
      <c r="L532" s="488" t="s">
        <v>963</v>
      </c>
      <c r="M532" s="488" t="s">
        <v>963</v>
      </c>
      <c r="N532" s="487">
        <v>116</v>
      </c>
      <c r="O532" s="488" t="s">
        <v>966</v>
      </c>
      <c r="P532" s="488" t="s">
        <v>979</v>
      </c>
      <c r="Q532" s="487">
        <v>2024</v>
      </c>
      <c r="R532" s="487">
        <v>0</v>
      </c>
      <c r="S532" s="489">
        <v>0</v>
      </c>
    </row>
    <row r="533" spans="1:19" x14ac:dyDescent="0.3">
      <c r="A533" s="487">
        <v>133</v>
      </c>
      <c r="B533" s="488" t="s">
        <v>1095</v>
      </c>
      <c r="C533" s="487">
        <v>11</v>
      </c>
      <c r="D533" s="488" t="s">
        <v>784</v>
      </c>
      <c r="E533" s="488" t="s">
        <v>755</v>
      </c>
      <c r="F533" s="488" t="s">
        <v>754</v>
      </c>
      <c r="G533" s="488" t="s">
        <v>761</v>
      </c>
      <c r="H533" s="488" t="s">
        <v>577</v>
      </c>
      <c r="I533" s="488" t="s">
        <v>726</v>
      </c>
      <c r="J533" s="487">
        <v>2025</v>
      </c>
      <c r="K533" s="487">
        <v>3720.7040000000002</v>
      </c>
      <c r="L533" s="488" t="s">
        <v>963</v>
      </c>
      <c r="M533" s="488" t="s">
        <v>963</v>
      </c>
      <c r="N533" s="487">
        <v>117</v>
      </c>
      <c r="O533" s="488" t="s">
        <v>980</v>
      </c>
      <c r="P533" s="488" t="s">
        <v>981</v>
      </c>
      <c r="Q533" s="487">
        <v>2024</v>
      </c>
      <c r="R533" s="487">
        <v>4487.6000000000004</v>
      </c>
      <c r="S533" s="489">
        <v>-766.89600000000019</v>
      </c>
    </row>
    <row r="534" spans="1:19" x14ac:dyDescent="0.3">
      <c r="A534" s="487">
        <v>134</v>
      </c>
      <c r="B534" s="488" t="s">
        <v>1096</v>
      </c>
      <c r="C534" s="487">
        <v>11</v>
      </c>
      <c r="D534" s="488" t="s">
        <v>784</v>
      </c>
      <c r="E534" s="488" t="s">
        <v>755</v>
      </c>
      <c r="F534" s="488" t="s">
        <v>754</v>
      </c>
      <c r="G534" s="488" t="s">
        <v>761</v>
      </c>
      <c r="H534" s="488" t="s">
        <v>577</v>
      </c>
      <c r="I534" s="488" t="s">
        <v>726</v>
      </c>
      <c r="J534" s="487">
        <v>2025</v>
      </c>
      <c r="K534" s="487">
        <v>285222.08</v>
      </c>
      <c r="L534" s="488" t="s">
        <v>963</v>
      </c>
      <c r="M534" s="488" t="s">
        <v>963</v>
      </c>
      <c r="N534" s="487">
        <v>114</v>
      </c>
      <c r="O534" s="488" t="s">
        <v>964</v>
      </c>
      <c r="P534" s="488" t="s">
        <v>977</v>
      </c>
      <c r="Q534" s="487">
        <v>2024</v>
      </c>
      <c r="R534" s="487">
        <v>288306</v>
      </c>
      <c r="S534" s="489">
        <v>-3083.9199999999837</v>
      </c>
    </row>
    <row r="535" spans="1:19" x14ac:dyDescent="0.3">
      <c r="A535" s="487">
        <v>134</v>
      </c>
      <c r="B535" s="488" t="s">
        <v>1096</v>
      </c>
      <c r="C535" s="487">
        <v>11</v>
      </c>
      <c r="D535" s="488" t="s">
        <v>784</v>
      </c>
      <c r="E535" s="488" t="s">
        <v>755</v>
      </c>
      <c r="F535" s="488" t="s">
        <v>754</v>
      </c>
      <c r="G535" s="488" t="s">
        <v>761</v>
      </c>
      <c r="H535" s="488" t="s">
        <v>577</v>
      </c>
      <c r="I535" s="488" t="s">
        <v>726</v>
      </c>
      <c r="J535" s="487">
        <v>2025</v>
      </c>
      <c r="K535" s="487">
        <v>0</v>
      </c>
      <c r="L535" s="488" t="s">
        <v>963</v>
      </c>
      <c r="M535" s="488" t="s">
        <v>963</v>
      </c>
      <c r="N535" s="487">
        <v>115</v>
      </c>
      <c r="O535" s="488" t="s">
        <v>965</v>
      </c>
      <c r="P535" s="488" t="s">
        <v>978</v>
      </c>
      <c r="Q535" s="487">
        <v>2024</v>
      </c>
      <c r="R535" s="487">
        <v>0</v>
      </c>
      <c r="S535" s="489">
        <v>0</v>
      </c>
    </row>
    <row r="536" spans="1:19" x14ac:dyDescent="0.3">
      <c r="A536" s="487">
        <v>134</v>
      </c>
      <c r="B536" s="488" t="s">
        <v>1096</v>
      </c>
      <c r="C536" s="487">
        <v>11</v>
      </c>
      <c r="D536" s="488" t="s">
        <v>784</v>
      </c>
      <c r="E536" s="488" t="s">
        <v>755</v>
      </c>
      <c r="F536" s="488" t="s">
        <v>754</v>
      </c>
      <c r="G536" s="488" t="s">
        <v>761</v>
      </c>
      <c r="H536" s="488" t="s">
        <v>577</v>
      </c>
      <c r="I536" s="488" t="s">
        <v>726</v>
      </c>
      <c r="J536" s="487">
        <v>2025</v>
      </c>
      <c r="K536" s="487">
        <v>0</v>
      </c>
      <c r="L536" s="488" t="s">
        <v>963</v>
      </c>
      <c r="M536" s="488" t="s">
        <v>963</v>
      </c>
      <c r="N536" s="487">
        <v>116</v>
      </c>
      <c r="O536" s="488" t="s">
        <v>966</v>
      </c>
      <c r="P536" s="488" t="s">
        <v>979</v>
      </c>
      <c r="Q536" s="487">
        <v>2024</v>
      </c>
      <c r="R536" s="487">
        <v>0</v>
      </c>
      <c r="S536" s="489">
        <v>0</v>
      </c>
    </row>
    <row r="537" spans="1:19" x14ac:dyDescent="0.3">
      <c r="A537" s="487">
        <v>134</v>
      </c>
      <c r="B537" s="488" t="s">
        <v>1096</v>
      </c>
      <c r="C537" s="487">
        <v>11</v>
      </c>
      <c r="D537" s="488" t="s">
        <v>784</v>
      </c>
      <c r="E537" s="488" t="s">
        <v>755</v>
      </c>
      <c r="F537" s="488" t="s">
        <v>754</v>
      </c>
      <c r="G537" s="488" t="s">
        <v>761</v>
      </c>
      <c r="H537" s="488" t="s">
        <v>577</v>
      </c>
      <c r="I537" s="488" t="s">
        <v>726</v>
      </c>
      <c r="J537" s="487">
        <v>2025</v>
      </c>
      <c r="K537" s="487">
        <v>285222.08</v>
      </c>
      <c r="L537" s="488" t="s">
        <v>963</v>
      </c>
      <c r="M537" s="488" t="s">
        <v>963</v>
      </c>
      <c r="N537" s="487">
        <v>117</v>
      </c>
      <c r="O537" s="488" t="s">
        <v>980</v>
      </c>
      <c r="P537" s="488" t="s">
        <v>981</v>
      </c>
      <c r="Q537" s="487">
        <v>2024</v>
      </c>
      <c r="R537" s="487">
        <v>288306</v>
      </c>
      <c r="S537" s="489">
        <v>-3083.9199999999837</v>
      </c>
    </row>
    <row r="538" spans="1:19" x14ac:dyDescent="0.3">
      <c r="A538" s="487">
        <v>135</v>
      </c>
      <c r="B538" s="488" t="s">
        <v>1097</v>
      </c>
      <c r="C538" s="487">
        <v>11</v>
      </c>
      <c r="D538" s="488" t="s">
        <v>784</v>
      </c>
      <c r="E538" s="488" t="s">
        <v>755</v>
      </c>
      <c r="F538" s="488" t="s">
        <v>754</v>
      </c>
      <c r="G538" s="488" t="s">
        <v>761</v>
      </c>
      <c r="H538" s="488" t="s">
        <v>577</v>
      </c>
      <c r="I538" s="488" t="s">
        <v>726</v>
      </c>
      <c r="J538" s="487">
        <v>2025</v>
      </c>
      <c r="K538" s="487">
        <v>0</v>
      </c>
      <c r="L538" s="488" t="s">
        <v>963</v>
      </c>
      <c r="M538" s="488" t="s">
        <v>963</v>
      </c>
      <c r="N538" s="487">
        <v>114</v>
      </c>
      <c r="O538" s="488" t="s">
        <v>964</v>
      </c>
      <c r="P538" s="488" t="s">
        <v>977</v>
      </c>
      <c r="Q538" s="487">
        <v>2024</v>
      </c>
      <c r="R538" s="487">
        <v>0</v>
      </c>
      <c r="S538" s="489">
        <v>0</v>
      </c>
    </row>
    <row r="539" spans="1:19" x14ac:dyDescent="0.3">
      <c r="A539" s="487">
        <v>135</v>
      </c>
      <c r="B539" s="488" t="s">
        <v>1097</v>
      </c>
      <c r="C539" s="487">
        <v>11</v>
      </c>
      <c r="D539" s="488" t="s">
        <v>784</v>
      </c>
      <c r="E539" s="488" t="s">
        <v>755</v>
      </c>
      <c r="F539" s="488" t="s">
        <v>754</v>
      </c>
      <c r="G539" s="488" t="s">
        <v>761</v>
      </c>
      <c r="H539" s="488" t="s">
        <v>577</v>
      </c>
      <c r="I539" s="488" t="s">
        <v>726</v>
      </c>
      <c r="J539" s="487">
        <v>2025</v>
      </c>
      <c r="K539" s="487">
        <v>0</v>
      </c>
      <c r="L539" s="488" t="s">
        <v>963</v>
      </c>
      <c r="M539" s="488" t="s">
        <v>963</v>
      </c>
      <c r="N539" s="487">
        <v>115</v>
      </c>
      <c r="O539" s="488" t="s">
        <v>965</v>
      </c>
      <c r="P539" s="488" t="s">
        <v>978</v>
      </c>
      <c r="Q539" s="487">
        <v>2024</v>
      </c>
      <c r="R539" s="487">
        <v>0</v>
      </c>
      <c r="S539" s="489">
        <v>0</v>
      </c>
    </row>
    <row r="540" spans="1:19" x14ac:dyDescent="0.3">
      <c r="A540" s="487">
        <v>135</v>
      </c>
      <c r="B540" s="488" t="s">
        <v>1097</v>
      </c>
      <c r="C540" s="487">
        <v>11</v>
      </c>
      <c r="D540" s="488" t="s">
        <v>784</v>
      </c>
      <c r="E540" s="488" t="s">
        <v>755</v>
      </c>
      <c r="F540" s="488" t="s">
        <v>754</v>
      </c>
      <c r="G540" s="488" t="s">
        <v>761</v>
      </c>
      <c r="H540" s="488" t="s">
        <v>577</v>
      </c>
      <c r="I540" s="488" t="s">
        <v>726</v>
      </c>
      <c r="J540" s="487">
        <v>2025</v>
      </c>
      <c r="K540" s="487">
        <v>0</v>
      </c>
      <c r="L540" s="488" t="s">
        <v>963</v>
      </c>
      <c r="M540" s="488" t="s">
        <v>963</v>
      </c>
      <c r="N540" s="487">
        <v>116</v>
      </c>
      <c r="O540" s="488" t="s">
        <v>966</v>
      </c>
      <c r="P540" s="488" t="s">
        <v>979</v>
      </c>
      <c r="Q540" s="487">
        <v>2024</v>
      </c>
      <c r="R540" s="487">
        <v>0</v>
      </c>
      <c r="S540" s="489">
        <v>0</v>
      </c>
    </row>
    <row r="541" spans="1:19" x14ac:dyDescent="0.3">
      <c r="A541" s="487">
        <v>135</v>
      </c>
      <c r="B541" s="488" t="s">
        <v>1097</v>
      </c>
      <c r="C541" s="487">
        <v>11</v>
      </c>
      <c r="D541" s="488" t="s">
        <v>784</v>
      </c>
      <c r="E541" s="488" t="s">
        <v>755</v>
      </c>
      <c r="F541" s="488" t="s">
        <v>754</v>
      </c>
      <c r="G541" s="488" t="s">
        <v>761</v>
      </c>
      <c r="H541" s="488" t="s">
        <v>577</v>
      </c>
      <c r="I541" s="488" t="s">
        <v>726</v>
      </c>
      <c r="J541" s="487">
        <v>2025</v>
      </c>
      <c r="K541" s="487">
        <v>0</v>
      </c>
      <c r="L541" s="488" t="s">
        <v>963</v>
      </c>
      <c r="M541" s="488" t="s">
        <v>963</v>
      </c>
      <c r="N541" s="487">
        <v>117</v>
      </c>
      <c r="O541" s="488" t="s">
        <v>980</v>
      </c>
      <c r="P541" s="488" t="s">
        <v>981</v>
      </c>
      <c r="Q541" s="487">
        <v>2024</v>
      </c>
      <c r="R541" s="487">
        <v>0</v>
      </c>
      <c r="S541" s="489">
        <v>0</v>
      </c>
    </row>
    <row r="542" spans="1:19" x14ac:dyDescent="0.3">
      <c r="A542" s="487">
        <v>136</v>
      </c>
      <c r="B542" s="488" t="s">
        <v>1098</v>
      </c>
      <c r="C542" s="487">
        <v>11</v>
      </c>
      <c r="D542" s="488" t="s">
        <v>784</v>
      </c>
      <c r="E542" s="488" t="s">
        <v>755</v>
      </c>
      <c r="F542" s="488" t="s">
        <v>754</v>
      </c>
      <c r="G542" s="488" t="s">
        <v>761</v>
      </c>
      <c r="H542" s="488" t="s">
        <v>577</v>
      </c>
      <c r="I542" s="488" t="s">
        <v>726</v>
      </c>
      <c r="J542" s="487">
        <v>2025</v>
      </c>
      <c r="K542" s="487">
        <v>2704</v>
      </c>
      <c r="L542" s="488" t="s">
        <v>963</v>
      </c>
      <c r="M542" s="488" t="s">
        <v>963</v>
      </c>
      <c r="N542" s="487">
        <v>114</v>
      </c>
      <c r="O542" s="488" t="s">
        <v>964</v>
      </c>
      <c r="P542" s="488" t="s">
        <v>977</v>
      </c>
      <c r="Q542" s="487">
        <v>2024</v>
      </c>
      <c r="R542" s="487">
        <v>2600</v>
      </c>
      <c r="S542" s="489">
        <v>104</v>
      </c>
    </row>
    <row r="543" spans="1:19" x14ac:dyDescent="0.3">
      <c r="A543" s="487">
        <v>136</v>
      </c>
      <c r="B543" s="488" t="s">
        <v>1098</v>
      </c>
      <c r="C543" s="487">
        <v>11</v>
      </c>
      <c r="D543" s="488" t="s">
        <v>784</v>
      </c>
      <c r="E543" s="488" t="s">
        <v>755</v>
      </c>
      <c r="F543" s="488" t="s">
        <v>754</v>
      </c>
      <c r="G543" s="488" t="s">
        <v>761</v>
      </c>
      <c r="H543" s="488" t="s">
        <v>577</v>
      </c>
      <c r="I543" s="488" t="s">
        <v>726</v>
      </c>
      <c r="J543" s="487">
        <v>2025</v>
      </c>
      <c r="K543" s="487">
        <v>0</v>
      </c>
      <c r="L543" s="488" t="s">
        <v>963</v>
      </c>
      <c r="M543" s="488" t="s">
        <v>963</v>
      </c>
      <c r="N543" s="487">
        <v>115</v>
      </c>
      <c r="O543" s="488" t="s">
        <v>965</v>
      </c>
      <c r="P543" s="488" t="s">
        <v>978</v>
      </c>
      <c r="Q543" s="487">
        <v>2024</v>
      </c>
      <c r="R543" s="487">
        <v>0</v>
      </c>
      <c r="S543" s="489">
        <v>0</v>
      </c>
    </row>
    <row r="544" spans="1:19" x14ac:dyDescent="0.3">
      <c r="A544" s="487">
        <v>136</v>
      </c>
      <c r="B544" s="488" t="s">
        <v>1098</v>
      </c>
      <c r="C544" s="487">
        <v>11</v>
      </c>
      <c r="D544" s="488" t="s">
        <v>784</v>
      </c>
      <c r="E544" s="488" t="s">
        <v>755</v>
      </c>
      <c r="F544" s="488" t="s">
        <v>754</v>
      </c>
      <c r="G544" s="488" t="s">
        <v>761</v>
      </c>
      <c r="H544" s="488" t="s">
        <v>577</v>
      </c>
      <c r="I544" s="488" t="s">
        <v>726</v>
      </c>
      <c r="J544" s="487">
        <v>2025</v>
      </c>
      <c r="K544" s="487">
        <v>0</v>
      </c>
      <c r="L544" s="488" t="s">
        <v>963</v>
      </c>
      <c r="M544" s="488" t="s">
        <v>963</v>
      </c>
      <c r="N544" s="487">
        <v>116</v>
      </c>
      <c r="O544" s="488" t="s">
        <v>966</v>
      </c>
      <c r="P544" s="488" t="s">
        <v>979</v>
      </c>
      <c r="Q544" s="487">
        <v>2024</v>
      </c>
      <c r="R544" s="487">
        <v>0</v>
      </c>
      <c r="S544" s="489">
        <v>0</v>
      </c>
    </row>
    <row r="545" spans="1:19" x14ac:dyDescent="0.3">
      <c r="A545" s="487">
        <v>136</v>
      </c>
      <c r="B545" s="488" t="s">
        <v>1098</v>
      </c>
      <c r="C545" s="487">
        <v>11</v>
      </c>
      <c r="D545" s="488" t="s">
        <v>784</v>
      </c>
      <c r="E545" s="488" t="s">
        <v>755</v>
      </c>
      <c r="F545" s="488" t="s">
        <v>754</v>
      </c>
      <c r="G545" s="488" t="s">
        <v>761</v>
      </c>
      <c r="H545" s="488" t="s">
        <v>577</v>
      </c>
      <c r="I545" s="488" t="s">
        <v>726</v>
      </c>
      <c r="J545" s="487">
        <v>2025</v>
      </c>
      <c r="K545" s="487">
        <v>2704</v>
      </c>
      <c r="L545" s="488" t="s">
        <v>963</v>
      </c>
      <c r="M545" s="488" t="s">
        <v>963</v>
      </c>
      <c r="N545" s="487">
        <v>117</v>
      </c>
      <c r="O545" s="488" t="s">
        <v>980</v>
      </c>
      <c r="P545" s="488" t="s">
        <v>981</v>
      </c>
      <c r="Q545" s="487">
        <v>2024</v>
      </c>
      <c r="R545" s="487">
        <v>2600</v>
      </c>
      <c r="S545" s="489">
        <v>104</v>
      </c>
    </row>
    <row r="546" spans="1:19" x14ac:dyDescent="0.3">
      <c r="A546" s="487">
        <v>137</v>
      </c>
      <c r="B546" s="488" t="s">
        <v>1099</v>
      </c>
      <c r="C546" s="487">
        <v>11</v>
      </c>
      <c r="D546" s="488" t="s">
        <v>784</v>
      </c>
      <c r="E546" s="488" t="s">
        <v>755</v>
      </c>
      <c r="F546" s="488" t="s">
        <v>754</v>
      </c>
      <c r="G546" s="488" t="s">
        <v>764</v>
      </c>
      <c r="H546" s="488" t="s">
        <v>765</v>
      </c>
      <c r="I546" s="488" t="s">
        <v>726</v>
      </c>
      <c r="J546" s="487">
        <v>2025</v>
      </c>
      <c r="K546" s="487">
        <v>373231.76</v>
      </c>
      <c r="L546" s="488" t="s">
        <v>963</v>
      </c>
      <c r="M546" s="488" t="s">
        <v>963</v>
      </c>
      <c r="N546" s="487">
        <v>114</v>
      </c>
      <c r="O546" s="488" t="s">
        <v>964</v>
      </c>
      <c r="P546" s="488" t="s">
        <v>977</v>
      </c>
      <c r="Q546" s="487">
        <v>2024</v>
      </c>
      <c r="R546" s="487">
        <v>200377.8</v>
      </c>
      <c r="S546" s="489">
        <v>172853.96000000002</v>
      </c>
    </row>
    <row r="547" spans="1:19" x14ac:dyDescent="0.3">
      <c r="A547" s="487">
        <v>137</v>
      </c>
      <c r="B547" s="488" t="s">
        <v>1099</v>
      </c>
      <c r="C547" s="487">
        <v>11</v>
      </c>
      <c r="D547" s="488" t="s">
        <v>784</v>
      </c>
      <c r="E547" s="488" t="s">
        <v>755</v>
      </c>
      <c r="F547" s="488" t="s">
        <v>754</v>
      </c>
      <c r="G547" s="488" t="s">
        <v>764</v>
      </c>
      <c r="H547" s="488" t="s">
        <v>765</v>
      </c>
      <c r="I547" s="488" t="s">
        <v>726</v>
      </c>
      <c r="J547" s="487">
        <v>2025</v>
      </c>
      <c r="K547" s="487">
        <v>0</v>
      </c>
      <c r="L547" s="488" t="s">
        <v>963</v>
      </c>
      <c r="M547" s="488" t="s">
        <v>963</v>
      </c>
      <c r="N547" s="487">
        <v>115</v>
      </c>
      <c r="O547" s="488" t="s">
        <v>965</v>
      </c>
      <c r="P547" s="488" t="s">
        <v>978</v>
      </c>
      <c r="Q547" s="487">
        <v>2024</v>
      </c>
      <c r="R547" s="487">
        <v>0</v>
      </c>
      <c r="S547" s="489">
        <v>0</v>
      </c>
    </row>
    <row r="548" spans="1:19" x14ac:dyDescent="0.3">
      <c r="A548" s="487">
        <v>137</v>
      </c>
      <c r="B548" s="488" t="s">
        <v>1099</v>
      </c>
      <c r="C548" s="487">
        <v>11</v>
      </c>
      <c r="D548" s="488" t="s">
        <v>784</v>
      </c>
      <c r="E548" s="488" t="s">
        <v>755</v>
      </c>
      <c r="F548" s="488" t="s">
        <v>754</v>
      </c>
      <c r="G548" s="488" t="s">
        <v>764</v>
      </c>
      <c r="H548" s="488" t="s">
        <v>765</v>
      </c>
      <c r="I548" s="488" t="s">
        <v>726</v>
      </c>
      <c r="J548" s="487">
        <v>2025</v>
      </c>
      <c r="K548" s="487">
        <v>0</v>
      </c>
      <c r="L548" s="488" t="s">
        <v>963</v>
      </c>
      <c r="M548" s="488" t="s">
        <v>963</v>
      </c>
      <c r="N548" s="487">
        <v>116</v>
      </c>
      <c r="O548" s="488" t="s">
        <v>966</v>
      </c>
      <c r="P548" s="488" t="s">
        <v>979</v>
      </c>
      <c r="Q548" s="487">
        <v>2024</v>
      </c>
      <c r="R548" s="487">
        <v>0</v>
      </c>
      <c r="S548" s="489">
        <v>0</v>
      </c>
    </row>
    <row r="549" spans="1:19" x14ac:dyDescent="0.3">
      <c r="A549" s="487">
        <v>137</v>
      </c>
      <c r="B549" s="488" t="s">
        <v>1099</v>
      </c>
      <c r="C549" s="487">
        <v>11</v>
      </c>
      <c r="D549" s="488" t="s">
        <v>784</v>
      </c>
      <c r="E549" s="488" t="s">
        <v>755</v>
      </c>
      <c r="F549" s="488" t="s">
        <v>754</v>
      </c>
      <c r="G549" s="488" t="s">
        <v>764</v>
      </c>
      <c r="H549" s="488" t="s">
        <v>765</v>
      </c>
      <c r="I549" s="488" t="s">
        <v>726</v>
      </c>
      <c r="J549" s="487">
        <v>2025</v>
      </c>
      <c r="K549" s="487">
        <v>373231.76</v>
      </c>
      <c r="L549" s="488" t="s">
        <v>963</v>
      </c>
      <c r="M549" s="488" t="s">
        <v>963</v>
      </c>
      <c r="N549" s="487">
        <v>117</v>
      </c>
      <c r="O549" s="488" t="s">
        <v>980</v>
      </c>
      <c r="P549" s="488" t="s">
        <v>981</v>
      </c>
      <c r="Q549" s="487">
        <v>2024</v>
      </c>
      <c r="R549" s="487">
        <v>200377.8</v>
      </c>
      <c r="S549" s="489">
        <v>172853.96000000002</v>
      </c>
    </row>
    <row r="550" spans="1:19" x14ac:dyDescent="0.3">
      <c r="A550" s="487">
        <v>138</v>
      </c>
      <c r="B550" s="488" t="s">
        <v>1100</v>
      </c>
      <c r="C550" s="487">
        <v>11</v>
      </c>
      <c r="D550" s="488" t="s">
        <v>784</v>
      </c>
      <c r="E550" s="488" t="s">
        <v>755</v>
      </c>
      <c r="F550" s="488" t="s">
        <v>754</v>
      </c>
      <c r="G550" s="488" t="s">
        <v>762</v>
      </c>
      <c r="H550" s="488" t="s">
        <v>763</v>
      </c>
      <c r="I550" s="488" t="s">
        <v>726</v>
      </c>
      <c r="J550" s="487">
        <v>2025</v>
      </c>
      <c r="K550" s="487">
        <v>101743.2</v>
      </c>
      <c r="L550" s="488" t="s">
        <v>963</v>
      </c>
      <c r="M550" s="488" t="s">
        <v>963</v>
      </c>
      <c r="N550" s="487">
        <v>114</v>
      </c>
      <c r="O550" s="488" t="s">
        <v>964</v>
      </c>
      <c r="P550" s="488" t="s">
        <v>977</v>
      </c>
      <c r="Q550" s="487">
        <v>2024</v>
      </c>
      <c r="R550" s="487">
        <v>121500</v>
      </c>
      <c r="S550" s="489">
        <v>-19756.800000000003</v>
      </c>
    </row>
    <row r="551" spans="1:19" x14ac:dyDescent="0.3">
      <c r="A551" s="487">
        <v>138</v>
      </c>
      <c r="B551" s="488" t="s">
        <v>1100</v>
      </c>
      <c r="C551" s="487">
        <v>11</v>
      </c>
      <c r="D551" s="488" t="s">
        <v>784</v>
      </c>
      <c r="E551" s="488" t="s">
        <v>755</v>
      </c>
      <c r="F551" s="488" t="s">
        <v>754</v>
      </c>
      <c r="G551" s="488" t="s">
        <v>762</v>
      </c>
      <c r="H551" s="488" t="s">
        <v>763</v>
      </c>
      <c r="I551" s="488" t="s">
        <v>726</v>
      </c>
      <c r="J551" s="487">
        <v>2025</v>
      </c>
      <c r="K551" s="487">
        <v>0</v>
      </c>
      <c r="L551" s="488" t="s">
        <v>963</v>
      </c>
      <c r="M551" s="488" t="s">
        <v>963</v>
      </c>
      <c r="N551" s="487">
        <v>115</v>
      </c>
      <c r="O551" s="488" t="s">
        <v>965</v>
      </c>
      <c r="P551" s="488" t="s">
        <v>978</v>
      </c>
      <c r="Q551" s="487">
        <v>2024</v>
      </c>
      <c r="R551" s="487">
        <v>0</v>
      </c>
      <c r="S551" s="489">
        <v>0</v>
      </c>
    </row>
    <row r="552" spans="1:19" x14ac:dyDescent="0.3">
      <c r="A552" s="487">
        <v>138</v>
      </c>
      <c r="B552" s="488" t="s">
        <v>1100</v>
      </c>
      <c r="C552" s="487">
        <v>11</v>
      </c>
      <c r="D552" s="488" t="s">
        <v>784</v>
      </c>
      <c r="E552" s="488" t="s">
        <v>755</v>
      </c>
      <c r="F552" s="488" t="s">
        <v>754</v>
      </c>
      <c r="G552" s="488" t="s">
        <v>762</v>
      </c>
      <c r="H552" s="488" t="s">
        <v>763</v>
      </c>
      <c r="I552" s="488" t="s">
        <v>726</v>
      </c>
      <c r="J552" s="487">
        <v>2025</v>
      </c>
      <c r="K552" s="487">
        <v>0</v>
      </c>
      <c r="L552" s="488" t="s">
        <v>963</v>
      </c>
      <c r="M552" s="488" t="s">
        <v>963</v>
      </c>
      <c r="N552" s="487">
        <v>116</v>
      </c>
      <c r="O552" s="488" t="s">
        <v>966</v>
      </c>
      <c r="P552" s="488" t="s">
        <v>979</v>
      </c>
      <c r="Q552" s="487">
        <v>2024</v>
      </c>
      <c r="R552" s="487">
        <v>0</v>
      </c>
      <c r="S552" s="489">
        <v>0</v>
      </c>
    </row>
    <row r="553" spans="1:19" x14ac:dyDescent="0.3">
      <c r="A553" s="487">
        <v>138</v>
      </c>
      <c r="B553" s="488" t="s">
        <v>1100</v>
      </c>
      <c r="C553" s="487">
        <v>11</v>
      </c>
      <c r="D553" s="488" t="s">
        <v>784</v>
      </c>
      <c r="E553" s="488" t="s">
        <v>755</v>
      </c>
      <c r="F553" s="488" t="s">
        <v>754</v>
      </c>
      <c r="G553" s="488" t="s">
        <v>762</v>
      </c>
      <c r="H553" s="488" t="s">
        <v>763</v>
      </c>
      <c r="I553" s="488" t="s">
        <v>726</v>
      </c>
      <c r="J553" s="487">
        <v>2025</v>
      </c>
      <c r="K553" s="487">
        <v>101743.2</v>
      </c>
      <c r="L553" s="488" t="s">
        <v>963</v>
      </c>
      <c r="M553" s="488" t="s">
        <v>963</v>
      </c>
      <c r="N553" s="487">
        <v>117</v>
      </c>
      <c r="O553" s="488" t="s">
        <v>980</v>
      </c>
      <c r="P553" s="488" t="s">
        <v>981</v>
      </c>
      <c r="Q553" s="487">
        <v>2024</v>
      </c>
      <c r="R553" s="487">
        <v>121500</v>
      </c>
      <c r="S553" s="489">
        <v>-19756.800000000003</v>
      </c>
    </row>
    <row r="554" spans="1:19" x14ac:dyDescent="0.3">
      <c r="A554" s="487">
        <v>139</v>
      </c>
      <c r="B554" s="488" t="s">
        <v>1101</v>
      </c>
      <c r="C554" s="487">
        <v>11</v>
      </c>
      <c r="D554" s="488" t="s">
        <v>784</v>
      </c>
      <c r="E554" s="488" t="s">
        <v>578</v>
      </c>
      <c r="F554" s="488" t="s">
        <v>766</v>
      </c>
      <c r="G554" s="488" t="s">
        <v>1187</v>
      </c>
      <c r="H554" s="488" t="s">
        <v>1188</v>
      </c>
      <c r="I554" s="488" t="s">
        <v>726</v>
      </c>
      <c r="J554" s="487">
        <v>2025</v>
      </c>
      <c r="K554" s="487">
        <v>14839660.698000001</v>
      </c>
      <c r="L554" s="488" t="s">
        <v>963</v>
      </c>
      <c r="M554" s="488" t="s">
        <v>963</v>
      </c>
      <c r="N554" s="487">
        <v>114</v>
      </c>
      <c r="O554" s="488" t="s">
        <v>964</v>
      </c>
      <c r="P554" s="488" t="s">
        <v>977</v>
      </c>
      <c r="Q554" s="487">
        <v>2024</v>
      </c>
      <c r="R554" s="487">
        <v>49505482.600000001</v>
      </c>
      <c r="S554" s="489">
        <v>-34665821.902000003</v>
      </c>
    </row>
    <row r="555" spans="1:19" x14ac:dyDescent="0.3">
      <c r="A555" s="487">
        <v>139</v>
      </c>
      <c r="B555" s="488" t="s">
        <v>1101</v>
      </c>
      <c r="C555" s="487">
        <v>11</v>
      </c>
      <c r="D555" s="488" t="s">
        <v>784</v>
      </c>
      <c r="E555" s="488" t="s">
        <v>578</v>
      </c>
      <c r="F555" s="488" t="s">
        <v>766</v>
      </c>
      <c r="G555" s="488" t="s">
        <v>1187</v>
      </c>
      <c r="H555" s="488" t="s">
        <v>1188</v>
      </c>
      <c r="I555" s="488" t="s">
        <v>726</v>
      </c>
      <c r="J555" s="487">
        <v>2025</v>
      </c>
      <c r="K555" s="487">
        <v>0</v>
      </c>
      <c r="L555" s="488" t="s">
        <v>963</v>
      </c>
      <c r="M555" s="488" t="s">
        <v>963</v>
      </c>
      <c r="N555" s="487">
        <v>115</v>
      </c>
      <c r="O555" s="488" t="s">
        <v>965</v>
      </c>
      <c r="P555" s="488" t="s">
        <v>978</v>
      </c>
      <c r="Q555" s="487">
        <v>2024</v>
      </c>
      <c r="R555" s="487">
        <v>2308600</v>
      </c>
      <c r="S555" s="489">
        <v>-2308600</v>
      </c>
    </row>
    <row r="556" spans="1:19" x14ac:dyDescent="0.3">
      <c r="A556" s="487">
        <v>139</v>
      </c>
      <c r="B556" s="488" t="s">
        <v>1101</v>
      </c>
      <c r="C556" s="487">
        <v>11</v>
      </c>
      <c r="D556" s="488" t="s">
        <v>784</v>
      </c>
      <c r="E556" s="488" t="s">
        <v>578</v>
      </c>
      <c r="F556" s="488" t="s">
        <v>766</v>
      </c>
      <c r="G556" s="488" t="s">
        <v>1187</v>
      </c>
      <c r="H556" s="488" t="s">
        <v>1188</v>
      </c>
      <c r="I556" s="488" t="s">
        <v>726</v>
      </c>
      <c r="J556" s="487">
        <v>2025</v>
      </c>
      <c r="K556" s="487">
        <v>0</v>
      </c>
      <c r="L556" s="488" t="s">
        <v>963</v>
      </c>
      <c r="M556" s="488" t="s">
        <v>963</v>
      </c>
      <c r="N556" s="487">
        <v>116</v>
      </c>
      <c r="O556" s="488" t="s">
        <v>966</v>
      </c>
      <c r="P556" s="488" t="s">
        <v>979</v>
      </c>
      <c r="Q556" s="487">
        <v>2024</v>
      </c>
      <c r="R556" s="487">
        <v>5160.3999999999996</v>
      </c>
      <c r="S556" s="489">
        <v>-5160.3999999999996</v>
      </c>
    </row>
    <row r="557" spans="1:19" x14ac:dyDescent="0.3">
      <c r="A557" s="487">
        <v>139</v>
      </c>
      <c r="B557" s="488" t="s">
        <v>1101</v>
      </c>
      <c r="C557" s="487">
        <v>11</v>
      </c>
      <c r="D557" s="488" t="s">
        <v>784</v>
      </c>
      <c r="E557" s="488" t="s">
        <v>578</v>
      </c>
      <c r="F557" s="488" t="s">
        <v>766</v>
      </c>
      <c r="G557" s="488" t="s">
        <v>1187</v>
      </c>
      <c r="H557" s="488" t="s">
        <v>1188</v>
      </c>
      <c r="I557" s="488" t="s">
        <v>726</v>
      </c>
      <c r="J557" s="487">
        <v>2025</v>
      </c>
      <c r="K557" s="487">
        <v>14839660.698000001</v>
      </c>
      <c r="L557" s="488" t="s">
        <v>963</v>
      </c>
      <c r="M557" s="488" t="s">
        <v>963</v>
      </c>
      <c r="N557" s="487">
        <v>117</v>
      </c>
      <c r="O557" s="488" t="s">
        <v>980</v>
      </c>
      <c r="P557" s="488" t="s">
        <v>981</v>
      </c>
      <c r="Q557" s="487">
        <v>2024</v>
      </c>
      <c r="R557" s="487">
        <v>51819243</v>
      </c>
      <c r="S557" s="489">
        <v>-36979582.302000001</v>
      </c>
    </row>
    <row r="558" spans="1:19" x14ac:dyDescent="0.3">
      <c r="A558" s="487">
        <v>140</v>
      </c>
      <c r="B558" s="488" t="s">
        <v>1102</v>
      </c>
      <c r="C558" s="487">
        <v>11</v>
      </c>
      <c r="D558" s="488" t="s">
        <v>784</v>
      </c>
      <c r="E558" s="488" t="s">
        <v>747</v>
      </c>
      <c r="F558" s="488" t="s">
        <v>746</v>
      </c>
      <c r="G558" s="488" t="s">
        <v>748</v>
      </c>
      <c r="H558" s="488" t="s">
        <v>574</v>
      </c>
      <c r="I558" s="488" t="s">
        <v>726</v>
      </c>
      <c r="J558" s="487">
        <v>2025</v>
      </c>
      <c r="K558" s="487">
        <v>2923093.8</v>
      </c>
      <c r="L558" s="488" t="s">
        <v>963</v>
      </c>
      <c r="M558" s="488" t="s">
        <v>963</v>
      </c>
      <c r="N558" s="487">
        <v>114</v>
      </c>
      <c r="O558" s="488" t="s">
        <v>964</v>
      </c>
      <c r="P558" s="488" t="s">
        <v>977</v>
      </c>
      <c r="Q558" s="487">
        <v>2024</v>
      </c>
      <c r="R558" s="487">
        <v>2017699.2</v>
      </c>
      <c r="S558" s="489">
        <v>905394.59999999986</v>
      </c>
    </row>
    <row r="559" spans="1:19" x14ac:dyDescent="0.3">
      <c r="A559" s="487">
        <v>140</v>
      </c>
      <c r="B559" s="488" t="s">
        <v>1102</v>
      </c>
      <c r="C559" s="487">
        <v>11</v>
      </c>
      <c r="D559" s="488" t="s">
        <v>784</v>
      </c>
      <c r="E559" s="488" t="s">
        <v>747</v>
      </c>
      <c r="F559" s="488" t="s">
        <v>746</v>
      </c>
      <c r="G559" s="488" t="s">
        <v>748</v>
      </c>
      <c r="H559" s="488" t="s">
        <v>574</v>
      </c>
      <c r="I559" s="488" t="s">
        <v>726</v>
      </c>
      <c r="J559" s="487">
        <v>2025</v>
      </c>
      <c r="K559" s="487">
        <v>0</v>
      </c>
      <c r="L559" s="488" t="s">
        <v>963</v>
      </c>
      <c r="M559" s="488" t="s">
        <v>963</v>
      </c>
      <c r="N559" s="487">
        <v>115</v>
      </c>
      <c r="O559" s="488" t="s">
        <v>965</v>
      </c>
      <c r="P559" s="488" t="s">
        <v>978</v>
      </c>
      <c r="Q559" s="487">
        <v>2024</v>
      </c>
      <c r="R559" s="487">
        <v>168.3</v>
      </c>
      <c r="S559" s="489">
        <v>-168.3</v>
      </c>
    </row>
    <row r="560" spans="1:19" x14ac:dyDescent="0.3">
      <c r="A560" s="487">
        <v>140</v>
      </c>
      <c r="B560" s="488" t="s">
        <v>1102</v>
      </c>
      <c r="C560" s="487">
        <v>11</v>
      </c>
      <c r="D560" s="488" t="s">
        <v>784</v>
      </c>
      <c r="E560" s="488" t="s">
        <v>747</v>
      </c>
      <c r="F560" s="488" t="s">
        <v>746</v>
      </c>
      <c r="G560" s="488" t="s">
        <v>748</v>
      </c>
      <c r="H560" s="488" t="s">
        <v>574</v>
      </c>
      <c r="I560" s="488" t="s">
        <v>726</v>
      </c>
      <c r="J560" s="487">
        <v>2025</v>
      </c>
      <c r="K560" s="487">
        <v>0</v>
      </c>
      <c r="L560" s="488" t="s">
        <v>963</v>
      </c>
      <c r="M560" s="488" t="s">
        <v>963</v>
      </c>
      <c r="N560" s="487">
        <v>116</v>
      </c>
      <c r="O560" s="488" t="s">
        <v>966</v>
      </c>
      <c r="P560" s="488" t="s">
        <v>979</v>
      </c>
      <c r="Q560" s="487">
        <v>2024</v>
      </c>
      <c r="R560" s="487">
        <v>7137.9</v>
      </c>
      <c r="S560" s="489">
        <v>-7137.9</v>
      </c>
    </row>
    <row r="561" spans="1:19" x14ac:dyDescent="0.3">
      <c r="A561" s="487">
        <v>140</v>
      </c>
      <c r="B561" s="488" t="s">
        <v>1102</v>
      </c>
      <c r="C561" s="487">
        <v>11</v>
      </c>
      <c r="D561" s="488" t="s">
        <v>784</v>
      </c>
      <c r="E561" s="488" t="s">
        <v>747</v>
      </c>
      <c r="F561" s="488" t="s">
        <v>746</v>
      </c>
      <c r="G561" s="488" t="s">
        <v>748</v>
      </c>
      <c r="H561" s="488" t="s">
        <v>574</v>
      </c>
      <c r="I561" s="488" t="s">
        <v>726</v>
      </c>
      <c r="J561" s="487">
        <v>2025</v>
      </c>
      <c r="K561" s="487">
        <v>2923093.8</v>
      </c>
      <c r="L561" s="488" t="s">
        <v>963</v>
      </c>
      <c r="M561" s="488" t="s">
        <v>963</v>
      </c>
      <c r="N561" s="487">
        <v>117</v>
      </c>
      <c r="O561" s="488" t="s">
        <v>980</v>
      </c>
      <c r="P561" s="488" t="s">
        <v>981</v>
      </c>
      <c r="Q561" s="487">
        <v>2024</v>
      </c>
      <c r="R561" s="487">
        <v>2025005.4</v>
      </c>
      <c r="S561" s="489">
        <v>898088.39999999991</v>
      </c>
    </row>
    <row r="562" spans="1:19" x14ac:dyDescent="0.3">
      <c r="A562" s="487">
        <v>141</v>
      </c>
      <c r="B562" s="488" t="s">
        <v>1103</v>
      </c>
      <c r="C562" s="487">
        <v>11</v>
      </c>
      <c r="D562" s="488" t="s">
        <v>784</v>
      </c>
      <c r="E562" s="488" t="s">
        <v>737</v>
      </c>
      <c r="F562" s="488" t="s">
        <v>736</v>
      </c>
      <c r="G562" s="488" t="s">
        <v>742</v>
      </c>
      <c r="H562" s="488" t="s">
        <v>743</v>
      </c>
      <c r="I562" s="488" t="s">
        <v>726</v>
      </c>
      <c r="J562" s="487">
        <v>2025</v>
      </c>
      <c r="K562" s="487">
        <v>88074.755999999994</v>
      </c>
      <c r="L562" s="488" t="s">
        <v>963</v>
      </c>
      <c r="M562" s="488" t="s">
        <v>963</v>
      </c>
      <c r="N562" s="487">
        <v>114</v>
      </c>
      <c r="O562" s="488" t="s">
        <v>964</v>
      </c>
      <c r="P562" s="488" t="s">
        <v>977</v>
      </c>
      <c r="Q562" s="487">
        <v>2024</v>
      </c>
      <c r="R562" s="487">
        <v>52722.78</v>
      </c>
      <c r="S562" s="489">
        <v>35351.975999999995</v>
      </c>
    </row>
    <row r="563" spans="1:19" x14ac:dyDescent="0.3">
      <c r="A563" s="487">
        <v>141</v>
      </c>
      <c r="B563" s="488" t="s">
        <v>1103</v>
      </c>
      <c r="C563" s="487">
        <v>11</v>
      </c>
      <c r="D563" s="488" t="s">
        <v>784</v>
      </c>
      <c r="E563" s="488" t="s">
        <v>737</v>
      </c>
      <c r="F563" s="488" t="s">
        <v>736</v>
      </c>
      <c r="G563" s="488" t="s">
        <v>742</v>
      </c>
      <c r="H563" s="488" t="s">
        <v>743</v>
      </c>
      <c r="I563" s="488" t="s">
        <v>726</v>
      </c>
      <c r="J563" s="487">
        <v>2025</v>
      </c>
      <c r="K563" s="487">
        <v>0</v>
      </c>
      <c r="L563" s="488" t="s">
        <v>963</v>
      </c>
      <c r="M563" s="488" t="s">
        <v>963</v>
      </c>
      <c r="N563" s="487">
        <v>115</v>
      </c>
      <c r="O563" s="488" t="s">
        <v>965</v>
      </c>
      <c r="P563" s="488" t="s">
        <v>978</v>
      </c>
      <c r="Q563" s="487">
        <v>2024</v>
      </c>
      <c r="R563" s="487">
        <v>0</v>
      </c>
      <c r="S563" s="489">
        <v>0</v>
      </c>
    </row>
    <row r="564" spans="1:19" x14ac:dyDescent="0.3">
      <c r="A564" s="487">
        <v>141</v>
      </c>
      <c r="B564" s="488" t="s">
        <v>1103</v>
      </c>
      <c r="C564" s="487">
        <v>11</v>
      </c>
      <c r="D564" s="488" t="s">
        <v>784</v>
      </c>
      <c r="E564" s="488" t="s">
        <v>737</v>
      </c>
      <c r="F564" s="488" t="s">
        <v>736</v>
      </c>
      <c r="G564" s="488" t="s">
        <v>742</v>
      </c>
      <c r="H564" s="488" t="s">
        <v>743</v>
      </c>
      <c r="I564" s="488" t="s">
        <v>726</v>
      </c>
      <c r="J564" s="487">
        <v>2025</v>
      </c>
      <c r="K564" s="487">
        <v>0</v>
      </c>
      <c r="L564" s="488" t="s">
        <v>963</v>
      </c>
      <c r="M564" s="488" t="s">
        <v>963</v>
      </c>
      <c r="N564" s="487">
        <v>116</v>
      </c>
      <c r="O564" s="488" t="s">
        <v>966</v>
      </c>
      <c r="P564" s="488" t="s">
        <v>979</v>
      </c>
      <c r="Q564" s="487">
        <v>2024</v>
      </c>
      <c r="R564" s="487">
        <v>0</v>
      </c>
      <c r="S564" s="489">
        <v>0</v>
      </c>
    </row>
    <row r="565" spans="1:19" x14ac:dyDescent="0.3">
      <c r="A565" s="487">
        <v>141</v>
      </c>
      <c r="B565" s="488" t="s">
        <v>1103</v>
      </c>
      <c r="C565" s="487">
        <v>11</v>
      </c>
      <c r="D565" s="488" t="s">
        <v>784</v>
      </c>
      <c r="E565" s="488" t="s">
        <v>737</v>
      </c>
      <c r="F565" s="488" t="s">
        <v>736</v>
      </c>
      <c r="G565" s="488" t="s">
        <v>742</v>
      </c>
      <c r="H565" s="488" t="s">
        <v>743</v>
      </c>
      <c r="I565" s="488" t="s">
        <v>726</v>
      </c>
      <c r="J565" s="487">
        <v>2025</v>
      </c>
      <c r="K565" s="487">
        <v>88074.755999999994</v>
      </c>
      <c r="L565" s="488" t="s">
        <v>963</v>
      </c>
      <c r="M565" s="488" t="s">
        <v>963</v>
      </c>
      <c r="N565" s="487">
        <v>117</v>
      </c>
      <c r="O565" s="488" t="s">
        <v>980</v>
      </c>
      <c r="P565" s="488" t="s">
        <v>981</v>
      </c>
      <c r="Q565" s="487">
        <v>2024</v>
      </c>
      <c r="R565" s="487">
        <v>52722.78</v>
      </c>
      <c r="S565" s="489">
        <v>35351.975999999995</v>
      </c>
    </row>
    <row r="566" spans="1:19" x14ac:dyDescent="0.3">
      <c r="A566" s="487">
        <v>142</v>
      </c>
      <c r="B566" s="488" t="s">
        <v>1104</v>
      </c>
      <c r="C566" s="487">
        <v>11</v>
      </c>
      <c r="D566" s="488" t="s">
        <v>784</v>
      </c>
      <c r="E566" s="488" t="s">
        <v>778</v>
      </c>
      <c r="F566" s="488" t="s">
        <v>777</v>
      </c>
      <c r="G566" s="488" t="s">
        <v>779</v>
      </c>
      <c r="H566" s="488" t="s">
        <v>780</v>
      </c>
      <c r="I566" s="488" t="s">
        <v>726</v>
      </c>
      <c r="J566" s="487">
        <v>2025</v>
      </c>
      <c r="K566" s="487">
        <v>1148517.5</v>
      </c>
      <c r="L566" s="488" t="s">
        <v>963</v>
      </c>
      <c r="M566" s="488" t="s">
        <v>963</v>
      </c>
      <c r="N566" s="487">
        <v>114</v>
      </c>
      <c r="O566" s="488" t="s">
        <v>964</v>
      </c>
      <c r="P566" s="488" t="s">
        <v>977</v>
      </c>
      <c r="Q566" s="487">
        <v>2024</v>
      </c>
      <c r="R566" s="487">
        <v>1114632</v>
      </c>
      <c r="S566" s="489">
        <v>33885.5</v>
      </c>
    </row>
    <row r="567" spans="1:19" x14ac:dyDescent="0.3">
      <c r="A567" s="487">
        <v>142</v>
      </c>
      <c r="B567" s="488" t="s">
        <v>1104</v>
      </c>
      <c r="C567" s="487">
        <v>11</v>
      </c>
      <c r="D567" s="488" t="s">
        <v>784</v>
      </c>
      <c r="E567" s="488" t="s">
        <v>778</v>
      </c>
      <c r="F567" s="488" t="s">
        <v>777</v>
      </c>
      <c r="G567" s="488" t="s">
        <v>779</v>
      </c>
      <c r="H567" s="488" t="s">
        <v>780</v>
      </c>
      <c r="I567" s="488" t="s">
        <v>726</v>
      </c>
      <c r="J567" s="487">
        <v>2025</v>
      </c>
      <c r="K567" s="487">
        <v>0</v>
      </c>
      <c r="L567" s="488" t="s">
        <v>963</v>
      </c>
      <c r="M567" s="488" t="s">
        <v>963</v>
      </c>
      <c r="N567" s="487">
        <v>115</v>
      </c>
      <c r="O567" s="488" t="s">
        <v>965</v>
      </c>
      <c r="P567" s="488" t="s">
        <v>978</v>
      </c>
      <c r="Q567" s="487">
        <v>2024</v>
      </c>
      <c r="R567" s="487">
        <v>0</v>
      </c>
      <c r="S567" s="489">
        <v>0</v>
      </c>
    </row>
    <row r="568" spans="1:19" x14ac:dyDescent="0.3">
      <c r="A568" s="487">
        <v>142</v>
      </c>
      <c r="B568" s="488" t="s">
        <v>1104</v>
      </c>
      <c r="C568" s="487">
        <v>11</v>
      </c>
      <c r="D568" s="488" t="s">
        <v>784</v>
      </c>
      <c r="E568" s="488" t="s">
        <v>778</v>
      </c>
      <c r="F568" s="488" t="s">
        <v>777</v>
      </c>
      <c r="G568" s="488" t="s">
        <v>779</v>
      </c>
      <c r="H568" s="488" t="s">
        <v>780</v>
      </c>
      <c r="I568" s="488" t="s">
        <v>726</v>
      </c>
      <c r="J568" s="487">
        <v>2025</v>
      </c>
      <c r="K568" s="487">
        <v>0</v>
      </c>
      <c r="L568" s="488" t="s">
        <v>963</v>
      </c>
      <c r="M568" s="488" t="s">
        <v>963</v>
      </c>
      <c r="N568" s="487">
        <v>116</v>
      </c>
      <c r="O568" s="488" t="s">
        <v>966</v>
      </c>
      <c r="P568" s="488" t="s">
        <v>979</v>
      </c>
      <c r="Q568" s="487">
        <v>2024</v>
      </c>
      <c r="R568" s="487">
        <v>0</v>
      </c>
      <c r="S568" s="489">
        <v>0</v>
      </c>
    </row>
    <row r="569" spans="1:19" x14ac:dyDescent="0.3">
      <c r="A569" s="487">
        <v>142</v>
      </c>
      <c r="B569" s="488" t="s">
        <v>1104</v>
      </c>
      <c r="C569" s="487">
        <v>11</v>
      </c>
      <c r="D569" s="488" t="s">
        <v>784</v>
      </c>
      <c r="E569" s="488" t="s">
        <v>778</v>
      </c>
      <c r="F569" s="488" t="s">
        <v>777</v>
      </c>
      <c r="G569" s="488" t="s">
        <v>779</v>
      </c>
      <c r="H569" s="488" t="s">
        <v>780</v>
      </c>
      <c r="I569" s="488" t="s">
        <v>726</v>
      </c>
      <c r="J569" s="487">
        <v>2025</v>
      </c>
      <c r="K569" s="487">
        <v>1148517.5</v>
      </c>
      <c r="L569" s="488" t="s">
        <v>963</v>
      </c>
      <c r="M569" s="488" t="s">
        <v>963</v>
      </c>
      <c r="N569" s="487">
        <v>117</v>
      </c>
      <c r="O569" s="488" t="s">
        <v>980</v>
      </c>
      <c r="P569" s="488" t="s">
        <v>981</v>
      </c>
      <c r="Q569" s="487">
        <v>2024</v>
      </c>
      <c r="R569" s="487">
        <v>1114632</v>
      </c>
      <c r="S569" s="489">
        <v>33885.5</v>
      </c>
    </row>
    <row r="570" spans="1:19" x14ac:dyDescent="0.3">
      <c r="A570" s="487">
        <v>143</v>
      </c>
      <c r="B570" s="488" t="s">
        <v>1105</v>
      </c>
      <c r="C570" s="487">
        <v>11</v>
      </c>
      <c r="D570" s="488" t="s">
        <v>784</v>
      </c>
      <c r="E570" s="488" t="s">
        <v>778</v>
      </c>
      <c r="F570" s="488" t="s">
        <v>777</v>
      </c>
      <c r="G570" s="488" t="s">
        <v>781</v>
      </c>
      <c r="H570" s="488" t="s">
        <v>782</v>
      </c>
      <c r="I570" s="488" t="s">
        <v>726</v>
      </c>
      <c r="J570" s="487">
        <v>2025</v>
      </c>
      <c r="K570" s="487">
        <v>774918.93599999999</v>
      </c>
      <c r="L570" s="488" t="s">
        <v>963</v>
      </c>
      <c r="M570" s="488" t="s">
        <v>963</v>
      </c>
      <c r="N570" s="487">
        <v>114</v>
      </c>
      <c r="O570" s="488" t="s">
        <v>964</v>
      </c>
      <c r="P570" s="488" t="s">
        <v>977</v>
      </c>
      <c r="Q570" s="487">
        <v>2024</v>
      </c>
      <c r="R570" s="487">
        <v>840344.27399999998</v>
      </c>
      <c r="S570" s="489">
        <v>-65425.337999999989</v>
      </c>
    </row>
    <row r="571" spans="1:19" x14ac:dyDescent="0.3">
      <c r="A571" s="487">
        <v>143</v>
      </c>
      <c r="B571" s="488" t="s">
        <v>1105</v>
      </c>
      <c r="C571" s="487">
        <v>11</v>
      </c>
      <c r="D571" s="488" t="s">
        <v>784</v>
      </c>
      <c r="E571" s="488" t="s">
        <v>778</v>
      </c>
      <c r="F571" s="488" t="s">
        <v>777</v>
      </c>
      <c r="G571" s="488" t="s">
        <v>781</v>
      </c>
      <c r="H571" s="488" t="s">
        <v>782</v>
      </c>
      <c r="I571" s="488" t="s">
        <v>726</v>
      </c>
      <c r="J571" s="487">
        <v>2025</v>
      </c>
      <c r="K571" s="487">
        <v>3991.68</v>
      </c>
      <c r="L571" s="488" t="s">
        <v>963</v>
      </c>
      <c r="M571" s="488" t="s">
        <v>963</v>
      </c>
      <c r="N571" s="487">
        <v>115</v>
      </c>
      <c r="O571" s="488" t="s">
        <v>965</v>
      </c>
      <c r="P571" s="488" t="s">
        <v>978</v>
      </c>
      <c r="Q571" s="487">
        <v>2024</v>
      </c>
      <c r="R571" s="487">
        <v>0</v>
      </c>
      <c r="S571" s="489">
        <v>3991.68</v>
      </c>
    </row>
    <row r="572" spans="1:19" x14ac:dyDescent="0.3">
      <c r="A572" s="487">
        <v>143</v>
      </c>
      <c r="B572" s="488" t="s">
        <v>1105</v>
      </c>
      <c r="C572" s="487">
        <v>11</v>
      </c>
      <c r="D572" s="488" t="s">
        <v>784</v>
      </c>
      <c r="E572" s="488" t="s">
        <v>778</v>
      </c>
      <c r="F572" s="488" t="s">
        <v>777</v>
      </c>
      <c r="G572" s="488" t="s">
        <v>781</v>
      </c>
      <c r="H572" s="488" t="s">
        <v>782</v>
      </c>
      <c r="I572" s="488" t="s">
        <v>726</v>
      </c>
      <c r="J572" s="487">
        <v>2025</v>
      </c>
      <c r="K572" s="487">
        <v>104583.303</v>
      </c>
      <c r="L572" s="488" t="s">
        <v>963</v>
      </c>
      <c r="M572" s="488" t="s">
        <v>963</v>
      </c>
      <c r="N572" s="487">
        <v>116</v>
      </c>
      <c r="O572" s="488" t="s">
        <v>966</v>
      </c>
      <c r="P572" s="488" t="s">
        <v>979</v>
      </c>
      <c r="Q572" s="487">
        <v>2024</v>
      </c>
      <c r="R572" s="487">
        <v>88571.34</v>
      </c>
      <c r="S572" s="489">
        <v>16011.963000000003</v>
      </c>
    </row>
    <row r="573" spans="1:19" x14ac:dyDescent="0.3">
      <c r="A573" s="487">
        <v>143</v>
      </c>
      <c r="B573" s="488" t="s">
        <v>1105</v>
      </c>
      <c r="C573" s="487">
        <v>11</v>
      </c>
      <c r="D573" s="488" t="s">
        <v>784</v>
      </c>
      <c r="E573" s="488" t="s">
        <v>778</v>
      </c>
      <c r="F573" s="488" t="s">
        <v>777</v>
      </c>
      <c r="G573" s="488" t="s">
        <v>781</v>
      </c>
      <c r="H573" s="488" t="s">
        <v>782</v>
      </c>
      <c r="I573" s="488" t="s">
        <v>726</v>
      </c>
      <c r="J573" s="487">
        <v>2025</v>
      </c>
      <c r="K573" s="487">
        <v>883493.91899999999</v>
      </c>
      <c r="L573" s="488" t="s">
        <v>963</v>
      </c>
      <c r="M573" s="488" t="s">
        <v>963</v>
      </c>
      <c r="N573" s="487">
        <v>117</v>
      </c>
      <c r="O573" s="488" t="s">
        <v>980</v>
      </c>
      <c r="P573" s="488" t="s">
        <v>981</v>
      </c>
      <c r="Q573" s="487">
        <v>2024</v>
      </c>
      <c r="R573" s="487">
        <v>928915.61399999994</v>
      </c>
      <c r="S573" s="489">
        <v>-45421.694999999949</v>
      </c>
    </row>
    <row r="574" spans="1:19" x14ac:dyDescent="0.3">
      <c r="A574" s="487">
        <v>144</v>
      </c>
      <c r="B574" s="488" t="s">
        <v>1106</v>
      </c>
      <c r="C574" s="487">
        <v>11</v>
      </c>
      <c r="D574" s="488" t="s">
        <v>784</v>
      </c>
      <c r="E574" s="488" t="s">
        <v>573</v>
      </c>
      <c r="F574" s="488" t="s">
        <v>744</v>
      </c>
      <c r="G574" s="488" t="s">
        <v>745</v>
      </c>
      <c r="H574" s="488" t="s">
        <v>573</v>
      </c>
      <c r="I574" s="488" t="s">
        <v>726</v>
      </c>
      <c r="J574" s="487">
        <v>2025</v>
      </c>
      <c r="K574" s="487">
        <v>44337665.849847503</v>
      </c>
      <c r="L574" s="488" t="s">
        <v>963</v>
      </c>
      <c r="M574" s="488" t="s">
        <v>963</v>
      </c>
      <c r="N574" s="487">
        <v>114</v>
      </c>
      <c r="O574" s="488" t="s">
        <v>964</v>
      </c>
      <c r="P574" s="488" t="s">
        <v>977</v>
      </c>
      <c r="Q574" s="487">
        <v>2024</v>
      </c>
      <c r="R574" s="487">
        <v>38614903.600000001</v>
      </c>
      <c r="S574" s="489">
        <v>5722762.2498475015</v>
      </c>
    </row>
    <row r="575" spans="1:19" x14ac:dyDescent="0.3">
      <c r="A575" s="487">
        <v>144</v>
      </c>
      <c r="B575" s="488" t="s">
        <v>1106</v>
      </c>
      <c r="C575" s="487">
        <v>11</v>
      </c>
      <c r="D575" s="488" t="s">
        <v>784</v>
      </c>
      <c r="E575" s="488" t="s">
        <v>573</v>
      </c>
      <c r="F575" s="488" t="s">
        <v>744</v>
      </c>
      <c r="G575" s="488" t="s">
        <v>745</v>
      </c>
      <c r="H575" s="488" t="s">
        <v>573</v>
      </c>
      <c r="I575" s="488" t="s">
        <v>726</v>
      </c>
      <c r="J575" s="487">
        <v>2025</v>
      </c>
      <c r="K575" s="487">
        <v>302880.1853064</v>
      </c>
      <c r="L575" s="488" t="s">
        <v>963</v>
      </c>
      <c r="M575" s="488" t="s">
        <v>963</v>
      </c>
      <c r="N575" s="487">
        <v>115</v>
      </c>
      <c r="O575" s="488" t="s">
        <v>965</v>
      </c>
      <c r="P575" s="488" t="s">
        <v>978</v>
      </c>
      <c r="Q575" s="487">
        <v>2024</v>
      </c>
      <c r="R575" s="487">
        <v>269041.58399999997</v>
      </c>
      <c r="S575" s="489">
        <v>33838.601306400029</v>
      </c>
    </row>
    <row r="576" spans="1:19" x14ac:dyDescent="0.3">
      <c r="A576" s="487">
        <v>144</v>
      </c>
      <c r="B576" s="488" t="s">
        <v>1106</v>
      </c>
      <c r="C576" s="487">
        <v>11</v>
      </c>
      <c r="D576" s="488" t="s">
        <v>784</v>
      </c>
      <c r="E576" s="488" t="s">
        <v>573</v>
      </c>
      <c r="F576" s="488" t="s">
        <v>744</v>
      </c>
      <c r="G576" s="488" t="s">
        <v>745</v>
      </c>
      <c r="H576" s="488" t="s">
        <v>573</v>
      </c>
      <c r="I576" s="488" t="s">
        <v>726</v>
      </c>
      <c r="J576" s="487">
        <v>2025</v>
      </c>
      <c r="K576" s="487">
        <v>4757.7322311999997</v>
      </c>
      <c r="L576" s="488" t="s">
        <v>963</v>
      </c>
      <c r="M576" s="488" t="s">
        <v>963</v>
      </c>
      <c r="N576" s="487">
        <v>116</v>
      </c>
      <c r="O576" s="488" t="s">
        <v>966</v>
      </c>
      <c r="P576" s="488" t="s">
        <v>979</v>
      </c>
      <c r="Q576" s="487">
        <v>2024</v>
      </c>
      <c r="R576" s="487">
        <v>13702.5</v>
      </c>
      <c r="S576" s="489">
        <v>-8944.7677688000003</v>
      </c>
    </row>
    <row r="577" spans="1:19" x14ac:dyDescent="0.3">
      <c r="A577" s="487">
        <v>144</v>
      </c>
      <c r="B577" s="488" t="s">
        <v>1106</v>
      </c>
      <c r="C577" s="487">
        <v>11</v>
      </c>
      <c r="D577" s="488" t="s">
        <v>784</v>
      </c>
      <c r="E577" s="488" t="s">
        <v>573</v>
      </c>
      <c r="F577" s="488" t="s">
        <v>744</v>
      </c>
      <c r="G577" s="488" t="s">
        <v>745</v>
      </c>
      <c r="H577" s="488" t="s">
        <v>573</v>
      </c>
      <c r="I577" s="488" t="s">
        <v>726</v>
      </c>
      <c r="J577" s="487">
        <v>2025</v>
      </c>
      <c r="K577" s="487">
        <v>44645303.767385103</v>
      </c>
      <c r="L577" s="488" t="s">
        <v>963</v>
      </c>
      <c r="M577" s="488" t="s">
        <v>963</v>
      </c>
      <c r="N577" s="487">
        <v>117</v>
      </c>
      <c r="O577" s="488" t="s">
        <v>980</v>
      </c>
      <c r="P577" s="488" t="s">
        <v>981</v>
      </c>
      <c r="Q577" s="487">
        <v>2024</v>
      </c>
      <c r="R577" s="487">
        <v>38897647.684</v>
      </c>
      <c r="S577" s="489">
        <v>5747656.0833851025</v>
      </c>
    </row>
    <row r="578" spans="1:19" x14ac:dyDescent="0.3">
      <c r="A578" s="487">
        <v>145</v>
      </c>
      <c r="B578" s="488" t="s">
        <v>1107</v>
      </c>
      <c r="C578" s="487">
        <v>11</v>
      </c>
      <c r="D578" s="488" t="s">
        <v>784</v>
      </c>
      <c r="E578" s="488" t="s">
        <v>573</v>
      </c>
      <c r="F578" s="488" t="s">
        <v>744</v>
      </c>
      <c r="G578" s="488" t="s">
        <v>745</v>
      </c>
      <c r="H578" s="488" t="s">
        <v>573</v>
      </c>
      <c r="I578" s="488" t="s">
        <v>726</v>
      </c>
      <c r="J578" s="487">
        <v>2025</v>
      </c>
      <c r="K578" s="487">
        <v>720086.00399999996</v>
      </c>
      <c r="L578" s="488" t="s">
        <v>963</v>
      </c>
      <c r="M578" s="488" t="s">
        <v>963</v>
      </c>
      <c r="N578" s="487">
        <v>114</v>
      </c>
      <c r="O578" s="488" t="s">
        <v>964</v>
      </c>
      <c r="P578" s="488" t="s">
        <v>977</v>
      </c>
      <c r="Q578" s="487">
        <v>2024</v>
      </c>
      <c r="R578" s="487">
        <v>758310.27300000004</v>
      </c>
      <c r="S578" s="489">
        <v>-38224.269000000088</v>
      </c>
    </row>
    <row r="579" spans="1:19" x14ac:dyDescent="0.3">
      <c r="A579" s="487">
        <v>145</v>
      </c>
      <c r="B579" s="488" t="s">
        <v>1107</v>
      </c>
      <c r="C579" s="487">
        <v>11</v>
      </c>
      <c r="D579" s="488" t="s">
        <v>784</v>
      </c>
      <c r="E579" s="488" t="s">
        <v>573</v>
      </c>
      <c r="F579" s="488" t="s">
        <v>744</v>
      </c>
      <c r="G579" s="488" t="s">
        <v>745</v>
      </c>
      <c r="H579" s="488" t="s">
        <v>573</v>
      </c>
      <c r="I579" s="488" t="s">
        <v>726</v>
      </c>
      <c r="J579" s="487">
        <v>2025</v>
      </c>
      <c r="K579" s="487">
        <v>0</v>
      </c>
      <c r="L579" s="488" t="s">
        <v>963</v>
      </c>
      <c r="M579" s="488" t="s">
        <v>963</v>
      </c>
      <c r="N579" s="487">
        <v>115</v>
      </c>
      <c r="O579" s="488" t="s">
        <v>965</v>
      </c>
      <c r="P579" s="488" t="s">
        <v>978</v>
      </c>
      <c r="Q579" s="487">
        <v>2024</v>
      </c>
      <c r="R579" s="487">
        <v>0</v>
      </c>
      <c r="S579" s="489">
        <v>0</v>
      </c>
    </row>
    <row r="580" spans="1:19" x14ac:dyDescent="0.3">
      <c r="A580" s="487">
        <v>145</v>
      </c>
      <c r="B580" s="488" t="s">
        <v>1107</v>
      </c>
      <c r="C580" s="487">
        <v>11</v>
      </c>
      <c r="D580" s="488" t="s">
        <v>784</v>
      </c>
      <c r="E580" s="488" t="s">
        <v>573</v>
      </c>
      <c r="F580" s="488" t="s">
        <v>744</v>
      </c>
      <c r="G580" s="488" t="s">
        <v>745</v>
      </c>
      <c r="H580" s="488" t="s">
        <v>573</v>
      </c>
      <c r="I580" s="488" t="s">
        <v>726</v>
      </c>
      <c r="J580" s="487">
        <v>2025</v>
      </c>
      <c r="K580" s="487">
        <v>0</v>
      </c>
      <c r="L580" s="488" t="s">
        <v>963</v>
      </c>
      <c r="M580" s="488" t="s">
        <v>963</v>
      </c>
      <c r="N580" s="487">
        <v>116</v>
      </c>
      <c r="O580" s="488" t="s">
        <v>966</v>
      </c>
      <c r="P580" s="488" t="s">
        <v>979</v>
      </c>
      <c r="Q580" s="487">
        <v>2024</v>
      </c>
      <c r="R580" s="487">
        <v>0</v>
      </c>
      <c r="S580" s="489">
        <v>0</v>
      </c>
    </row>
    <row r="581" spans="1:19" x14ac:dyDescent="0.3">
      <c r="A581" s="487">
        <v>145</v>
      </c>
      <c r="B581" s="488" t="s">
        <v>1107</v>
      </c>
      <c r="C581" s="487">
        <v>11</v>
      </c>
      <c r="D581" s="488" t="s">
        <v>784</v>
      </c>
      <c r="E581" s="488" t="s">
        <v>573</v>
      </c>
      <c r="F581" s="488" t="s">
        <v>744</v>
      </c>
      <c r="G581" s="488" t="s">
        <v>745</v>
      </c>
      <c r="H581" s="488" t="s">
        <v>573</v>
      </c>
      <c r="I581" s="488" t="s">
        <v>726</v>
      </c>
      <c r="J581" s="487">
        <v>2025</v>
      </c>
      <c r="K581" s="487">
        <v>720086.00399999996</v>
      </c>
      <c r="L581" s="488" t="s">
        <v>963</v>
      </c>
      <c r="M581" s="488" t="s">
        <v>963</v>
      </c>
      <c r="N581" s="487">
        <v>117</v>
      </c>
      <c r="O581" s="488" t="s">
        <v>980</v>
      </c>
      <c r="P581" s="488" t="s">
        <v>981</v>
      </c>
      <c r="Q581" s="487">
        <v>2024</v>
      </c>
      <c r="R581" s="487">
        <v>758310.27300000004</v>
      </c>
      <c r="S581" s="489">
        <v>-38224.269000000088</v>
      </c>
    </row>
    <row r="582" spans="1:19" x14ac:dyDescent="0.3">
      <c r="A582" s="487">
        <v>146</v>
      </c>
      <c r="B582" s="488" t="s">
        <v>1108</v>
      </c>
      <c r="C582" s="487">
        <v>11</v>
      </c>
      <c r="D582" s="488" t="s">
        <v>784</v>
      </c>
      <c r="E582" s="488" t="s">
        <v>573</v>
      </c>
      <c r="F582" s="488" t="s">
        <v>744</v>
      </c>
      <c r="G582" s="488" t="s">
        <v>745</v>
      </c>
      <c r="H582" s="488" t="s">
        <v>573</v>
      </c>
      <c r="I582" s="488" t="s">
        <v>726</v>
      </c>
      <c r="J582" s="487">
        <v>2025</v>
      </c>
      <c r="K582" s="487">
        <v>9855920</v>
      </c>
      <c r="L582" s="488" t="s">
        <v>963</v>
      </c>
      <c r="M582" s="488" t="s">
        <v>963</v>
      </c>
      <c r="N582" s="487">
        <v>114</v>
      </c>
      <c r="O582" s="488" t="s">
        <v>964</v>
      </c>
      <c r="P582" s="488" t="s">
        <v>977</v>
      </c>
      <c r="Q582" s="487">
        <v>2024</v>
      </c>
      <c r="R582" s="487">
        <v>12085760</v>
      </c>
      <c r="S582" s="489">
        <v>-2229840</v>
      </c>
    </row>
    <row r="583" spans="1:19" x14ac:dyDescent="0.3">
      <c r="A583" s="487">
        <v>146</v>
      </c>
      <c r="B583" s="488" t="s">
        <v>1108</v>
      </c>
      <c r="C583" s="487">
        <v>11</v>
      </c>
      <c r="D583" s="488" t="s">
        <v>784</v>
      </c>
      <c r="E583" s="488" t="s">
        <v>573</v>
      </c>
      <c r="F583" s="488" t="s">
        <v>744</v>
      </c>
      <c r="G583" s="488" t="s">
        <v>745</v>
      </c>
      <c r="H583" s="488" t="s">
        <v>573</v>
      </c>
      <c r="I583" s="488" t="s">
        <v>726</v>
      </c>
      <c r="J583" s="487">
        <v>2025</v>
      </c>
      <c r="K583" s="487">
        <v>1321896</v>
      </c>
      <c r="L583" s="488" t="s">
        <v>963</v>
      </c>
      <c r="M583" s="488" t="s">
        <v>963</v>
      </c>
      <c r="N583" s="487">
        <v>115</v>
      </c>
      <c r="O583" s="488" t="s">
        <v>965</v>
      </c>
      <c r="P583" s="488" t="s">
        <v>978</v>
      </c>
      <c r="Q583" s="487">
        <v>2024</v>
      </c>
      <c r="R583" s="487">
        <v>1331168</v>
      </c>
      <c r="S583" s="489">
        <v>-9272</v>
      </c>
    </row>
    <row r="584" spans="1:19" x14ac:dyDescent="0.3">
      <c r="A584" s="487">
        <v>146</v>
      </c>
      <c r="B584" s="488" t="s">
        <v>1108</v>
      </c>
      <c r="C584" s="487">
        <v>11</v>
      </c>
      <c r="D584" s="488" t="s">
        <v>784</v>
      </c>
      <c r="E584" s="488" t="s">
        <v>573</v>
      </c>
      <c r="F584" s="488" t="s">
        <v>744</v>
      </c>
      <c r="G584" s="488" t="s">
        <v>745</v>
      </c>
      <c r="H584" s="488" t="s">
        <v>573</v>
      </c>
      <c r="I584" s="488" t="s">
        <v>726</v>
      </c>
      <c r="J584" s="487">
        <v>2025</v>
      </c>
      <c r="K584" s="487">
        <v>142560</v>
      </c>
      <c r="L584" s="488" t="s">
        <v>963</v>
      </c>
      <c r="M584" s="488" t="s">
        <v>963</v>
      </c>
      <c r="N584" s="487">
        <v>116</v>
      </c>
      <c r="O584" s="488" t="s">
        <v>966</v>
      </c>
      <c r="P584" s="488" t="s">
        <v>979</v>
      </c>
      <c r="Q584" s="487">
        <v>2024</v>
      </c>
      <c r="R584" s="487">
        <v>112008</v>
      </c>
      <c r="S584" s="489">
        <v>30552</v>
      </c>
    </row>
    <row r="585" spans="1:19" x14ac:dyDescent="0.3">
      <c r="A585" s="487">
        <v>146</v>
      </c>
      <c r="B585" s="488" t="s">
        <v>1108</v>
      </c>
      <c r="C585" s="487">
        <v>11</v>
      </c>
      <c r="D585" s="488" t="s">
        <v>784</v>
      </c>
      <c r="E585" s="488" t="s">
        <v>573</v>
      </c>
      <c r="F585" s="488" t="s">
        <v>744</v>
      </c>
      <c r="G585" s="488" t="s">
        <v>745</v>
      </c>
      <c r="H585" s="488" t="s">
        <v>573</v>
      </c>
      <c r="I585" s="488" t="s">
        <v>726</v>
      </c>
      <c r="J585" s="487">
        <v>2025</v>
      </c>
      <c r="K585" s="487">
        <v>11320376</v>
      </c>
      <c r="L585" s="488" t="s">
        <v>963</v>
      </c>
      <c r="M585" s="488" t="s">
        <v>963</v>
      </c>
      <c r="N585" s="487">
        <v>117</v>
      </c>
      <c r="O585" s="488" t="s">
        <v>980</v>
      </c>
      <c r="P585" s="488" t="s">
        <v>981</v>
      </c>
      <c r="Q585" s="487">
        <v>2024</v>
      </c>
      <c r="R585" s="487">
        <v>13528936</v>
      </c>
      <c r="S585" s="489">
        <v>-2208560</v>
      </c>
    </row>
    <row r="586" spans="1:19" x14ac:dyDescent="0.3">
      <c r="A586" s="487">
        <v>147</v>
      </c>
      <c r="B586" s="488" t="s">
        <v>1109</v>
      </c>
      <c r="C586" s="487">
        <v>11</v>
      </c>
      <c r="D586" s="488" t="s">
        <v>784</v>
      </c>
      <c r="E586" s="488" t="s">
        <v>573</v>
      </c>
      <c r="F586" s="488" t="s">
        <v>744</v>
      </c>
      <c r="G586" s="488" t="s">
        <v>745</v>
      </c>
      <c r="H586" s="488" t="s">
        <v>573</v>
      </c>
      <c r="I586" s="488" t="s">
        <v>726</v>
      </c>
      <c r="J586" s="487">
        <v>2025</v>
      </c>
      <c r="K586" s="487">
        <v>4989535.2</v>
      </c>
      <c r="L586" s="488" t="s">
        <v>963</v>
      </c>
      <c r="M586" s="488" t="s">
        <v>963</v>
      </c>
      <c r="N586" s="487">
        <v>114</v>
      </c>
      <c r="O586" s="488" t="s">
        <v>964</v>
      </c>
      <c r="P586" s="488" t="s">
        <v>977</v>
      </c>
      <c r="Q586" s="487">
        <v>2024</v>
      </c>
      <c r="R586" s="487">
        <v>4791600</v>
      </c>
      <c r="S586" s="489">
        <v>197935.20000000019</v>
      </c>
    </row>
    <row r="587" spans="1:19" x14ac:dyDescent="0.3">
      <c r="A587" s="487">
        <v>147</v>
      </c>
      <c r="B587" s="488" t="s">
        <v>1109</v>
      </c>
      <c r="C587" s="487">
        <v>11</v>
      </c>
      <c r="D587" s="488" t="s">
        <v>784</v>
      </c>
      <c r="E587" s="488" t="s">
        <v>573</v>
      </c>
      <c r="F587" s="488" t="s">
        <v>744</v>
      </c>
      <c r="G587" s="488" t="s">
        <v>745</v>
      </c>
      <c r="H587" s="488" t="s">
        <v>573</v>
      </c>
      <c r="I587" s="488" t="s">
        <v>726</v>
      </c>
      <c r="J587" s="487">
        <v>2025</v>
      </c>
      <c r="K587" s="487">
        <v>36657.972000000002</v>
      </c>
      <c r="L587" s="488" t="s">
        <v>963</v>
      </c>
      <c r="M587" s="488" t="s">
        <v>963</v>
      </c>
      <c r="N587" s="487">
        <v>115</v>
      </c>
      <c r="O587" s="488" t="s">
        <v>965</v>
      </c>
      <c r="P587" s="488" t="s">
        <v>978</v>
      </c>
      <c r="Q587" s="487">
        <v>2024</v>
      </c>
      <c r="R587" s="487">
        <v>40290.300000000003</v>
      </c>
      <c r="S587" s="489">
        <v>-3632.3280000000013</v>
      </c>
    </row>
    <row r="588" spans="1:19" x14ac:dyDescent="0.3">
      <c r="A588" s="487">
        <v>147</v>
      </c>
      <c r="B588" s="488" t="s">
        <v>1109</v>
      </c>
      <c r="C588" s="487">
        <v>11</v>
      </c>
      <c r="D588" s="488" t="s">
        <v>784</v>
      </c>
      <c r="E588" s="488" t="s">
        <v>573</v>
      </c>
      <c r="F588" s="488" t="s">
        <v>744</v>
      </c>
      <c r="G588" s="488" t="s">
        <v>745</v>
      </c>
      <c r="H588" s="488" t="s">
        <v>573</v>
      </c>
      <c r="I588" s="488" t="s">
        <v>726</v>
      </c>
      <c r="J588" s="487">
        <v>2025</v>
      </c>
      <c r="K588" s="487">
        <v>226168.3008</v>
      </c>
      <c r="L588" s="488" t="s">
        <v>963</v>
      </c>
      <c r="M588" s="488" t="s">
        <v>963</v>
      </c>
      <c r="N588" s="487">
        <v>116</v>
      </c>
      <c r="O588" s="488" t="s">
        <v>966</v>
      </c>
      <c r="P588" s="488" t="s">
        <v>979</v>
      </c>
      <c r="Q588" s="487">
        <v>2024</v>
      </c>
      <c r="R588" s="487">
        <v>237697.29</v>
      </c>
      <c r="S588" s="489">
        <v>-11528.989200000011</v>
      </c>
    </row>
    <row r="589" spans="1:19" x14ac:dyDescent="0.3">
      <c r="A589" s="487">
        <v>147</v>
      </c>
      <c r="B589" s="488" t="s">
        <v>1109</v>
      </c>
      <c r="C589" s="487">
        <v>11</v>
      </c>
      <c r="D589" s="488" t="s">
        <v>784</v>
      </c>
      <c r="E589" s="488" t="s">
        <v>573</v>
      </c>
      <c r="F589" s="488" t="s">
        <v>744</v>
      </c>
      <c r="G589" s="488" t="s">
        <v>745</v>
      </c>
      <c r="H589" s="488" t="s">
        <v>573</v>
      </c>
      <c r="I589" s="488" t="s">
        <v>726</v>
      </c>
      <c r="J589" s="487">
        <v>2025</v>
      </c>
      <c r="K589" s="487">
        <v>5252361.4727999996</v>
      </c>
      <c r="L589" s="488" t="s">
        <v>963</v>
      </c>
      <c r="M589" s="488" t="s">
        <v>963</v>
      </c>
      <c r="N589" s="487">
        <v>117</v>
      </c>
      <c r="O589" s="488" t="s">
        <v>980</v>
      </c>
      <c r="P589" s="488" t="s">
        <v>981</v>
      </c>
      <c r="Q589" s="487">
        <v>2024</v>
      </c>
      <c r="R589" s="487">
        <v>5069587.59</v>
      </c>
      <c r="S589" s="489">
        <v>182773.88279999979</v>
      </c>
    </row>
    <row r="590" spans="1:19" x14ac:dyDescent="0.3">
      <c r="A590" s="487">
        <v>148</v>
      </c>
      <c r="B590" s="488" t="s">
        <v>1110</v>
      </c>
      <c r="C590" s="487">
        <v>17</v>
      </c>
      <c r="D590" s="488" t="s">
        <v>796</v>
      </c>
      <c r="E590" s="488" t="s">
        <v>750</v>
      </c>
      <c r="F590" s="488" t="s">
        <v>749</v>
      </c>
      <c r="G590" s="488" t="s">
        <v>1229</v>
      </c>
      <c r="H590" s="488" t="s">
        <v>751</v>
      </c>
      <c r="I590" s="488" t="s">
        <v>726</v>
      </c>
      <c r="J590" s="487">
        <v>2025</v>
      </c>
      <c r="K590" s="487">
        <v>2584000</v>
      </c>
      <c r="L590" s="488" t="s">
        <v>963</v>
      </c>
      <c r="M590" s="488" t="s">
        <v>963</v>
      </c>
      <c r="N590" s="487">
        <v>114</v>
      </c>
      <c r="O590" s="488" t="s">
        <v>964</v>
      </c>
      <c r="P590" s="488" t="s">
        <v>977</v>
      </c>
      <c r="Q590" s="487">
        <v>2024</v>
      </c>
      <c r="R590" s="487">
        <v>4136100</v>
      </c>
      <c r="S590" s="489">
        <v>-1552100</v>
      </c>
    </row>
    <row r="591" spans="1:19" x14ac:dyDescent="0.3">
      <c r="A591" s="487">
        <v>148</v>
      </c>
      <c r="B591" s="488" t="s">
        <v>1110</v>
      </c>
      <c r="C591" s="487">
        <v>17</v>
      </c>
      <c r="D591" s="488" t="s">
        <v>796</v>
      </c>
      <c r="E591" s="488" t="s">
        <v>750</v>
      </c>
      <c r="F591" s="488" t="s">
        <v>749</v>
      </c>
      <c r="G591" s="488" t="s">
        <v>1229</v>
      </c>
      <c r="H591" s="488" t="s">
        <v>751</v>
      </c>
      <c r="I591" s="488" t="s">
        <v>726</v>
      </c>
      <c r="J591" s="487">
        <v>2025</v>
      </c>
      <c r="K591" s="487">
        <v>580200</v>
      </c>
      <c r="L591" s="488" t="s">
        <v>963</v>
      </c>
      <c r="M591" s="488" t="s">
        <v>963</v>
      </c>
      <c r="N591" s="487">
        <v>115</v>
      </c>
      <c r="O591" s="488" t="s">
        <v>965</v>
      </c>
      <c r="P591" s="488" t="s">
        <v>978</v>
      </c>
      <c r="Q591" s="487">
        <v>2024</v>
      </c>
      <c r="R591" s="487">
        <v>486600</v>
      </c>
      <c r="S591" s="489">
        <v>93600</v>
      </c>
    </row>
    <row r="592" spans="1:19" x14ac:dyDescent="0.3">
      <c r="A592" s="487">
        <v>148</v>
      </c>
      <c r="B592" s="488" t="s">
        <v>1110</v>
      </c>
      <c r="C592" s="487">
        <v>17</v>
      </c>
      <c r="D592" s="488" t="s">
        <v>796</v>
      </c>
      <c r="E592" s="488" t="s">
        <v>750</v>
      </c>
      <c r="F592" s="488" t="s">
        <v>749</v>
      </c>
      <c r="G592" s="488" t="s">
        <v>1229</v>
      </c>
      <c r="H592" s="488" t="s">
        <v>751</v>
      </c>
      <c r="I592" s="488" t="s">
        <v>726</v>
      </c>
      <c r="J592" s="487">
        <v>2025</v>
      </c>
      <c r="K592" s="487">
        <v>215700</v>
      </c>
      <c r="L592" s="488" t="s">
        <v>963</v>
      </c>
      <c r="M592" s="488" t="s">
        <v>963</v>
      </c>
      <c r="N592" s="487">
        <v>116</v>
      </c>
      <c r="O592" s="488" t="s">
        <v>966</v>
      </c>
      <c r="P592" s="488" t="s">
        <v>979</v>
      </c>
      <c r="Q592" s="487">
        <v>2024</v>
      </c>
      <c r="R592" s="487">
        <v>243300</v>
      </c>
      <c r="S592" s="489">
        <v>-27600</v>
      </c>
    </row>
    <row r="593" spans="1:19" x14ac:dyDescent="0.3">
      <c r="A593" s="487">
        <v>148</v>
      </c>
      <c r="B593" s="488" t="s">
        <v>1110</v>
      </c>
      <c r="C593" s="487">
        <v>17</v>
      </c>
      <c r="D593" s="488" t="s">
        <v>796</v>
      </c>
      <c r="E593" s="488" t="s">
        <v>750</v>
      </c>
      <c r="F593" s="488" t="s">
        <v>749</v>
      </c>
      <c r="G593" s="488" t="s">
        <v>1229</v>
      </c>
      <c r="H593" s="488" t="s">
        <v>751</v>
      </c>
      <c r="I593" s="488" t="s">
        <v>726</v>
      </c>
      <c r="J593" s="487">
        <v>2025</v>
      </c>
      <c r="K593" s="487">
        <v>3379900</v>
      </c>
      <c r="L593" s="488" t="s">
        <v>963</v>
      </c>
      <c r="M593" s="488" t="s">
        <v>963</v>
      </c>
      <c r="N593" s="487">
        <v>117</v>
      </c>
      <c r="O593" s="488" t="s">
        <v>980</v>
      </c>
      <c r="P593" s="488" t="s">
        <v>981</v>
      </c>
      <c r="Q593" s="487">
        <v>2024</v>
      </c>
      <c r="R593" s="487">
        <v>4866000</v>
      </c>
      <c r="S593" s="489">
        <v>-1486100</v>
      </c>
    </row>
    <row r="594" spans="1:19" x14ac:dyDescent="0.3">
      <c r="A594" s="487">
        <v>149</v>
      </c>
      <c r="B594" s="488" t="s">
        <v>113</v>
      </c>
      <c r="C594" s="487">
        <v>17</v>
      </c>
      <c r="D594" s="488" t="s">
        <v>796</v>
      </c>
      <c r="E594" s="488" t="s">
        <v>737</v>
      </c>
      <c r="F594" s="488" t="s">
        <v>736</v>
      </c>
      <c r="G594" s="488" t="s">
        <v>738</v>
      </c>
      <c r="H594" s="488" t="s">
        <v>571</v>
      </c>
      <c r="I594" s="488" t="s">
        <v>726</v>
      </c>
      <c r="J594" s="487">
        <v>2025</v>
      </c>
      <c r="K594" s="487">
        <v>2746759.4164</v>
      </c>
      <c r="L594" s="488" t="s">
        <v>963</v>
      </c>
      <c r="M594" s="488" t="s">
        <v>963</v>
      </c>
      <c r="N594" s="487">
        <v>114</v>
      </c>
      <c r="O594" s="488" t="s">
        <v>964</v>
      </c>
      <c r="P594" s="488" t="s">
        <v>977</v>
      </c>
      <c r="Q594" s="487">
        <v>2024</v>
      </c>
      <c r="R594" s="487">
        <v>2231895.3662</v>
      </c>
      <c r="S594" s="489">
        <v>514864.05019999994</v>
      </c>
    </row>
    <row r="595" spans="1:19" x14ac:dyDescent="0.3">
      <c r="A595" s="487">
        <v>149</v>
      </c>
      <c r="B595" s="488" t="s">
        <v>113</v>
      </c>
      <c r="C595" s="487">
        <v>17</v>
      </c>
      <c r="D595" s="488" t="s">
        <v>796</v>
      </c>
      <c r="E595" s="488" t="s">
        <v>737</v>
      </c>
      <c r="F595" s="488" t="s">
        <v>736</v>
      </c>
      <c r="G595" s="488" t="s">
        <v>738</v>
      </c>
      <c r="H595" s="488" t="s">
        <v>571</v>
      </c>
      <c r="I595" s="488" t="s">
        <v>726</v>
      </c>
      <c r="J595" s="487">
        <v>2025</v>
      </c>
      <c r="K595" s="487">
        <v>2686693.0284000002</v>
      </c>
      <c r="L595" s="488" t="s">
        <v>963</v>
      </c>
      <c r="M595" s="488" t="s">
        <v>963</v>
      </c>
      <c r="N595" s="487">
        <v>115</v>
      </c>
      <c r="O595" s="488" t="s">
        <v>965</v>
      </c>
      <c r="P595" s="488" t="s">
        <v>978</v>
      </c>
      <c r="Q595" s="487">
        <v>2024</v>
      </c>
      <c r="R595" s="487">
        <v>2696202.3190000001</v>
      </c>
      <c r="S595" s="489">
        <v>-9509.2905999999493</v>
      </c>
    </row>
    <row r="596" spans="1:19" x14ac:dyDescent="0.3">
      <c r="A596" s="487">
        <v>149</v>
      </c>
      <c r="B596" s="488" t="s">
        <v>113</v>
      </c>
      <c r="C596" s="487">
        <v>17</v>
      </c>
      <c r="D596" s="488" t="s">
        <v>796</v>
      </c>
      <c r="E596" s="488" t="s">
        <v>737</v>
      </c>
      <c r="F596" s="488" t="s">
        <v>736</v>
      </c>
      <c r="G596" s="488" t="s">
        <v>738</v>
      </c>
      <c r="H596" s="488" t="s">
        <v>571</v>
      </c>
      <c r="I596" s="488" t="s">
        <v>726</v>
      </c>
      <c r="J596" s="487">
        <v>2025</v>
      </c>
      <c r="K596" s="487">
        <v>5917322.8399999999</v>
      </c>
      <c r="L596" s="488" t="s">
        <v>963</v>
      </c>
      <c r="M596" s="488" t="s">
        <v>963</v>
      </c>
      <c r="N596" s="487">
        <v>116</v>
      </c>
      <c r="O596" s="488" t="s">
        <v>966</v>
      </c>
      <c r="P596" s="488" t="s">
        <v>979</v>
      </c>
      <c r="Q596" s="487">
        <v>2024</v>
      </c>
      <c r="R596" s="487">
        <v>4452346.2331999997</v>
      </c>
      <c r="S596" s="489">
        <v>1464976.6068000002</v>
      </c>
    </row>
    <row r="597" spans="1:19" x14ac:dyDescent="0.3">
      <c r="A597" s="487">
        <v>149</v>
      </c>
      <c r="B597" s="488" t="s">
        <v>113</v>
      </c>
      <c r="C597" s="487">
        <v>17</v>
      </c>
      <c r="D597" s="488" t="s">
        <v>796</v>
      </c>
      <c r="E597" s="488" t="s">
        <v>737</v>
      </c>
      <c r="F597" s="488" t="s">
        <v>736</v>
      </c>
      <c r="G597" s="488" t="s">
        <v>738</v>
      </c>
      <c r="H597" s="488" t="s">
        <v>571</v>
      </c>
      <c r="I597" s="488" t="s">
        <v>726</v>
      </c>
      <c r="J597" s="487">
        <v>2025</v>
      </c>
      <c r="K597" s="487">
        <v>11350775.2848</v>
      </c>
      <c r="L597" s="488" t="s">
        <v>963</v>
      </c>
      <c r="M597" s="488" t="s">
        <v>963</v>
      </c>
      <c r="N597" s="487">
        <v>117</v>
      </c>
      <c r="O597" s="488" t="s">
        <v>980</v>
      </c>
      <c r="P597" s="488" t="s">
        <v>981</v>
      </c>
      <c r="Q597" s="487">
        <v>2024</v>
      </c>
      <c r="R597" s="487">
        <v>9380443.9184000008</v>
      </c>
      <c r="S597" s="489">
        <v>1970331.3663999997</v>
      </c>
    </row>
    <row r="598" spans="1:19" x14ac:dyDescent="0.3">
      <c r="A598" s="487">
        <v>150</v>
      </c>
      <c r="B598" s="488" t="s">
        <v>1111</v>
      </c>
      <c r="C598" s="487">
        <v>17</v>
      </c>
      <c r="D598" s="488" t="s">
        <v>796</v>
      </c>
      <c r="E598" s="488" t="s">
        <v>755</v>
      </c>
      <c r="F598" s="488" t="s">
        <v>754</v>
      </c>
      <c r="G598" s="488" t="s">
        <v>761</v>
      </c>
      <c r="H598" s="488" t="s">
        <v>577</v>
      </c>
      <c r="I598" s="488" t="s">
        <v>726</v>
      </c>
      <c r="J598" s="487">
        <v>2025</v>
      </c>
      <c r="K598" s="487">
        <v>442260</v>
      </c>
      <c r="L598" s="488" t="s">
        <v>963</v>
      </c>
      <c r="M598" s="488" t="s">
        <v>963</v>
      </c>
      <c r="N598" s="487">
        <v>114</v>
      </c>
      <c r="O598" s="488" t="s">
        <v>964</v>
      </c>
      <c r="P598" s="488" t="s">
        <v>977</v>
      </c>
      <c r="Q598" s="487">
        <v>2024</v>
      </c>
      <c r="R598" s="487">
        <v>617840</v>
      </c>
      <c r="S598" s="489">
        <v>-175580</v>
      </c>
    </row>
    <row r="599" spans="1:19" x14ac:dyDescent="0.3">
      <c r="A599" s="487">
        <v>150</v>
      </c>
      <c r="B599" s="488" t="s">
        <v>1111</v>
      </c>
      <c r="C599" s="487">
        <v>17</v>
      </c>
      <c r="D599" s="488" t="s">
        <v>796</v>
      </c>
      <c r="E599" s="488" t="s">
        <v>755</v>
      </c>
      <c r="F599" s="488" t="s">
        <v>754</v>
      </c>
      <c r="G599" s="488" t="s">
        <v>761</v>
      </c>
      <c r="H599" s="488" t="s">
        <v>577</v>
      </c>
      <c r="I599" s="488" t="s">
        <v>726</v>
      </c>
      <c r="J599" s="487">
        <v>2025</v>
      </c>
      <c r="K599" s="487">
        <v>0</v>
      </c>
      <c r="L599" s="488" t="s">
        <v>963</v>
      </c>
      <c r="M599" s="488" t="s">
        <v>963</v>
      </c>
      <c r="N599" s="487">
        <v>115</v>
      </c>
      <c r="O599" s="488" t="s">
        <v>965</v>
      </c>
      <c r="P599" s="488" t="s">
        <v>978</v>
      </c>
      <c r="Q599" s="487">
        <v>2024</v>
      </c>
      <c r="R599" s="487">
        <v>0</v>
      </c>
      <c r="S599" s="489">
        <v>0</v>
      </c>
    </row>
    <row r="600" spans="1:19" x14ac:dyDescent="0.3">
      <c r="A600" s="487">
        <v>150</v>
      </c>
      <c r="B600" s="488" t="s">
        <v>1111</v>
      </c>
      <c r="C600" s="487">
        <v>17</v>
      </c>
      <c r="D600" s="488" t="s">
        <v>796</v>
      </c>
      <c r="E600" s="488" t="s">
        <v>755</v>
      </c>
      <c r="F600" s="488" t="s">
        <v>754</v>
      </c>
      <c r="G600" s="488" t="s">
        <v>761</v>
      </c>
      <c r="H600" s="488" t="s">
        <v>577</v>
      </c>
      <c r="I600" s="488" t="s">
        <v>726</v>
      </c>
      <c r="J600" s="487">
        <v>2025</v>
      </c>
      <c r="K600" s="487">
        <v>0</v>
      </c>
      <c r="L600" s="488" t="s">
        <v>963</v>
      </c>
      <c r="M600" s="488" t="s">
        <v>963</v>
      </c>
      <c r="N600" s="487">
        <v>116</v>
      </c>
      <c r="O600" s="488" t="s">
        <v>966</v>
      </c>
      <c r="P600" s="488" t="s">
        <v>979</v>
      </c>
      <c r="Q600" s="487">
        <v>2024</v>
      </c>
      <c r="R600" s="487">
        <v>0</v>
      </c>
      <c r="S600" s="489">
        <v>0</v>
      </c>
    </row>
    <row r="601" spans="1:19" x14ac:dyDescent="0.3">
      <c r="A601" s="487">
        <v>150</v>
      </c>
      <c r="B601" s="488" t="s">
        <v>1111</v>
      </c>
      <c r="C601" s="487">
        <v>17</v>
      </c>
      <c r="D601" s="488" t="s">
        <v>796</v>
      </c>
      <c r="E601" s="488" t="s">
        <v>755</v>
      </c>
      <c r="F601" s="488" t="s">
        <v>754</v>
      </c>
      <c r="G601" s="488" t="s">
        <v>761</v>
      </c>
      <c r="H601" s="488" t="s">
        <v>577</v>
      </c>
      <c r="I601" s="488" t="s">
        <v>726</v>
      </c>
      <c r="J601" s="487">
        <v>2025</v>
      </c>
      <c r="K601" s="487">
        <v>442260</v>
      </c>
      <c r="L601" s="488" t="s">
        <v>963</v>
      </c>
      <c r="M601" s="488" t="s">
        <v>963</v>
      </c>
      <c r="N601" s="487">
        <v>117</v>
      </c>
      <c r="O601" s="488" t="s">
        <v>980</v>
      </c>
      <c r="P601" s="488" t="s">
        <v>981</v>
      </c>
      <c r="Q601" s="487">
        <v>2024</v>
      </c>
      <c r="R601" s="487">
        <v>617840</v>
      </c>
      <c r="S601" s="489">
        <v>-175580</v>
      </c>
    </row>
    <row r="602" spans="1:19" x14ac:dyDescent="0.3">
      <c r="A602" s="487">
        <v>151</v>
      </c>
      <c r="B602" s="488" t="s">
        <v>1112</v>
      </c>
      <c r="C602" s="487">
        <v>17</v>
      </c>
      <c r="D602" s="488" t="s">
        <v>796</v>
      </c>
      <c r="E602" s="488" t="s">
        <v>755</v>
      </c>
      <c r="F602" s="488" t="s">
        <v>754</v>
      </c>
      <c r="G602" s="488" t="s">
        <v>761</v>
      </c>
      <c r="H602" s="488" t="s">
        <v>577</v>
      </c>
      <c r="I602" s="488" t="s">
        <v>726</v>
      </c>
      <c r="J602" s="487">
        <v>2025</v>
      </c>
      <c r="K602" s="487">
        <v>1000665</v>
      </c>
      <c r="L602" s="488" t="s">
        <v>963</v>
      </c>
      <c r="M602" s="488" t="s">
        <v>963</v>
      </c>
      <c r="N602" s="487">
        <v>114</v>
      </c>
      <c r="O602" s="488" t="s">
        <v>964</v>
      </c>
      <c r="P602" s="488" t="s">
        <v>977</v>
      </c>
      <c r="Q602" s="487">
        <v>2024</v>
      </c>
      <c r="R602" s="487">
        <v>537540</v>
      </c>
      <c r="S602" s="489">
        <v>463125</v>
      </c>
    </row>
    <row r="603" spans="1:19" x14ac:dyDescent="0.3">
      <c r="A603" s="487">
        <v>151</v>
      </c>
      <c r="B603" s="488" t="s">
        <v>1112</v>
      </c>
      <c r="C603" s="487">
        <v>17</v>
      </c>
      <c r="D603" s="488" t="s">
        <v>796</v>
      </c>
      <c r="E603" s="488" t="s">
        <v>755</v>
      </c>
      <c r="F603" s="488" t="s">
        <v>754</v>
      </c>
      <c r="G603" s="488" t="s">
        <v>761</v>
      </c>
      <c r="H603" s="488" t="s">
        <v>577</v>
      </c>
      <c r="I603" s="488" t="s">
        <v>726</v>
      </c>
      <c r="J603" s="487">
        <v>2025</v>
      </c>
      <c r="K603" s="487">
        <v>0</v>
      </c>
      <c r="L603" s="488" t="s">
        <v>963</v>
      </c>
      <c r="M603" s="488" t="s">
        <v>963</v>
      </c>
      <c r="N603" s="487">
        <v>115</v>
      </c>
      <c r="O603" s="488" t="s">
        <v>965</v>
      </c>
      <c r="P603" s="488" t="s">
        <v>978</v>
      </c>
      <c r="Q603" s="487">
        <v>2024</v>
      </c>
      <c r="R603" s="487">
        <v>0</v>
      </c>
      <c r="S603" s="489">
        <v>0</v>
      </c>
    </row>
    <row r="604" spans="1:19" x14ac:dyDescent="0.3">
      <c r="A604" s="487">
        <v>151</v>
      </c>
      <c r="B604" s="488" t="s">
        <v>1112</v>
      </c>
      <c r="C604" s="487">
        <v>17</v>
      </c>
      <c r="D604" s="488" t="s">
        <v>796</v>
      </c>
      <c r="E604" s="488" t="s">
        <v>755</v>
      </c>
      <c r="F604" s="488" t="s">
        <v>754</v>
      </c>
      <c r="G604" s="488" t="s">
        <v>761</v>
      </c>
      <c r="H604" s="488" t="s">
        <v>577</v>
      </c>
      <c r="I604" s="488" t="s">
        <v>726</v>
      </c>
      <c r="J604" s="487">
        <v>2025</v>
      </c>
      <c r="K604" s="487">
        <v>0</v>
      </c>
      <c r="L604" s="488" t="s">
        <v>963</v>
      </c>
      <c r="M604" s="488" t="s">
        <v>963</v>
      </c>
      <c r="N604" s="487">
        <v>116</v>
      </c>
      <c r="O604" s="488" t="s">
        <v>966</v>
      </c>
      <c r="P604" s="488" t="s">
        <v>979</v>
      </c>
      <c r="Q604" s="487">
        <v>2024</v>
      </c>
      <c r="R604" s="487">
        <v>0</v>
      </c>
      <c r="S604" s="489">
        <v>0</v>
      </c>
    </row>
    <row r="605" spans="1:19" x14ac:dyDescent="0.3">
      <c r="A605" s="487">
        <v>151</v>
      </c>
      <c r="B605" s="488" t="s">
        <v>1112</v>
      </c>
      <c r="C605" s="487">
        <v>17</v>
      </c>
      <c r="D605" s="488" t="s">
        <v>796</v>
      </c>
      <c r="E605" s="488" t="s">
        <v>755</v>
      </c>
      <c r="F605" s="488" t="s">
        <v>754</v>
      </c>
      <c r="G605" s="488" t="s">
        <v>761</v>
      </c>
      <c r="H605" s="488" t="s">
        <v>577</v>
      </c>
      <c r="I605" s="488" t="s">
        <v>726</v>
      </c>
      <c r="J605" s="487">
        <v>2025</v>
      </c>
      <c r="K605" s="487">
        <v>1000665</v>
      </c>
      <c r="L605" s="488" t="s">
        <v>963</v>
      </c>
      <c r="M605" s="488" t="s">
        <v>963</v>
      </c>
      <c r="N605" s="487">
        <v>117</v>
      </c>
      <c r="O605" s="488" t="s">
        <v>980</v>
      </c>
      <c r="P605" s="488" t="s">
        <v>981</v>
      </c>
      <c r="Q605" s="487">
        <v>2024</v>
      </c>
      <c r="R605" s="487">
        <v>537540</v>
      </c>
      <c r="S605" s="489">
        <v>463125</v>
      </c>
    </row>
    <row r="606" spans="1:19" x14ac:dyDescent="0.3">
      <c r="A606" s="487">
        <v>152</v>
      </c>
      <c r="B606" s="488" t="s">
        <v>1113</v>
      </c>
      <c r="C606" s="487">
        <v>17</v>
      </c>
      <c r="D606" s="488" t="s">
        <v>796</v>
      </c>
      <c r="E606" s="488" t="s">
        <v>755</v>
      </c>
      <c r="F606" s="488" t="s">
        <v>754</v>
      </c>
      <c r="G606" s="488" t="s">
        <v>760</v>
      </c>
      <c r="H606" s="488" t="s">
        <v>576</v>
      </c>
      <c r="I606" s="488" t="s">
        <v>726</v>
      </c>
      <c r="J606" s="487">
        <v>2025</v>
      </c>
      <c r="K606" s="487">
        <v>22255650</v>
      </c>
      <c r="L606" s="488" t="s">
        <v>963</v>
      </c>
      <c r="M606" s="488" t="s">
        <v>963</v>
      </c>
      <c r="N606" s="487">
        <v>114</v>
      </c>
      <c r="O606" s="488" t="s">
        <v>964</v>
      </c>
      <c r="P606" s="488" t="s">
        <v>977</v>
      </c>
      <c r="Q606" s="487">
        <v>2024</v>
      </c>
      <c r="R606" s="487">
        <v>21896550</v>
      </c>
      <c r="S606" s="489">
        <v>359100</v>
      </c>
    </row>
    <row r="607" spans="1:19" x14ac:dyDescent="0.3">
      <c r="A607" s="487">
        <v>152</v>
      </c>
      <c r="B607" s="488" t="s">
        <v>1113</v>
      </c>
      <c r="C607" s="487">
        <v>17</v>
      </c>
      <c r="D607" s="488" t="s">
        <v>796</v>
      </c>
      <c r="E607" s="488" t="s">
        <v>755</v>
      </c>
      <c r="F607" s="488" t="s">
        <v>754</v>
      </c>
      <c r="G607" s="488" t="s">
        <v>760</v>
      </c>
      <c r="H607" s="488" t="s">
        <v>576</v>
      </c>
      <c r="I607" s="488" t="s">
        <v>726</v>
      </c>
      <c r="J607" s="487">
        <v>2025</v>
      </c>
      <c r="K607" s="487">
        <v>128820</v>
      </c>
      <c r="L607" s="488" t="s">
        <v>963</v>
      </c>
      <c r="M607" s="488" t="s">
        <v>963</v>
      </c>
      <c r="N607" s="487">
        <v>115</v>
      </c>
      <c r="O607" s="488" t="s">
        <v>965</v>
      </c>
      <c r="P607" s="488" t="s">
        <v>978</v>
      </c>
      <c r="Q607" s="487">
        <v>2024</v>
      </c>
      <c r="R607" s="487">
        <v>138450</v>
      </c>
      <c r="S607" s="489">
        <v>-9630</v>
      </c>
    </row>
    <row r="608" spans="1:19" x14ac:dyDescent="0.3">
      <c r="A608" s="487">
        <v>152</v>
      </c>
      <c r="B608" s="488" t="s">
        <v>1113</v>
      </c>
      <c r="C608" s="487">
        <v>17</v>
      </c>
      <c r="D608" s="488" t="s">
        <v>796</v>
      </c>
      <c r="E608" s="488" t="s">
        <v>755</v>
      </c>
      <c r="F608" s="488" t="s">
        <v>754</v>
      </c>
      <c r="G608" s="488" t="s">
        <v>760</v>
      </c>
      <c r="H608" s="488" t="s">
        <v>576</v>
      </c>
      <c r="I608" s="488" t="s">
        <v>726</v>
      </c>
      <c r="J608" s="487">
        <v>2025</v>
      </c>
      <c r="K608" s="487">
        <v>0</v>
      </c>
      <c r="L608" s="488" t="s">
        <v>963</v>
      </c>
      <c r="M608" s="488" t="s">
        <v>963</v>
      </c>
      <c r="N608" s="487">
        <v>116</v>
      </c>
      <c r="O608" s="488" t="s">
        <v>966</v>
      </c>
      <c r="P608" s="488" t="s">
        <v>979</v>
      </c>
      <c r="Q608" s="487">
        <v>2024</v>
      </c>
      <c r="R608" s="487">
        <v>0</v>
      </c>
      <c r="S608" s="489">
        <v>0</v>
      </c>
    </row>
    <row r="609" spans="1:19" x14ac:dyDescent="0.3">
      <c r="A609" s="487">
        <v>152</v>
      </c>
      <c r="B609" s="488" t="s">
        <v>1113</v>
      </c>
      <c r="C609" s="487">
        <v>17</v>
      </c>
      <c r="D609" s="488" t="s">
        <v>796</v>
      </c>
      <c r="E609" s="488" t="s">
        <v>755</v>
      </c>
      <c r="F609" s="488" t="s">
        <v>754</v>
      </c>
      <c r="G609" s="488" t="s">
        <v>760</v>
      </c>
      <c r="H609" s="488" t="s">
        <v>576</v>
      </c>
      <c r="I609" s="488" t="s">
        <v>726</v>
      </c>
      <c r="J609" s="487">
        <v>2025</v>
      </c>
      <c r="K609" s="487">
        <v>22384470</v>
      </c>
      <c r="L609" s="488" t="s">
        <v>963</v>
      </c>
      <c r="M609" s="488" t="s">
        <v>963</v>
      </c>
      <c r="N609" s="487">
        <v>117</v>
      </c>
      <c r="O609" s="488" t="s">
        <v>980</v>
      </c>
      <c r="P609" s="488" t="s">
        <v>981</v>
      </c>
      <c r="Q609" s="487">
        <v>2024</v>
      </c>
      <c r="R609" s="487">
        <v>22035000</v>
      </c>
      <c r="S609" s="489">
        <v>349470</v>
      </c>
    </row>
    <row r="610" spans="1:19" x14ac:dyDescent="0.3">
      <c r="A610" s="487">
        <v>153</v>
      </c>
      <c r="B610" s="488" t="s">
        <v>1114</v>
      </c>
      <c r="C610" s="487">
        <v>17</v>
      </c>
      <c r="D610" s="488" t="s">
        <v>796</v>
      </c>
      <c r="E610" s="488" t="s">
        <v>573</v>
      </c>
      <c r="F610" s="488" t="s">
        <v>744</v>
      </c>
      <c r="G610" s="488" t="s">
        <v>745</v>
      </c>
      <c r="H610" s="488" t="s">
        <v>573</v>
      </c>
      <c r="I610" s="488" t="s">
        <v>726</v>
      </c>
      <c r="J610" s="487">
        <v>2025</v>
      </c>
      <c r="K610" s="487">
        <v>836858.4</v>
      </c>
      <c r="L610" s="488" t="s">
        <v>963</v>
      </c>
      <c r="M610" s="488" t="s">
        <v>963</v>
      </c>
      <c r="N610" s="487">
        <v>114</v>
      </c>
      <c r="O610" s="488" t="s">
        <v>964</v>
      </c>
      <c r="P610" s="488" t="s">
        <v>977</v>
      </c>
      <c r="Q610" s="487">
        <v>2024</v>
      </c>
      <c r="R610" s="487">
        <v>754659.2</v>
      </c>
      <c r="S610" s="489">
        <v>82199.20000000007</v>
      </c>
    </row>
    <row r="611" spans="1:19" x14ac:dyDescent="0.3">
      <c r="A611" s="487">
        <v>153</v>
      </c>
      <c r="B611" s="488" t="s">
        <v>1114</v>
      </c>
      <c r="C611" s="487">
        <v>17</v>
      </c>
      <c r="D611" s="488" t="s">
        <v>796</v>
      </c>
      <c r="E611" s="488" t="s">
        <v>573</v>
      </c>
      <c r="F611" s="488" t="s">
        <v>744</v>
      </c>
      <c r="G611" s="488" t="s">
        <v>745</v>
      </c>
      <c r="H611" s="488" t="s">
        <v>573</v>
      </c>
      <c r="I611" s="488" t="s">
        <v>726</v>
      </c>
      <c r="J611" s="487">
        <v>2025</v>
      </c>
      <c r="K611" s="487">
        <v>14368.08</v>
      </c>
      <c r="L611" s="488" t="s">
        <v>963</v>
      </c>
      <c r="M611" s="488" t="s">
        <v>963</v>
      </c>
      <c r="N611" s="487">
        <v>115</v>
      </c>
      <c r="O611" s="488" t="s">
        <v>965</v>
      </c>
      <c r="P611" s="488" t="s">
        <v>978</v>
      </c>
      <c r="Q611" s="487">
        <v>2024</v>
      </c>
      <c r="R611" s="487">
        <v>17320.64</v>
      </c>
      <c r="S611" s="489">
        <v>-2952.5599999999995</v>
      </c>
    </row>
    <row r="612" spans="1:19" x14ac:dyDescent="0.3">
      <c r="A612" s="487">
        <v>153</v>
      </c>
      <c r="B612" s="488" t="s">
        <v>1114</v>
      </c>
      <c r="C612" s="487">
        <v>17</v>
      </c>
      <c r="D612" s="488" t="s">
        <v>796</v>
      </c>
      <c r="E612" s="488" t="s">
        <v>573</v>
      </c>
      <c r="F612" s="488" t="s">
        <v>744</v>
      </c>
      <c r="G612" s="488" t="s">
        <v>745</v>
      </c>
      <c r="H612" s="488" t="s">
        <v>573</v>
      </c>
      <c r="I612" s="488" t="s">
        <v>726</v>
      </c>
      <c r="J612" s="487">
        <v>2025</v>
      </c>
      <c r="K612" s="487">
        <v>1480.68</v>
      </c>
      <c r="L612" s="488" t="s">
        <v>963</v>
      </c>
      <c r="M612" s="488" t="s">
        <v>963</v>
      </c>
      <c r="N612" s="487">
        <v>116</v>
      </c>
      <c r="O612" s="488" t="s">
        <v>966</v>
      </c>
      <c r="P612" s="488" t="s">
        <v>979</v>
      </c>
      <c r="Q612" s="487">
        <v>2024</v>
      </c>
      <c r="R612" s="487">
        <v>813.6</v>
      </c>
      <c r="S612" s="489">
        <v>667.08</v>
      </c>
    </row>
    <row r="613" spans="1:19" x14ac:dyDescent="0.3">
      <c r="A613" s="487">
        <v>153</v>
      </c>
      <c r="B613" s="488" t="s">
        <v>1114</v>
      </c>
      <c r="C613" s="487">
        <v>17</v>
      </c>
      <c r="D613" s="488" t="s">
        <v>796</v>
      </c>
      <c r="E613" s="488" t="s">
        <v>573</v>
      </c>
      <c r="F613" s="488" t="s">
        <v>744</v>
      </c>
      <c r="G613" s="488" t="s">
        <v>745</v>
      </c>
      <c r="H613" s="488" t="s">
        <v>573</v>
      </c>
      <c r="I613" s="488" t="s">
        <v>726</v>
      </c>
      <c r="J613" s="487">
        <v>2025</v>
      </c>
      <c r="K613" s="487">
        <v>852707.16</v>
      </c>
      <c r="L613" s="488" t="s">
        <v>963</v>
      </c>
      <c r="M613" s="488" t="s">
        <v>963</v>
      </c>
      <c r="N613" s="487">
        <v>117</v>
      </c>
      <c r="O613" s="488" t="s">
        <v>980</v>
      </c>
      <c r="P613" s="488" t="s">
        <v>981</v>
      </c>
      <c r="Q613" s="487">
        <v>2024</v>
      </c>
      <c r="R613" s="487">
        <v>772793.44</v>
      </c>
      <c r="S613" s="489">
        <v>79913.720000000088</v>
      </c>
    </row>
    <row r="614" spans="1:19" x14ac:dyDescent="0.3">
      <c r="A614" s="487">
        <v>154</v>
      </c>
      <c r="B614" s="488" t="s">
        <v>1115</v>
      </c>
      <c r="C614" s="487">
        <v>12</v>
      </c>
      <c r="D614" s="488" t="s">
        <v>793</v>
      </c>
      <c r="E614" s="488" t="s">
        <v>728</v>
      </c>
      <c r="F614" s="488" t="s">
        <v>727</v>
      </c>
      <c r="G614" s="488" t="s">
        <v>732</v>
      </c>
      <c r="H614" s="488" t="s">
        <v>594</v>
      </c>
      <c r="I614" s="488" t="s">
        <v>726</v>
      </c>
      <c r="J614" s="487">
        <v>2025</v>
      </c>
      <c r="K614" s="487">
        <v>8727900</v>
      </c>
      <c r="L614" s="488" t="s">
        <v>963</v>
      </c>
      <c r="M614" s="488" t="s">
        <v>963</v>
      </c>
      <c r="N614" s="487">
        <v>114</v>
      </c>
      <c r="O614" s="488" t="s">
        <v>964</v>
      </c>
      <c r="P614" s="488" t="s">
        <v>977</v>
      </c>
      <c r="Q614" s="487">
        <v>2024</v>
      </c>
      <c r="R614" s="487">
        <v>8041600</v>
      </c>
      <c r="S614" s="489">
        <v>686300</v>
      </c>
    </row>
    <row r="615" spans="1:19" x14ac:dyDescent="0.3">
      <c r="A615" s="487">
        <v>154</v>
      </c>
      <c r="B615" s="488" t="s">
        <v>1115</v>
      </c>
      <c r="C615" s="487">
        <v>12</v>
      </c>
      <c r="D615" s="488" t="s">
        <v>793</v>
      </c>
      <c r="E615" s="488" t="s">
        <v>728</v>
      </c>
      <c r="F615" s="488" t="s">
        <v>727</v>
      </c>
      <c r="G615" s="488" t="s">
        <v>732</v>
      </c>
      <c r="H615" s="488" t="s">
        <v>594</v>
      </c>
      <c r="I615" s="488" t="s">
        <v>726</v>
      </c>
      <c r="J615" s="487">
        <v>2025</v>
      </c>
      <c r="K615" s="487">
        <v>0</v>
      </c>
      <c r="L615" s="488" t="s">
        <v>963</v>
      </c>
      <c r="M615" s="488" t="s">
        <v>963</v>
      </c>
      <c r="N615" s="487">
        <v>115</v>
      </c>
      <c r="O615" s="488" t="s">
        <v>965</v>
      </c>
      <c r="P615" s="488" t="s">
        <v>978</v>
      </c>
      <c r="Q615" s="487">
        <v>2024</v>
      </c>
      <c r="R615" s="487">
        <v>0</v>
      </c>
      <c r="S615" s="489">
        <v>0</v>
      </c>
    </row>
    <row r="616" spans="1:19" x14ac:dyDescent="0.3">
      <c r="A616" s="487">
        <v>154</v>
      </c>
      <c r="B616" s="488" t="s">
        <v>1115</v>
      </c>
      <c r="C616" s="487">
        <v>12</v>
      </c>
      <c r="D616" s="488" t="s">
        <v>793</v>
      </c>
      <c r="E616" s="488" t="s">
        <v>728</v>
      </c>
      <c r="F616" s="488" t="s">
        <v>727</v>
      </c>
      <c r="G616" s="488" t="s">
        <v>732</v>
      </c>
      <c r="H616" s="488" t="s">
        <v>594</v>
      </c>
      <c r="I616" s="488" t="s">
        <v>726</v>
      </c>
      <c r="J616" s="487">
        <v>2025</v>
      </c>
      <c r="K616" s="487">
        <v>0</v>
      </c>
      <c r="L616" s="488" t="s">
        <v>963</v>
      </c>
      <c r="M616" s="488" t="s">
        <v>963</v>
      </c>
      <c r="N616" s="487">
        <v>116</v>
      </c>
      <c r="O616" s="488" t="s">
        <v>966</v>
      </c>
      <c r="P616" s="488" t="s">
        <v>979</v>
      </c>
      <c r="Q616" s="487">
        <v>2024</v>
      </c>
      <c r="R616" s="487">
        <v>0</v>
      </c>
      <c r="S616" s="489">
        <v>0</v>
      </c>
    </row>
    <row r="617" spans="1:19" x14ac:dyDescent="0.3">
      <c r="A617" s="487">
        <v>154</v>
      </c>
      <c r="B617" s="488" t="s">
        <v>1115</v>
      </c>
      <c r="C617" s="487">
        <v>12</v>
      </c>
      <c r="D617" s="488" t="s">
        <v>793</v>
      </c>
      <c r="E617" s="488" t="s">
        <v>728</v>
      </c>
      <c r="F617" s="488" t="s">
        <v>727</v>
      </c>
      <c r="G617" s="488" t="s">
        <v>732</v>
      </c>
      <c r="H617" s="488" t="s">
        <v>594</v>
      </c>
      <c r="I617" s="488" t="s">
        <v>726</v>
      </c>
      <c r="J617" s="487">
        <v>2025</v>
      </c>
      <c r="K617" s="487">
        <v>8727900</v>
      </c>
      <c r="L617" s="488" t="s">
        <v>963</v>
      </c>
      <c r="M617" s="488" t="s">
        <v>963</v>
      </c>
      <c r="N617" s="487">
        <v>117</v>
      </c>
      <c r="O617" s="488" t="s">
        <v>980</v>
      </c>
      <c r="P617" s="488" t="s">
        <v>981</v>
      </c>
      <c r="Q617" s="487">
        <v>2024</v>
      </c>
      <c r="R617" s="487">
        <v>8041600</v>
      </c>
      <c r="S617" s="489">
        <v>686300</v>
      </c>
    </row>
    <row r="618" spans="1:19" x14ac:dyDescent="0.3">
      <c r="A618" s="487">
        <v>155</v>
      </c>
      <c r="B618" s="488" t="s">
        <v>1116</v>
      </c>
      <c r="C618" s="487">
        <v>6</v>
      </c>
      <c r="D618" s="488" t="s">
        <v>788</v>
      </c>
      <c r="E618" s="488" t="s">
        <v>750</v>
      </c>
      <c r="F618" s="488" t="s">
        <v>749</v>
      </c>
      <c r="G618" s="488" t="s">
        <v>1229</v>
      </c>
      <c r="H618" s="488" t="s">
        <v>751</v>
      </c>
      <c r="I618" s="488" t="s">
        <v>726</v>
      </c>
      <c r="J618" s="487">
        <v>2025</v>
      </c>
      <c r="K618" s="487">
        <v>2915000</v>
      </c>
      <c r="L618" s="488" t="s">
        <v>963</v>
      </c>
      <c r="M618" s="488" t="s">
        <v>963</v>
      </c>
      <c r="N618" s="487">
        <v>114</v>
      </c>
      <c r="O618" s="488" t="s">
        <v>964</v>
      </c>
      <c r="P618" s="488" t="s">
        <v>977</v>
      </c>
      <c r="Q618" s="487">
        <v>2024</v>
      </c>
      <c r="R618" s="487">
        <v>5340000</v>
      </c>
      <c r="S618" s="489">
        <v>-2425000</v>
      </c>
    </row>
    <row r="619" spans="1:19" x14ac:dyDescent="0.3">
      <c r="A619" s="487">
        <v>155</v>
      </c>
      <c r="B619" s="488" t="s">
        <v>1116</v>
      </c>
      <c r="C619" s="487">
        <v>6</v>
      </c>
      <c r="D619" s="488" t="s">
        <v>788</v>
      </c>
      <c r="E619" s="488" t="s">
        <v>750</v>
      </c>
      <c r="F619" s="488" t="s">
        <v>749</v>
      </c>
      <c r="G619" s="488" t="s">
        <v>1229</v>
      </c>
      <c r="H619" s="488" t="s">
        <v>751</v>
      </c>
      <c r="I619" s="488" t="s">
        <v>726</v>
      </c>
      <c r="J619" s="487">
        <v>2025</v>
      </c>
      <c r="K619" s="487">
        <v>100400</v>
      </c>
      <c r="L619" s="488" t="s">
        <v>963</v>
      </c>
      <c r="M619" s="488" t="s">
        <v>963</v>
      </c>
      <c r="N619" s="487">
        <v>115</v>
      </c>
      <c r="O619" s="488" t="s">
        <v>965</v>
      </c>
      <c r="P619" s="488" t="s">
        <v>978</v>
      </c>
      <c r="Q619" s="487">
        <v>2024</v>
      </c>
      <c r="R619" s="487">
        <v>0</v>
      </c>
      <c r="S619" s="489">
        <v>100400</v>
      </c>
    </row>
    <row r="620" spans="1:19" x14ac:dyDescent="0.3">
      <c r="A620" s="487">
        <v>155</v>
      </c>
      <c r="B620" s="488" t="s">
        <v>1116</v>
      </c>
      <c r="C620" s="487">
        <v>6</v>
      </c>
      <c r="D620" s="488" t="s">
        <v>788</v>
      </c>
      <c r="E620" s="488" t="s">
        <v>750</v>
      </c>
      <c r="F620" s="488" t="s">
        <v>749</v>
      </c>
      <c r="G620" s="488" t="s">
        <v>1229</v>
      </c>
      <c r="H620" s="488" t="s">
        <v>751</v>
      </c>
      <c r="I620" s="488" t="s">
        <v>726</v>
      </c>
      <c r="J620" s="487">
        <v>2025</v>
      </c>
      <c r="K620" s="487">
        <v>625600</v>
      </c>
      <c r="L620" s="488" t="s">
        <v>963</v>
      </c>
      <c r="M620" s="488" t="s">
        <v>963</v>
      </c>
      <c r="N620" s="487">
        <v>116</v>
      </c>
      <c r="O620" s="488" t="s">
        <v>966</v>
      </c>
      <c r="P620" s="488" t="s">
        <v>979</v>
      </c>
      <c r="Q620" s="487">
        <v>2024</v>
      </c>
      <c r="R620" s="487">
        <v>1264000</v>
      </c>
      <c r="S620" s="489">
        <v>-638400</v>
      </c>
    </row>
    <row r="621" spans="1:19" x14ac:dyDescent="0.3">
      <c r="A621" s="487">
        <v>155</v>
      </c>
      <c r="B621" s="488" t="s">
        <v>1116</v>
      </c>
      <c r="C621" s="487">
        <v>6</v>
      </c>
      <c r="D621" s="488" t="s">
        <v>788</v>
      </c>
      <c r="E621" s="488" t="s">
        <v>750</v>
      </c>
      <c r="F621" s="488" t="s">
        <v>749</v>
      </c>
      <c r="G621" s="488" t="s">
        <v>1229</v>
      </c>
      <c r="H621" s="488" t="s">
        <v>751</v>
      </c>
      <c r="I621" s="488" t="s">
        <v>726</v>
      </c>
      <c r="J621" s="487">
        <v>2025</v>
      </c>
      <c r="K621" s="487">
        <v>3641000</v>
      </c>
      <c r="L621" s="488" t="s">
        <v>963</v>
      </c>
      <c r="M621" s="488" t="s">
        <v>963</v>
      </c>
      <c r="N621" s="487">
        <v>117</v>
      </c>
      <c r="O621" s="488" t="s">
        <v>980</v>
      </c>
      <c r="P621" s="488" t="s">
        <v>981</v>
      </c>
      <c r="Q621" s="487">
        <v>2024</v>
      </c>
      <c r="R621" s="487">
        <v>6604000</v>
      </c>
      <c r="S621" s="489">
        <v>-2963000</v>
      </c>
    </row>
    <row r="622" spans="1:19" x14ac:dyDescent="0.3">
      <c r="A622" s="487">
        <v>156</v>
      </c>
      <c r="B622" s="488" t="s">
        <v>1117</v>
      </c>
      <c r="C622" s="487">
        <v>6</v>
      </c>
      <c r="D622" s="488" t="s">
        <v>788</v>
      </c>
      <c r="E622" s="488" t="s">
        <v>750</v>
      </c>
      <c r="F622" s="488" t="s">
        <v>749</v>
      </c>
      <c r="G622" s="488" t="s">
        <v>1229</v>
      </c>
      <c r="H622" s="488" t="s">
        <v>751</v>
      </c>
      <c r="I622" s="488" t="s">
        <v>726</v>
      </c>
      <c r="J622" s="487">
        <v>2025</v>
      </c>
      <c r="K622" s="487">
        <v>1443050</v>
      </c>
      <c r="L622" s="488" t="s">
        <v>963</v>
      </c>
      <c r="M622" s="488" t="s">
        <v>963</v>
      </c>
      <c r="N622" s="487">
        <v>114</v>
      </c>
      <c r="O622" s="488" t="s">
        <v>964</v>
      </c>
      <c r="P622" s="488" t="s">
        <v>977</v>
      </c>
      <c r="Q622" s="487">
        <v>2024</v>
      </c>
      <c r="R622" s="487">
        <v>1154200</v>
      </c>
      <c r="S622" s="489">
        <v>288850</v>
      </c>
    </row>
    <row r="623" spans="1:19" x14ac:dyDescent="0.3">
      <c r="A623" s="487">
        <v>156</v>
      </c>
      <c r="B623" s="488" t="s">
        <v>1117</v>
      </c>
      <c r="C623" s="487">
        <v>6</v>
      </c>
      <c r="D623" s="488" t="s">
        <v>788</v>
      </c>
      <c r="E623" s="488" t="s">
        <v>750</v>
      </c>
      <c r="F623" s="488" t="s">
        <v>749</v>
      </c>
      <c r="G623" s="488" t="s">
        <v>1229</v>
      </c>
      <c r="H623" s="488" t="s">
        <v>751</v>
      </c>
      <c r="I623" s="488" t="s">
        <v>726</v>
      </c>
      <c r="J623" s="487">
        <v>2025</v>
      </c>
      <c r="K623" s="487">
        <v>84105</v>
      </c>
      <c r="L623" s="488" t="s">
        <v>963</v>
      </c>
      <c r="M623" s="488" t="s">
        <v>963</v>
      </c>
      <c r="N623" s="487">
        <v>115</v>
      </c>
      <c r="O623" s="488" t="s">
        <v>965</v>
      </c>
      <c r="P623" s="488" t="s">
        <v>978</v>
      </c>
      <c r="Q623" s="487">
        <v>2024</v>
      </c>
      <c r="R623" s="487">
        <v>154291.5</v>
      </c>
      <c r="S623" s="489">
        <v>-70186.5</v>
      </c>
    </row>
    <row r="624" spans="1:19" x14ac:dyDescent="0.3">
      <c r="A624" s="487">
        <v>156</v>
      </c>
      <c r="B624" s="488" t="s">
        <v>1117</v>
      </c>
      <c r="C624" s="487">
        <v>6</v>
      </c>
      <c r="D624" s="488" t="s">
        <v>788</v>
      </c>
      <c r="E624" s="488" t="s">
        <v>750</v>
      </c>
      <c r="F624" s="488" t="s">
        <v>749</v>
      </c>
      <c r="G624" s="488" t="s">
        <v>1229</v>
      </c>
      <c r="H624" s="488" t="s">
        <v>751</v>
      </c>
      <c r="I624" s="488" t="s">
        <v>726</v>
      </c>
      <c r="J624" s="487">
        <v>2025</v>
      </c>
      <c r="K624" s="487">
        <v>564907</v>
      </c>
      <c r="L624" s="488" t="s">
        <v>963</v>
      </c>
      <c r="M624" s="488" t="s">
        <v>963</v>
      </c>
      <c r="N624" s="487">
        <v>116</v>
      </c>
      <c r="O624" s="488" t="s">
        <v>966</v>
      </c>
      <c r="P624" s="488" t="s">
        <v>979</v>
      </c>
      <c r="Q624" s="487">
        <v>2024</v>
      </c>
      <c r="R624" s="487">
        <v>515144.8</v>
      </c>
      <c r="S624" s="489">
        <v>49762.200000000012</v>
      </c>
    </row>
    <row r="625" spans="1:19" x14ac:dyDescent="0.3">
      <c r="A625" s="487">
        <v>156</v>
      </c>
      <c r="B625" s="488" t="s">
        <v>1117</v>
      </c>
      <c r="C625" s="487">
        <v>6</v>
      </c>
      <c r="D625" s="488" t="s">
        <v>788</v>
      </c>
      <c r="E625" s="488" t="s">
        <v>750</v>
      </c>
      <c r="F625" s="488" t="s">
        <v>749</v>
      </c>
      <c r="G625" s="488" t="s">
        <v>1229</v>
      </c>
      <c r="H625" s="488" t="s">
        <v>751</v>
      </c>
      <c r="I625" s="488" t="s">
        <v>726</v>
      </c>
      <c r="J625" s="487">
        <v>2025</v>
      </c>
      <c r="K625" s="487">
        <v>2092062</v>
      </c>
      <c r="L625" s="488" t="s">
        <v>963</v>
      </c>
      <c r="M625" s="488" t="s">
        <v>963</v>
      </c>
      <c r="N625" s="487">
        <v>117</v>
      </c>
      <c r="O625" s="488" t="s">
        <v>980</v>
      </c>
      <c r="P625" s="488" t="s">
        <v>981</v>
      </c>
      <c r="Q625" s="487">
        <v>2024</v>
      </c>
      <c r="R625" s="487">
        <v>1823636.3</v>
      </c>
      <c r="S625" s="489">
        <v>268425.69999999995</v>
      </c>
    </row>
    <row r="626" spans="1:19" x14ac:dyDescent="0.3">
      <c r="A626" s="487">
        <v>157</v>
      </c>
      <c r="B626" s="488" t="s">
        <v>1118</v>
      </c>
      <c r="C626" s="487">
        <v>6</v>
      </c>
      <c r="D626" s="488" t="s">
        <v>788</v>
      </c>
      <c r="E626" s="488" t="s">
        <v>750</v>
      </c>
      <c r="F626" s="488" t="s">
        <v>749</v>
      </c>
      <c r="G626" s="488" t="s">
        <v>1229</v>
      </c>
      <c r="H626" s="488" t="s">
        <v>751</v>
      </c>
      <c r="I626" s="488" t="s">
        <v>726</v>
      </c>
      <c r="J626" s="487">
        <v>2025</v>
      </c>
      <c r="K626" s="487">
        <v>311406</v>
      </c>
      <c r="L626" s="488" t="s">
        <v>963</v>
      </c>
      <c r="M626" s="488" t="s">
        <v>963</v>
      </c>
      <c r="N626" s="487">
        <v>114</v>
      </c>
      <c r="O626" s="488" t="s">
        <v>964</v>
      </c>
      <c r="P626" s="488" t="s">
        <v>977</v>
      </c>
      <c r="Q626" s="487">
        <v>2024</v>
      </c>
      <c r="R626" s="487">
        <v>631400</v>
      </c>
      <c r="S626" s="489">
        <v>-319994</v>
      </c>
    </row>
    <row r="627" spans="1:19" x14ac:dyDescent="0.3">
      <c r="A627" s="487">
        <v>157</v>
      </c>
      <c r="B627" s="488" t="s">
        <v>1118</v>
      </c>
      <c r="C627" s="487">
        <v>6</v>
      </c>
      <c r="D627" s="488" t="s">
        <v>788</v>
      </c>
      <c r="E627" s="488" t="s">
        <v>750</v>
      </c>
      <c r="F627" s="488" t="s">
        <v>749</v>
      </c>
      <c r="G627" s="488" t="s">
        <v>1229</v>
      </c>
      <c r="H627" s="488" t="s">
        <v>751</v>
      </c>
      <c r="I627" s="488" t="s">
        <v>726</v>
      </c>
      <c r="J627" s="487">
        <v>2025</v>
      </c>
      <c r="K627" s="487">
        <v>860</v>
      </c>
      <c r="L627" s="488" t="s">
        <v>963</v>
      </c>
      <c r="M627" s="488" t="s">
        <v>963</v>
      </c>
      <c r="N627" s="487">
        <v>115</v>
      </c>
      <c r="O627" s="488" t="s">
        <v>965</v>
      </c>
      <c r="P627" s="488" t="s">
        <v>978</v>
      </c>
      <c r="Q627" s="487">
        <v>2024</v>
      </c>
      <c r="R627" s="487">
        <v>0</v>
      </c>
      <c r="S627" s="489">
        <v>860</v>
      </c>
    </row>
    <row r="628" spans="1:19" x14ac:dyDescent="0.3">
      <c r="A628" s="487">
        <v>157</v>
      </c>
      <c r="B628" s="488" t="s">
        <v>1118</v>
      </c>
      <c r="C628" s="487">
        <v>6</v>
      </c>
      <c r="D628" s="488" t="s">
        <v>788</v>
      </c>
      <c r="E628" s="488" t="s">
        <v>750</v>
      </c>
      <c r="F628" s="488" t="s">
        <v>749</v>
      </c>
      <c r="G628" s="488" t="s">
        <v>1229</v>
      </c>
      <c r="H628" s="488" t="s">
        <v>751</v>
      </c>
      <c r="I628" s="488" t="s">
        <v>726</v>
      </c>
      <c r="J628" s="487">
        <v>2025</v>
      </c>
      <c r="K628" s="487">
        <v>0</v>
      </c>
      <c r="L628" s="488" t="s">
        <v>963</v>
      </c>
      <c r="M628" s="488" t="s">
        <v>963</v>
      </c>
      <c r="N628" s="487">
        <v>116</v>
      </c>
      <c r="O628" s="488" t="s">
        <v>966</v>
      </c>
      <c r="P628" s="488" t="s">
        <v>979</v>
      </c>
      <c r="Q628" s="487">
        <v>2024</v>
      </c>
      <c r="R628" s="487">
        <v>0</v>
      </c>
      <c r="S628" s="489">
        <v>0</v>
      </c>
    </row>
    <row r="629" spans="1:19" x14ac:dyDescent="0.3">
      <c r="A629" s="487">
        <v>157</v>
      </c>
      <c r="B629" s="488" t="s">
        <v>1118</v>
      </c>
      <c r="C629" s="487">
        <v>6</v>
      </c>
      <c r="D629" s="488" t="s">
        <v>788</v>
      </c>
      <c r="E629" s="488" t="s">
        <v>750</v>
      </c>
      <c r="F629" s="488" t="s">
        <v>749</v>
      </c>
      <c r="G629" s="488" t="s">
        <v>1229</v>
      </c>
      <c r="H629" s="488" t="s">
        <v>751</v>
      </c>
      <c r="I629" s="488" t="s">
        <v>726</v>
      </c>
      <c r="J629" s="487">
        <v>2025</v>
      </c>
      <c r="K629" s="487">
        <v>312266</v>
      </c>
      <c r="L629" s="488" t="s">
        <v>963</v>
      </c>
      <c r="M629" s="488" t="s">
        <v>963</v>
      </c>
      <c r="N629" s="487">
        <v>117</v>
      </c>
      <c r="O629" s="488" t="s">
        <v>980</v>
      </c>
      <c r="P629" s="488" t="s">
        <v>981</v>
      </c>
      <c r="Q629" s="487">
        <v>2024</v>
      </c>
      <c r="R629" s="487">
        <v>631400</v>
      </c>
      <c r="S629" s="489">
        <v>-319134</v>
      </c>
    </row>
    <row r="630" spans="1:19" x14ac:dyDescent="0.3">
      <c r="A630" s="487">
        <v>158</v>
      </c>
      <c r="B630" s="488" t="s">
        <v>1119</v>
      </c>
      <c r="C630" s="487">
        <v>6</v>
      </c>
      <c r="D630" s="488" t="s">
        <v>788</v>
      </c>
      <c r="E630" s="488" t="s">
        <v>750</v>
      </c>
      <c r="F630" s="488" t="s">
        <v>749</v>
      </c>
      <c r="G630" s="488" t="s">
        <v>1229</v>
      </c>
      <c r="H630" s="488" t="s">
        <v>751</v>
      </c>
      <c r="I630" s="488" t="s">
        <v>726</v>
      </c>
      <c r="J630" s="487">
        <v>2025</v>
      </c>
      <c r="K630" s="487">
        <v>4045000</v>
      </c>
      <c r="L630" s="488" t="s">
        <v>963</v>
      </c>
      <c r="M630" s="488" t="s">
        <v>963</v>
      </c>
      <c r="N630" s="487">
        <v>114</v>
      </c>
      <c r="O630" s="488" t="s">
        <v>964</v>
      </c>
      <c r="P630" s="488" t="s">
        <v>977</v>
      </c>
      <c r="Q630" s="487">
        <v>2024</v>
      </c>
      <c r="R630" s="487">
        <v>3682000</v>
      </c>
      <c r="S630" s="489">
        <v>363000</v>
      </c>
    </row>
    <row r="631" spans="1:19" x14ac:dyDescent="0.3">
      <c r="A631" s="487">
        <v>158</v>
      </c>
      <c r="B631" s="488" t="s">
        <v>1119</v>
      </c>
      <c r="C631" s="487">
        <v>6</v>
      </c>
      <c r="D631" s="488" t="s">
        <v>788</v>
      </c>
      <c r="E631" s="488" t="s">
        <v>750</v>
      </c>
      <c r="F631" s="488" t="s">
        <v>749</v>
      </c>
      <c r="G631" s="488" t="s">
        <v>1229</v>
      </c>
      <c r="H631" s="488" t="s">
        <v>751</v>
      </c>
      <c r="I631" s="488" t="s">
        <v>726</v>
      </c>
      <c r="J631" s="487">
        <v>2025</v>
      </c>
      <c r="K631" s="487">
        <v>1233400</v>
      </c>
      <c r="L631" s="488" t="s">
        <v>963</v>
      </c>
      <c r="M631" s="488" t="s">
        <v>963</v>
      </c>
      <c r="N631" s="487">
        <v>115</v>
      </c>
      <c r="O631" s="488" t="s">
        <v>965</v>
      </c>
      <c r="P631" s="488" t="s">
        <v>978</v>
      </c>
      <c r="Q631" s="487">
        <v>2024</v>
      </c>
      <c r="R631" s="487">
        <v>1176000</v>
      </c>
      <c r="S631" s="489">
        <v>57400</v>
      </c>
    </row>
    <row r="632" spans="1:19" x14ac:dyDescent="0.3">
      <c r="A632" s="487">
        <v>158</v>
      </c>
      <c r="B632" s="488" t="s">
        <v>1119</v>
      </c>
      <c r="C632" s="487">
        <v>6</v>
      </c>
      <c r="D632" s="488" t="s">
        <v>788</v>
      </c>
      <c r="E632" s="488" t="s">
        <v>750</v>
      </c>
      <c r="F632" s="488" t="s">
        <v>749</v>
      </c>
      <c r="G632" s="488" t="s">
        <v>1229</v>
      </c>
      <c r="H632" s="488" t="s">
        <v>751</v>
      </c>
      <c r="I632" s="488" t="s">
        <v>726</v>
      </c>
      <c r="J632" s="487">
        <v>2025</v>
      </c>
      <c r="K632" s="487">
        <v>2935800</v>
      </c>
      <c r="L632" s="488" t="s">
        <v>963</v>
      </c>
      <c r="M632" s="488" t="s">
        <v>963</v>
      </c>
      <c r="N632" s="487">
        <v>116</v>
      </c>
      <c r="O632" s="488" t="s">
        <v>966</v>
      </c>
      <c r="P632" s="488" t="s">
        <v>979</v>
      </c>
      <c r="Q632" s="487">
        <v>2024</v>
      </c>
      <c r="R632" s="487">
        <v>2429000</v>
      </c>
      <c r="S632" s="489">
        <v>506800</v>
      </c>
    </row>
    <row r="633" spans="1:19" x14ac:dyDescent="0.3">
      <c r="A633" s="487">
        <v>158</v>
      </c>
      <c r="B633" s="488" t="s">
        <v>1119</v>
      </c>
      <c r="C633" s="487">
        <v>6</v>
      </c>
      <c r="D633" s="488" t="s">
        <v>788</v>
      </c>
      <c r="E633" s="488" t="s">
        <v>750</v>
      </c>
      <c r="F633" s="488" t="s">
        <v>749</v>
      </c>
      <c r="G633" s="488" t="s">
        <v>1229</v>
      </c>
      <c r="H633" s="488" t="s">
        <v>751</v>
      </c>
      <c r="I633" s="488" t="s">
        <v>726</v>
      </c>
      <c r="J633" s="487">
        <v>2025</v>
      </c>
      <c r="K633" s="487">
        <v>8214200</v>
      </c>
      <c r="L633" s="488" t="s">
        <v>963</v>
      </c>
      <c r="M633" s="488" t="s">
        <v>963</v>
      </c>
      <c r="N633" s="487">
        <v>117</v>
      </c>
      <c r="O633" s="488" t="s">
        <v>980</v>
      </c>
      <c r="P633" s="488" t="s">
        <v>981</v>
      </c>
      <c r="Q633" s="487">
        <v>2024</v>
      </c>
      <c r="R633" s="487">
        <v>7287000</v>
      </c>
      <c r="S633" s="489">
        <v>927200</v>
      </c>
    </row>
    <row r="634" spans="1:19" x14ac:dyDescent="0.3">
      <c r="A634" s="487">
        <v>159</v>
      </c>
      <c r="B634" s="488" t="s">
        <v>1120</v>
      </c>
      <c r="C634" s="487">
        <v>6</v>
      </c>
      <c r="D634" s="488" t="s">
        <v>788</v>
      </c>
      <c r="E634" s="488" t="s">
        <v>728</v>
      </c>
      <c r="F634" s="488" t="s">
        <v>727</v>
      </c>
      <c r="G634" s="488" t="s">
        <v>731</v>
      </c>
      <c r="H634" s="488" t="s">
        <v>570</v>
      </c>
      <c r="I634" s="488" t="s">
        <v>726</v>
      </c>
      <c r="J634" s="487">
        <v>2025</v>
      </c>
      <c r="K634" s="487">
        <v>1589227.6</v>
      </c>
      <c r="L634" s="488" t="s">
        <v>963</v>
      </c>
      <c r="M634" s="488" t="s">
        <v>963</v>
      </c>
      <c r="N634" s="487">
        <v>114</v>
      </c>
      <c r="O634" s="488" t="s">
        <v>964</v>
      </c>
      <c r="P634" s="488" t="s">
        <v>977</v>
      </c>
      <c r="Q634" s="487">
        <v>2024</v>
      </c>
      <c r="R634" s="487">
        <v>2675405.7599999998</v>
      </c>
      <c r="S634" s="489">
        <v>-1086178.1599999997</v>
      </c>
    </row>
    <row r="635" spans="1:19" x14ac:dyDescent="0.3">
      <c r="A635" s="487">
        <v>159</v>
      </c>
      <c r="B635" s="488" t="s">
        <v>1120</v>
      </c>
      <c r="C635" s="487">
        <v>6</v>
      </c>
      <c r="D635" s="488" t="s">
        <v>788</v>
      </c>
      <c r="E635" s="488" t="s">
        <v>728</v>
      </c>
      <c r="F635" s="488" t="s">
        <v>727</v>
      </c>
      <c r="G635" s="488" t="s">
        <v>731</v>
      </c>
      <c r="H635" s="488" t="s">
        <v>570</v>
      </c>
      <c r="I635" s="488" t="s">
        <v>726</v>
      </c>
      <c r="J635" s="487">
        <v>2025</v>
      </c>
      <c r="K635" s="487">
        <v>0</v>
      </c>
      <c r="L635" s="488" t="s">
        <v>963</v>
      </c>
      <c r="M635" s="488" t="s">
        <v>963</v>
      </c>
      <c r="N635" s="487">
        <v>115</v>
      </c>
      <c r="O635" s="488" t="s">
        <v>965</v>
      </c>
      <c r="P635" s="488" t="s">
        <v>978</v>
      </c>
      <c r="Q635" s="487">
        <v>2024</v>
      </c>
      <c r="R635" s="487">
        <v>0</v>
      </c>
      <c r="S635" s="489">
        <v>0</v>
      </c>
    </row>
    <row r="636" spans="1:19" x14ac:dyDescent="0.3">
      <c r="A636" s="487">
        <v>159</v>
      </c>
      <c r="B636" s="488" t="s">
        <v>1120</v>
      </c>
      <c r="C636" s="487">
        <v>6</v>
      </c>
      <c r="D636" s="488" t="s">
        <v>788</v>
      </c>
      <c r="E636" s="488" t="s">
        <v>728</v>
      </c>
      <c r="F636" s="488" t="s">
        <v>727</v>
      </c>
      <c r="G636" s="488" t="s">
        <v>731</v>
      </c>
      <c r="H636" s="488" t="s">
        <v>570</v>
      </c>
      <c r="I636" s="488" t="s">
        <v>726</v>
      </c>
      <c r="J636" s="487">
        <v>2025</v>
      </c>
      <c r="K636" s="487">
        <v>0</v>
      </c>
      <c r="L636" s="488" t="s">
        <v>963</v>
      </c>
      <c r="M636" s="488" t="s">
        <v>963</v>
      </c>
      <c r="N636" s="487">
        <v>116</v>
      </c>
      <c r="O636" s="488" t="s">
        <v>966</v>
      </c>
      <c r="P636" s="488" t="s">
        <v>979</v>
      </c>
      <c r="Q636" s="487">
        <v>2024</v>
      </c>
      <c r="R636" s="487">
        <v>0</v>
      </c>
      <c r="S636" s="489">
        <v>0</v>
      </c>
    </row>
    <row r="637" spans="1:19" x14ac:dyDescent="0.3">
      <c r="A637" s="487">
        <v>159</v>
      </c>
      <c r="B637" s="488" t="s">
        <v>1120</v>
      </c>
      <c r="C637" s="487">
        <v>6</v>
      </c>
      <c r="D637" s="488" t="s">
        <v>788</v>
      </c>
      <c r="E637" s="488" t="s">
        <v>728</v>
      </c>
      <c r="F637" s="488" t="s">
        <v>727</v>
      </c>
      <c r="G637" s="488" t="s">
        <v>731</v>
      </c>
      <c r="H637" s="488" t="s">
        <v>570</v>
      </c>
      <c r="I637" s="488" t="s">
        <v>726</v>
      </c>
      <c r="J637" s="487">
        <v>2025</v>
      </c>
      <c r="K637" s="487">
        <v>1589227.6</v>
      </c>
      <c r="L637" s="488" t="s">
        <v>963</v>
      </c>
      <c r="M637" s="488" t="s">
        <v>963</v>
      </c>
      <c r="N637" s="487">
        <v>117</v>
      </c>
      <c r="O637" s="488" t="s">
        <v>980</v>
      </c>
      <c r="P637" s="488" t="s">
        <v>981</v>
      </c>
      <c r="Q637" s="487">
        <v>2024</v>
      </c>
      <c r="R637" s="487">
        <v>2675405.7599999998</v>
      </c>
      <c r="S637" s="489">
        <v>-1086178.1599999997</v>
      </c>
    </row>
    <row r="638" spans="1:19" x14ac:dyDescent="0.3">
      <c r="A638" s="487">
        <v>160</v>
      </c>
      <c r="B638" s="488" t="s">
        <v>391</v>
      </c>
      <c r="C638" s="487">
        <v>6</v>
      </c>
      <c r="D638" s="488" t="s">
        <v>788</v>
      </c>
      <c r="E638" s="488" t="s">
        <v>769</v>
      </c>
      <c r="F638" s="488" t="s">
        <v>768</v>
      </c>
      <c r="G638" s="488" t="s">
        <v>770</v>
      </c>
      <c r="H638" s="488" t="s">
        <v>579</v>
      </c>
      <c r="I638" s="488" t="s">
        <v>726</v>
      </c>
      <c r="J638" s="487">
        <v>2025</v>
      </c>
      <c r="K638" s="487">
        <v>1000923</v>
      </c>
      <c r="L638" s="488" t="s">
        <v>963</v>
      </c>
      <c r="M638" s="488" t="s">
        <v>963</v>
      </c>
      <c r="N638" s="487">
        <v>114</v>
      </c>
      <c r="O638" s="488" t="s">
        <v>964</v>
      </c>
      <c r="P638" s="488" t="s">
        <v>977</v>
      </c>
      <c r="Q638" s="487">
        <v>2024</v>
      </c>
      <c r="R638" s="487">
        <v>494310</v>
      </c>
      <c r="S638" s="489">
        <v>506613</v>
      </c>
    </row>
    <row r="639" spans="1:19" x14ac:dyDescent="0.3">
      <c r="A639" s="487">
        <v>160</v>
      </c>
      <c r="B639" s="488" t="s">
        <v>391</v>
      </c>
      <c r="C639" s="487">
        <v>6</v>
      </c>
      <c r="D639" s="488" t="s">
        <v>788</v>
      </c>
      <c r="E639" s="488" t="s">
        <v>769</v>
      </c>
      <c r="F639" s="488" t="s">
        <v>768</v>
      </c>
      <c r="G639" s="488" t="s">
        <v>770</v>
      </c>
      <c r="H639" s="488" t="s">
        <v>579</v>
      </c>
      <c r="I639" s="488" t="s">
        <v>726</v>
      </c>
      <c r="J639" s="487">
        <v>2025</v>
      </c>
      <c r="K639" s="487">
        <v>45181.5</v>
      </c>
      <c r="L639" s="488" t="s">
        <v>963</v>
      </c>
      <c r="M639" s="488" t="s">
        <v>963</v>
      </c>
      <c r="N639" s="487">
        <v>115</v>
      </c>
      <c r="O639" s="488" t="s">
        <v>965</v>
      </c>
      <c r="P639" s="488" t="s">
        <v>978</v>
      </c>
      <c r="Q639" s="487">
        <v>2024</v>
      </c>
      <c r="R639" s="487">
        <v>31255</v>
      </c>
      <c r="S639" s="489">
        <v>13926.5</v>
      </c>
    </row>
    <row r="640" spans="1:19" x14ac:dyDescent="0.3">
      <c r="A640" s="487">
        <v>160</v>
      </c>
      <c r="B640" s="488" t="s">
        <v>391</v>
      </c>
      <c r="C640" s="487">
        <v>6</v>
      </c>
      <c r="D640" s="488" t="s">
        <v>788</v>
      </c>
      <c r="E640" s="488" t="s">
        <v>769</v>
      </c>
      <c r="F640" s="488" t="s">
        <v>768</v>
      </c>
      <c r="G640" s="488" t="s">
        <v>770</v>
      </c>
      <c r="H640" s="488" t="s">
        <v>579</v>
      </c>
      <c r="I640" s="488" t="s">
        <v>726</v>
      </c>
      <c r="J640" s="487">
        <v>2025</v>
      </c>
      <c r="K640" s="487">
        <v>107331</v>
      </c>
      <c r="L640" s="488" t="s">
        <v>963</v>
      </c>
      <c r="M640" s="488" t="s">
        <v>963</v>
      </c>
      <c r="N640" s="487">
        <v>116</v>
      </c>
      <c r="O640" s="488" t="s">
        <v>966</v>
      </c>
      <c r="P640" s="488" t="s">
        <v>979</v>
      </c>
      <c r="Q640" s="487">
        <v>2024</v>
      </c>
      <c r="R640" s="487">
        <v>681617.5</v>
      </c>
      <c r="S640" s="489">
        <v>-574286.5</v>
      </c>
    </row>
    <row r="641" spans="1:19" x14ac:dyDescent="0.3">
      <c r="A641" s="487">
        <v>160</v>
      </c>
      <c r="B641" s="488" t="s">
        <v>391</v>
      </c>
      <c r="C641" s="487">
        <v>6</v>
      </c>
      <c r="D641" s="488" t="s">
        <v>788</v>
      </c>
      <c r="E641" s="488" t="s">
        <v>769</v>
      </c>
      <c r="F641" s="488" t="s">
        <v>768</v>
      </c>
      <c r="G641" s="488" t="s">
        <v>770</v>
      </c>
      <c r="H641" s="488" t="s">
        <v>579</v>
      </c>
      <c r="I641" s="488" t="s">
        <v>726</v>
      </c>
      <c r="J641" s="487">
        <v>2025</v>
      </c>
      <c r="K641" s="487">
        <v>1153435.5</v>
      </c>
      <c r="L641" s="488" t="s">
        <v>963</v>
      </c>
      <c r="M641" s="488" t="s">
        <v>963</v>
      </c>
      <c r="N641" s="487">
        <v>117</v>
      </c>
      <c r="O641" s="488" t="s">
        <v>980</v>
      </c>
      <c r="P641" s="488" t="s">
        <v>981</v>
      </c>
      <c r="Q641" s="487">
        <v>2024</v>
      </c>
      <c r="R641" s="487">
        <v>1207182.5</v>
      </c>
      <c r="S641" s="489">
        <v>-53747</v>
      </c>
    </row>
    <row r="642" spans="1:19" x14ac:dyDescent="0.3">
      <c r="A642" s="487">
        <v>161</v>
      </c>
      <c r="B642" s="488" t="s">
        <v>1121</v>
      </c>
      <c r="C642" s="487">
        <v>6</v>
      </c>
      <c r="D642" s="488" t="s">
        <v>788</v>
      </c>
      <c r="E642" s="488" t="s">
        <v>755</v>
      </c>
      <c r="F642" s="488" t="s">
        <v>754</v>
      </c>
      <c r="G642" s="488" t="s">
        <v>761</v>
      </c>
      <c r="H642" s="488" t="s">
        <v>577</v>
      </c>
      <c r="I642" s="488" t="s">
        <v>726</v>
      </c>
      <c r="J642" s="487">
        <v>2025</v>
      </c>
      <c r="K642" s="487">
        <v>21176363</v>
      </c>
      <c r="L642" s="488" t="s">
        <v>963</v>
      </c>
      <c r="M642" s="488" t="s">
        <v>963</v>
      </c>
      <c r="N642" s="487">
        <v>114</v>
      </c>
      <c r="O642" s="488" t="s">
        <v>964</v>
      </c>
      <c r="P642" s="488" t="s">
        <v>977</v>
      </c>
      <c r="Q642" s="487">
        <v>2024</v>
      </c>
      <c r="R642" s="487">
        <v>5813045</v>
      </c>
      <c r="S642" s="489">
        <v>15363318</v>
      </c>
    </row>
    <row r="643" spans="1:19" x14ac:dyDescent="0.3">
      <c r="A643" s="487">
        <v>161</v>
      </c>
      <c r="B643" s="488" t="s">
        <v>1121</v>
      </c>
      <c r="C643" s="487">
        <v>6</v>
      </c>
      <c r="D643" s="488" t="s">
        <v>788</v>
      </c>
      <c r="E643" s="488" t="s">
        <v>755</v>
      </c>
      <c r="F643" s="488" t="s">
        <v>754</v>
      </c>
      <c r="G643" s="488" t="s">
        <v>761</v>
      </c>
      <c r="H643" s="488" t="s">
        <v>577</v>
      </c>
      <c r="I643" s="488" t="s">
        <v>726</v>
      </c>
      <c r="J643" s="487">
        <v>2025</v>
      </c>
      <c r="K643" s="487">
        <v>0</v>
      </c>
      <c r="L643" s="488" t="s">
        <v>963</v>
      </c>
      <c r="M643" s="488" t="s">
        <v>963</v>
      </c>
      <c r="N643" s="487">
        <v>115</v>
      </c>
      <c r="O643" s="488" t="s">
        <v>965</v>
      </c>
      <c r="P643" s="488" t="s">
        <v>978</v>
      </c>
      <c r="Q643" s="487">
        <v>2024</v>
      </c>
      <c r="R643" s="487">
        <v>0</v>
      </c>
      <c r="S643" s="489">
        <v>0</v>
      </c>
    </row>
    <row r="644" spans="1:19" x14ac:dyDescent="0.3">
      <c r="A644" s="487">
        <v>161</v>
      </c>
      <c r="B644" s="488" t="s">
        <v>1121</v>
      </c>
      <c r="C644" s="487">
        <v>6</v>
      </c>
      <c r="D644" s="488" t="s">
        <v>788</v>
      </c>
      <c r="E644" s="488" t="s">
        <v>755</v>
      </c>
      <c r="F644" s="488" t="s">
        <v>754</v>
      </c>
      <c r="G644" s="488" t="s">
        <v>761</v>
      </c>
      <c r="H644" s="488" t="s">
        <v>577</v>
      </c>
      <c r="I644" s="488" t="s">
        <v>726</v>
      </c>
      <c r="J644" s="487">
        <v>2025</v>
      </c>
      <c r="K644" s="487">
        <v>0</v>
      </c>
      <c r="L644" s="488" t="s">
        <v>963</v>
      </c>
      <c r="M644" s="488" t="s">
        <v>963</v>
      </c>
      <c r="N644" s="487">
        <v>116</v>
      </c>
      <c r="O644" s="488" t="s">
        <v>966</v>
      </c>
      <c r="P644" s="488" t="s">
        <v>979</v>
      </c>
      <c r="Q644" s="487">
        <v>2024</v>
      </c>
      <c r="R644" s="487">
        <v>0</v>
      </c>
      <c r="S644" s="489">
        <v>0</v>
      </c>
    </row>
    <row r="645" spans="1:19" x14ac:dyDescent="0.3">
      <c r="A645" s="487">
        <v>161</v>
      </c>
      <c r="B645" s="488" t="s">
        <v>1121</v>
      </c>
      <c r="C645" s="487">
        <v>6</v>
      </c>
      <c r="D645" s="488" t="s">
        <v>788</v>
      </c>
      <c r="E645" s="488" t="s">
        <v>755</v>
      </c>
      <c r="F645" s="488" t="s">
        <v>754</v>
      </c>
      <c r="G645" s="488" t="s">
        <v>761</v>
      </c>
      <c r="H645" s="488" t="s">
        <v>577</v>
      </c>
      <c r="I645" s="488" t="s">
        <v>726</v>
      </c>
      <c r="J645" s="487">
        <v>2025</v>
      </c>
      <c r="K645" s="487">
        <v>21176363</v>
      </c>
      <c r="L645" s="488" t="s">
        <v>963</v>
      </c>
      <c r="M645" s="488" t="s">
        <v>963</v>
      </c>
      <c r="N645" s="487">
        <v>117</v>
      </c>
      <c r="O645" s="488" t="s">
        <v>980</v>
      </c>
      <c r="P645" s="488" t="s">
        <v>981</v>
      </c>
      <c r="Q645" s="487">
        <v>2024</v>
      </c>
      <c r="R645" s="487">
        <v>5813045</v>
      </c>
      <c r="S645" s="489">
        <v>15363318</v>
      </c>
    </row>
    <row r="646" spans="1:19" x14ac:dyDescent="0.3">
      <c r="A646" s="487">
        <v>162</v>
      </c>
      <c r="B646" s="488" t="s">
        <v>1122</v>
      </c>
      <c r="C646" s="487">
        <v>6</v>
      </c>
      <c r="D646" s="488" t="s">
        <v>788</v>
      </c>
      <c r="E646" s="488" t="s">
        <v>755</v>
      </c>
      <c r="F646" s="488" t="s">
        <v>754</v>
      </c>
      <c r="G646" s="488" t="s">
        <v>761</v>
      </c>
      <c r="H646" s="488" t="s">
        <v>577</v>
      </c>
      <c r="I646" s="488" t="s">
        <v>726</v>
      </c>
      <c r="J646" s="487">
        <v>2025</v>
      </c>
      <c r="K646" s="487">
        <v>7778432</v>
      </c>
      <c r="L646" s="488" t="s">
        <v>963</v>
      </c>
      <c r="M646" s="488" t="s">
        <v>963</v>
      </c>
      <c r="N646" s="487">
        <v>114</v>
      </c>
      <c r="O646" s="488" t="s">
        <v>964</v>
      </c>
      <c r="P646" s="488" t="s">
        <v>977</v>
      </c>
      <c r="Q646" s="487">
        <v>2024</v>
      </c>
      <c r="R646" s="487">
        <v>21823425</v>
      </c>
      <c r="S646" s="489">
        <v>-14044993</v>
      </c>
    </row>
    <row r="647" spans="1:19" x14ac:dyDescent="0.3">
      <c r="A647" s="487">
        <v>162</v>
      </c>
      <c r="B647" s="488" t="s">
        <v>1122</v>
      </c>
      <c r="C647" s="487">
        <v>6</v>
      </c>
      <c r="D647" s="488" t="s">
        <v>788</v>
      </c>
      <c r="E647" s="488" t="s">
        <v>755</v>
      </c>
      <c r="F647" s="488" t="s">
        <v>754</v>
      </c>
      <c r="G647" s="488" t="s">
        <v>761</v>
      </c>
      <c r="H647" s="488" t="s">
        <v>577</v>
      </c>
      <c r="I647" s="488" t="s">
        <v>726</v>
      </c>
      <c r="J647" s="487">
        <v>2025</v>
      </c>
      <c r="K647" s="487">
        <v>0</v>
      </c>
      <c r="L647" s="488" t="s">
        <v>963</v>
      </c>
      <c r="M647" s="488" t="s">
        <v>963</v>
      </c>
      <c r="N647" s="487">
        <v>115</v>
      </c>
      <c r="O647" s="488" t="s">
        <v>965</v>
      </c>
      <c r="P647" s="488" t="s">
        <v>978</v>
      </c>
      <c r="Q647" s="487">
        <v>2024</v>
      </c>
      <c r="R647" s="487">
        <v>380263</v>
      </c>
      <c r="S647" s="489">
        <v>-380263</v>
      </c>
    </row>
    <row r="648" spans="1:19" x14ac:dyDescent="0.3">
      <c r="A648" s="487">
        <v>162</v>
      </c>
      <c r="B648" s="488" t="s">
        <v>1122</v>
      </c>
      <c r="C648" s="487">
        <v>6</v>
      </c>
      <c r="D648" s="488" t="s">
        <v>788</v>
      </c>
      <c r="E648" s="488" t="s">
        <v>755</v>
      </c>
      <c r="F648" s="488" t="s">
        <v>754</v>
      </c>
      <c r="G648" s="488" t="s">
        <v>761</v>
      </c>
      <c r="H648" s="488" t="s">
        <v>577</v>
      </c>
      <c r="I648" s="488" t="s">
        <v>726</v>
      </c>
      <c r="J648" s="487">
        <v>2025</v>
      </c>
      <c r="K648" s="487">
        <v>0</v>
      </c>
      <c r="L648" s="488" t="s">
        <v>963</v>
      </c>
      <c r="M648" s="488" t="s">
        <v>963</v>
      </c>
      <c r="N648" s="487">
        <v>116</v>
      </c>
      <c r="O648" s="488" t="s">
        <v>966</v>
      </c>
      <c r="P648" s="488" t="s">
        <v>979</v>
      </c>
      <c r="Q648" s="487">
        <v>2024</v>
      </c>
      <c r="R648" s="487">
        <v>0</v>
      </c>
      <c r="S648" s="489">
        <v>0</v>
      </c>
    </row>
    <row r="649" spans="1:19" x14ac:dyDescent="0.3">
      <c r="A649" s="487">
        <v>162</v>
      </c>
      <c r="B649" s="488" t="s">
        <v>1122</v>
      </c>
      <c r="C649" s="487">
        <v>6</v>
      </c>
      <c r="D649" s="488" t="s">
        <v>788</v>
      </c>
      <c r="E649" s="488" t="s">
        <v>755</v>
      </c>
      <c r="F649" s="488" t="s">
        <v>754</v>
      </c>
      <c r="G649" s="488" t="s">
        <v>761</v>
      </c>
      <c r="H649" s="488" t="s">
        <v>577</v>
      </c>
      <c r="I649" s="488" t="s">
        <v>726</v>
      </c>
      <c r="J649" s="487">
        <v>2025</v>
      </c>
      <c r="K649" s="487">
        <v>7778432</v>
      </c>
      <c r="L649" s="488" t="s">
        <v>963</v>
      </c>
      <c r="M649" s="488" t="s">
        <v>963</v>
      </c>
      <c r="N649" s="487">
        <v>117</v>
      </c>
      <c r="O649" s="488" t="s">
        <v>980</v>
      </c>
      <c r="P649" s="488" t="s">
        <v>981</v>
      </c>
      <c r="Q649" s="487">
        <v>2024</v>
      </c>
      <c r="R649" s="487">
        <v>22203688</v>
      </c>
      <c r="S649" s="489">
        <v>-14425256</v>
      </c>
    </row>
    <row r="650" spans="1:19" x14ac:dyDescent="0.3">
      <c r="A650" s="487">
        <v>163</v>
      </c>
      <c r="B650" s="488" t="s">
        <v>1123</v>
      </c>
      <c r="C650" s="487">
        <v>6</v>
      </c>
      <c r="D650" s="488" t="s">
        <v>788</v>
      </c>
      <c r="E650" s="488" t="s">
        <v>755</v>
      </c>
      <c r="F650" s="488" t="s">
        <v>754</v>
      </c>
      <c r="G650" s="488" t="s">
        <v>760</v>
      </c>
      <c r="H650" s="488" t="s">
        <v>576</v>
      </c>
      <c r="I650" s="488" t="s">
        <v>726</v>
      </c>
      <c r="J650" s="487">
        <v>2025</v>
      </c>
      <c r="K650" s="487">
        <v>6800</v>
      </c>
      <c r="L650" s="488" t="s">
        <v>963</v>
      </c>
      <c r="M650" s="488" t="s">
        <v>963</v>
      </c>
      <c r="N650" s="487">
        <v>114</v>
      </c>
      <c r="O650" s="488" t="s">
        <v>964</v>
      </c>
      <c r="P650" s="488" t="s">
        <v>977</v>
      </c>
      <c r="Q650" s="487">
        <v>2024</v>
      </c>
      <c r="R650" s="487">
        <v>12540</v>
      </c>
      <c r="S650" s="489">
        <v>-5740</v>
      </c>
    </row>
    <row r="651" spans="1:19" x14ac:dyDescent="0.3">
      <c r="A651" s="487">
        <v>163</v>
      </c>
      <c r="B651" s="488" t="s">
        <v>1123</v>
      </c>
      <c r="C651" s="487">
        <v>6</v>
      </c>
      <c r="D651" s="488" t="s">
        <v>788</v>
      </c>
      <c r="E651" s="488" t="s">
        <v>755</v>
      </c>
      <c r="F651" s="488" t="s">
        <v>754</v>
      </c>
      <c r="G651" s="488" t="s">
        <v>760</v>
      </c>
      <c r="H651" s="488" t="s">
        <v>576</v>
      </c>
      <c r="I651" s="488" t="s">
        <v>726</v>
      </c>
      <c r="J651" s="487">
        <v>2025</v>
      </c>
      <c r="K651" s="487">
        <v>0</v>
      </c>
      <c r="L651" s="488" t="s">
        <v>963</v>
      </c>
      <c r="M651" s="488" t="s">
        <v>963</v>
      </c>
      <c r="N651" s="487">
        <v>115</v>
      </c>
      <c r="O651" s="488" t="s">
        <v>965</v>
      </c>
      <c r="P651" s="488" t="s">
        <v>978</v>
      </c>
      <c r="Q651" s="487">
        <v>2024</v>
      </c>
      <c r="R651" s="487">
        <v>84645</v>
      </c>
      <c r="S651" s="489">
        <v>-84645</v>
      </c>
    </row>
    <row r="652" spans="1:19" x14ac:dyDescent="0.3">
      <c r="A652" s="487">
        <v>163</v>
      </c>
      <c r="B652" s="488" t="s">
        <v>1123</v>
      </c>
      <c r="C652" s="487">
        <v>6</v>
      </c>
      <c r="D652" s="488" t="s">
        <v>788</v>
      </c>
      <c r="E652" s="488" t="s">
        <v>755</v>
      </c>
      <c r="F652" s="488" t="s">
        <v>754</v>
      </c>
      <c r="G652" s="488" t="s">
        <v>760</v>
      </c>
      <c r="H652" s="488" t="s">
        <v>576</v>
      </c>
      <c r="I652" s="488" t="s">
        <v>726</v>
      </c>
      <c r="J652" s="487">
        <v>2025</v>
      </c>
      <c r="K652" s="487">
        <v>0</v>
      </c>
      <c r="L652" s="488" t="s">
        <v>963</v>
      </c>
      <c r="M652" s="488" t="s">
        <v>963</v>
      </c>
      <c r="N652" s="487">
        <v>116</v>
      </c>
      <c r="O652" s="488" t="s">
        <v>966</v>
      </c>
      <c r="P652" s="488" t="s">
        <v>979</v>
      </c>
      <c r="Q652" s="487">
        <v>2024</v>
      </c>
      <c r="R652" s="487">
        <v>0</v>
      </c>
      <c r="S652" s="489">
        <v>0</v>
      </c>
    </row>
    <row r="653" spans="1:19" x14ac:dyDescent="0.3">
      <c r="A653" s="487">
        <v>163</v>
      </c>
      <c r="B653" s="488" t="s">
        <v>1123</v>
      </c>
      <c r="C653" s="487">
        <v>6</v>
      </c>
      <c r="D653" s="488" t="s">
        <v>788</v>
      </c>
      <c r="E653" s="488" t="s">
        <v>755</v>
      </c>
      <c r="F653" s="488" t="s">
        <v>754</v>
      </c>
      <c r="G653" s="488" t="s">
        <v>760</v>
      </c>
      <c r="H653" s="488" t="s">
        <v>576</v>
      </c>
      <c r="I653" s="488" t="s">
        <v>726</v>
      </c>
      <c r="J653" s="487">
        <v>2025</v>
      </c>
      <c r="K653" s="487">
        <v>6800</v>
      </c>
      <c r="L653" s="488" t="s">
        <v>963</v>
      </c>
      <c r="M653" s="488" t="s">
        <v>963</v>
      </c>
      <c r="N653" s="487">
        <v>117</v>
      </c>
      <c r="O653" s="488" t="s">
        <v>980</v>
      </c>
      <c r="P653" s="488" t="s">
        <v>981</v>
      </c>
      <c r="Q653" s="487">
        <v>2024</v>
      </c>
      <c r="R653" s="487">
        <v>97185</v>
      </c>
      <c r="S653" s="489">
        <v>-90385</v>
      </c>
    </row>
    <row r="654" spans="1:19" x14ac:dyDescent="0.3">
      <c r="A654" s="487">
        <v>164</v>
      </c>
      <c r="B654" s="488" t="s">
        <v>1124</v>
      </c>
      <c r="C654" s="487">
        <v>6</v>
      </c>
      <c r="D654" s="488" t="s">
        <v>788</v>
      </c>
      <c r="E654" s="488" t="s">
        <v>747</v>
      </c>
      <c r="F654" s="488" t="s">
        <v>746</v>
      </c>
      <c r="G654" s="488" t="s">
        <v>748</v>
      </c>
      <c r="H654" s="488" t="s">
        <v>574</v>
      </c>
      <c r="I654" s="488" t="s">
        <v>726</v>
      </c>
      <c r="J654" s="487">
        <v>2025</v>
      </c>
      <c r="K654" s="487">
        <v>914400</v>
      </c>
      <c r="L654" s="488" t="s">
        <v>963</v>
      </c>
      <c r="M654" s="488" t="s">
        <v>963</v>
      </c>
      <c r="N654" s="487">
        <v>114</v>
      </c>
      <c r="O654" s="488" t="s">
        <v>964</v>
      </c>
      <c r="P654" s="488" t="s">
        <v>977</v>
      </c>
      <c r="Q654" s="487">
        <v>2024</v>
      </c>
      <c r="R654" s="487">
        <v>877252.5</v>
      </c>
      <c r="S654" s="489">
        <v>37147.5</v>
      </c>
    </row>
    <row r="655" spans="1:19" x14ac:dyDescent="0.3">
      <c r="A655" s="487">
        <v>164</v>
      </c>
      <c r="B655" s="488" t="s">
        <v>1124</v>
      </c>
      <c r="C655" s="487">
        <v>6</v>
      </c>
      <c r="D655" s="488" t="s">
        <v>788</v>
      </c>
      <c r="E655" s="488" t="s">
        <v>747</v>
      </c>
      <c r="F655" s="488" t="s">
        <v>746</v>
      </c>
      <c r="G655" s="488" t="s">
        <v>748</v>
      </c>
      <c r="H655" s="488" t="s">
        <v>574</v>
      </c>
      <c r="I655" s="488" t="s">
        <v>726</v>
      </c>
      <c r="J655" s="487">
        <v>2025</v>
      </c>
      <c r="K655" s="487">
        <v>0</v>
      </c>
      <c r="L655" s="488" t="s">
        <v>963</v>
      </c>
      <c r="M655" s="488" t="s">
        <v>963</v>
      </c>
      <c r="N655" s="487">
        <v>115</v>
      </c>
      <c r="O655" s="488" t="s">
        <v>965</v>
      </c>
      <c r="P655" s="488" t="s">
        <v>978</v>
      </c>
      <c r="Q655" s="487">
        <v>2024</v>
      </c>
      <c r="R655" s="487">
        <v>0</v>
      </c>
      <c r="S655" s="489">
        <v>0</v>
      </c>
    </row>
    <row r="656" spans="1:19" x14ac:dyDescent="0.3">
      <c r="A656" s="487">
        <v>164</v>
      </c>
      <c r="B656" s="488" t="s">
        <v>1124</v>
      </c>
      <c r="C656" s="487">
        <v>6</v>
      </c>
      <c r="D656" s="488" t="s">
        <v>788</v>
      </c>
      <c r="E656" s="488" t="s">
        <v>747</v>
      </c>
      <c r="F656" s="488" t="s">
        <v>746</v>
      </c>
      <c r="G656" s="488" t="s">
        <v>748</v>
      </c>
      <c r="H656" s="488" t="s">
        <v>574</v>
      </c>
      <c r="I656" s="488" t="s">
        <v>726</v>
      </c>
      <c r="J656" s="487">
        <v>2025</v>
      </c>
      <c r="K656" s="487">
        <v>0</v>
      </c>
      <c r="L656" s="488" t="s">
        <v>963</v>
      </c>
      <c r="M656" s="488" t="s">
        <v>963</v>
      </c>
      <c r="N656" s="487">
        <v>116</v>
      </c>
      <c r="O656" s="488" t="s">
        <v>966</v>
      </c>
      <c r="P656" s="488" t="s">
        <v>979</v>
      </c>
      <c r="Q656" s="487">
        <v>2024</v>
      </c>
      <c r="R656" s="487">
        <v>0</v>
      </c>
      <c r="S656" s="489">
        <v>0</v>
      </c>
    </row>
    <row r="657" spans="1:19" x14ac:dyDescent="0.3">
      <c r="A657" s="487">
        <v>164</v>
      </c>
      <c r="B657" s="488" t="s">
        <v>1124</v>
      </c>
      <c r="C657" s="487">
        <v>6</v>
      </c>
      <c r="D657" s="488" t="s">
        <v>788</v>
      </c>
      <c r="E657" s="488" t="s">
        <v>747</v>
      </c>
      <c r="F657" s="488" t="s">
        <v>746</v>
      </c>
      <c r="G657" s="488" t="s">
        <v>748</v>
      </c>
      <c r="H657" s="488" t="s">
        <v>574</v>
      </c>
      <c r="I657" s="488" t="s">
        <v>726</v>
      </c>
      <c r="J657" s="487">
        <v>2025</v>
      </c>
      <c r="K657" s="487">
        <v>914400</v>
      </c>
      <c r="L657" s="488" t="s">
        <v>963</v>
      </c>
      <c r="M657" s="488" t="s">
        <v>963</v>
      </c>
      <c r="N657" s="487">
        <v>117</v>
      </c>
      <c r="O657" s="488" t="s">
        <v>980</v>
      </c>
      <c r="P657" s="488" t="s">
        <v>981</v>
      </c>
      <c r="Q657" s="487">
        <v>2024</v>
      </c>
      <c r="R657" s="487">
        <v>877252.5</v>
      </c>
      <c r="S657" s="489">
        <v>37147.5</v>
      </c>
    </row>
    <row r="658" spans="1:19" x14ac:dyDescent="0.3">
      <c r="A658" s="487">
        <v>165</v>
      </c>
      <c r="B658" s="488" t="s">
        <v>1125</v>
      </c>
      <c r="C658" s="487">
        <v>6</v>
      </c>
      <c r="D658" s="488" t="s">
        <v>788</v>
      </c>
      <c r="E658" s="488" t="s">
        <v>778</v>
      </c>
      <c r="F658" s="488" t="s">
        <v>777</v>
      </c>
      <c r="G658" s="488" t="s">
        <v>781</v>
      </c>
      <c r="H658" s="488" t="s">
        <v>782</v>
      </c>
      <c r="I658" s="488" t="s">
        <v>726</v>
      </c>
      <c r="J658" s="487">
        <v>2025</v>
      </c>
      <c r="K658" s="487">
        <v>3230433</v>
      </c>
      <c r="L658" s="488" t="s">
        <v>963</v>
      </c>
      <c r="M658" s="488" t="s">
        <v>963</v>
      </c>
      <c r="N658" s="487">
        <v>114</v>
      </c>
      <c r="O658" s="488" t="s">
        <v>964</v>
      </c>
      <c r="P658" s="488" t="s">
        <v>977</v>
      </c>
      <c r="Q658" s="487">
        <v>2024</v>
      </c>
      <c r="R658" s="487">
        <v>2508000</v>
      </c>
      <c r="S658" s="489">
        <v>722433</v>
      </c>
    </row>
    <row r="659" spans="1:19" x14ac:dyDescent="0.3">
      <c r="A659" s="487">
        <v>165</v>
      </c>
      <c r="B659" s="488" t="s">
        <v>1125</v>
      </c>
      <c r="C659" s="487">
        <v>6</v>
      </c>
      <c r="D659" s="488" t="s">
        <v>788</v>
      </c>
      <c r="E659" s="488" t="s">
        <v>778</v>
      </c>
      <c r="F659" s="488" t="s">
        <v>777</v>
      </c>
      <c r="G659" s="488" t="s">
        <v>781</v>
      </c>
      <c r="H659" s="488" t="s">
        <v>782</v>
      </c>
      <c r="I659" s="488" t="s">
        <v>726</v>
      </c>
      <c r="J659" s="487">
        <v>2025</v>
      </c>
      <c r="K659" s="487">
        <v>0</v>
      </c>
      <c r="L659" s="488" t="s">
        <v>963</v>
      </c>
      <c r="M659" s="488" t="s">
        <v>963</v>
      </c>
      <c r="N659" s="487">
        <v>115</v>
      </c>
      <c r="O659" s="488" t="s">
        <v>965</v>
      </c>
      <c r="P659" s="488" t="s">
        <v>978</v>
      </c>
      <c r="Q659" s="487">
        <v>2024</v>
      </c>
      <c r="R659" s="487">
        <v>0</v>
      </c>
      <c r="S659" s="489">
        <v>0</v>
      </c>
    </row>
    <row r="660" spans="1:19" x14ac:dyDescent="0.3">
      <c r="A660" s="487">
        <v>165</v>
      </c>
      <c r="B660" s="488" t="s">
        <v>1125</v>
      </c>
      <c r="C660" s="487">
        <v>6</v>
      </c>
      <c r="D660" s="488" t="s">
        <v>788</v>
      </c>
      <c r="E660" s="488" t="s">
        <v>778</v>
      </c>
      <c r="F660" s="488" t="s">
        <v>777</v>
      </c>
      <c r="G660" s="488" t="s">
        <v>781</v>
      </c>
      <c r="H660" s="488" t="s">
        <v>782</v>
      </c>
      <c r="I660" s="488" t="s">
        <v>726</v>
      </c>
      <c r="J660" s="487">
        <v>2025</v>
      </c>
      <c r="K660" s="487">
        <v>0</v>
      </c>
      <c r="L660" s="488" t="s">
        <v>963</v>
      </c>
      <c r="M660" s="488" t="s">
        <v>963</v>
      </c>
      <c r="N660" s="487">
        <v>116</v>
      </c>
      <c r="O660" s="488" t="s">
        <v>966</v>
      </c>
      <c r="P660" s="488" t="s">
        <v>979</v>
      </c>
      <c r="Q660" s="487">
        <v>2024</v>
      </c>
      <c r="R660" s="487">
        <v>0</v>
      </c>
      <c r="S660" s="489">
        <v>0</v>
      </c>
    </row>
    <row r="661" spans="1:19" x14ac:dyDescent="0.3">
      <c r="A661" s="487">
        <v>165</v>
      </c>
      <c r="B661" s="488" t="s">
        <v>1125</v>
      </c>
      <c r="C661" s="487">
        <v>6</v>
      </c>
      <c r="D661" s="488" t="s">
        <v>788</v>
      </c>
      <c r="E661" s="488" t="s">
        <v>778</v>
      </c>
      <c r="F661" s="488" t="s">
        <v>777</v>
      </c>
      <c r="G661" s="488" t="s">
        <v>781</v>
      </c>
      <c r="H661" s="488" t="s">
        <v>782</v>
      </c>
      <c r="I661" s="488" t="s">
        <v>726</v>
      </c>
      <c r="J661" s="487">
        <v>2025</v>
      </c>
      <c r="K661" s="487">
        <v>3230433</v>
      </c>
      <c r="L661" s="488" t="s">
        <v>963</v>
      </c>
      <c r="M661" s="488" t="s">
        <v>963</v>
      </c>
      <c r="N661" s="487">
        <v>117</v>
      </c>
      <c r="O661" s="488" t="s">
        <v>980</v>
      </c>
      <c r="P661" s="488" t="s">
        <v>981</v>
      </c>
      <c r="Q661" s="487">
        <v>2024</v>
      </c>
      <c r="R661" s="487">
        <v>2508000</v>
      </c>
      <c r="S661" s="489">
        <v>722433</v>
      </c>
    </row>
    <row r="662" spans="1:19" x14ac:dyDescent="0.3">
      <c r="A662" s="487">
        <v>166</v>
      </c>
      <c r="B662" s="488" t="s">
        <v>1126</v>
      </c>
      <c r="C662" s="487">
        <v>6</v>
      </c>
      <c r="D662" s="488" t="s">
        <v>788</v>
      </c>
      <c r="E662" s="488" t="s">
        <v>778</v>
      </c>
      <c r="F662" s="488" t="s">
        <v>777</v>
      </c>
      <c r="G662" s="488" t="s">
        <v>779</v>
      </c>
      <c r="H662" s="488" t="s">
        <v>780</v>
      </c>
      <c r="I662" s="488" t="s">
        <v>726</v>
      </c>
      <c r="J662" s="487">
        <v>2025</v>
      </c>
      <c r="K662" s="487">
        <v>185600</v>
      </c>
      <c r="L662" s="488" t="s">
        <v>963</v>
      </c>
      <c r="M662" s="488" t="s">
        <v>963</v>
      </c>
      <c r="N662" s="487">
        <v>114</v>
      </c>
      <c r="O662" s="488" t="s">
        <v>964</v>
      </c>
      <c r="P662" s="488" t="s">
        <v>977</v>
      </c>
      <c r="Q662" s="487">
        <v>2024</v>
      </c>
      <c r="R662" s="487">
        <v>168000</v>
      </c>
      <c r="S662" s="489">
        <v>17600</v>
      </c>
    </row>
    <row r="663" spans="1:19" x14ac:dyDescent="0.3">
      <c r="A663" s="487">
        <v>166</v>
      </c>
      <c r="B663" s="488" t="s">
        <v>1126</v>
      </c>
      <c r="C663" s="487">
        <v>6</v>
      </c>
      <c r="D663" s="488" t="s">
        <v>788</v>
      </c>
      <c r="E663" s="488" t="s">
        <v>778</v>
      </c>
      <c r="F663" s="488" t="s">
        <v>777</v>
      </c>
      <c r="G663" s="488" t="s">
        <v>779</v>
      </c>
      <c r="H663" s="488" t="s">
        <v>780</v>
      </c>
      <c r="I663" s="488" t="s">
        <v>726</v>
      </c>
      <c r="J663" s="487">
        <v>2025</v>
      </c>
      <c r="K663" s="487">
        <v>0</v>
      </c>
      <c r="L663" s="488" t="s">
        <v>963</v>
      </c>
      <c r="M663" s="488" t="s">
        <v>963</v>
      </c>
      <c r="N663" s="487">
        <v>115</v>
      </c>
      <c r="O663" s="488" t="s">
        <v>965</v>
      </c>
      <c r="P663" s="488" t="s">
        <v>978</v>
      </c>
      <c r="Q663" s="487">
        <v>2024</v>
      </c>
      <c r="R663" s="487">
        <v>0</v>
      </c>
      <c r="S663" s="489">
        <v>0</v>
      </c>
    </row>
    <row r="664" spans="1:19" x14ac:dyDescent="0.3">
      <c r="A664" s="487">
        <v>166</v>
      </c>
      <c r="B664" s="488" t="s">
        <v>1126</v>
      </c>
      <c r="C664" s="487">
        <v>6</v>
      </c>
      <c r="D664" s="488" t="s">
        <v>788</v>
      </c>
      <c r="E664" s="488" t="s">
        <v>778</v>
      </c>
      <c r="F664" s="488" t="s">
        <v>777</v>
      </c>
      <c r="G664" s="488" t="s">
        <v>779</v>
      </c>
      <c r="H664" s="488" t="s">
        <v>780</v>
      </c>
      <c r="I664" s="488" t="s">
        <v>726</v>
      </c>
      <c r="J664" s="487">
        <v>2025</v>
      </c>
      <c r="K664" s="487">
        <v>0</v>
      </c>
      <c r="L664" s="488" t="s">
        <v>963</v>
      </c>
      <c r="M664" s="488" t="s">
        <v>963</v>
      </c>
      <c r="N664" s="487">
        <v>116</v>
      </c>
      <c r="O664" s="488" t="s">
        <v>966</v>
      </c>
      <c r="P664" s="488" t="s">
        <v>979</v>
      </c>
      <c r="Q664" s="487">
        <v>2024</v>
      </c>
      <c r="R664" s="487">
        <v>0</v>
      </c>
      <c r="S664" s="489">
        <v>0</v>
      </c>
    </row>
    <row r="665" spans="1:19" x14ac:dyDescent="0.3">
      <c r="A665" s="487">
        <v>166</v>
      </c>
      <c r="B665" s="488" t="s">
        <v>1126</v>
      </c>
      <c r="C665" s="487">
        <v>6</v>
      </c>
      <c r="D665" s="488" t="s">
        <v>788</v>
      </c>
      <c r="E665" s="488" t="s">
        <v>778</v>
      </c>
      <c r="F665" s="488" t="s">
        <v>777</v>
      </c>
      <c r="G665" s="488" t="s">
        <v>779</v>
      </c>
      <c r="H665" s="488" t="s">
        <v>780</v>
      </c>
      <c r="I665" s="488" t="s">
        <v>726</v>
      </c>
      <c r="J665" s="487">
        <v>2025</v>
      </c>
      <c r="K665" s="487">
        <v>185600</v>
      </c>
      <c r="L665" s="488" t="s">
        <v>963</v>
      </c>
      <c r="M665" s="488" t="s">
        <v>963</v>
      </c>
      <c r="N665" s="487">
        <v>117</v>
      </c>
      <c r="O665" s="488" t="s">
        <v>980</v>
      </c>
      <c r="P665" s="488" t="s">
        <v>981</v>
      </c>
      <c r="Q665" s="487">
        <v>2024</v>
      </c>
      <c r="R665" s="487">
        <v>168000</v>
      </c>
      <c r="S665" s="489">
        <v>17600</v>
      </c>
    </row>
    <row r="666" spans="1:19" x14ac:dyDescent="0.3">
      <c r="A666" s="487">
        <v>167</v>
      </c>
      <c r="B666" s="488" t="s">
        <v>1127</v>
      </c>
      <c r="C666" s="487">
        <v>6</v>
      </c>
      <c r="D666" s="488" t="s">
        <v>788</v>
      </c>
      <c r="E666" s="488" t="s">
        <v>573</v>
      </c>
      <c r="F666" s="488" t="s">
        <v>744</v>
      </c>
      <c r="G666" s="488" t="s">
        <v>745</v>
      </c>
      <c r="H666" s="488" t="s">
        <v>573</v>
      </c>
      <c r="I666" s="488" t="s">
        <v>726</v>
      </c>
      <c r="J666" s="487">
        <v>2025</v>
      </c>
      <c r="K666" s="487">
        <v>46336800</v>
      </c>
      <c r="L666" s="488" t="s">
        <v>963</v>
      </c>
      <c r="M666" s="488" t="s">
        <v>963</v>
      </c>
      <c r="N666" s="487">
        <v>114</v>
      </c>
      <c r="O666" s="488" t="s">
        <v>964</v>
      </c>
      <c r="P666" s="488" t="s">
        <v>977</v>
      </c>
      <c r="Q666" s="487">
        <v>2024</v>
      </c>
      <c r="R666" s="487">
        <v>62092160</v>
      </c>
      <c r="S666" s="489">
        <v>-15755360</v>
      </c>
    </row>
    <row r="667" spans="1:19" x14ac:dyDescent="0.3">
      <c r="A667" s="487">
        <v>167</v>
      </c>
      <c r="B667" s="488" t="s">
        <v>1127</v>
      </c>
      <c r="C667" s="487">
        <v>6</v>
      </c>
      <c r="D667" s="488" t="s">
        <v>788</v>
      </c>
      <c r="E667" s="488" t="s">
        <v>573</v>
      </c>
      <c r="F667" s="488" t="s">
        <v>744</v>
      </c>
      <c r="G667" s="488" t="s">
        <v>745</v>
      </c>
      <c r="H667" s="488" t="s">
        <v>573</v>
      </c>
      <c r="I667" s="488" t="s">
        <v>726</v>
      </c>
      <c r="J667" s="487">
        <v>2025</v>
      </c>
      <c r="K667" s="487">
        <v>35751097.600000001</v>
      </c>
      <c r="L667" s="488" t="s">
        <v>963</v>
      </c>
      <c r="M667" s="488" t="s">
        <v>963</v>
      </c>
      <c r="N667" s="487">
        <v>115</v>
      </c>
      <c r="O667" s="488" t="s">
        <v>965</v>
      </c>
      <c r="P667" s="488" t="s">
        <v>978</v>
      </c>
      <c r="Q667" s="487">
        <v>2024</v>
      </c>
      <c r="R667" s="487">
        <v>34481652.799999997</v>
      </c>
      <c r="S667" s="489">
        <v>1269444.8000000045</v>
      </c>
    </row>
    <row r="668" spans="1:19" x14ac:dyDescent="0.3">
      <c r="A668" s="487">
        <v>167</v>
      </c>
      <c r="B668" s="488" t="s">
        <v>1127</v>
      </c>
      <c r="C668" s="487">
        <v>6</v>
      </c>
      <c r="D668" s="488" t="s">
        <v>788</v>
      </c>
      <c r="E668" s="488" t="s">
        <v>573</v>
      </c>
      <c r="F668" s="488" t="s">
        <v>744</v>
      </c>
      <c r="G668" s="488" t="s">
        <v>745</v>
      </c>
      <c r="H668" s="488" t="s">
        <v>573</v>
      </c>
      <c r="I668" s="488" t="s">
        <v>726</v>
      </c>
      <c r="J668" s="487">
        <v>2025</v>
      </c>
      <c r="K668" s="487">
        <v>126449220.8</v>
      </c>
      <c r="L668" s="488" t="s">
        <v>963</v>
      </c>
      <c r="M668" s="488" t="s">
        <v>963</v>
      </c>
      <c r="N668" s="487">
        <v>116</v>
      </c>
      <c r="O668" s="488" t="s">
        <v>966</v>
      </c>
      <c r="P668" s="488" t="s">
        <v>979</v>
      </c>
      <c r="Q668" s="487">
        <v>2024</v>
      </c>
      <c r="R668" s="487">
        <v>133192228.8</v>
      </c>
      <c r="S668" s="489">
        <v>-6743008</v>
      </c>
    </row>
    <row r="669" spans="1:19" x14ac:dyDescent="0.3">
      <c r="A669" s="487">
        <v>167</v>
      </c>
      <c r="B669" s="488" t="s">
        <v>1127</v>
      </c>
      <c r="C669" s="487">
        <v>6</v>
      </c>
      <c r="D669" s="488" t="s">
        <v>788</v>
      </c>
      <c r="E669" s="488" t="s">
        <v>573</v>
      </c>
      <c r="F669" s="488" t="s">
        <v>744</v>
      </c>
      <c r="G669" s="488" t="s">
        <v>745</v>
      </c>
      <c r="H669" s="488" t="s">
        <v>573</v>
      </c>
      <c r="I669" s="488" t="s">
        <v>726</v>
      </c>
      <c r="J669" s="487">
        <v>2025</v>
      </c>
      <c r="K669" s="487">
        <v>208537118.40000001</v>
      </c>
      <c r="L669" s="488" t="s">
        <v>963</v>
      </c>
      <c r="M669" s="488" t="s">
        <v>963</v>
      </c>
      <c r="N669" s="487">
        <v>117</v>
      </c>
      <c r="O669" s="488" t="s">
        <v>980</v>
      </c>
      <c r="P669" s="488" t="s">
        <v>981</v>
      </c>
      <c r="Q669" s="487">
        <v>2024</v>
      </c>
      <c r="R669" s="487">
        <v>229766041.59999999</v>
      </c>
      <c r="S669" s="489">
        <v>-21228923.199999988</v>
      </c>
    </row>
    <row r="670" spans="1:19" x14ac:dyDescent="0.3">
      <c r="A670" s="487">
        <v>168</v>
      </c>
      <c r="B670" s="488" t="s">
        <v>1128</v>
      </c>
      <c r="C670" s="487">
        <v>20</v>
      </c>
      <c r="D670" s="488" t="s">
        <v>789</v>
      </c>
      <c r="E670" s="488" t="s">
        <v>769</v>
      </c>
      <c r="F670" s="488" t="s">
        <v>768</v>
      </c>
      <c r="G670" s="488" t="s">
        <v>770</v>
      </c>
      <c r="H670" s="488" t="s">
        <v>579</v>
      </c>
      <c r="I670" s="488" t="s">
        <v>726</v>
      </c>
      <c r="J670" s="487">
        <v>2025</v>
      </c>
      <c r="K670" s="487">
        <v>311400</v>
      </c>
      <c r="L670" s="488" t="s">
        <v>963</v>
      </c>
      <c r="M670" s="488" t="s">
        <v>963</v>
      </c>
      <c r="N670" s="487">
        <v>114</v>
      </c>
      <c r="O670" s="488" t="s">
        <v>964</v>
      </c>
      <c r="P670" s="488" t="s">
        <v>977</v>
      </c>
      <c r="Q670" s="487">
        <v>2024</v>
      </c>
      <c r="R670" s="487">
        <v>240520</v>
      </c>
      <c r="S670" s="489">
        <v>70880</v>
      </c>
    </row>
    <row r="671" spans="1:19" x14ac:dyDescent="0.3">
      <c r="A671" s="487">
        <v>168</v>
      </c>
      <c r="B671" s="488" t="s">
        <v>1128</v>
      </c>
      <c r="C671" s="487">
        <v>20</v>
      </c>
      <c r="D671" s="488" t="s">
        <v>789</v>
      </c>
      <c r="E671" s="488" t="s">
        <v>769</v>
      </c>
      <c r="F671" s="488" t="s">
        <v>768</v>
      </c>
      <c r="G671" s="488" t="s">
        <v>770</v>
      </c>
      <c r="H671" s="488" t="s">
        <v>579</v>
      </c>
      <c r="I671" s="488" t="s">
        <v>726</v>
      </c>
      <c r="J671" s="487">
        <v>2025</v>
      </c>
      <c r="K671" s="487">
        <v>0</v>
      </c>
      <c r="L671" s="488" t="s">
        <v>963</v>
      </c>
      <c r="M671" s="488" t="s">
        <v>963</v>
      </c>
      <c r="N671" s="487">
        <v>115</v>
      </c>
      <c r="O671" s="488" t="s">
        <v>965</v>
      </c>
      <c r="P671" s="488" t="s">
        <v>978</v>
      </c>
      <c r="Q671" s="487">
        <v>2024</v>
      </c>
      <c r="R671" s="487">
        <v>0</v>
      </c>
      <c r="S671" s="489">
        <v>0</v>
      </c>
    </row>
    <row r="672" spans="1:19" x14ac:dyDescent="0.3">
      <c r="A672" s="487">
        <v>168</v>
      </c>
      <c r="B672" s="488" t="s">
        <v>1128</v>
      </c>
      <c r="C672" s="487">
        <v>20</v>
      </c>
      <c r="D672" s="488" t="s">
        <v>789</v>
      </c>
      <c r="E672" s="488" t="s">
        <v>769</v>
      </c>
      <c r="F672" s="488" t="s">
        <v>768</v>
      </c>
      <c r="G672" s="488" t="s">
        <v>770</v>
      </c>
      <c r="H672" s="488" t="s">
        <v>579</v>
      </c>
      <c r="I672" s="488" t="s">
        <v>726</v>
      </c>
      <c r="J672" s="487">
        <v>2025</v>
      </c>
      <c r="K672" s="487">
        <v>0</v>
      </c>
      <c r="L672" s="488" t="s">
        <v>963</v>
      </c>
      <c r="M672" s="488" t="s">
        <v>963</v>
      </c>
      <c r="N672" s="487">
        <v>116</v>
      </c>
      <c r="O672" s="488" t="s">
        <v>966</v>
      </c>
      <c r="P672" s="488" t="s">
        <v>979</v>
      </c>
      <c r="Q672" s="487">
        <v>2024</v>
      </c>
      <c r="R672" s="487">
        <v>0</v>
      </c>
      <c r="S672" s="489">
        <v>0</v>
      </c>
    </row>
    <row r="673" spans="1:19" x14ac:dyDescent="0.3">
      <c r="A673" s="487">
        <v>168</v>
      </c>
      <c r="B673" s="488" t="s">
        <v>1128</v>
      </c>
      <c r="C673" s="487">
        <v>20</v>
      </c>
      <c r="D673" s="488" t="s">
        <v>789</v>
      </c>
      <c r="E673" s="488" t="s">
        <v>769</v>
      </c>
      <c r="F673" s="488" t="s">
        <v>768</v>
      </c>
      <c r="G673" s="488" t="s">
        <v>770</v>
      </c>
      <c r="H673" s="488" t="s">
        <v>579</v>
      </c>
      <c r="I673" s="488" t="s">
        <v>726</v>
      </c>
      <c r="J673" s="487">
        <v>2025</v>
      </c>
      <c r="K673" s="487">
        <v>311400</v>
      </c>
      <c r="L673" s="488" t="s">
        <v>963</v>
      </c>
      <c r="M673" s="488" t="s">
        <v>963</v>
      </c>
      <c r="N673" s="487">
        <v>117</v>
      </c>
      <c r="O673" s="488" t="s">
        <v>980</v>
      </c>
      <c r="P673" s="488" t="s">
        <v>981</v>
      </c>
      <c r="Q673" s="487">
        <v>2024</v>
      </c>
      <c r="R673" s="487">
        <v>240520</v>
      </c>
      <c r="S673" s="489">
        <v>70880</v>
      </c>
    </row>
    <row r="674" spans="1:19" x14ac:dyDescent="0.3">
      <c r="A674" s="487">
        <v>169</v>
      </c>
      <c r="B674" s="488" t="s">
        <v>1129</v>
      </c>
      <c r="C674" s="487">
        <v>14</v>
      </c>
      <c r="D674" s="488" t="s">
        <v>800</v>
      </c>
      <c r="E674" s="488" t="s">
        <v>755</v>
      </c>
      <c r="F674" s="488" t="s">
        <v>754</v>
      </c>
      <c r="G674" s="488" t="s">
        <v>760</v>
      </c>
      <c r="H674" s="488" t="s">
        <v>576</v>
      </c>
      <c r="I674" s="488" t="s">
        <v>726</v>
      </c>
      <c r="J674" s="487">
        <v>2025</v>
      </c>
      <c r="K674" s="487">
        <v>816000</v>
      </c>
      <c r="L674" s="488" t="s">
        <v>963</v>
      </c>
      <c r="M674" s="488" t="s">
        <v>963</v>
      </c>
      <c r="N674" s="487">
        <v>114</v>
      </c>
      <c r="O674" s="488" t="s">
        <v>964</v>
      </c>
      <c r="P674" s="488" t="s">
        <v>977</v>
      </c>
      <c r="Q674" s="487">
        <v>2024</v>
      </c>
      <c r="R674" s="487">
        <v>1208000</v>
      </c>
      <c r="S674" s="489">
        <v>-392000</v>
      </c>
    </row>
    <row r="675" spans="1:19" x14ac:dyDescent="0.3">
      <c r="A675" s="487">
        <v>169</v>
      </c>
      <c r="B675" s="488" t="s">
        <v>1129</v>
      </c>
      <c r="C675" s="487">
        <v>14</v>
      </c>
      <c r="D675" s="488" t="s">
        <v>800</v>
      </c>
      <c r="E675" s="488" t="s">
        <v>755</v>
      </c>
      <c r="F675" s="488" t="s">
        <v>754</v>
      </c>
      <c r="G675" s="488" t="s">
        <v>760</v>
      </c>
      <c r="H675" s="488" t="s">
        <v>576</v>
      </c>
      <c r="I675" s="488" t="s">
        <v>726</v>
      </c>
      <c r="J675" s="487">
        <v>2025</v>
      </c>
      <c r="K675" s="487">
        <v>0</v>
      </c>
      <c r="L675" s="488" t="s">
        <v>963</v>
      </c>
      <c r="M675" s="488" t="s">
        <v>963</v>
      </c>
      <c r="N675" s="487">
        <v>115</v>
      </c>
      <c r="O675" s="488" t="s">
        <v>965</v>
      </c>
      <c r="P675" s="488" t="s">
        <v>978</v>
      </c>
      <c r="Q675" s="487">
        <v>2024</v>
      </c>
      <c r="R675" s="487">
        <v>0</v>
      </c>
      <c r="S675" s="489">
        <v>0</v>
      </c>
    </row>
    <row r="676" spans="1:19" x14ac:dyDescent="0.3">
      <c r="A676" s="487">
        <v>169</v>
      </c>
      <c r="B676" s="488" t="s">
        <v>1129</v>
      </c>
      <c r="C676" s="487">
        <v>14</v>
      </c>
      <c r="D676" s="488" t="s">
        <v>800</v>
      </c>
      <c r="E676" s="488" t="s">
        <v>755</v>
      </c>
      <c r="F676" s="488" t="s">
        <v>754</v>
      </c>
      <c r="G676" s="488" t="s">
        <v>760</v>
      </c>
      <c r="H676" s="488" t="s">
        <v>576</v>
      </c>
      <c r="I676" s="488" t="s">
        <v>726</v>
      </c>
      <c r="J676" s="487">
        <v>2025</v>
      </c>
      <c r="K676" s="487">
        <v>0</v>
      </c>
      <c r="L676" s="488" t="s">
        <v>963</v>
      </c>
      <c r="M676" s="488" t="s">
        <v>963</v>
      </c>
      <c r="N676" s="487">
        <v>116</v>
      </c>
      <c r="O676" s="488" t="s">
        <v>966</v>
      </c>
      <c r="P676" s="488" t="s">
        <v>979</v>
      </c>
      <c r="Q676" s="487">
        <v>2024</v>
      </c>
      <c r="R676" s="487">
        <v>0</v>
      </c>
      <c r="S676" s="489">
        <v>0</v>
      </c>
    </row>
    <row r="677" spans="1:19" x14ac:dyDescent="0.3">
      <c r="A677" s="487">
        <v>169</v>
      </c>
      <c r="B677" s="488" t="s">
        <v>1129</v>
      </c>
      <c r="C677" s="487">
        <v>14</v>
      </c>
      <c r="D677" s="488" t="s">
        <v>800</v>
      </c>
      <c r="E677" s="488" t="s">
        <v>755</v>
      </c>
      <c r="F677" s="488" t="s">
        <v>754</v>
      </c>
      <c r="G677" s="488" t="s">
        <v>760</v>
      </c>
      <c r="H677" s="488" t="s">
        <v>576</v>
      </c>
      <c r="I677" s="488" t="s">
        <v>726</v>
      </c>
      <c r="J677" s="487">
        <v>2025</v>
      </c>
      <c r="K677" s="487">
        <v>816000</v>
      </c>
      <c r="L677" s="488" t="s">
        <v>963</v>
      </c>
      <c r="M677" s="488" t="s">
        <v>963</v>
      </c>
      <c r="N677" s="487">
        <v>117</v>
      </c>
      <c r="O677" s="488" t="s">
        <v>980</v>
      </c>
      <c r="P677" s="488" t="s">
        <v>981</v>
      </c>
      <c r="Q677" s="487">
        <v>2024</v>
      </c>
      <c r="R677" s="487">
        <v>1208000</v>
      </c>
      <c r="S677" s="489">
        <v>-392000</v>
      </c>
    </row>
    <row r="678" spans="1:19" x14ac:dyDescent="0.3">
      <c r="A678" s="487">
        <v>170</v>
      </c>
      <c r="B678" s="488" t="s">
        <v>1130</v>
      </c>
      <c r="C678" s="487">
        <v>14</v>
      </c>
      <c r="D678" s="488" t="s">
        <v>800</v>
      </c>
      <c r="E678" s="488" t="s">
        <v>755</v>
      </c>
      <c r="F678" s="488" t="s">
        <v>754</v>
      </c>
      <c r="G678" s="488" t="s">
        <v>760</v>
      </c>
      <c r="H678" s="488" t="s">
        <v>576</v>
      </c>
      <c r="I678" s="488" t="s">
        <v>726</v>
      </c>
      <c r="J678" s="487">
        <v>2025</v>
      </c>
      <c r="K678" s="487">
        <v>0</v>
      </c>
      <c r="L678" s="488" t="s">
        <v>963</v>
      </c>
      <c r="M678" s="488" t="s">
        <v>963</v>
      </c>
      <c r="N678" s="487">
        <v>114</v>
      </c>
      <c r="O678" s="488" t="s">
        <v>964</v>
      </c>
      <c r="P678" s="488" t="s">
        <v>977</v>
      </c>
      <c r="Q678" s="487">
        <v>2024</v>
      </c>
      <c r="R678" s="487">
        <v>0</v>
      </c>
      <c r="S678" s="489">
        <v>0</v>
      </c>
    </row>
    <row r="679" spans="1:19" x14ac:dyDescent="0.3">
      <c r="A679" s="487">
        <v>170</v>
      </c>
      <c r="B679" s="488" t="s">
        <v>1130</v>
      </c>
      <c r="C679" s="487">
        <v>14</v>
      </c>
      <c r="D679" s="488" t="s">
        <v>800</v>
      </c>
      <c r="E679" s="488" t="s">
        <v>755</v>
      </c>
      <c r="F679" s="488" t="s">
        <v>754</v>
      </c>
      <c r="G679" s="488" t="s">
        <v>760</v>
      </c>
      <c r="H679" s="488" t="s">
        <v>576</v>
      </c>
      <c r="I679" s="488" t="s">
        <v>726</v>
      </c>
      <c r="J679" s="487">
        <v>2025</v>
      </c>
      <c r="K679" s="487">
        <v>0</v>
      </c>
      <c r="L679" s="488" t="s">
        <v>963</v>
      </c>
      <c r="M679" s="488" t="s">
        <v>963</v>
      </c>
      <c r="N679" s="487">
        <v>115</v>
      </c>
      <c r="O679" s="488" t="s">
        <v>965</v>
      </c>
      <c r="P679" s="488" t="s">
        <v>978</v>
      </c>
      <c r="Q679" s="487">
        <v>2024</v>
      </c>
      <c r="R679" s="487">
        <v>0</v>
      </c>
      <c r="S679" s="489">
        <v>0</v>
      </c>
    </row>
    <row r="680" spans="1:19" x14ac:dyDescent="0.3">
      <c r="A680" s="487">
        <v>170</v>
      </c>
      <c r="B680" s="488" t="s">
        <v>1130</v>
      </c>
      <c r="C680" s="487">
        <v>14</v>
      </c>
      <c r="D680" s="488" t="s">
        <v>800</v>
      </c>
      <c r="E680" s="488" t="s">
        <v>755</v>
      </c>
      <c r="F680" s="488" t="s">
        <v>754</v>
      </c>
      <c r="G680" s="488" t="s">
        <v>760</v>
      </c>
      <c r="H680" s="488" t="s">
        <v>576</v>
      </c>
      <c r="I680" s="488" t="s">
        <v>726</v>
      </c>
      <c r="J680" s="487">
        <v>2025</v>
      </c>
      <c r="K680" s="487">
        <v>0</v>
      </c>
      <c r="L680" s="488" t="s">
        <v>963</v>
      </c>
      <c r="M680" s="488" t="s">
        <v>963</v>
      </c>
      <c r="N680" s="487">
        <v>116</v>
      </c>
      <c r="O680" s="488" t="s">
        <v>966</v>
      </c>
      <c r="P680" s="488" t="s">
        <v>979</v>
      </c>
      <c r="Q680" s="487">
        <v>2024</v>
      </c>
      <c r="R680" s="487">
        <v>0</v>
      </c>
      <c r="S680" s="489">
        <v>0</v>
      </c>
    </row>
    <row r="681" spans="1:19" x14ac:dyDescent="0.3">
      <c r="A681" s="487">
        <v>170</v>
      </c>
      <c r="B681" s="488" t="s">
        <v>1130</v>
      </c>
      <c r="C681" s="487">
        <v>14</v>
      </c>
      <c r="D681" s="488" t="s">
        <v>800</v>
      </c>
      <c r="E681" s="488" t="s">
        <v>755</v>
      </c>
      <c r="F681" s="488" t="s">
        <v>754</v>
      </c>
      <c r="G681" s="488" t="s">
        <v>760</v>
      </c>
      <c r="H681" s="488" t="s">
        <v>576</v>
      </c>
      <c r="I681" s="488" t="s">
        <v>726</v>
      </c>
      <c r="J681" s="487">
        <v>2025</v>
      </c>
      <c r="K681" s="487">
        <v>0</v>
      </c>
      <c r="L681" s="488" t="s">
        <v>963</v>
      </c>
      <c r="M681" s="488" t="s">
        <v>963</v>
      </c>
      <c r="N681" s="487">
        <v>117</v>
      </c>
      <c r="O681" s="488" t="s">
        <v>980</v>
      </c>
      <c r="P681" s="488" t="s">
        <v>981</v>
      </c>
      <c r="Q681" s="487">
        <v>2024</v>
      </c>
      <c r="R681" s="487">
        <v>0</v>
      </c>
      <c r="S681" s="489">
        <v>0</v>
      </c>
    </row>
    <row r="682" spans="1:19" x14ac:dyDescent="0.3">
      <c r="A682" s="487">
        <v>171</v>
      </c>
      <c r="B682" s="488" t="s">
        <v>1131</v>
      </c>
      <c r="C682" s="487">
        <v>14</v>
      </c>
      <c r="D682" s="488" t="s">
        <v>800</v>
      </c>
      <c r="E682" s="488" t="s">
        <v>573</v>
      </c>
      <c r="F682" s="488" t="s">
        <v>744</v>
      </c>
      <c r="G682" s="488" t="s">
        <v>745</v>
      </c>
      <c r="H682" s="488" t="s">
        <v>573</v>
      </c>
      <c r="I682" s="488" t="s">
        <v>726</v>
      </c>
      <c r="J682" s="487">
        <v>2025</v>
      </c>
      <c r="K682" s="487">
        <v>7339200</v>
      </c>
      <c r="L682" s="488" t="s">
        <v>963</v>
      </c>
      <c r="M682" s="488" t="s">
        <v>963</v>
      </c>
      <c r="N682" s="487">
        <v>114</v>
      </c>
      <c r="O682" s="488" t="s">
        <v>964</v>
      </c>
      <c r="P682" s="488" t="s">
        <v>977</v>
      </c>
      <c r="Q682" s="487">
        <v>2024</v>
      </c>
      <c r="R682" s="487">
        <v>8988000</v>
      </c>
      <c r="S682" s="489">
        <v>-1648800</v>
      </c>
    </row>
    <row r="683" spans="1:19" x14ac:dyDescent="0.3">
      <c r="A683" s="487">
        <v>171</v>
      </c>
      <c r="B683" s="488" t="s">
        <v>1131</v>
      </c>
      <c r="C683" s="487">
        <v>14</v>
      </c>
      <c r="D683" s="488" t="s">
        <v>800</v>
      </c>
      <c r="E683" s="488" t="s">
        <v>573</v>
      </c>
      <c r="F683" s="488" t="s">
        <v>744</v>
      </c>
      <c r="G683" s="488" t="s">
        <v>745</v>
      </c>
      <c r="H683" s="488" t="s">
        <v>573</v>
      </c>
      <c r="I683" s="488" t="s">
        <v>726</v>
      </c>
      <c r="J683" s="487">
        <v>2025</v>
      </c>
      <c r="K683" s="487">
        <v>8191.7</v>
      </c>
      <c r="L683" s="488" t="s">
        <v>963</v>
      </c>
      <c r="M683" s="488" t="s">
        <v>963</v>
      </c>
      <c r="N683" s="487">
        <v>115</v>
      </c>
      <c r="O683" s="488" t="s">
        <v>965</v>
      </c>
      <c r="P683" s="488" t="s">
        <v>978</v>
      </c>
      <c r="Q683" s="487">
        <v>2024</v>
      </c>
      <c r="R683" s="487">
        <v>11775</v>
      </c>
      <c r="S683" s="489">
        <v>-3583.3</v>
      </c>
    </row>
    <row r="684" spans="1:19" x14ac:dyDescent="0.3">
      <c r="A684" s="487">
        <v>171</v>
      </c>
      <c r="B684" s="488" t="s">
        <v>1131</v>
      </c>
      <c r="C684" s="487">
        <v>14</v>
      </c>
      <c r="D684" s="488" t="s">
        <v>800</v>
      </c>
      <c r="E684" s="488" t="s">
        <v>573</v>
      </c>
      <c r="F684" s="488" t="s">
        <v>744</v>
      </c>
      <c r="G684" s="488" t="s">
        <v>745</v>
      </c>
      <c r="H684" s="488" t="s">
        <v>573</v>
      </c>
      <c r="I684" s="488" t="s">
        <v>726</v>
      </c>
      <c r="J684" s="487">
        <v>2025</v>
      </c>
      <c r="K684" s="487">
        <v>115929</v>
      </c>
      <c r="L684" s="488" t="s">
        <v>963</v>
      </c>
      <c r="M684" s="488" t="s">
        <v>963</v>
      </c>
      <c r="N684" s="487">
        <v>116</v>
      </c>
      <c r="O684" s="488" t="s">
        <v>966</v>
      </c>
      <c r="P684" s="488" t="s">
        <v>979</v>
      </c>
      <c r="Q684" s="487">
        <v>2024</v>
      </c>
      <c r="R684" s="487">
        <v>107790</v>
      </c>
      <c r="S684" s="489">
        <v>8139</v>
      </c>
    </row>
    <row r="685" spans="1:19" x14ac:dyDescent="0.3">
      <c r="A685" s="487">
        <v>171</v>
      </c>
      <c r="B685" s="488" t="s">
        <v>1131</v>
      </c>
      <c r="C685" s="487">
        <v>14</v>
      </c>
      <c r="D685" s="488" t="s">
        <v>800</v>
      </c>
      <c r="E685" s="488" t="s">
        <v>573</v>
      </c>
      <c r="F685" s="488" t="s">
        <v>744</v>
      </c>
      <c r="G685" s="488" t="s">
        <v>745</v>
      </c>
      <c r="H685" s="488" t="s">
        <v>573</v>
      </c>
      <c r="I685" s="488" t="s">
        <v>726</v>
      </c>
      <c r="J685" s="487">
        <v>2025</v>
      </c>
      <c r="K685" s="487">
        <v>7463320.7000000002</v>
      </c>
      <c r="L685" s="488" t="s">
        <v>963</v>
      </c>
      <c r="M685" s="488" t="s">
        <v>963</v>
      </c>
      <c r="N685" s="487">
        <v>117</v>
      </c>
      <c r="O685" s="488" t="s">
        <v>980</v>
      </c>
      <c r="P685" s="488" t="s">
        <v>981</v>
      </c>
      <c r="Q685" s="487">
        <v>2024</v>
      </c>
      <c r="R685" s="487">
        <v>9107565</v>
      </c>
      <c r="S685" s="489">
        <v>-1644244.2999999998</v>
      </c>
    </row>
    <row r="686" spans="1:19" x14ac:dyDescent="0.3">
      <c r="A686" s="487">
        <v>172</v>
      </c>
      <c r="B686" s="488" t="s">
        <v>1132</v>
      </c>
      <c r="C686" s="487">
        <v>14</v>
      </c>
      <c r="D686" s="488" t="s">
        <v>800</v>
      </c>
      <c r="E686" s="488" t="s">
        <v>573</v>
      </c>
      <c r="F686" s="488" t="s">
        <v>744</v>
      </c>
      <c r="G686" s="488" t="s">
        <v>745</v>
      </c>
      <c r="H686" s="488" t="s">
        <v>573</v>
      </c>
      <c r="I686" s="488" t="s">
        <v>726</v>
      </c>
      <c r="J686" s="487">
        <v>2025</v>
      </c>
      <c r="K686" s="487">
        <v>618800</v>
      </c>
      <c r="L686" s="488" t="s">
        <v>963</v>
      </c>
      <c r="M686" s="488" t="s">
        <v>963</v>
      </c>
      <c r="N686" s="487">
        <v>114</v>
      </c>
      <c r="O686" s="488" t="s">
        <v>964</v>
      </c>
      <c r="P686" s="488" t="s">
        <v>977</v>
      </c>
      <c r="Q686" s="487">
        <v>2024</v>
      </c>
      <c r="R686" s="487">
        <v>513380</v>
      </c>
      <c r="S686" s="489">
        <v>105420</v>
      </c>
    </row>
    <row r="687" spans="1:19" x14ac:dyDescent="0.3">
      <c r="A687" s="487">
        <v>172</v>
      </c>
      <c r="B687" s="488" t="s">
        <v>1132</v>
      </c>
      <c r="C687" s="487">
        <v>14</v>
      </c>
      <c r="D687" s="488" t="s">
        <v>800</v>
      </c>
      <c r="E687" s="488" t="s">
        <v>573</v>
      </c>
      <c r="F687" s="488" t="s">
        <v>744</v>
      </c>
      <c r="G687" s="488" t="s">
        <v>745</v>
      </c>
      <c r="H687" s="488" t="s">
        <v>573</v>
      </c>
      <c r="I687" s="488" t="s">
        <v>726</v>
      </c>
      <c r="J687" s="487">
        <v>2025</v>
      </c>
      <c r="K687" s="487">
        <v>159763.37</v>
      </c>
      <c r="L687" s="488" t="s">
        <v>963</v>
      </c>
      <c r="M687" s="488" t="s">
        <v>963</v>
      </c>
      <c r="N687" s="487">
        <v>115</v>
      </c>
      <c r="O687" s="488" t="s">
        <v>965</v>
      </c>
      <c r="P687" s="488" t="s">
        <v>978</v>
      </c>
      <c r="Q687" s="487">
        <v>2024</v>
      </c>
      <c r="R687" s="487">
        <v>106471.4</v>
      </c>
      <c r="S687" s="489">
        <v>53291.97</v>
      </c>
    </row>
    <row r="688" spans="1:19" x14ac:dyDescent="0.3">
      <c r="A688" s="487">
        <v>172</v>
      </c>
      <c r="B688" s="488" t="s">
        <v>1132</v>
      </c>
      <c r="C688" s="487">
        <v>14</v>
      </c>
      <c r="D688" s="488" t="s">
        <v>800</v>
      </c>
      <c r="E688" s="488" t="s">
        <v>573</v>
      </c>
      <c r="F688" s="488" t="s">
        <v>744</v>
      </c>
      <c r="G688" s="488" t="s">
        <v>745</v>
      </c>
      <c r="H688" s="488" t="s">
        <v>573</v>
      </c>
      <c r="I688" s="488" t="s">
        <v>726</v>
      </c>
      <c r="J688" s="487">
        <v>2025</v>
      </c>
      <c r="K688" s="487">
        <v>6482248.1100000003</v>
      </c>
      <c r="L688" s="488" t="s">
        <v>963</v>
      </c>
      <c r="M688" s="488" t="s">
        <v>963</v>
      </c>
      <c r="N688" s="487">
        <v>116</v>
      </c>
      <c r="O688" s="488" t="s">
        <v>966</v>
      </c>
      <c r="P688" s="488" t="s">
        <v>979</v>
      </c>
      <c r="Q688" s="487">
        <v>2024</v>
      </c>
      <c r="R688" s="487">
        <v>6593371.4000000004</v>
      </c>
      <c r="S688" s="489">
        <v>-111123.29000000004</v>
      </c>
    </row>
    <row r="689" spans="1:19" x14ac:dyDescent="0.3">
      <c r="A689" s="487">
        <v>172</v>
      </c>
      <c r="B689" s="488" t="s">
        <v>1132</v>
      </c>
      <c r="C689" s="487">
        <v>14</v>
      </c>
      <c r="D689" s="488" t="s">
        <v>800</v>
      </c>
      <c r="E689" s="488" t="s">
        <v>573</v>
      </c>
      <c r="F689" s="488" t="s">
        <v>744</v>
      </c>
      <c r="G689" s="488" t="s">
        <v>745</v>
      </c>
      <c r="H689" s="488" t="s">
        <v>573</v>
      </c>
      <c r="I689" s="488" t="s">
        <v>726</v>
      </c>
      <c r="J689" s="487">
        <v>2025</v>
      </c>
      <c r="K689" s="487">
        <v>7260811.4800000004</v>
      </c>
      <c r="L689" s="488" t="s">
        <v>963</v>
      </c>
      <c r="M689" s="488" t="s">
        <v>963</v>
      </c>
      <c r="N689" s="487">
        <v>117</v>
      </c>
      <c r="O689" s="488" t="s">
        <v>980</v>
      </c>
      <c r="P689" s="488" t="s">
        <v>981</v>
      </c>
      <c r="Q689" s="487">
        <v>2024</v>
      </c>
      <c r="R689" s="487">
        <v>7213222.7999999998</v>
      </c>
      <c r="S689" s="489">
        <v>47588.680000000633</v>
      </c>
    </row>
    <row r="690" spans="1:19" x14ac:dyDescent="0.3">
      <c r="A690" s="487">
        <v>173</v>
      </c>
      <c r="B690" s="488" t="s">
        <v>1133</v>
      </c>
      <c r="C690" s="487">
        <v>15</v>
      </c>
      <c r="D690" s="488" t="s">
        <v>787</v>
      </c>
      <c r="E690" s="488" t="s">
        <v>750</v>
      </c>
      <c r="F690" s="488" t="s">
        <v>749</v>
      </c>
      <c r="G690" s="488" t="s">
        <v>1229</v>
      </c>
      <c r="H690" s="488" t="s">
        <v>751</v>
      </c>
      <c r="I690" s="488" t="s">
        <v>726</v>
      </c>
      <c r="J690" s="487">
        <v>2025</v>
      </c>
      <c r="K690" s="487">
        <v>223020</v>
      </c>
      <c r="L690" s="488" t="s">
        <v>963</v>
      </c>
      <c r="M690" s="488" t="s">
        <v>963</v>
      </c>
      <c r="N690" s="487">
        <v>114</v>
      </c>
      <c r="O690" s="488" t="s">
        <v>964</v>
      </c>
      <c r="P690" s="488" t="s">
        <v>977</v>
      </c>
      <c r="Q690" s="487">
        <v>2024</v>
      </c>
      <c r="R690" s="487">
        <v>282331</v>
      </c>
      <c r="S690" s="489">
        <v>-59311</v>
      </c>
    </row>
    <row r="691" spans="1:19" x14ac:dyDescent="0.3">
      <c r="A691" s="487">
        <v>173</v>
      </c>
      <c r="B691" s="488" t="s">
        <v>1133</v>
      </c>
      <c r="C691" s="487">
        <v>15</v>
      </c>
      <c r="D691" s="488" t="s">
        <v>787</v>
      </c>
      <c r="E691" s="488" t="s">
        <v>750</v>
      </c>
      <c r="F691" s="488" t="s">
        <v>749</v>
      </c>
      <c r="G691" s="488" t="s">
        <v>1229</v>
      </c>
      <c r="H691" s="488" t="s">
        <v>751</v>
      </c>
      <c r="I691" s="488" t="s">
        <v>726</v>
      </c>
      <c r="J691" s="487">
        <v>2025</v>
      </c>
      <c r="K691" s="487">
        <v>0</v>
      </c>
      <c r="L691" s="488" t="s">
        <v>963</v>
      </c>
      <c r="M691" s="488" t="s">
        <v>963</v>
      </c>
      <c r="N691" s="487">
        <v>115</v>
      </c>
      <c r="O691" s="488" t="s">
        <v>965</v>
      </c>
      <c r="P691" s="488" t="s">
        <v>978</v>
      </c>
      <c r="Q691" s="487">
        <v>2024</v>
      </c>
      <c r="R691" s="487">
        <v>0</v>
      </c>
      <c r="S691" s="489">
        <v>0</v>
      </c>
    </row>
    <row r="692" spans="1:19" x14ac:dyDescent="0.3">
      <c r="A692" s="487">
        <v>173</v>
      </c>
      <c r="B692" s="488" t="s">
        <v>1133</v>
      </c>
      <c r="C692" s="487">
        <v>15</v>
      </c>
      <c r="D692" s="488" t="s">
        <v>787</v>
      </c>
      <c r="E692" s="488" t="s">
        <v>750</v>
      </c>
      <c r="F692" s="488" t="s">
        <v>749</v>
      </c>
      <c r="G692" s="488" t="s">
        <v>1229</v>
      </c>
      <c r="H692" s="488" t="s">
        <v>751</v>
      </c>
      <c r="I692" s="488" t="s">
        <v>726</v>
      </c>
      <c r="J692" s="487">
        <v>2025</v>
      </c>
      <c r="K692" s="487">
        <v>0</v>
      </c>
      <c r="L692" s="488" t="s">
        <v>963</v>
      </c>
      <c r="M692" s="488" t="s">
        <v>963</v>
      </c>
      <c r="N692" s="487">
        <v>116</v>
      </c>
      <c r="O692" s="488" t="s">
        <v>966</v>
      </c>
      <c r="P692" s="488" t="s">
        <v>979</v>
      </c>
      <c r="Q692" s="487">
        <v>2024</v>
      </c>
      <c r="R692" s="487">
        <v>0</v>
      </c>
      <c r="S692" s="489">
        <v>0</v>
      </c>
    </row>
    <row r="693" spans="1:19" x14ac:dyDescent="0.3">
      <c r="A693" s="487">
        <v>173</v>
      </c>
      <c r="B693" s="488" t="s">
        <v>1133</v>
      </c>
      <c r="C693" s="487">
        <v>15</v>
      </c>
      <c r="D693" s="488" t="s">
        <v>787</v>
      </c>
      <c r="E693" s="488" t="s">
        <v>750</v>
      </c>
      <c r="F693" s="488" t="s">
        <v>749</v>
      </c>
      <c r="G693" s="488" t="s">
        <v>1229</v>
      </c>
      <c r="H693" s="488" t="s">
        <v>751</v>
      </c>
      <c r="I693" s="488" t="s">
        <v>726</v>
      </c>
      <c r="J693" s="487">
        <v>2025</v>
      </c>
      <c r="K693" s="487">
        <v>223020</v>
      </c>
      <c r="L693" s="488" t="s">
        <v>963</v>
      </c>
      <c r="M693" s="488" t="s">
        <v>963</v>
      </c>
      <c r="N693" s="487">
        <v>117</v>
      </c>
      <c r="O693" s="488" t="s">
        <v>980</v>
      </c>
      <c r="P693" s="488" t="s">
        <v>981</v>
      </c>
      <c r="Q693" s="487">
        <v>2024</v>
      </c>
      <c r="R693" s="487">
        <v>282331</v>
      </c>
      <c r="S693" s="489">
        <v>-59311</v>
      </c>
    </row>
    <row r="694" spans="1:19" x14ac:dyDescent="0.3">
      <c r="A694" s="487">
        <v>174</v>
      </c>
      <c r="B694" s="488" t="s">
        <v>1134</v>
      </c>
      <c r="C694" s="487">
        <v>15</v>
      </c>
      <c r="D694" s="488" t="s">
        <v>787</v>
      </c>
      <c r="E694" s="488" t="s">
        <v>728</v>
      </c>
      <c r="F694" s="488" t="s">
        <v>727</v>
      </c>
      <c r="G694" s="488" t="s">
        <v>731</v>
      </c>
      <c r="H694" s="488" t="s">
        <v>570</v>
      </c>
      <c r="I694" s="488" t="s">
        <v>726</v>
      </c>
      <c r="J694" s="487">
        <v>2025</v>
      </c>
      <c r="K694" s="487">
        <v>1696080</v>
      </c>
      <c r="L694" s="488" t="s">
        <v>963</v>
      </c>
      <c r="M694" s="488" t="s">
        <v>963</v>
      </c>
      <c r="N694" s="487">
        <v>114</v>
      </c>
      <c r="O694" s="488" t="s">
        <v>964</v>
      </c>
      <c r="P694" s="488" t="s">
        <v>977</v>
      </c>
      <c r="Q694" s="487">
        <v>2024</v>
      </c>
      <c r="R694" s="487">
        <v>1577725.8</v>
      </c>
      <c r="S694" s="489">
        <v>118354.19999999995</v>
      </c>
    </row>
    <row r="695" spans="1:19" x14ac:dyDescent="0.3">
      <c r="A695" s="487">
        <v>174</v>
      </c>
      <c r="B695" s="488" t="s">
        <v>1134</v>
      </c>
      <c r="C695" s="487">
        <v>15</v>
      </c>
      <c r="D695" s="488" t="s">
        <v>787</v>
      </c>
      <c r="E695" s="488" t="s">
        <v>728</v>
      </c>
      <c r="F695" s="488" t="s">
        <v>727</v>
      </c>
      <c r="G695" s="488" t="s">
        <v>731</v>
      </c>
      <c r="H695" s="488" t="s">
        <v>570</v>
      </c>
      <c r="I695" s="488" t="s">
        <v>726</v>
      </c>
      <c r="J695" s="487">
        <v>2025</v>
      </c>
      <c r="K695" s="487">
        <v>0</v>
      </c>
      <c r="L695" s="488" t="s">
        <v>963</v>
      </c>
      <c r="M695" s="488" t="s">
        <v>963</v>
      </c>
      <c r="N695" s="487">
        <v>115</v>
      </c>
      <c r="O695" s="488" t="s">
        <v>965</v>
      </c>
      <c r="P695" s="488" t="s">
        <v>978</v>
      </c>
      <c r="Q695" s="487">
        <v>2024</v>
      </c>
      <c r="R695" s="487">
        <v>0</v>
      </c>
      <c r="S695" s="489">
        <v>0</v>
      </c>
    </row>
    <row r="696" spans="1:19" x14ac:dyDescent="0.3">
      <c r="A696" s="487">
        <v>174</v>
      </c>
      <c r="B696" s="488" t="s">
        <v>1134</v>
      </c>
      <c r="C696" s="487">
        <v>15</v>
      </c>
      <c r="D696" s="488" t="s">
        <v>787</v>
      </c>
      <c r="E696" s="488" t="s">
        <v>728</v>
      </c>
      <c r="F696" s="488" t="s">
        <v>727</v>
      </c>
      <c r="G696" s="488" t="s">
        <v>731</v>
      </c>
      <c r="H696" s="488" t="s">
        <v>570</v>
      </c>
      <c r="I696" s="488" t="s">
        <v>726</v>
      </c>
      <c r="J696" s="487">
        <v>2025</v>
      </c>
      <c r="K696" s="487">
        <v>0</v>
      </c>
      <c r="L696" s="488" t="s">
        <v>963</v>
      </c>
      <c r="M696" s="488" t="s">
        <v>963</v>
      </c>
      <c r="N696" s="487">
        <v>116</v>
      </c>
      <c r="O696" s="488" t="s">
        <v>966</v>
      </c>
      <c r="P696" s="488" t="s">
        <v>979</v>
      </c>
      <c r="Q696" s="487">
        <v>2024</v>
      </c>
      <c r="R696" s="487">
        <v>0</v>
      </c>
      <c r="S696" s="489">
        <v>0</v>
      </c>
    </row>
    <row r="697" spans="1:19" x14ac:dyDescent="0.3">
      <c r="A697" s="487">
        <v>174</v>
      </c>
      <c r="B697" s="488" t="s">
        <v>1134</v>
      </c>
      <c r="C697" s="487">
        <v>15</v>
      </c>
      <c r="D697" s="488" t="s">
        <v>787</v>
      </c>
      <c r="E697" s="488" t="s">
        <v>728</v>
      </c>
      <c r="F697" s="488" t="s">
        <v>727</v>
      </c>
      <c r="G697" s="488" t="s">
        <v>731</v>
      </c>
      <c r="H697" s="488" t="s">
        <v>570</v>
      </c>
      <c r="I697" s="488" t="s">
        <v>726</v>
      </c>
      <c r="J697" s="487">
        <v>2025</v>
      </c>
      <c r="K697" s="487">
        <v>1696080</v>
      </c>
      <c r="L697" s="488" t="s">
        <v>963</v>
      </c>
      <c r="M697" s="488" t="s">
        <v>963</v>
      </c>
      <c r="N697" s="487">
        <v>117</v>
      </c>
      <c r="O697" s="488" t="s">
        <v>980</v>
      </c>
      <c r="P697" s="488" t="s">
        <v>981</v>
      </c>
      <c r="Q697" s="487">
        <v>2024</v>
      </c>
      <c r="R697" s="487">
        <v>1577725.8</v>
      </c>
      <c r="S697" s="489">
        <v>118354.19999999995</v>
      </c>
    </row>
    <row r="698" spans="1:19" x14ac:dyDescent="0.3">
      <c r="A698" s="487">
        <v>175</v>
      </c>
      <c r="B698" s="488" t="s">
        <v>1135</v>
      </c>
      <c r="C698" s="487">
        <v>15</v>
      </c>
      <c r="D698" s="488" t="s">
        <v>787</v>
      </c>
      <c r="E698" s="488" t="s">
        <v>728</v>
      </c>
      <c r="F698" s="488" t="s">
        <v>727</v>
      </c>
      <c r="G698" s="488" t="s">
        <v>732</v>
      </c>
      <c r="H698" s="488" t="s">
        <v>594</v>
      </c>
      <c r="I698" s="488" t="s">
        <v>726</v>
      </c>
      <c r="J698" s="487">
        <v>2025</v>
      </c>
      <c r="K698" s="487">
        <v>8808030</v>
      </c>
      <c r="L698" s="488" t="s">
        <v>963</v>
      </c>
      <c r="M698" s="488" t="s">
        <v>963</v>
      </c>
      <c r="N698" s="487">
        <v>114</v>
      </c>
      <c r="O698" s="488" t="s">
        <v>964</v>
      </c>
      <c r="P698" s="488" t="s">
        <v>977</v>
      </c>
      <c r="Q698" s="487">
        <v>2024</v>
      </c>
      <c r="R698" s="487">
        <v>8421177</v>
      </c>
      <c r="S698" s="489">
        <v>386853</v>
      </c>
    </row>
    <row r="699" spans="1:19" x14ac:dyDescent="0.3">
      <c r="A699" s="487">
        <v>175</v>
      </c>
      <c r="B699" s="488" t="s">
        <v>1135</v>
      </c>
      <c r="C699" s="487">
        <v>15</v>
      </c>
      <c r="D699" s="488" t="s">
        <v>787</v>
      </c>
      <c r="E699" s="488" t="s">
        <v>728</v>
      </c>
      <c r="F699" s="488" t="s">
        <v>727</v>
      </c>
      <c r="G699" s="488" t="s">
        <v>732</v>
      </c>
      <c r="H699" s="488" t="s">
        <v>594</v>
      </c>
      <c r="I699" s="488" t="s">
        <v>726</v>
      </c>
      <c r="J699" s="487">
        <v>2025</v>
      </c>
      <c r="K699" s="487">
        <v>0</v>
      </c>
      <c r="L699" s="488" t="s">
        <v>963</v>
      </c>
      <c r="M699" s="488" t="s">
        <v>963</v>
      </c>
      <c r="N699" s="487">
        <v>115</v>
      </c>
      <c r="O699" s="488" t="s">
        <v>965</v>
      </c>
      <c r="P699" s="488" t="s">
        <v>978</v>
      </c>
      <c r="Q699" s="487">
        <v>2024</v>
      </c>
      <c r="R699" s="487">
        <v>0</v>
      </c>
      <c r="S699" s="489">
        <v>0</v>
      </c>
    </row>
    <row r="700" spans="1:19" x14ac:dyDescent="0.3">
      <c r="A700" s="487">
        <v>175</v>
      </c>
      <c r="B700" s="488" t="s">
        <v>1135</v>
      </c>
      <c r="C700" s="487">
        <v>15</v>
      </c>
      <c r="D700" s="488" t="s">
        <v>787</v>
      </c>
      <c r="E700" s="488" t="s">
        <v>728</v>
      </c>
      <c r="F700" s="488" t="s">
        <v>727</v>
      </c>
      <c r="G700" s="488" t="s">
        <v>732</v>
      </c>
      <c r="H700" s="488" t="s">
        <v>594</v>
      </c>
      <c r="I700" s="488" t="s">
        <v>726</v>
      </c>
      <c r="J700" s="487">
        <v>2025</v>
      </c>
      <c r="K700" s="487">
        <v>0</v>
      </c>
      <c r="L700" s="488" t="s">
        <v>963</v>
      </c>
      <c r="M700" s="488" t="s">
        <v>963</v>
      </c>
      <c r="N700" s="487">
        <v>116</v>
      </c>
      <c r="O700" s="488" t="s">
        <v>966</v>
      </c>
      <c r="P700" s="488" t="s">
        <v>979</v>
      </c>
      <c r="Q700" s="487">
        <v>2024</v>
      </c>
      <c r="R700" s="487">
        <v>0</v>
      </c>
      <c r="S700" s="489">
        <v>0</v>
      </c>
    </row>
    <row r="701" spans="1:19" x14ac:dyDescent="0.3">
      <c r="A701" s="487">
        <v>175</v>
      </c>
      <c r="B701" s="488" t="s">
        <v>1135</v>
      </c>
      <c r="C701" s="487">
        <v>15</v>
      </c>
      <c r="D701" s="488" t="s">
        <v>787</v>
      </c>
      <c r="E701" s="488" t="s">
        <v>728</v>
      </c>
      <c r="F701" s="488" t="s">
        <v>727</v>
      </c>
      <c r="G701" s="488" t="s">
        <v>732</v>
      </c>
      <c r="H701" s="488" t="s">
        <v>594</v>
      </c>
      <c r="I701" s="488" t="s">
        <v>726</v>
      </c>
      <c r="J701" s="487">
        <v>2025</v>
      </c>
      <c r="K701" s="487">
        <v>8808030</v>
      </c>
      <c r="L701" s="488" t="s">
        <v>963</v>
      </c>
      <c r="M701" s="488" t="s">
        <v>963</v>
      </c>
      <c r="N701" s="487">
        <v>117</v>
      </c>
      <c r="O701" s="488" t="s">
        <v>980</v>
      </c>
      <c r="P701" s="488" t="s">
        <v>981</v>
      </c>
      <c r="Q701" s="487">
        <v>2024</v>
      </c>
      <c r="R701" s="487">
        <v>8421177</v>
      </c>
      <c r="S701" s="489">
        <v>386853</v>
      </c>
    </row>
    <row r="702" spans="1:19" x14ac:dyDescent="0.3">
      <c r="A702" s="487">
        <v>176</v>
      </c>
      <c r="B702" s="488" t="s">
        <v>1136</v>
      </c>
      <c r="C702" s="487">
        <v>15</v>
      </c>
      <c r="D702" s="488" t="s">
        <v>787</v>
      </c>
      <c r="E702" s="488" t="s">
        <v>755</v>
      </c>
      <c r="F702" s="488" t="s">
        <v>754</v>
      </c>
      <c r="G702" s="488" t="s">
        <v>761</v>
      </c>
      <c r="H702" s="488" t="s">
        <v>577</v>
      </c>
      <c r="I702" s="488" t="s">
        <v>726</v>
      </c>
      <c r="J702" s="487">
        <v>2025</v>
      </c>
      <c r="K702" s="487">
        <v>7060902</v>
      </c>
      <c r="L702" s="488" t="s">
        <v>963</v>
      </c>
      <c r="M702" s="488" t="s">
        <v>963</v>
      </c>
      <c r="N702" s="487">
        <v>114</v>
      </c>
      <c r="O702" s="488" t="s">
        <v>964</v>
      </c>
      <c r="P702" s="488" t="s">
        <v>977</v>
      </c>
      <c r="Q702" s="487">
        <v>2024</v>
      </c>
      <c r="R702" s="487">
        <v>8437742.3200000003</v>
      </c>
      <c r="S702" s="489">
        <v>-1376840.3200000003</v>
      </c>
    </row>
    <row r="703" spans="1:19" x14ac:dyDescent="0.3">
      <c r="A703" s="487">
        <v>176</v>
      </c>
      <c r="B703" s="488" t="s">
        <v>1136</v>
      </c>
      <c r="C703" s="487">
        <v>15</v>
      </c>
      <c r="D703" s="488" t="s">
        <v>787</v>
      </c>
      <c r="E703" s="488" t="s">
        <v>755</v>
      </c>
      <c r="F703" s="488" t="s">
        <v>754</v>
      </c>
      <c r="G703" s="488" t="s">
        <v>761</v>
      </c>
      <c r="H703" s="488" t="s">
        <v>577</v>
      </c>
      <c r="I703" s="488" t="s">
        <v>726</v>
      </c>
      <c r="J703" s="487">
        <v>2025</v>
      </c>
      <c r="K703" s="487">
        <v>1331950</v>
      </c>
      <c r="L703" s="488" t="s">
        <v>963</v>
      </c>
      <c r="M703" s="488" t="s">
        <v>963</v>
      </c>
      <c r="N703" s="487">
        <v>115</v>
      </c>
      <c r="O703" s="488" t="s">
        <v>965</v>
      </c>
      <c r="P703" s="488" t="s">
        <v>978</v>
      </c>
      <c r="Q703" s="487">
        <v>2024</v>
      </c>
      <c r="R703" s="487">
        <v>457800</v>
      </c>
      <c r="S703" s="489">
        <v>874150</v>
      </c>
    </row>
    <row r="704" spans="1:19" x14ac:dyDescent="0.3">
      <c r="A704" s="487">
        <v>176</v>
      </c>
      <c r="B704" s="488" t="s">
        <v>1136</v>
      </c>
      <c r="C704" s="487">
        <v>15</v>
      </c>
      <c r="D704" s="488" t="s">
        <v>787</v>
      </c>
      <c r="E704" s="488" t="s">
        <v>755</v>
      </c>
      <c r="F704" s="488" t="s">
        <v>754</v>
      </c>
      <c r="G704" s="488" t="s">
        <v>761</v>
      </c>
      <c r="H704" s="488" t="s">
        <v>577</v>
      </c>
      <c r="I704" s="488" t="s">
        <v>726</v>
      </c>
      <c r="J704" s="487">
        <v>2025</v>
      </c>
      <c r="K704" s="487">
        <v>730222</v>
      </c>
      <c r="L704" s="488" t="s">
        <v>963</v>
      </c>
      <c r="M704" s="488" t="s">
        <v>963</v>
      </c>
      <c r="N704" s="487">
        <v>116</v>
      </c>
      <c r="O704" s="488" t="s">
        <v>966</v>
      </c>
      <c r="P704" s="488" t="s">
        <v>979</v>
      </c>
      <c r="Q704" s="487">
        <v>2024</v>
      </c>
      <c r="R704" s="487">
        <v>679070</v>
      </c>
      <c r="S704" s="489">
        <v>51152</v>
      </c>
    </row>
    <row r="705" spans="1:19" x14ac:dyDescent="0.3">
      <c r="A705" s="487">
        <v>176</v>
      </c>
      <c r="B705" s="488" t="s">
        <v>1136</v>
      </c>
      <c r="C705" s="487">
        <v>15</v>
      </c>
      <c r="D705" s="488" t="s">
        <v>787</v>
      </c>
      <c r="E705" s="488" t="s">
        <v>755</v>
      </c>
      <c r="F705" s="488" t="s">
        <v>754</v>
      </c>
      <c r="G705" s="488" t="s">
        <v>761</v>
      </c>
      <c r="H705" s="488" t="s">
        <v>577</v>
      </c>
      <c r="I705" s="488" t="s">
        <v>726</v>
      </c>
      <c r="J705" s="487">
        <v>2025</v>
      </c>
      <c r="K705" s="487">
        <v>9123074</v>
      </c>
      <c r="L705" s="488" t="s">
        <v>963</v>
      </c>
      <c r="M705" s="488" t="s">
        <v>963</v>
      </c>
      <c r="N705" s="487">
        <v>117</v>
      </c>
      <c r="O705" s="488" t="s">
        <v>980</v>
      </c>
      <c r="P705" s="488" t="s">
        <v>981</v>
      </c>
      <c r="Q705" s="487">
        <v>2024</v>
      </c>
      <c r="R705" s="487">
        <v>9574612.3200000003</v>
      </c>
      <c r="S705" s="489">
        <v>-451538.3200000003</v>
      </c>
    </row>
    <row r="706" spans="1:19" x14ac:dyDescent="0.3">
      <c r="A706" s="487">
        <v>177</v>
      </c>
      <c r="B706" s="488" t="s">
        <v>1137</v>
      </c>
      <c r="C706" s="487">
        <v>15</v>
      </c>
      <c r="D706" s="488" t="s">
        <v>787</v>
      </c>
      <c r="E706" s="488" t="s">
        <v>755</v>
      </c>
      <c r="F706" s="488" t="s">
        <v>754</v>
      </c>
      <c r="G706" s="488" t="s">
        <v>761</v>
      </c>
      <c r="H706" s="488" t="s">
        <v>577</v>
      </c>
      <c r="I706" s="488" t="s">
        <v>726</v>
      </c>
      <c r="J706" s="487">
        <v>2025</v>
      </c>
      <c r="K706" s="487">
        <v>11149471.449999999</v>
      </c>
      <c r="L706" s="488" t="s">
        <v>963</v>
      </c>
      <c r="M706" s="488" t="s">
        <v>963</v>
      </c>
      <c r="N706" s="487">
        <v>114</v>
      </c>
      <c r="O706" s="488" t="s">
        <v>964</v>
      </c>
      <c r="P706" s="488" t="s">
        <v>977</v>
      </c>
      <c r="Q706" s="487">
        <v>2024</v>
      </c>
      <c r="R706" s="487">
        <v>2937804.3</v>
      </c>
      <c r="S706" s="489">
        <v>8211667.1499999994</v>
      </c>
    </row>
    <row r="707" spans="1:19" x14ac:dyDescent="0.3">
      <c r="A707" s="487">
        <v>177</v>
      </c>
      <c r="B707" s="488" t="s">
        <v>1137</v>
      </c>
      <c r="C707" s="487">
        <v>15</v>
      </c>
      <c r="D707" s="488" t="s">
        <v>787</v>
      </c>
      <c r="E707" s="488" t="s">
        <v>755</v>
      </c>
      <c r="F707" s="488" t="s">
        <v>754</v>
      </c>
      <c r="G707" s="488" t="s">
        <v>761</v>
      </c>
      <c r="H707" s="488" t="s">
        <v>577</v>
      </c>
      <c r="I707" s="488" t="s">
        <v>726</v>
      </c>
      <c r="J707" s="487">
        <v>2025</v>
      </c>
      <c r="K707" s="487">
        <v>1530.82566</v>
      </c>
      <c r="L707" s="488" t="s">
        <v>963</v>
      </c>
      <c r="M707" s="488" t="s">
        <v>963</v>
      </c>
      <c r="N707" s="487">
        <v>115</v>
      </c>
      <c r="O707" s="488" t="s">
        <v>965</v>
      </c>
      <c r="P707" s="488" t="s">
        <v>978</v>
      </c>
      <c r="Q707" s="487">
        <v>2024</v>
      </c>
      <c r="R707" s="487">
        <v>0</v>
      </c>
      <c r="S707" s="489">
        <v>1530.82566</v>
      </c>
    </row>
    <row r="708" spans="1:19" x14ac:dyDescent="0.3">
      <c r="A708" s="487">
        <v>177</v>
      </c>
      <c r="B708" s="488" t="s">
        <v>1137</v>
      </c>
      <c r="C708" s="487">
        <v>15</v>
      </c>
      <c r="D708" s="488" t="s">
        <v>787</v>
      </c>
      <c r="E708" s="488" t="s">
        <v>755</v>
      </c>
      <c r="F708" s="488" t="s">
        <v>754</v>
      </c>
      <c r="G708" s="488" t="s">
        <v>761</v>
      </c>
      <c r="H708" s="488" t="s">
        <v>577</v>
      </c>
      <c r="I708" s="488" t="s">
        <v>726</v>
      </c>
      <c r="J708" s="487">
        <v>2025</v>
      </c>
      <c r="K708" s="487">
        <v>7522.0468570000003</v>
      </c>
      <c r="L708" s="488" t="s">
        <v>963</v>
      </c>
      <c r="M708" s="488" t="s">
        <v>963</v>
      </c>
      <c r="N708" s="487">
        <v>116</v>
      </c>
      <c r="O708" s="488" t="s">
        <v>966</v>
      </c>
      <c r="P708" s="488" t="s">
        <v>979</v>
      </c>
      <c r="Q708" s="487">
        <v>2024</v>
      </c>
      <c r="R708" s="487">
        <v>0</v>
      </c>
      <c r="S708" s="489">
        <v>7522.0468570000003</v>
      </c>
    </row>
    <row r="709" spans="1:19" x14ac:dyDescent="0.3">
      <c r="A709" s="487">
        <v>177</v>
      </c>
      <c r="B709" s="488" t="s">
        <v>1137</v>
      </c>
      <c r="C709" s="487">
        <v>15</v>
      </c>
      <c r="D709" s="488" t="s">
        <v>787</v>
      </c>
      <c r="E709" s="488" t="s">
        <v>755</v>
      </c>
      <c r="F709" s="488" t="s">
        <v>754</v>
      </c>
      <c r="G709" s="488" t="s">
        <v>761</v>
      </c>
      <c r="H709" s="488" t="s">
        <v>577</v>
      </c>
      <c r="I709" s="488" t="s">
        <v>726</v>
      </c>
      <c r="J709" s="487">
        <v>2025</v>
      </c>
      <c r="K709" s="487">
        <v>11158524.322517</v>
      </c>
      <c r="L709" s="488" t="s">
        <v>963</v>
      </c>
      <c r="M709" s="488" t="s">
        <v>963</v>
      </c>
      <c r="N709" s="487">
        <v>117</v>
      </c>
      <c r="O709" s="488" t="s">
        <v>980</v>
      </c>
      <c r="P709" s="488" t="s">
        <v>981</v>
      </c>
      <c r="Q709" s="487">
        <v>2024</v>
      </c>
      <c r="R709" s="487">
        <v>2937804.3</v>
      </c>
      <c r="S709" s="489">
        <v>8220720.0225170003</v>
      </c>
    </row>
    <row r="710" spans="1:19" x14ac:dyDescent="0.3">
      <c r="A710" s="487">
        <v>178</v>
      </c>
      <c r="B710" s="488" t="s">
        <v>1138</v>
      </c>
      <c r="C710" s="487">
        <v>15</v>
      </c>
      <c r="D710" s="488" t="s">
        <v>787</v>
      </c>
      <c r="E710" s="488" t="s">
        <v>573</v>
      </c>
      <c r="F710" s="488" t="s">
        <v>744</v>
      </c>
      <c r="G710" s="488" t="s">
        <v>745</v>
      </c>
      <c r="H710" s="488" t="s">
        <v>573</v>
      </c>
      <c r="I710" s="488" t="s">
        <v>726</v>
      </c>
      <c r="J710" s="487">
        <v>2025</v>
      </c>
      <c r="K710" s="487">
        <v>6222000</v>
      </c>
      <c r="L710" s="488" t="s">
        <v>963</v>
      </c>
      <c r="M710" s="488" t="s">
        <v>963</v>
      </c>
      <c r="N710" s="487">
        <v>114</v>
      </c>
      <c r="O710" s="488" t="s">
        <v>964</v>
      </c>
      <c r="P710" s="488" t="s">
        <v>977</v>
      </c>
      <c r="Q710" s="487">
        <v>2024</v>
      </c>
      <c r="R710" s="487">
        <v>5644339.2000000002</v>
      </c>
      <c r="S710" s="489">
        <v>577660.79999999981</v>
      </c>
    </row>
    <row r="711" spans="1:19" x14ac:dyDescent="0.3">
      <c r="A711" s="487">
        <v>178</v>
      </c>
      <c r="B711" s="488" t="s">
        <v>1138</v>
      </c>
      <c r="C711" s="487">
        <v>15</v>
      </c>
      <c r="D711" s="488" t="s">
        <v>787</v>
      </c>
      <c r="E711" s="488" t="s">
        <v>573</v>
      </c>
      <c r="F711" s="488" t="s">
        <v>744</v>
      </c>
      <c r="G711" s="488" t="s">
        <v>745</v>
      </c>
      <c r="H711" s="488" t="s">
        <v>573</v>
      </c>
      <c r="I711" s="488" t="s">
        <v>726</v>
      </c>
      <c r="J711" s="487">
        <v>2025</v>
      </c>
      <c r="K711" s="487">
        <v>183000</v>
      </c>
      <c r="L711" s="488" t="s">
        <v>963</v>
      </c>
      <c r="M711" s="488" t="s">
        <v>963</v>
      </c>
      <c r="N711" s="487">
        <v>115</v>
      </c>
      <c r="O711" s="488" t="s">
        <v>965</v>
      </c>
      <c r="P711" s="488" t="s">
        <v>978</v>
      </c>
      <c r="Q711" s="487">
        <v>2024</v>
      </c>
      <c r="R711" s="487">
        <v>89100</v>
      </c>
      <c r="S711" s="489">
        <v>93900</v>
      </c>
    </row>
    <row r="712" spans="1:19" x14ac:dyDescent="0.3">
      <c r="A712" s="487">
        <v>178</v>
      </c>
      <c r="B712" s="488" t="s">
        <v>1138</v>
      </c>
      <c r="C712" s="487">
        <v>15</v>
      </c>
      <c r="D712" s="488" t="s">
        <v>787</v>
      </c>
      <c r="E712" s="488" t="s">
        <v>573</v>
      </c>
      <c r="F712" s="488" t="s">
        <v>744</v>
      </c>
      <c r="G712" s="488" t="s">
        <v>745</v>
      </c>
      <c r="H712" s="488" t="s">
        <v>573</v>
      </c>
      <c r="I712" s="488" t="s">
        <v>726</v>
      </c>
      <c r="J712" s="487">
        <v>2025</v>
      </c>
      <c r="K712" s="487">
        <v>274500</v>
      </c>
      <c r="L712" s="488" t="s">
        <v>963</v>
      </c>
      <c r="M712" s="488" t="s">
        <v>963</v>
      </c>
      <c r="N712" s="487">
        <v>116</v>
      </c>
      <c r="O712" s="488" t="s">
        <v>966</v>
      </c>
      <c r="P712" s="488" t="s">
        <v>979</v>
      </c>
      <c r="Q712" s="487">
        <v>2024</v>
      </c>
      <c r="R712" s="487">
        <v>238140</v>
      </c>
      <c r="S712" s="489">
        <v>36360</v>
      </c>
    </row>
    <row r="713" spans="1:19" x14ac:dyDescent="0.3">
      <c r="A713" s="487">
        <v>178</v>
      </c>
      <c r="B713" s="488" t="s">
        <v>1138</v>
      </c>
      <c r="C713" s="487">
        <v>15</v>
      </c>
      <c r="D713" s="488" t="s">
        <v>787</v>
      </c>
      <c r="E713" s="488" t="s">
        <v>573</v>
      </c>
      <c r="F713" s="488" t="s">
        <v>744</v>
      </c>
      <c r="G713" s="488" t="s">
        <v>745</v>
      </c>
      <c r="H713" s="488" t="s">
        <v>573</v>
      </c>
      <c r="I713" s="488" t="s">
        <v>726</v>
      </c>
      <c r="J713" s="487">
        <v>2025</v>
      </c>
      <c r="K713" s="487">
        <v>6679500</v>
      </c>
      <c r="L713" s="488" t="s">
        <v>963</v>
      </c>
      <c r="M713" s="488" t="s">
        <v>963</v>
      </c>
      <c r="N713" s="487">
        <v>117</v>
      </c>
      <c r="O713" s="488" t="s">
        <v>980</v>
      </c>
      <c r="P713" s="488" t="s">
        <v>981</v>
      </c>
      <c r="Q713" s="487">
        <v>2024</v>
      </c>
      <c r="R713" s="487">
        <v>5971579.2000000002</v>
      </c>
      <c r="S713" s="489">
        <v>707920.79999999981</v>
      </c>
    </row>
    <row r="714" spans="1:19" x14ac:dyDescent="0.3">
      <c r="A714" s="487">
        <v>179</v>
      </c>
      <c r="B714" s="488" t="s">
        <v>1139</v>
      </c>
      <c r="C714" s="487">
        <v>16</v>
      </c>
      <c r="D714" s="488" t="s">
        <v>794</v>
      </c>
      <c r="E714" s="488" t="s">
        <v>728</v>
      </c>
      <c r="F714" s="488" t="s">
        <v>727</v>
      </c>
      <c r="G714" s="488" t="s">
        <v>732</v>
      </c>
      <c r="H714" s="488" t="s">
        <v>594</v>
      </c>
      <c r="I714" s="488" t="s">
        <v>726</v>
      </c>
      <c r="J714" s="487">
        <v>2025</v>
      </c>
      <c r="K714" s="487">
        <v>18406550</v>
      </c>
      <c r="L714" s="488" t="s">
        <v>963</v>
      </c>
      <c r="M714" s="488" t="s">
        <v>963</v>
      </c>
      <c r="N714" s="487">
        <v>114</v>
      </c>
      <c r="O714" s="488" t="s">
        <v>964</v>
      </c>
      <c r="P714" s="488" t="s">
        <v>977</v>
      </c>
      <c r="Q714" s="487">
        <v>2024</v>
      </c>
      <c r="R714" s="487">
        <v>18130872</v>
      </c>
      <c r="S714" s="489">
        <v>275678</v>
      </c>
    </row>
    <row r="715" spans="1:19" x14ac:dyDescent="0.3">
      <c r="A715" s="487">
        <v>179</v>
      </c>
      <c r="B715" s="488" t="s">
        <v>1139</v>
      </c>
      <c r="C715" s="487">
        <v>16</v>
      </c>
      <c r="D715" s="488" t="s">
        <v>794</v>
      </c>
      <c r="E715" s="488" t="s">
        <v>728</v>
      </c>
      <c r="F715" s="488" t="s">
        <v>727</v>
      </c>
      <c r="G715" s="488" t="s">
        <v>732</v>
      </c>
      <c r="H715" s="488" t="s">
        <v>594</v>
      </c>
      <c r="I715" s="488" t="s">
        <v>726</v>
      </c>
      <c r="J715" s="487">
        <v>2025</v>
      </c>
      <c r="K715" s="487">
        <v>0</v>
      </c>
      <c r="L715" s="488" t="s">
        <v>963</v>
      </c>
      <c r="M715" s="488" t="s">
        <v>963</v>
      </c>
      <c r="N715" s="487">
        <v>115</v>
      </c>
      <c r="O715" s="488" t="s">
        <v>965</v>
      </c>
      <c r="P715" s="488" t="s">
        <v>978</v>
      </c>
      <c r="Q715" s="487">
        <v>2024</v>
      </c>
      <c r="R715" s="487">
        <v>0</v>
      </c>
      <c r="S715" s="489">
        <v>0</v>
      </c>
    </row>
    <row r="716" spans="1:19" x14ac:dyDescent="0.3">
      <c r="A716" s="487">
        <v>179</v>
      </c>
      <c r="B716" s="488" t="s">
        <v>1139</v>
      </c>
      <c r="C716" s="487">
        <v>16</v>
      </c>
      <c r="D716" s="488" t="s">
        <v>794</v>
      </c>
      <c r="E716" s="488" t="s">
        <v>728</v>
      </c>
      <c r="F716" s="488" t="s">
        <v>727</v>
      </c>
      <c r="G716" s="488" t="s">
        <v>732</v>
      </c>
      <c r="H716" s="488" t="s">
        <v>594</v>
      </c>
      <c r="I716" s="488" t="s">
        <v>726</v>
      </c>
      <c r="J716" s="487">
        <v>2025</v>
      </c>
      <c r="K716" s="487">
        <v>0</v>
      </c>
      <c r="L716" s="488" t="s">
        <v>963</v>
      </c>
      <c r="M716" s="488" t="s">
        <v>963</v>
      </c>
      <c r="N716" s="487">
        <v>116</v>
      </c>
      <c r="O716" s="488" t="s">
        <v>966</v>
      </c>
      <c r="P716" s="488" t="s">
        <v>979</v>
      </c>
      <c r="Q716" s="487">
        <v>2024</v>
      </c>
      <c r="R716" s="487">
        <v>0</v>
      </c>
      <c r="S716" s="489">
        <v>0</v>
      </c>
    </row>
    <row r="717" spans="1:19" x14ac:dyDescent="0.3">
      <c r="A717" s="487">
        <v>179</v>
      </c>
      <c r="B717" s="488" t="s">
        <v>1139</v>
      </c>
      <c r="C717" s="487">
        <v>16</v>
      </c>
      <c r="D717" s="488" t="s">
        <v>794</v>
      </c>
      <c r="E717" s="488" t="s">
        <v>728</v>
      </c>
      <c r="F717" s="488" t="s">
        <v>727</v>
      </c>
      <c r="G717" s="488" t="s">
        <v>732</v>
      </c>
      <c r="H717" s="488" t="s">
        <v>594</v>
      </c>
      <c r="I717" s="488" t="s">
        <v>726</v>
      </c>
      <c r="J717" s="487">
        <v>2025</v>
      </c>
      <c r="K717" s="487">
        <v>18406550</v>
      </c>
      <c r="L717" s="488" t="s">
        <v>963</v>
      </c>
      <c r="M717" s="488" t="s">
        <v>963</v>
      </c>
      <c r="N717" s="487">
        <v>117</v>
      </c>
      <c r="O717" s="488" t="s">
        <v>980</v>
      </c>
      <c r="P717" s="488" t="s">
        <v>981</v>
      </c>
      <c r="Q717" s="487">
        <v>2024</v>
      </c>
      <c r="R717" s="487">
        <v>18130872</v>
      </c>
      <c r="S717" s="489">
        <v>275678</v>
      </c>
    </row>
    <row r="718" spans="1:19" x14ac:dyDescent="0.3">
      <c r="A718" s="487">
        <v>180</v>
      </c>
      <c r="B718" s="488" t="s">
        <v>1140</v>
      </c>
      <c r="C718" s="487">
        <v>16</v>
      </c>
      <c r="D718" s="488" t="s">
        <v>794</v>
      </c>
      <c r="E718" s="488" t="s">
        <v>755</v>
      </c>
      <c r="F718" s="488" t="s">
        <v>754</v>
      </c>
      <c r="G718" s="488" t="s">
        <v>761</v>
      </c>
      <c r="H718" s="488" t="s">
        <v>577</v>
      </c>
      <c r="I718" s="488" t="s">
        <v>726</v>
      </c>
      <c r="J718" s="487">
        <v>2025</v>
      </c>
      <c r="K718" s="487">
        <v>351944</v>
      </c>
      <c r="L718" s="488" t="s">
        <v>963</v>
      </c>
      <c r="M718" s="488" t="s">
        <v>963</v>
      </c>
      <c r="N718" s="487">
        <v>114</v>
      </c>
      <c r="O718" s="488" t="s">
        <v>964</v>
      </c>
      <c r="P718" s="488" t="s">
        <v>977</v>
      </c>
      <c r="Q718" s="487">
        <v>2024</v>
      </c>
      <c r="R718" s="487">
        <v>211515</v>
      </c>
      <c r="S718" s="489">
        <v>140429</v>
      </c>
    </row>
    <row r="719" spans="1:19" x14ac:dyDescent="0.3">
      <c r="A719" s="487">
        <v>180</v>
      </c>
      <c r="B719" s="488" t="s">
        <v>1140</v>
      </c>
      <c r="C719" s="487">
        <v>16</v>
      </c>
      <c r="D719" s="488" t="s">
        <v>794</v>
      </c>
      <c r="E719" s="488" t="s">
        <v>755</v>
      </c>
      <c r="F719" s="488" t="s">
        <v>754</v>
      </c>
      <c r="G719" s="488" t="s">
        <v>761</v>
      </c>
      <c r="H719" s="488" t="s">
        <v>577</v>
      </c>
      <c r="I719" s="488" t="s">
        <v>726</v>
      </c>
      <c r="J719" s="487">
        <v>2025</v>
      </c>
      <c r="K719" s="487">
        <v>0</v>
      </c>
      <c r="L719" s="488" t="s">
        <v>963</v>
      </c>
      <c r="M719" s="488" t="s">
        <v>963</v>
      </c>
      <c r="N719" s="487">
        <v>115</v>
      </c>
      <c r="O719" s="488" t="s">
        <v>965</v>
      </c>
      <c r="P719" s="488" t="s">
        <v>978</v>
      </c>
      <c r="Q719" s="487">
        <v>2024</v>
      </c>
      <c r="R719" s="487">
        <v>0</v>
      </c>
      <c r="S719" s="489">
        <v>0</v>
      </c>
    </row>
    <row r="720" spans="1:19" x14ac:dyDescent="0.3">
      <c r="A720" s="487">
        <v>180</v>
      </c>
      <c r="B720" s="488" t="s">
        <v>1140</v>
      </c>
      <c r="C720" s="487">
        <v>16</v>
      </c>
      <c r="D720" s="488" t="s">
        <v>794</v>
      </c>
      <c r="E720" s="488" t="s">
        <v>755</v>
      </c>
      <c r="F720" s="488" t="s">
        <v>754</v>
      </c>
      <c r="G720" s="488" t="s">
        <v>761</v>
      </c>
      <c r="H720" s="488" t="s">
        <v>577</v>
      </c>
      <c r="I720" s="488" t="s">
        <v>726</v>
      </c>
      <c r="J720" s="487">
        <v>2025</v>
      </c>
      <c r="K720" s="487">
        <v>0</v>
      </c>
      <c r="L720" s="488" t="s">
        <v>963</v>
      </c>
      <c r="M720" s="488" t="s">
        <v>963</v>
      </c>
      <c r="N720" s="487">
        <v>116</v>
      </c>
      <c r="O720" s="488" t="s">
        <v>966</v>
      </c>
      <c r="P720" s="488" t="s">
        <v>979</v>
      </c>
      <c r="Q720" s="487">
        <v>2024</v>
      </c>
      <c r="R720" s="487">
        <v>0</v>
      </c>
      <c r="S720" s="489">
        <v>0</v>
      </c>
    </row>
    <row r="721" spans="1:19" x14ac:dyDescent="0.3">
      <c r="A721" s="487">
        <v>180</v>
      </c>
      <c r="B721" s="488" t="s">
        <v>1140</v>
      </c>
      <c r="C721" s="487">
        <v>16</v>
      </c>
      <c r="D721" s="488" t="s">
        <v>794</v>
      </c>
      <c r="E721" s="488" t="s">
        <v>755</v>
      </c>
      <c r="F721" s="488" t="s">
        <v>754</v>
      </c>
      <c r="G721" s="488" t="s">
        <v>761</v>
      </c>
      <c r="H721" s="488" t="s">
        <v>577</v>
      </c>
      <c r="I721" s="488" t="s">
        <v>726</v>
      </c>
      <c r="J721" s="487">
        <v>2025</v>
      </c>
      <c r="K721" s="487">
        <v>351944</v>
      </c>
      <c r="L721" s="488" t="s">
        <v>963</v>
      </c>
      <c r="M721" s="488" t="s">
        <v>963</v>
      </c>
      <c r="N721" s="487">
        <v>117</v>
      </c>
      <c r="O721" s="488" t="s">
        <v>980</v>
      </c>
      <c r="P721" s="488" t="s">
        <v>981</v>
      </c>
      <c r="Q721" s="487">
        <v>2024</v>
      </c>
      <c r="R721" s="487">
        <v>211515</v>
      </c>
      <c r="S721" s="489">
        <v>140429</v>
      </c>
    </row>
    <row r="722" spans="1:19" x14ac:dyDescent="0.3">
      <c r="A722" s="487">
        <v>182</v>
      </c>
      <c r="B722" s="488" t="s">
        <v>1141</v>
      </c>
      <c r="C722" s="487">
        <v>19</v>
      </c>
      <c r="D722" s="488" t="s">
        <v>801</v>
      </c>
      <c r="E722" s="488" t="s">
        <v>755</v>
      </c>
      <c r="F722" s="488" t="s">
        <v>754</v>
      </c>
      <c r="G722" s="488" t="s">
        <v>757</v>
      </c>
      <c r="H722" s="488" t="s">
        <v>758</v>
      </c>
      <c r="I722" s="488" t="s">
        <v>726</v>
      </c>
      <c r="J722" s="487">
        <v>2025</v>
      </c>
      <c r="K722" s="487">
        <v>21815420</v>
      </c>
      <c r="L722" s="488" t="s">
        <v>963</v>
      </c>
      <c r="M722" s="488" t="s">
        <v>963</v>
      </c>
      <c r="N722" s="487">
        <v>114</v>
      </c>
      <c r="O722" s="488" t="s">
        <v>964</v>
      </c>
      <c r="P722" s="488" t="s">
        <v>977</v>
      </c>
      <c r="Q722" s="487">
        <v>2024</v>
      </c>
      <c r="R722" s="487">
        <v>20848466.100000001</v>
      </c>
      <c r="S722" s="489">
        <v>966953.89999999851</v>
      </c>
    </row>
    <row r="723" spans="1:19" x14ac:dyDescent="0.3">
      <c r="A723" s="487">
        <v>182</v>
      </c>
      <c r="B723" s="488" t="s">
        <v>1141</v>
      </c>
      <c r="C723" s="487">
        <v>19</v>
      </c>
      <c r="D723" s="488" t="s">
        <v>801</v>
      </c>
      <c r="E723" s="488" t="s">
        <v>755</v>
      </c>
      <c r="F723" s="488" t="s">
        <v>754</v>
      </c>
      <c r="G723" s="488" t="s">
        <v>757</v>
      </c>
      <c r="H723" s="488" t="s">
        <v>758</v>
      </c>
      <c r="I723" s="488" t="s">
        <v>726</v>
      </c>
      <c r="J723" s="487">
        <v>2025</v>
      </c>
      <c r="K723" s="487">
        <v>688908</v>
      </c>
      <c r="L723" s="488" t="s">
        <v>963</v>
      </c>
      <c r="M723" s="488" t="s">
        <v>963</v>
      </c>
      <c r="N723" s="487">
        <v>115</v>
      </c>
      <c r="O723" s="488" t="s">
        <v>965</v>
      </c>
      <c r="P723" s="488" t="s">
        <v>978</v>
      </c>
      <c r="Q723" s="487">
        <v>2024</v>
      </c>
      <c r="R723" s="487">
        <v>0</v>
      </c>
      <c r="S723" s="489">
        <v>688908</v>
      </c>
    </row>
    <row r="724" spans="1:19" x14ac:dyDescent="0.3">
      <c r="A724" s="487">
        <v>182</v>
      </c>
      <c r="B724" s="488" t="s">
        <v>1141</v>
      </c>
      <c r="C724" s="487">
        <v>19</v>
      </c>
      <c r="D724" s="488" t="s">
        <v>801</v>
      </c>
      <c r="E724" s="488" t="s">
        <v>755</v>
      </c>
      <c r="F724" s="488" t="s">
        <v>754</v>
      </c>
      <c r="G724" s="488" t="s">
        <v>757</v>
      </c>
      <c r="H724" s="488" t="s">
        <v>758</v>
      </c>
      <c r="I724" s="488" t="s">
        <v>726</v>
      </c>
      <c r="J724" s="487">
        <v>2025</v>
      </c>
      <c r="K724" s="487">
        <v>459272</v>
      </c>
      <c r="L724" s="488" t="s">
        <v>963</v>
      </c>
      <c r="M724" s="488" t="s">
        <v>963</v>
      </c>
      <c r="N724" s="487">
        <v>116</v>
      </c>
      <c r="O724" s="488" t="s">
        <v>966</v>
      </c>
      <c r="P724" s="488" t="s">
        <v>979</v>
      </c>
      <c r="Q724" s="487">
        <v>2024</v>
      </c>
      <c r="R724" s="487">
        <v>644798.69999999995</v>
      </c>
      <c r="S724" s="489">
        <v>-185526.69999999995</v>
      </c>
    </row>
    <row r="725" spans="1:19" x14ac:dyDescent="0.3">
      <c r="A725" s="487">
        <v>182</v>
      </c>
      <c r="B725" s="488" t="s">
        <v>1141</v>
      </c>
      <c r="C725" s="487">
        <v>19</v>
      </c>
      <c r="D725" s="488" t="s">
        <v>801</v>
      </c>
      <c r="E725" s="488" t="s">
        <v>755</v>
      </c>
      <c r="F725" s="488" t="s">
        <v>754</v>
      </c>
      <c r="G725" s="488" t="s">
        <v>757</v>
      </c>
      <c r="H725" s="488" t="s">
        <v>758</v>
      </c>
      <c r="I725" s="488" t="s">
        <v>726</v>
      </c>
      <c r="J725" s="487">
        <v>2025</v>
      </c>
      <c r="K725" s="487">
        <v>22963600</v>
      </c>
      <c r="L725" s="488" t="s">
        <v>963</v>
      </c>
      <c r="M725" s="488" t="s">
        <v>963</v>
      </c>
      <c r="N725" s="487">
        <v>117</v>
      </c>
      <c r="O725" s="488" t="s">
        <v>980</v>
      </c>
      <c r="P725" s="488" t="s">
        <v>981</v>
      </c>
      <c r="Q725" s="487">
        <v>2024</v>
      </c>
      <c r="R725" s="487">
        <v>21493264.800000001</v>
      </c>
      <c r="S725" s="489">
        <v>1470335.1999999993</v>
      </c>
    </row>
    <row r="726" spans="1:19" x14ac:dyDescent="0.3">
      <c r="A726" s="487">
        <v>183</v>
      </c>
      <c r="B726" s="488" t="s">
        <v>1142</v>
      </c>
      <c r="C726" s="487">
        <v>19</v>
      </c>
      <c r="D726" s="488" t="s">
        <v>801</v>
      </c>
      <c r="E726" s="488" t="s">
        <v>769</v>
      </c>
      <c r="F726" s="488" t="s">
        <v>768</v>
      </c>
      <c r="G726" s="488" t="s">
        <v>771</v>
      </c>
      <c r="H726" s="488" t="s">
        <v>772</v>
      </c>
      <c r="I726" s="488" t="s">
        <v>726</v>
      </c>
      <c r="J726" s="487">
        <v>2025</v>
      </c>
      <c r="K726" s="487">
        <v>2975400</v>
      </c>
      <c r="L726" s="488" t="s">
        <v>963</v>
      </c>
      <c r="M726" s="488" t="s">
        <v>963</v>
      </c>
      <c r="N726" s="487">
        <v>114</v>
      </c>
      <c r="O726" s="488" t="s">
        <v>964</v>
      </c>
      <c r="P726" s="488" t="s">
        <v>977</v>
      </c>
      <c r="Q726" s="487">
        <v>2024</v>
      </c>
      <c r="R726" s="487">
        <v>7166352</v>
      </c>
      <c r="S726" s="489">
        <v>-4190952</v>
      </c>
    </row>
    <row r="727" spans="1:19" x14ac:dyDescent="0.3">
      <c r="A727" s="487">
        <v>183</v>
      </c>
      <c r="B727" s="488" t="s">
        <v>1142</v>
      </c>
      <c r="C727" s="487">
        <v>19</v>
      </c>
      <c r="D727" s="488" t="s">
        <v>801</v>
      </c>
      <c r="E727" s="488" t="s">
        <v>769</v>
      </c>
      <c r="F727" s="488" t="s">
        <v>768</v>
      </c>
      <c r="G727" s="488" t="s">
        <v>771</v>
      </c>
      <c r="H727" s="488" t="s">
        <v>772</v>
      </c>
      <c r="I727" s="488" t="s">
        <v>726</v>
      </c>
      <c r="J727" s="487">
        <v>2025</v>
      </c>
      <c r="K727" s="487">
        <v>0</v>
      </c>
      <c r="L727" s="488" t="s">
        <v>963</v>
      </c>
      <c r="M727" s="488" t="s">
        <v>963</v>
      </c>
      <c r="N727" s="487">
        <v>115</v>
      </c>
      <c r="O727" s="488" t="s">
        <v>965</v>
      </c>
      <c r="P727" s="488" t="s">
        <v>978</v>
      </c>
      <c r="Q727" s="487">
        <v>2024</v>
      </c>
      <c r="R727" s="487">
        <v>0</v>
      </c>
      <c r="S727" s="489">
        <v>0</v>
      </c>
    </row>
    <row r="728" spans="1:19" x14ac:dyDescent="0.3">
      <c r="A728" s="487">
        <v>183</v>
      </c>
      <c r="B728" s="488" t="s">
        <v>1142</v>
      </c>
      <c r="C728" s="487">
        <v>19</v>
      </c>
      <c r="D728" s="488" t="s">
        <v>801</v>
      </c>
      <c r="E728" s="488" t="s">
        <v>769</v>
      </c>
      <c r="F728" s="488" t="s">
        <v>768</v>
      </c>
      <c r="G728" s="488" t="s">
        <v>771</v>
      </c>
      <c r="H728" s="488" t="s">
        <v>772</v>
      </c>
      <c r="I728" s="488" t="s">
        <v>726</v>
      </c>
      <c r="J728" s="487">
        <v>2025</v>
      </c>
      <c r="K728" s="487">
        <v>0</v>
      </c>
      <c r="L728" s="488" t="s">
        <v>963</v>
      </c>
      <c r="M728" s="488" t="s">
        <v>963</v>
      </c>
      <c r="N728" s="487">
        <v>116</v>
      </c>
      <c r="O728" s="488" t="s">
        <v>966</v>
      </c>
      <c r="P728" s="488" t="s">
        <v>979</v>
      </c>
      <c r="Q728" s="487">
        <v>2024</v>
      </c>
      <c r="R728" s="487">
        <v>0</v>
      </c>
      <c r="S728" s="489">
        <v>0</v>
      </c>
    </row>
    <row r="729" spans="1:19" x14ac:dyDescent="0.3">
      <c r="A729" s="487">
        <v>183</v>
      </c>
      <c r="B729" s="488" t="s">
        <v>1142</v>
      </c>
      <c r="C729" s="487">
        <v>19</v>
      </c>
      <c r="D729" s="488" t="s">
        <v>801</v>
      </c>
      <c r="E729" s="488" t="s">
        <v>769</v>
      </c>
      <c r="F729" s="488" t="s">
        <v>768</v>
      </c>
      <c r="G729" s="488" t="s">
        <v>771</v>
      </c>
      <c r="H729" s="488" t="s">
        <v>772</v>
      </c>
      <c r="I729" s="488" t="s">
        <v>726</v>
      </c>
      <c r="J729" s="487">
        <v>2025</v>
      </c>
      <c r="K729" s="487">
        <v>2975400</v>
      </c>
      <c r="L729" s="488" t="s">
        <v>963</v>
      </c>
      <c r="M729" s="488" t="s">
        <v>963</v>
      </c>
      <c r="N729" s="487">
        <v>117</v>
      </c>
      <c r="O729" s="488" t="s">
        <v>980</v>
      </c>
      <c r="P729" s="488" t="s">
        <v>981</v>
      </c>
      <c r="Q729" s="487">
        <v>2024</v>
      </c>
      <c r="R729" s="487">
        <v>7166352</v>
      </c>
      <c r="S729" s="489">
        <v>-4190952</v>
      </c>
    </row>
    <row r="730" spans="1:19" x14ac:dyDescent="0.3">
      <c r="A730" s="487">
        <v>184</v>
      </c>
      <c r="B730" s="488" t="s">
        <v>1143</v>
      </c>
      <c r="C730" s="487">
        <v>19</v>
      </c>
      <c r="D730" s="488" t="s">
        <v>801</v>
      </c>
      <c r="E730" s="488" t="s">
        <v>755</v>
      </c>
      <c r="F730" s="488" t="s">
        <v>754</v>
      </c>
      <c r="G730" s="488" t="s">
        <v>761</v>
      </c>
      <c r="H730" s="488" t="s">
        <v>577</v>
      </c>
      <c r="I730" s="488" t="s">
        <v>726</v>
      </c>
      <c r="J730" s="487">
        <v>2025</v>
      </c>
      <c r="K730" s="487">
        <v>1355940</v>
      </c>
      <c r="L730" s="488" t="s">
        <v>963</v>
      </c>
      <c r="M730" s="488" t="s">
        <v>963</v>
      </c>
      <c r="N730" s="487">
        <v>114</v>
      </c>
      <c r="O730" s="488" t="s">
        <v>964</v>
      </c>
      <c r="P730" s="488" t="s">
        <v>977</v>
      </c>
      <c r="Q730" s="487">
        <v>2024</v>
      </c>
      <c r="R730" s="487">
        <v>1295021</v>
      </c>
      <c r="S730" s="489">
        <v>60919</v>
      </c>
    </row>
    <row r="731" spans="1:19" x14ac:dyDescent="0.3">
      <c r="A731" s="487">
        <v>184</v>
      </c>
      <c r="B731" s="488" t="s">
        <v>1143</v>
      </c>
      <c r="C731" s="487">
        <v>19</v>
      </c>
      <c r="D731" s="488" t="s">
        <v>801</v>
      </c>
      <c r="E731" s="488" t="s">
        <v>755</v>
      </c>
      <c r="F731" s="488" t="s">
        <v>754</v>
      </c>
      <c r="G731" s="488" t="s">
        <v>761</v>
      </c>
      <c r="H731" s="488" t="s">
        <v>577</v>
      </c>
      <c r="I731" s="488" t="s">
        <v>726</v>
      </c>
      <c r="J731" s="487">
        <v>2025</v>
      </c>
      <c r="K731" s="487">
        <v>0</v>
      </c>
      <c r="L731" s="488" t="s">
        <v>963</v>
      </c>
      <c r="M731" s="488" t="s">
        <v>963</v>
      </c>
      <c r="N731" s="487">
        <v>115</v>
      </c>
      <c r="O731" s="488" t="s">
        <v>965</v>
      </c>
      <c r="P731" s="488" t="s">
        <v>978</v>
      </c>
      <c r="Q731" s="487">
        <v>2024</v>
      </c>
      <c r="R731" s="487">
        <v>13795.6</v>
      </c>
      <c r="S731" s="489">
        <v>-13795.6</v>
      </c>
    </row>
    <row r="732" spans="1:19" x14ac:dyDescent="0.3">
      <c r="A732" s="487">
        <v>184</v>
      </c>
      <c r="B732" s="488" t="s">
        <v>1143</v>
      </c>
      <c r="C732" s="487">
        <v>19</v>
      </c>
      <c r="D732" s="488" t="s">
        <v>801</v>
      </c>
      <c r="E732" s="488" t="s">
        <v>755</v>
      </c>
      <c r="F732" s="488" t="s">
        <v>754</v>
      </c>
      <c r="G732" s="488" t="s">
        <v>761</v>
      </c>
      <c r="H732" s="488" t="s">
        <v>577</v>
      </c>
      <c r="I732" s="488" t="s">
        <v>726</v>
      </c>
      <c r="J732" s="487">
        <v>2025</v>
      </c>
      <c r="K732" s="487">
        <v>0</v>
      </c>
      <c r="L732" s="488" t="s">
        <v>963</v>
      </c>
      <c r="M732" s="488" t="s">
        <v>963</v>
      </c>
      <c r="N732" s="487">
        <v>116</v>
      </c>
      <c r="O732" s="488" t="s">
        <v>966</v>
      </c>
      <c r="P732" s="488" t="s">
        <v>979</v>
      </c>
      <c r="Q732" s="487">
        <v>2024</v>
      </c>
      <c r="R732" s="487">
        <v>0</v>
      </c>
      <c r="S732" s="489">
        <v>0</v>
      </c>
    </row>
    <row r="733" spans="1:19" x14ac:dyDescent="0.3">
      <c r="A733" s="487">
        <v>184</v>
      </c>
      <c r="B733" s="488" t="s">
        <v>1143</v>
      </c>
      <c r="C733" s="487">
        <v>19</v>
      </c>
      <c r="D733" s="488" t="s">
        <v>801</v>
      </c>
      <c r="E733" s="488" t="s">
        <v>755</v>
      </c>
      <c r="F733" s="488" t="s">
        <v>754</v>
      </c>
      <c r="G733" s="488" t="s">
        <v>761</v>
      </c>
      <c r="H733" s="488" t="s">
        <v>577</v>
      </c>
      <c r="I733" s="488" t="s">
        <v>726</v>
      </c>
      <c r="J733" s="487">
        <v>2025</v>
      </c>
      <c r="K733" s="487">
        <v>1355940</v>
      </c>
      <c r="L733" s="488" t="s">
        <v>963</v>
      </c>
      <c r="M733" s="488" t="s">
        <v>963</v>
      </c>
      <c r="N733" s="487">
        <v>117</v>
      </c>
      <c r="O733" s="488" t="s">
        <v>980</v>
      </c>
      <c r="P733" s="488" t="s">
        <v>981</v>
      </c>
      <c r="Q733" s="487">
        <v>2024</v>
      </c>
      <c r="R733" s="487">
        <v>1308816.6000000001</v>
      </c>
      <c r="S733" s="489">
        <v>47123.399999999907</v>
      </c>
    </row>
    <row r="734" spans="1:19" x14ac:dyDescent="0.3">
      <c r="A734" s="487">
        <v>185</v>
      </c>
      <c r="B734" s="488" t="s">
        <v>1144</v>
      </c>
      <c r="C734" s="487">
        <v>19</v>
      </c>
      <c r="D734" s="488" t="s">
        <v>801</v>
      </c>
      <c r="E734" s="488" t="s">
        <v>755</v>
      </c>
      <c r="F734" s="488" t="s">
        <v>754</v>
      </c>
      <c r="G734" s="488" t="s">
        <v>760</v>
      </c>
      <c r="H734" s="488" t="s">
        <v>576</v>
      </c>
      <c r="I734" s="488" t="s">
        <v>726</v>
      </c>
      <c r="J734" s="487">
        <v>2025</v>
      </c>
      <c r="K734" s="487">
        <v>18918042</v>
      </c>
      <c r="L734" s="488" t="s">
        <v>963</v>
      </c>
      <c r="M734" s="488" t="s">
        <v>963</v>
      </c>
      <c r="N734" s="487">
        <v>114</v>
      </c>
      <c r="O734" s="488" t="s">
        <v>964</v>
      </c>
      <c r="P734" s="488" t="s">
        <v>977</v>
      </c>
      <c r="Q734" s="487">
        <v>2024</v>
      </c>
      <c r="R734" s="487">
        <v>14653320</v>
      </c>
      <c r="S734" s="489">
        <v>4264722</v>
      </c>
    </row>
    <row r="735" spans="1:19" x14ac:dyDescent="0.3">
      <c r="A735" s="487">
        <v>185</v>
      </c>
      <c r="B735" s="488" t="s">
        <v>1144</v>
      </c>
      <c r="C735" s="487">
        <v>19</v>
      </c>
      <c r="D735" s="488" t="s">
        <v>801</v>
      </c>
      <c r="E735" s="488" t="s">
        <v>755</v>
      </c>
      <c r="F735" s="488" t="s">
        <v>754</v>
      </c>
      <c r="G735" s="488" t="s">
        <v>760</v>
      </c>
      <c r="H735" s="488" t="s">
        <v>576</v>
      </c>
      <c r="I735" s="488" t="s">
        <v>726</v>
      </c>
      <c r="J735" s="487">
        <v>2025</v>
      </c>
      <c r="K735" s="487">
        <v>24012677</v>
      </c>
      <c r="L735" s="488" t="s">
        <v>963</v>
      </c>
      <c r="M735" s="488" t="s">
        <v>963</v>
      </c>
      <c r="N735" s="487">
        <v>115</v>
      </c>
      <c r="O735" s="488" t="s">
        <v>965</v>
      </c>
      <c r="P735" s="488" t="s">
        <v>978</v>
      </c>
      <c r="Q735" s="487">
        <v>2024</v>
      </c>
      <c r="R735" s="487">
        <v>19830360</v>
      </c>
      <c r="S735" s="489">
        <v>4182317</v>
      </c>
    </row>
    <row r="736" spans="1:19" x14ac:dyDescent="0.3">
      <c r="A736" s="487">
        <v>185</v>
      </c>
      <c r="B736" s="488" t="s">
        <v>1144</v>
      </c>
      <c r="C736" s="487">
        <v>19</v>
      </c>
      <c r="D736" s="488" t="s">
        <v>801</v>
      </c>
      <c r="E736" s="488" t="s">
        <v>755</v>
      </c>
      <c r="F736" s="488" t="s">
        <v>754</v>
      </c>
      <c r="G736" s="488" t="s">
        <v>760</v>
      </c>
      <c r="H736" s="488" t="s">
        <v>576</v>
      </c>
      <c r="I736" s="488" t="s">
        <v>726</v>
      </c>
      <c r="J736" s="487">
        <v>2025</v>
      </c>
      <c r="K736" s="487">
        <v>3553368</v>
      </c>
      <c r="L736" s="488" t="s">
        <v>963</v>
      </c>
      <c r="M736" s="488" t="s">
        <v>963</v>
      </c>
      <c r="N736" s="487">
        <v>116</v>
      </c>
      <c r="O736" s="488" t="s">
        <v>966</v>
      </c>
      <c r="P736" s="488" t="s">
        <v>979</v>
      </c>
      <c r="Q736" s="487">
        <v>2024</v>
      </c>
      <c r="R736" s="487">
        <v>2824800</v>
      </c>
      <c r="S736" s="489">
        <v>728568</v>
      </c>
    </row>
    <row r="737" spans="1:19" x14ac:dyDescent="0.3">
      <c r="A737" s="487">
        <v>185</v>
      </c>
      <c r="B737" s="488" t="s">
        <v>1144</v>
      </c>
      <c r="C737" s="487">
        <v>19</v>
      </c>
      <c r="D737" s="488" t="s">
        <v>801</v>
      </c>
      <c r="E737" s="488" t="s">
        <v>755</v>
      </c>
      <c r="F737" s="488" t="s">
        <v>754</v>
      </c>
      <c r="G737" s="488" t="s">
        <v>760</v>
      </c>
      <c r="H737" s="488" t="s">
        <v>576</v>
      </c>
      <c r="I737" s="488" t="s">
        <v>726</v>
      </c>
      <c r="J737" s="487">
        <v>2025</v>
      </c>
      <c r="K737" s="487">
        <v>46484087</v>
      </c>
      <c r="L737" s="488" t="s">
        <v>963</v>
      </c>
      <c r="M737" s="488" t="s">
        <v>963</v>
      </c>
      <c r="N737" s="487">
        <v>117</v>
      </c>
      <c r="O737" s="488" t="s">
        <v>980</v>
      </c>
      <c r="P737" s="488" t="s">
        <v>981</v>
      </c>
      <c r="Q737" s="487">
        <v>2024</v>
      </c>
      <c r="R737" s="487">
        <v>37308480</v>
      </c>
      <c r="S737" s="489">
        <v>9175607</v>
      </c>
    </row>
    <row r="738" spans="1:19" x14ac:dyDescent="0.3">
      <c r="A738" s="487">
        <v>186</v>
      </c>
      <c r="B738" s="488" t="s">
        <v>1145</v>
      </c>
      <c r="C738" s="487">
        <v>19</v>
      </c>
      <c r="D738" s="488" t="s">
        <v>801</v>
      </c>
      <c r="E738" s="488" t="s">
        <v>755</v>
      </c>
      <c r="F738" s="488" t="s">
        <v>754</v>
      </c>
      <c r="G738" s="488" t="s">
        <v>760</v>
      </c>
      <c r="H738" s="488" t="s">
        <v>576</v>
      </c>
      <c r="I738" s="488" t="s">
        <v>726</v>
      </c>
      <c r="J738" s="487">
        <v>2025</v>
      </c>
      <c r="K738" s="487">
        <v>10875000</v>
      </c>
      <c r="L738" s="488" t="s">
        <v>963</v>
      </c>
      <c r="M738" s="488" t="s">
        <v>963</v>
      </c>
      <c r="N738" s="487">
        <v>114</v>
      </c>
      <c r="O738" s="488" t="s">
        <v>964</v>
      </c>
      <c r="P738" s="488" t="s">
        <v>977</v>
      </c>
      <c r="Q738" s="487">
        <v>2024</v>
      </c>
      <c r="R738" s="487">
        <v>7827887.2999999998</v>
      </c>
      <c r="S738" s="489">
        <v>3047112.7</v>
      </c>
    </row>
    <row r="739" spans="1:19" x14ac:dyDescent="0.3">
      <c r="A739" s="487">
        <v>186</v>
      </c>
      <c r="B739" s="488" t="s">
        <v>1145</v>
      </c>
      <c r="C739" s="487">
        <v>19</v>
      </c>
      <c r="D739" s="488" t="s">
        <v>801</v>
      </c>
      <c r="E739" s="488" t="s">
        <v>755</v>
      </c>
      <c r="F739" s="488" t="s">
        <v>754</v>
      </c>
      <c r="G739" s="488" t="s">
        <v>760</v>
      </c>
      <c r="H739" s="488" t="s">
        <v>576</v>
      </c>
      <c r="I739" s="488" t="s">
        <v>726</v>
      </c>
      <c r="J739" s="487">
        <v>2025</v>
      </c>
      <c r="K739" s="487">
        <v>8778750</v>
      </c>
      <c r="L739" s="488" t="s">
        <v>963</v>
      </c>
      <c r="M739" s="488" t="s">
        <v>963</v>
      </c>
      <c r="N739" s="487">
        <v>115</v>
      </c>
      <c r="O739" s="488" t="s">
        <v>965</v>
      </c>
      <c r="P739" s="488" t="s">
        <v>978</v>
      </c>
      <c r="Q739" s="487">
        <v>2024</v>
      </c>
      <c r="R739" s="487">
        <v>7293982.5</v>
      </c>
      <c r="S739" s="489">
        <v>1484767.5</v>
      </c>
    </row>
    <row r="740" spans="1:19" x14ac:dyDescent="0.3">
      <c r="A740" s="487">
        <v>186</v>
      </c>
      <c r="B740" s="488" t="s">
        <v>1145</v>
      </c>
      <c r="C740" s="487">
        <v>19</v>
      </c>
      <c r="D740" s="488" t="s">
        <v>801</v>
      </c>
      <c r="E740" s="488" t="s">
        <v>755</v>
      </c>
      <c r="F740" s="488" t="s">
        <v>754</v>
      </c>
      <c r="G740" s="488" t="s">
        <v>760</v>
      </c>
      <c r="H740" s="488" t="s">
        <v>576</v>
      </c>
      <c r="I740" s="488" t="s">
        <v>726</v>
      </c>
      <c r="J740" s="487">
        <v>2025</v>
      </c>
      <c r="K740" s="487">
        <v>476250</v>
      </c>
      <c r="L740" s="488" t="s">
        <v>963</v>
      </c>
      <c r="M740" s="488" t="s">
        <v>963</v>
      </c>
      <c r="N740" s="487">
        <v>116</v>
      </c>
      <c r="O740" s="488" t="s">
        <v>966</v>
      </c>
      <c r="P740" s="488" t="s">
        <v>979</v>
      </c>
      <c r="Q740" s="487">
        <v>2024</v>
      </c>
      <c r="R740" s="487">
        <v>434354.1</v>
      </c>
      <c r="S740" s="489">
        <v>41895.900000000023</v>
      </c>
    </row>
    <row r="741" spans="1:19" x14ac:dyDescent="0.3">
      <c r="A741" s="487">
        <v>186</v>
      </c>
      <c r="B741" s="488" t="s">
        <v>1145</v>
      </c>
      <c r="C741" s="487">
        <v>19</v>
      </c>
      <c r="D741" s="488" t="s">
        <v>801</v>
      </c>
      <c r="E741" s="488" t="s">
        <v>755</v>
      </c>
      <c r="F741" s="488" t="s">
        <v>754</v>
      </c>
      <c r="G741" s="488" t="s">
        <v>760</v>
      </c>
      <c r="H741" s="488" t="s">
        <v>576</v>
      </c>
      <c r="I741" s="488" t="s">
        <v>726</v>
      </c>
      <c r="J741" s="487">
        <v>2025</v>
      </c>
      <c r="K741" s="487">
        <v>20130000</v>
      </c>
      <c r="L741" s="488" t="s">
        <v>963</v>
      </c>
      <c r="M741" s="488" t="s">
        <v>963</v>
      </c>
      <c r="N741" s="487">
        <v>117</v>
      </c>
      <c r="O741" s="488" t="s">
        <v>980</v>
      </c>
      <c r="P741" s="488" t="s">
        <v>981</v>
      </c>
      <c r="Q741" s="487">
        <v>2024</v>
      </c>
      <c r="R741" s="487">
        <v>15556223.9</v>
      </c>
      <c r="S741" s="489">
        <v>4573776.0999999996</v>
      </c>
    </row>
    <row r="742" spans="1:19" x14ac:dyDescent="0.3">
      <c r="A742" s="487">
        <v>187</v>
      </c>
      <c r="B742" s="488" t="s">
        <v>1146</v>
      </c>
      <c r="C742" s="487">
        <v>19</v>
      </c>
      <c r="D742" s="488" t="s">
        <v>801</v>
      </c>
      <c r="E742" s="488" t="s">
        <v>755</v>
      </c>
      <c r="F742" s="488" t="s">
        <v>754</v>
      </c>
      <c r="G742" s="488" t="s">
        <v>760</v>
      </c>
      <c r="H742" s="488" t="s">
        <v>576</v>
      </c>
      <c r="I742" s="488" t="s">
        <v>726</v>
      </c>
      <c r="J742" s="487">
        <v>2025</v>
      </c>
      <c r="K742" s="487">
        <v>6817753.7999999998</v>
      </c>
      <c r="L742" s="488" t="s">
        <v>963</v>
      </c>
      <c r="M742" s="488" t="s">
        <v>963</v>
      </c>
      <c r="N742" s="487">
        <v>114</v>
      </c>
      <c r="O742" s="488" t="s">
        <v>964</v>
      </c>
      <c r="P742" s="488" t="s">
        <v>977</v>
      </c>
      <c r="Q742" s="487">
        <v>2024</v>
      </c>
      <c r="R742" s="487">
        <v>6196363.5999999996</v>
      </c>
      <c r="S742" s="489">
        <v>621390.20000000019</v>
      </c>
    </row>
    <row r="743" spans="1:19" x14ac:dyDescent="0.3">
      <c r="A743" s="487">
        <v>187</v>
      </c>
      <c r="B743" s="488" t="s">
        <v>1146</v>
      </c>
      <c r="C743" s="487">
        <v>19</v>
      </c>
      <c r="D743" s="488" t="s">
        <v>801</v>
      </c>
      <c r="E743" s="488" t="s">
        <v>755</v>
      </c>
      <c r="F743" s="488" t="s">
        <v>754</v>
      </c>
      <c r="G743" s="488" t="s">
        <v>760</v>
      </c>
      <c r="H743" s="488" t="s">
        <v>576</v>
      </c>
      <c r="I743" s="488" t="s">
        <v>726</v>
      </c>
      <c r="J743" s="487">
        <v>2025</v>
      </c>
      <c r="K743" s="487">
        <v>1717977.6</v>
      </c>
      <c r="L743" s="488" t="s">
        <v>963</v>
      </c>
      <c r="M743" s="488" t="s">
        <v>963</v>
      </c>
      <c r="N743" s="487">
        <v>115</v>
      </c>
      <c r="O743" s="488" t="s">
        <v>965</v>
      </c>
      <c r="P743" s="488" t="s">
        <v>978</v>
      </c>
      <c r="Q743" s="487">
        <v>2024</v>
      </c>
      <c r="R743" s="487">
        <v>3041410.4</v>
      </c>
      <c r="S743" s="489">
        <v>-1323432.7999999998</v>
      </c>
    </row>
    <row r="744" spans="1:19" x14ac:dyDescent="0.3">
      <c r="A744" s="487">
        <v>187</v>
      </c>
      <c r="B744" s="488" t="s">
        <v>1146</v>
      </c>
      <c r="C744" s="487">
        <v>19</v>
      </c>
      <c r="D744" s="488" t="s">
        <v>801</v>
      </c>
      <c r="E744" s="488" t="s">
        <v>755</v>
      </c>
      <c r="F744" s="488" t="s">
        <v>754</v>
      </c>
      <c r="G744" s="488" t="s">
        <v>760</v>
      </c>
      <c r="H744" s="488" t="s">
        <v>576</v>
      </c>
      <c r="I744" s="488" t="s">
        <v>726</v>
      </c>
      <c r="J744" s="487">
        <v>2025</v>
      </c>
      <c r="K744" s="487">
        <v>7695</v>
      </c>
      <c r="L744" s="488" t="s">
        <v>963</v>
      </c>
      <c r="M744" s="488" t="s">
        <v>963</v>
      </c>
      <c r="N744" s="487">
        <v>116</v>
      </c>
      <c r="O744" s="488" t="s">
        <v>966</v>
      </c>
      <c r="P744" s="488" t="s">
        <v>979</v>
      </c>
      <c r="Q744" s="487">
        <v>2024</v>
      </c>
      <c r="R744" s="487">
        <v>22442</v>
      </c>
      <c r="S744" s="489">
        <v>-14747</v>
      </c>
    </row>
    <row r="745" spans="1:19" x14ac:dyDescent="0.3">
      <c r="A745" s="487">
        <v>187</v>
      </c>
      <c r="B745" s="488" t="s">
        <v>1146</v>
      </c>
      <c r="C745" s="487">
        <v>19</v>
      </c>
      <c r="D745" s="488" t="s">
        <v>801</v>
      </c>
      <c r="E745" s="488" t="s">
        <v>755</v>
      </c>
      <c r="F745" s="488" t="s">
        <v>754</v>
      </c>
      <c r="G745" s="488" t="s">
        <v>760</v>
      </c>
      <c r="H745" s="488" t="s">
        <v>576</v>
      </c>
      <c r="I745" s="488" t="s">
        <v>726</v>
      </c>
      <c r="J745" s="487">
        <v>2025</v>
      </c>
      <c r="K745" s="487">
        <v>8543426.4000000004</v>
      </c>
      <c r="L745" s="488" t="s">
        <v>963</v>
      </c>
      <c r="M745" s="488" t="s">
        <v>963</v>
      </c>
      <c r="N745" s="487">
        <v>117</v>
      </c>
      <c r="O745" s="488" t="s">
        <v>980</v>
      </c>
      <c r="P745" s="488" t="s">
        <v>981</v>
      </c>
      <c r="Q745" s="487">
        <v>2024</v>
      </c>
      <c r="R745" s="487">
        <v>9260216</v>
      </c>
      <c r="S745" s="489">
        <v>-716789.59999999963</v>
      </c>
    </row>
    <row r="746" spans="1:19" x14ac:dyDescent="0.3">
      <c r="A746" s="487">
        <v>188</v>
      </c>
      <c r="B746" s="488" t="s">
        <v>1147</v>
      </c>
      <c r="C746" s="487">
        <v>19</v>
      </c>
      <c r="D746" s="488" t="s">
        <v>801</v>
      </c>
      <c r="E746" s="488" t="s">
        <v>755</v>
      </c>
      <c r="F746" s="488" t="s">
        <v>754</v>
      </c>
      <c r="G746" s="488" t="s">
        <v>760</v>
      </c>
      <c r="H746" s="488" t="s">
        <v>576</v>
      </c>
      <c r="I746" s="488" t="s">
        <v>726</v>
      </c>
      <c r="J746" s="487">
        <v>2025</v>
      </c>
      <c r="K746" s="487">
        <v>4120500</v>
      </c>
      <c r="L746" s="488" t="s">
        <v>963</v>
      </c>
      <c r="M746" s="488" t="s">
        <v>963</v>
      </c>
      <c r="N746" s="487">
        <v>114</v>
      </c>
      <c r="O746" s="488" t="s">
        <v>964</v>
      </c>
      <c r="P746" s="488" t="s">
        <v>977</v>
      </c>
      <c r="Q746" s="487">
        <v>2024</v>
      </c>
      <c r="R746" s="487">
        <v>3002400</v>
      </c>
      <c r="S746" s="489">
        <v>1118100</v>
      </c>
    </row>
    <row r="747" spans="1:19" x14ac:dyDescent="0.3">
      <c r="A747" s="487">
        <v>188</v>
      </c>
      <c r="B747" s="488" t="s">
        <v>1147</v>
      </c>
      <c r="C747" s="487">
        <v>19</v>
      </c>
      <c r="D747" s="488" t="s">
        <v>801</v>
      </c>
      <c r="E747" s="488" t="s">
        <v>755</v>
      </c>
      <c r="F747" s="488" t="s">
        <v>754</v>
      </c>
      <c r="G747" s="488" t="s">
        <v>760</v>
      </c>
      <c r="H747" s="488" t="s">
        <v>576</v>
      </c>
      <c r="I747" s="488" t="s">
        <v>726</v>
      </c>
      <c r="J747" s="487">
        <v>2025</v>
      </c>
      <c r="K747" s="487">
        <v>934271.1</v>
      </c>
      <c r="L747" s="488" t="s">
        <v>963</v>
      </c>
      <c r="M747" s="488" t="s">
        <v>963</v>
      </c>
      <c r="N747" s="487">
        <v>115</v>
      </c>
      <c r="O747" s="488" t="s">
        <v>965</v>
      </c>
      <c r="P747" s="488" t="s">
        <v>978</v>
      </c>
      <c r="Q747" s="487">
        <v>2024</v>
      </c>
      <c r="R747" s="487">
        <v>595200</v>
      </c>
      <c r="S747" s="489">
        <v>339071.1</v>
      </c>
    </row>
    <row r="748" spans="1:19" x14ac:dyDescent="0.3">
      <c r="A748" s="487">
        <v>188</v>
      </c>
      <c r="B748" s="488" t="s">
        <v>1147</v>
      </c>
      <c r="C748" s="487">
        <v>19</v>
      </c>
      <c r="D748" s="488" t="s">
        <v>801</v>
      </c>
      <c r="E748" s="488" t="s">
        <v>755</v>
      </c>
      <c r="F748" s="488" t="s">
        <v>754</v>
      </c>
      <c r="G748" s="488" t="s">
        <v>760</v>
      </c>
      <c r="H748" s="488" t="s">
        <v>576</v>
      </c>
      <c r="I748" s="488" t="s">
        <v>726</v>
      </c>
      <c r="J748" s="487">
        <v>2025</v>
      </c>
      <c r="K748" s="487">
        <v>34046.400000000001</v>
      </c>
      <c r="L748" s="488" t="s">
        <v>963</v>
      </c>
      <c r="M748" s="488" t="s">
        <v>963</v>
      </c>
      <c r="N748" s="487">
        <v>116</v>
      </c>
      <c r="O748" s="488" t="s">
        <v>966</v>
      </c>
      <c r="P748" s="488" t="s">
        <v>979</v>
      </c>
      <c r="Q748" s="487">
        <v>2024</v>
      </c>
      <c r="R748" s="487">
        <v>0</v>
      </c>
      <c r="S748" s="489">
        <v>34046.400000000001</v>
      </c>
    </row>
    <row r="749" spans="1:19" x14ac:dyDescent="0.3">
      <c r="A749" s="487">
        <v>188</v>
      </c>
      <c r="B749" s="488" t="s">
        <v>1147</v>
      </c>
      <c r="C749" s="487">
        <v>19</v>
      </c>
      <c r="D749" s="488" t="s">
        <v>801</v>
      </c>
      <c r="E749" s="488" t="s">
        <v>755</v>
      </c>
      <c r="F749" s="488" t="s">
        <v>754</v>
      </c>
      <c r="G749" s="488" t="s">
        <v>760</v>
      </c>
      <c r="H749" s="488" t="s">
        <v>576</v>
      </c>
      <c r="I749" s="488" t="s">
        <v>726</v>
      </c>
      <c r="J749" s="487">
        <v>2025</v>
      </c>
      <c r="K749" s="487">
        <v>5088817.5</v>
      </c>
      <c r="L749" s="488" t="s">
        <v>963</v>
      </c>
      <c r="M749" s="488" t="s">
        <v>963</v>
      </c>
      <c r="N749" s="487">
        <v>117</v>
      </c>
      <c r="O749" s="488" t="s">
        <v>980</v>
      </c>
      <c r="P749" s="488" t="s">
        <v>981</v>
      </c>
      <c r="Q749" s="487">
        <v>2024</v>
      </c>
      <c r="R749" s="487">
        <v>3597600</v>
      </c>
      <c r="S749" s="489">
        <v>1491217.5</v>
      </c>
    </row>
    <row r="750" spans="1:19" x14ac:dyDescent="0.3">
      <c r="A750" s="487">
        <v>189</v>
      </c>
      <c r="B750" s="488" t="s">
        <v>1148</v>
      </c>
      <c r="C750" s="487">
        <v>19</v>
      </c>
      <c r="D750" s="488" t="s">
        <v>801</v>
      </c>
      <c r="E750" s="488" t="s">
        <v>755</v>
      </c>
      <c r="F750" s="488" t="s">
        <v>754</v>
      </c>
      <c r="G750" s="488" t="s">
        <v>760</v>
      </c>
      <c r="H750" s="488" t="s">
        <v>576</v>
      </c>
      <c r="I750" s="488" t="s">
        <v>726</v>
      </c>
      <c r="J750" s="487">
        <v>2025</v>
      </c>
      <c r="K750" s="487">
        <v>572190</v>
      </c>
      <c r="L750" s="488" t="s">
        <v>963</v>
      </c>
      <c r="M750" s="488" t="s">
        <v>963</v>
      </c>
      <c r="N750" s="487">
        <v>114</v>
      </c>
      <c r="O750" s="488" t="s">
        <v>964</v>
      </c>
      <c r="P750" s="488" t="s">
        <v>977</v>
      </c>
      <c r="Q750" s="487">
        <v>2024</v>
      </c>
      <c r="R750" s="487">
        <v>704004</v>
      </c>
      <c r="S750" s="489">
        <v>-131814</v>
      </c>
    </row>
    <row r="751" spans="1:19" x14ac:dyDescent="0.3">
      <c r="A751" s="487">
        <v>189</v>
      </c>
      <c r="B751" s="488" t="s">
        <v>1148</v>
      </c>
      <c r="C751" s="487">
        <v>19</v>
      </c>
      <c r="D751" s="488" t="s">
        <v>801</v>
      </c>
      <c r="E751" s="488" t="s">
        <v>755</v>
      </c>
      <c r="F751" s="488" t="s">
        <v>754</v>
      </c>
      <c r="G751" s="488" t="s">
        <v>760</v>
      </c>
      <c r="H751" s="488" t="s">
        <v>576</v>
      </c>
      <c r="I751" s="488" t="s">
        <v>726</v>
      </c>
      <c r="J751" s="487">
        <v>2025</v>
      </c>
      <c r="K751" s="487">
        <v>295440</v>
      </c>
      <c r="L751" s="488" t="s">
        <v>963</v>
      </c>
      <c r="M751" s="488" t="s">
        <v>963</v>
      </c>
      <c r="N751" s="487">
        <v>115</v>
      </c>
      <c r="O751" s="488" t="s">
        <v>965</v>
      </c>
      <c r="P751" s="488" t="s">
        <v>978</v>
      </c>
      <c r="Q751" s="487">
        <v>2024</v>
      </c>
      <c r="R751" s="487">
        <v>137692</v>
      </c>
      <c r="S751" s="489">
        <v>157748</v>
      </c>
    </row>
    <row r="752" spans="1:19" x14ac:dyDescent="0.3">
      <c r="A752" s="487">
        <v>189</v>
      </c>
      <c r="B752" s="488" t="s">
        <v>1148</v>
      </c>
      <c r="C752" s="487">
        <v>19</v>
      </c>
      <c r="D752" s="488" t="s">
        <v>801</v>
      </c>
      <c r="E752" s="488" t="s">
        <v>755</v>
      </c>
      <c r="F752" s="488" t="s">
        <v>754</v>
      </c>
      <c r="G752" s="488" t="s">
        <v>760</v>
      </c>
      <c r="H752" s="488" t="s">
        <v>576</v>
      </c>
      <c r="I752" s="488" t="s">
        <v>726</v>
      </c>
      <c r="J752" s="487">
        <v>2025</v>
      </c>
      <c r="K752" s="487">
        <v>2520</v>
      </c>
      <c r="L752" s="488" t="s">
        <v>963</v>
      </c>
      <c r="M752" s="488" t="s">
        <v>963</v>
      </c>
      <c r="N752" s="487">
        <v>116</v>
      </c>
      <c r="O752" s="488" t="s">
        <v>966</v>
      </c>
      <c r="P752" s="488" t="s">
        <v>979</v>
      </c>
      <c r="Q752" s="487">
        <v>2024</v>
      </c>
      <c r="R752" s="487">
        <v>73138</v>
      </c>
      <c r="S752" s="489">
        <v>-70618</v>
      </c>
    </row>
    <row r="753" spans="1:19" x14ac:dyDescent="0.3">
      <c r="A753" s="487">
        <v>189</v>
      </c>
      <c r="B753" s="488" t="s">
        <v>1148</v>
      </c>
      <c r="C753" s="487">
        <v>19</v>
      </c>
      <c r="D753" s="488" t="s">
        <v>801</v>
      </c>
      <c r="E753" s="488" t="s">
        <v>755</v>
      </c>
      <c r="F753" s="488" t="s">
        <v>754</v>
      </c>
      <c r="G753" s="488" t="s">
        <v>760</v>
      </c>
      <c r="H753" s="488" t="s">
        <v>576</v>
      </c>
      <c r="I753" s="488" t="s">
        <v>726</v>
      </c>
      <c r="J753" s="487">
        <v>2025</v>
      </c>
      <c r="K753" s="487">
        <v>870150</v>
      </c>
      <c r="L753" s="488" t="s">
        <v>963</v>
      </c>
      <c r="M753" s="488" t="s">
        <v>963</v>
      </c>
      <c r="N753" s="487">
        <v>117</v>
      </c>
      <c r="O753" s="488" t="s">
        <v>980</v>
      </c>
      <c r="P753" s="488" t="s">
        <v>981</v>
      </c>
      <c r="Q753" s="487">
        <v>2024</v>
      </c>
      <c r="R753" s="487">
        <v>914834</v>
      </c>
      <c r="S753" s="489">
        <v>-44684</v>
      </c>
    </row>
    <row r="754" spans="1:19" x14ac:dyDescent="0.3">
      <c r="A754" s="487">
        <v>190</v>
      </c>
      <c r="B754" s="488" t="s">
        <v>1149</v>
      </c>
      <c r="C754" s="487">
        <v>19</v>
      </c>
      <c r="D754" s="488" t="s">
        <v>801</v>
      </c>
      <c r="E754" s="488" t="s">
        <v>755</v>
      </c>
      <c r="F754" s="488" t="s">
        <v>754</v>
      </c>
      <c r="G754" s="488" t="s">
        <v>760</v>
      </c>
      <c r="H754" s="488" t="s">
        <v>576</v>
      </c>
      <c r="I754" s="488" t="s">
        <v>726</v>
      </c>
      <c r="J754" s="487">
        <v>2025</v>
      </c>
      <c r="K754" s="487">
        <v>18035600</v>
      </c>
      <c r="L754" s="488" t="s">
        <v>963</v>
      </c>
      <c r="M754" s="488" t="s">
        <v>963</v>
      </c>
      <c r="N754" s="487">
        <v>114</v>
      </c>
      <c r="O754" s="488" t="s">
        <v>964</v>
      </c>
      <c r="P754" s="488" t="s">
        <v>977</v>
      </c>
      <c r="Q754" s="487">
        <v>2024</v>
      </c>
      <c r="R754" s="487">
        <v>15750950</v>
      </c>
      <c r="S754" s="489">
        <v>2284650</v>
      </c>
    </row>
    <row r="755" spans="1:19" x14ac:dyDescent="0.3">
      <c r="A755" s="487">
        <v>190</v>
      </c>
      <c r="B755" s="488" t="s">
        <v>1149</v>
      </c>
      <c r="C755" s="487">
        <v>19</v>
      </c>
      <c r="D755" s="488" t="s">
        <v>801</v>
      </c>
      <c r="E755" s="488" t="s">
        <v>755</v>
      </c>
      <c r="F755" s="488" t="s">
        <v>754</v>
      </c>
      <c r="G755" s="488" t="s">
        <v>760</v>
      </c>
      <c r="H755" s="488" t="s">
        <v>576</v>
      </c>
      <c r="I755" s="488" t="s">
        <v>726</v>
      </c>
      <c r="J755" s="487">
        <v>2025</v>
      </c>
      <c r="K755" s="487">
        <v>8081700</v>
      </c>
      <c r="L755" s="488" t="s">
        <v>963</v>
      </c>
      <c r="M755" s="488" t="s">
        <v>963</v>
      </c>
      <c r="N755" s="487">
        <v>115</v>
      </c>
      <c r="O755" s="488" t="s">
        <v>965</v>
      </c>
      <c r="P755" s="488" t="s">
        <v>978</v>
      </c>
      <c r="Q755" s="487">
        <v>2024</v>
      </c>
      <c r="R755" s="487">
        <v>7777000</v>
      </c>
      <c r="S755" s="489">
        <v>304700</v>
      </c>
    </row>
    <row r="756" spans="1:19" x14ac:dyDescent="0.3">
      <c r="A756" s="487">
        <v>190</v>
      </c>
      <c r="B756" s="488" t="s">
        <v>1149</v>
      </c>
      <c r="C756" s="487">
        <v>19</v>
      </c>
      <c r="D756" s="488" t="s">
        <v>801</v>
      </c>
      <c r="E756" s="488" t="s">
        <v>755</v>
      </c>
      <c r="F756" s="488" t="s">
        <v>754</v>
      </c>
      <c r="G756" s="488" t="s">
        <v>760</v>
      </c>
      <c r="H756" s="488" t="s">
        <v>576</v>
      </c>
      <c r="I756" s="488" t="s">
        <v>726</v>
      </c>
      <c r="J756" s="487">
        <v>2025</v>
      </c>
      <c r="K756" s="487">
        <v>0</v>
      </c>
      <c r="L756" s="488" t="s">
        <v>963</v>
      </c>
      <c r="M756" s="488" t="s">
        <v>963</v>
      </c>
      <c r="N756" s="487">
        <v>116</v>
      </c>
      <c r="O756" s="488" t="s">
        <v>966</v>
      </c>
      <c r="P756" s="488" t="s">
        <v>979</v>
      </c>
      <c r="Q756" s="487">
        <v>2024</v>
      </c>
      <c r="R756" s="487">
        <v>0</v>
      </c>
      <c r="S756" s="489">
        <v>0</v>
      </c>
    </row>
    <row r="757" spans="1:19" x14ac:dyDescent="0.3">
      <c r="A757" s="487">
        <v>190</v>
      </c>
      <c r="B757" s="488" t="s">
        <v>1149</v>
      </c>
      <c r="C757" s="487">
        <v>19</v>
      </c>
      <c r="D757" s="488" t="s">
        <v>801</v>
      </c>
      <c r="E757" s="488" t="s">
        <v>755</v>
      </c>
      <c r="F757" s="488" t="s">
        <v>754</v>
      </c>
      <c r="G757" s="488" t="s">
        <v>760</v>
      </c>
      <c r="H757" s="488" t="s">
        <v>576</v>
      </c>
      <c r="I757" s="488" t="s">
        <v>726</v>
      </c>
      <c r="J757" s="487">
        <v>2025</v>
      </c>
      <c r="K757" s="487">
        <v>26117300</v>
      </c>
      <c r="L757" s="488" t="s">
        <v>963</v>
      </c>
      <c r="M757" s="488" t="s">
        <v>963</v>
      </c>
      <c r="N757" s="487">
        <v>117</v>
      </c>
      <c r="O757" s="488" t="s">
        <v>980</v>
      </c>
      <c r="P757" s="488" t="s">
        <v>981</v>
      </c>
      <c r="Q757" s="487">
        <v>2024</v>
      </c>
      <c r="R757" s="487">
        <v>23527950</v>
      </c>
      <c r="S757" s="489">
        <v>2589350</v>
      </c>
    </row>
    <row r="758" spans="1:19" x14ac:dyDescent="0.3">
      <c r="A758" s="487">
        <v>191</v>
      </c>
      <c r="B758" s="488" t="s">
        <v>1150</v>
      </c>
      <c r="C758" s="487">
        <v>19</v>
      </c>
      <c r="D758" s="488" t="s">
        <v>801</v>
      </c>
      <c r="E758" s="488" t="s">
        <v>778</v>
      </c>
      <c r="F758" s="488" t="s">
        <v>777</v>
      </c>
      <c r="G758" s="488" t="s">
        <v>1230</v>
      </c>
      <c r="H758" s="488" t="s">
        <v>583</v>
      </c>
      <c r="I758" s="488" t="s">
        <v>726</v>
      </c>
      <c r="J758" s="487">
        <v>2025</v>
      </c>
      <c r="K758" s="487">
        <v>33570609.100000001</v>
      </c>
      <c r="L758" s="488" t="s">
        <v>963</v>
      </c>
      <c r="M758" s="488" t="s">
        <v>963</v>
      </c>
      <c r="N758" s="487">
        <v>114</v>
      </c>
      <c r="O758" s="488" t="s">
        <v>964</v>
      </c>
      <c r="P758" s="488" t="s">
        <v>977</v>
      </c>
      <c r="Q758" s="487">
        <v>2024</v>
      </c>
      <c r="R758" s="487">
        <v>33675190.07</v>
      </c>
      <c r="S758" s="489">
        <v>-104580.96999999881</v>
      </c>
    </row>
    <row r="759" spans="1:19" x14ac:dyDescent="0.3">
      <c r="A759" s="487">
        <v>191</v>
      </c>
      <c r="B759" s="488" t="s">
        <v>1150</v>
      </c>
      <c r="C759" s="487">
        <v>19</v>
      </c>
      <c r="D759" s="488" t="s">
        <v>801</v>
      </c>
      <c r="E759" s="488" t="s">
        <v>778</v>
      </c>
      <c r="F759" s="488" t="s">
        <v>777</v>
      </c>
      <c r="G759" s="488" t="s">
        <v>1230</v>
      </c>
      <c r="H759" s="488" t="s">
        <v>583</v>
      </c>
      <c r="I759" s="488" t="s">
        <v>726</v>
      </c>
      <c r="J759" s="487">
        <v>2025</v>
      </c>
      <c r="K759" s="487">
        <v>864248</v>
      </c>
      <c r="L759" s="488" t="s">
        <v>963</v>
      </c>
      <c r="M759" s="488" t="s">
        <v>963</v>
      </c>
      <c r="N759" s="487">
        <v>115</v>
      </c>
      <c r="O759" s="488" t="s">
        <v>965</v>
      </c>
      <c r="P759" s="488" t="s">
        <v>978</v>
      </c>
      <c r="Q759" s="487">
        <v>2024</v>
      </c>
      <c r="R759" s="487">
        <v>716830.41</v>
      </c>
      <c r="S759" s="489">
        <v>147417.58999999997</v>
      </c>
    </row>
    <row r="760" spans="1:19" x14ac:dyDescent="0.3">
      <c r="A760" s="487">
        <v>191</v>
      </c>
      <c r="B760" s="488" t="s">
        <v>1150</v>
      </c>
      <c r="C760" s="487">
        <v>19</v>
      </c>
      <c r="D760" s="488" t="s">
        <v>801</v>
      </c>
      <c r="E760" s="488" t="s">
        <v>778</v>
      </c>
      <c r="F760" s="488" t="s">
        <v>777</v>
      </c>
      <c r="G760" s="488" t="s">
        <v>1230</v>
      </c>
      <c r="H760" s="488" t="s">
        <v>583</v>
      </c>
      <c r="I760" s="488" t="s">
        <v>726</v>
      </c>
      <c r="J760" s="487">
        <v>2025</v>
      </c>
      <c r="K760" s="487">
        <v>3388196.7</v>
      </c>
      <c r="L760" s="488" t="s">
        <v>963</v>
      </c>
      <c r="M760" s="488" t="s">
        <v>963</v>
      </c>
      <c r="N760" s="487">
        <v>116</v>
      </c>
      <c r="O760" s="488" t="s">
        <v>966</v>
      </c>
      <c r="P760" s="488" t="s">
        <v>979</v>
      </c>
      <c r="Q760" s="487">
        <v>2024</v>
      </c>
      <c r="R760" s="487">
        <v>2977069.02</v>
      </c>
      <c r="S760" s="489">
        <v>411127.68000000017</v>
      </c>
    </row>
    <row r="761" spans="1:19" x14ac:dyDescent="0.3">
      <c r="A761" s="487">
        <v>191</v>
      </c>
      <c r="B761" s="488" t="s">
        <v>1150</v>
      </c>
      <c r="C761" s="487">
        <v>19</v>
      </c>
      <c r="D761" s="488" t="s">
        <v>801</v>
      </c>
      <c r="E761" s="488" t="s">
        <v>778</v>
      </c>
      <c r="F761" s="488" t="s">
        <v>777</v>
      </c>
      <c r="G761" s="488" t="s">
        <v>1230</v>
      </c>
      <c r="H761" s="488" t="s">
        <v>583</v>
      </c>
      <c r="I761" s="488" t="s">
        <v>726</v>
      </c>
      <c r="J761" s="487">
        <v>2025</v>
      </c>
      <c r="K761" s="487">
        <v>37823053.799999997</v>
      </c>
      <c r="L761" s="488" t="s">
        <v>963</v>
      </c>
      <c r="M761" s="488" t="s">
        <v>963</v>
      </c>
      <c r="N761" s="487">
        <v>117</v>
      </c>
      <c r="O761" s="488" t="s">
        <v>980</v>
      </c>
      <c r="P761" s="488" t="s">
        <v>981</v>
      </c>
      <c r="Q761" s="487">
        <v>2024</v>
      </c>
      <c r="R761" s="487">
        <v>37369089.5</v>
      </c>
      <c r="S761" s="489">
        <v>453964.29999999702</v>
      </c>
    </row>
    <row r="762" spans="1:19" x14ac:dyDescent="0.3">
      <c r="A762" s="487">
        <v>192</v>
      </c>
      <c r="B762" s="488" t="s">
        <v>1151</v>
      </c>
      <c r="C762" s="487">
        <v>19</v>
      </c>
      <c r="D762" s="488" t="s">
        <v>801</v>
      </c>
      <c r="E762" s="488" t="s">
        <v>778</v>
      </c>
      <c r="F762" s="488" t="s">
        <v>777</v>
      </c>
      <c r="G762" s="488" t="s">
        <v>1230</v>
      </c>
      <c r="H762" s="488" t="s">
        <v>583</v>
      </c>
      <c r="I762" s="488" t="s">
        <v>726</v>
      </c>
      <c r="J762" s="487">
        <v>2025</v>
      </c>
      <c r="K762" s="487">
        <v>32178616.800000001</v>
      </c>
      <c r="L762" s="488" t="s">
        <v>963</v>
      </c>
      <c r="M762" s="488" t="s">
        <v>963</v>
      </c>
      <c r="N762" s="487">
        <v>114</v>
      </c>
      <c r="O762" s="488" t="s">
        <v>964</v>
      </c>
      <c r="P762" s="488" t="s">
        <v>977</v>
      </c>
      <c r="Q762" s="487">
        <v>2024</v>
      </c>
      <c r="R762" s="487">
        <v>26881105.5</v>
      </c>
      <c r="S762" s="489">
        <v>5297511.3000000007</v>
      </c>
    </row>
    <row r="763" spans="1:19" x14ac:dyDescent="0.3">
      <c r="A763" s="487">
        <v>192</v>
      </c>
      <c r="B763" s="488" t="s">
        <v>1151</v>
      </c>
      <c r="C763" s="487">
        <v>19</v>
      </c>
      <c r="D763" s="488" t="s">
        <v>801</v>
      </c>
      <c r="E763" s="488" t="s">
        <v>778</v>
      </c>
      <c r="F763" s="488" t="s">
        <v>777</v>
      </c>
      <c r="G763" s="488" t="s">
        <v>1230</v>
      </c>
      <c r="H763" s="488" t="s">
        <v>583</v>
      </c>
      <c r="I763" s="488" t="s">
        <v>726</v>
      </c>
      <c r="J763" s="487">
        <v>2025</v>
      </c>
      <c r="K763" s="487">
        <v>925896.68</v>
      </c>
      <c r="L763" s="488" t="s">
        <v>963</v>
      </c>
      <c r="M763" s="488" t="s">
        <v>963</v>
      </c>
      <c r="N763" s="487">
        <v>115</v>
      </c>
      <c r="O763" s="488" t="s">
        <v>965</v>
      </c>
      <c r="P763" s="488" t="s">
        <v>978</v>
      </c>
      <c r="Q763" s="487">
        <v>2024</v>
      </c>
      <c r="R763" s="487">
        <v>557394.30000000005</v>
      </c>
      <c r="S763" s="489">
        <v>368502.38</v>
      </c>
    </row>
    <row r="764" spans="1:19" x14ac:dyDescent="0.3">
      <c r="A764" s="487">
        <v>192</v>
      </c>
      <c r="B764" s="488" t="s">
        <v>1151</v>
      </c>
      <c r="C764" s="487">
        <v>19</v>
      </c>
      <c r="D764" s="488" t="s">
        <v>801</v>
      </c>
      <c r="E764" s="488" t="s">
        <v>778</v>
      </c>
      <c r="F764" s="488" t="s">
        <v>777</v>
      </c>
      <c r="G764" s="488" t="s">
        <v>1230</v>
      </c>
      <c r="H764" s="488" t="s">
        <v>583</v>
      </c>
      <c r="I764" s="488" t="s">
        <v>726</v>
      </c>
      <c r="J764" s="487">
        <v>2025</v>
      </c>
      <c r="K764" s="487">
        <v>5482837.7199999997</v>
      </c>
      <c r="L764" s="488" t="s">
        <v>963</v>
      </c>
      <c r="M764" s="488" t="s">
        <v>963</v>
      </c>
      <c r="N764" s="487">
        <v>116</v>
      </c>
      <c r="O764" s="488" t="s">
        <v>966</v>
      </c>
      <c r="P764" s="488" t="s">
        <v>979</v>
      </c>
      <c r="Q764" s="487">
        <v>2024</v>
      </c>
      <c r="R764" s="487">
        <v>4113512.1</v>
      </c>
      <c r="S764" s="489">
        <v>1369325.6199999996</v>
      </c>
    </row>
    <row r="765" spans="1:19" x14ac:dyDescent="0.3">
      <c r="A765" s="487">
        <v>192</v>
      </c>
      <c r="B765" s="488" t="s">
        <v>1151</v>
      </c>
      <c r="C765" s="487">
        <v>19</v>
      </c>
      <c r="D765" s="488" t="s">
        <v>801</v>
      </c>
      <c r="E765" s="488" t="s">
        <v>778</v>
      </c>
      <c r="F765" s="488" t="s">
        <v>777</v>
      </c>
      <c r="G765" s="488" t="s">
        <v>1230</v>
      </c>
      <c r="H765" s="488" t="s">
        <v>583</v>
      </c>
      <c r="I765" s="488" t="s">
        <v>726</v>
      </c>
      <c r="J765" s="487">
        <v>2025</v>
      </c>
      <c r="K765" s="487">
        <v>38587351.200000003</v>
      </c>
      <c r="L765" s="488" t="s">
        <v>963</v>
      </c>
      <c r="M765" s="488" t="s">
        <v>963</v>
      </c>
      <c r="N765" s="487">
        <v>117</v>
      </c>
      <c r="O765" s="488" t="s">
        <v>980</v>
      </c>
      <c r="P765" s="488" t="s">
        <v>981</v>
      </c>
      <c r="Q765" s="487">
        <v>2024</v>
      </c>
      <c r="R765" s="487">
        <v>31552011.899999999</v>
      </c>
      <c r="S765" s="489">
        <v>7035339.3000000045</v>
      </c>
    </row>
    <row r="766" spans="1:19" x14ac:dyDescent="0.3">
      <c r="A766" s="487">
        <v>193</v>
      </c>
      <c r="B766" s="488" t="s">
        <v>122</v>
      </c>
      <c r="C766" s="487">
        <v>20</v>
      </c>
      <c r="D766" s="488" t="s">
        <v>789</v>
      </c>
      <c r="E766" s="488" t="s">
        <v>737</v>
      </c>
      <c r="F766" s="488" t="s">
        <v>736</v>
      </c>
      <c r="G766" s="488" t="s">
        <v>740</v>
      </c>
      <c r="H766" s="488" t="s">
        <v>28</v>
      </c>
      <c r="I766" s="488" t="s">
        <v>726</v>
      </c>
      <c r="J766" s="487">
        <v>2025</v>
      </c>
      <c r="K766" s="487">
        <v>1242960709.5999999</v>
      </c>
      <c r="L766" s="488" t="s">
        <v>963</v>
      </c>
      <c r="M766" s="488" t="s">
        <v>963</v>
      </c>
      <c r="N766" s="487">
        <v>114</v>
      </c>
      <c r="O766" s="488" t="s">
        <v>964</v>
      </c>
      <c r="P766" s="488" t="s">
        <v>977</v>
      </c>
      <c r="Q766" s="487">
        <v>2024</v>
      </c>
      <c r="R766" s="487">
        <v>984398706.65999997</v>
      </c>
      <c r="S766" s="489">
        <v>258562002.93999994</v>
      </c>
    </row>
    <row r="767" spans="1:19" x14ac:dyDescent="0.3">
      <c r="A767" s="487">
        <v>193</v>
      </c>
      <c r="B767" s="488" t="s">
        <v>122</v>
      </c>
      <c r="C767" s="487">
        <v>20</v>
      </c>
      <c r="D767" s="488" t="s">
        <v>789</v>
      </c>
      <c r="E767" s="488" t="s">
        <v>737</v>
      </c>
      <c r="F767" s="488" t="s">
        <v>736</v>
      </c>
      <c r="G767" s="488" t="s">
        <v>740</v>
      </c>
      <c r="H767" s="488" t="s">
        <v>28</v>
      </c>
      <c r="I767" s="488" t="s">
        <v>726</v>
      </c>
      <c r="J767" s="487">
        <v>2025</v>
      </c>
      <c r="K767" s="487">
        <v>322781412.76300001</v>
      </c>
      <c r="L767" s="488" t="s">
        <v>963</v>
      </c>
      <c r="M767" s="488" t="s">
        <v>963</v>
      </c>
      <c r="N767" s="487">
        <v>115</v>
      </c>
      <c r="O767" s="488" t="s">
        <v>965</v>
      </c>
      <c r="P767" s="488" t="s">
        <v>978</v>
      </c>
      <c r="Q767" s="487">
        <v>2024</v>
      </c>
      <c r="R767" s="487">
        <v>252766756.30000001</v>
      </c>
      <c r="S767" s="489">
        <v>70014656.463</v>
      </c>
    </row>
    <row r="768" spans="1:19" x14ac:dyDescent="0.3">
      <c r="A768" s="487">
        <v>193</v>
      </c>
      <c r="B768" s="488" t="s">
        <v>122</v>
      </c>
      <c r="C768" s="487">
        <v>20</v>
      </c>
      <c r="D768" s="488" t="s">
        <v>789</v>
      </c>
      <c r="E768" s="488" t="s">
        <v>737</v>
      </c>
      <c r="F768" s="488" t="s">
        <v>736</v>
      </c>
      <c r="G768" s="488" t="s">
        <v>740</v>
      </c>
      <c r="H768" s="488" t="s">
        <v>28</v>
      </c>
      <c r="I768" s="488" t="s">
        <v>726</v>
      </c>
      <c r="J768" s="487">
        <v>2025</v>
      </c>
      <c r="K768" s="487">
        <v>77723985.25</v>
      </c>
      <c r="L768" s="488" t="s">
        <v>963</v>
      </c>
      <c r="M768" s="488" t="s">
        <v>963</v>
      </c>
      <c r="N768" s="487">
        <v>116</v>
      </c>
      <c r="O768" s="488" t="s">
        <v>966</v>
      </c>
      <c r="P768" s="488" t="s">
        <v>979</v>
      </c>
      <c r="Q768" s="487">
        <v>2024</v>
      </c>
      <c r="R768" s="487">
        <v>82688295.5</v>
      </c>
      <c r="S768" s="489">
        <v>-4964310.25</v>
      </c>
    </row>
    <row r="769" spans="1:19" x14ac:dyDescent="0.3">
      <c r="A769" s="487">
        <v>193</v>
      </c>
      <c r="B769" s="488" t="s">
        <v>122</v>
      </c>
      <c r="C769" s="487">
        <v>20</v>
      </c>
      <c r="D769" s="488" t="s">
        <v>789</v>
      </c>
      <c r="E769" s="488" t="s">
        <v>737</v>
      </c>
      <c r="F769" s="488" t="s">
        <v>736</v>
      </c>
      <c r="G769" s="488" t="s">
        <v>740</v>
      </c>
      <c r="H769" s="488" t="s">
        <v>28</v>
      </c>
      <c r="I769" s="488" t="s">
        <v>726</v>
      </c>
      <c r="J769" s="487">
        <v>2025</v>
      </c>
      <c r="K769" s="487">
        <v>1643466107.6129999</v>
      </c>
      <c r="L769" s="488" t="s">
        <v>963</v>
      </c>
      <c r="M769" s="488" t="s">
        <v>963</v>
      </c>
      <c r="N769" s="487">
        <v>117</v>
      </c>
      <c r="O769" s="488" t="s">
        <v>980</v>
      </c>
      <c r="P769" s="488" t="s">
        <v>981</v>
      </c>
      <c r="Q769" s="487">
        <v>2024</v>
      </c>
      <c r="R769" s="487">
        <v>1319853758.46</v>
      </c>
      <c r="S769" s="489">
        <v>323612349.15299988</v>
      </c>
    </row>
    <row r="770" spans="1:19" x14ac:dyDescent="0.3">
      <c r="A770" s="487">
        <v>195</v>
      </c>
      <c r="B770" s="488" t="s">
        <v>1152</v>
      </c>
      <c r="C770" s="487">
        <v>20</v>
      </c>
      <c r="D770" s="488" t="s">
        <v>789</v>
      </c>
      <c r="E770" s="488" t="s">
        <v>778</v>
      </c>
      <c r="F770" s="488" t="s">
        <v>777</v>
      </c>
      <c r="G770" s="488" t="s">
        <v>781</v>
      </c>
      <c r="H770" s="488" t="s">
        <v>782</v>
      </c>
      <c r="I770" s="488" t="s">
        <v>726</v>
      </c>
      <c r="J770" s="487">
        <v>2025</v>
      </c>
      <c r="K770" s="487">
        <v>1811838.59</v>
      </c>
      <c r="L770" s="488" t="s">
        <v>963</v>
      </c>
      <c r="M770" s="488" t="s">
        <v>963</v>
      </c>
      <c r="N770" s="487">
        <v>114</v>
      </c>
      <c r="O770" s="488" t="s">
        <v>964</v>
      </c>
      <c r="P770" s="488" t="s">
        <v>977</v>
      </c>
      <c r="Q770" s="487">
        <v>2024</v>
      </c>
      <c r="R770" s="487">
        <v>1744696.74</v>
      </c>
      <c r="S770" s="489">
        <v>67141.850000000093</v>
      </c>
    </row>
    <row r="771" spans="1:19" x14ac:dyDescent="0.3">
      <c r="A771" s="487">
        <v>195</v>
      </c>
      <c r="B771" s="488" t="s">
        <v>1152</v>
      </c>
      <c r="C771" s="487">
        <v>20</v>
      </c>
      <c r="D771" s="488" t="s">
        <v>789</v>
      </c>
      <c r="E771" s="488" t="s">
        <v>778</v>
      </c>
      <c r="F771" s="488" t="s">
        <v>777</v>
      </c>
      <c r="G771" s="488" t="s">
        <v>781</v>
      </c>
      <c r="H771" s="488" t="s">
        <v>782</v>
      </c>
      <c r="I771" s="488" t="s">
        <v>726</v>
      </c>
      <c r="J771" s="487">
        <v>2025</v>
      </c>
      <c r="K771" s="487">
        <v>49470.1</v>
      </c>
      <c r="L771" s="488" t="s">
        <v>963</v>
      </c>
      <c r="M771" s="488" t="s">
        <v>963</v>
      </c>
      <c r="N771" s="487">
        <v>115</v>
      </c>
      <c r="O771" s="488" t="s">
        <v>965</v>
      </c>
      <c r="P771" s="488" t="s">
        <v>978</v>
      </c>
      <c r="Q771" s="487">
        <v>2024</v>
      </c>
      <c r="R771" s="487">
        <v>17963.46</v>
      </c>
      <c r="S771" s="489">
        <v>31506.639999999999</v>
      </c>
    </row>
    <row r="772" spans="1:19" x14ac:dyDescent="0.3">
      <c r="A772" s="487">
        <v>195</v>
      </c>
      <c r="B772" s="488" t="s">
        <v>1152</v>
      </c>
      <c r="C772" s="487">
        <v>20</v>
      </c>
      <c r="D772" s="488" t="s">
        <v>789</v>
      </c>
      <c r="E772" s="488" t="s">
        <v>778</v>
      </c>
      <c r="F772" s="488" t="s">
        <v>777</v>
      </c>
      <c r="G772" s="488" t="s">
        <v>781</v>
      </c>
      <c r="H772" s="488" t="s">
        <v>782</v>
      </c>
      <c r="I772" s="488" t="s">
        <v>726</v>
      </c>
      <c r="J772" s="487">
        <v>2025</v>
      </c>
      <c r="K772" s="487">
        <v>95923.9</v>
      </c>
      <c r="L772" s="488" t="s">
        <v>963</v>
      </c>
      <c r="M772" s="488" t="s">
        <v>963</v>
      </c>
      <c r="N772" s="487">
        <v>116</v>
      </c>
      <c r="O772" s="488" t="s">
        <v>966</v>
      </c>
      <c r="P772" s="488" t="s">
        <v>979</v>
      </c>
      <c r="Q772" s="487">
        <v>2024</v>
      </c>
      <c r="R772" s="487">
        <v>127444.38</v>
      </c>
      <c r="S772" s="489">
        <v>-31520.48000000001</v>
      </c>
    </row>
    <row r="773" spans="1:19" x14ac:dyDescent="0.3">
      <c r="A773" s="487">
        <v>195</v>
      </c>
      <c r="B773" s="488" t="s">
        <v>1152</v>
      </c>
      <c r="C773" s="487">
        <v>20</v>
      </c>
      <c r="D773" s="488" t="s">
        <v>789</v>
      </c>
      <c r="E773" s="488" t="s">
        <v>778</v>
      </c>
      <c r="F773" s="488" t="s">
        <v>777</v>
      </c>
      <c r="G773" s="488" t="s">
        <v>781</v>
      </c>
      <c r="H773" s="488" t="s">
        <v>782</v>
      </c>
      <c r="I773" s="488" t="s">
        <v>726</v>
      </c>
      <c r="J773" s="487">
        <v>2025</v>
      </c>
      <c r="K773" s="487">
        <v>1957232.59</v>
      </c>
      <c r="L773" s="488" t="s">
        <v>963</v>
      </c>
      <c r="M773" s="488" t="s">
        <v>963</v>
      </c>
      <c r="N773" s="487">
        <v>117</v>
      </c>
      <c r="O773" s="488" t="s">
        <v>980</v>
      </c>
      <c r="P773" s="488" t="s">
        <v>981</v>
      </c>
      <c r="Q773" s="487">
        <v>2024</v>
      </c>
      <c r="R773" s="487">
        <v>1890104.58</v>
      </c>
      <c r="S773" s="489">
        <v>67128.010000000009</v>
      </c>
    </row>
    <row r="774" spans="1:19" x14ac:dyDescent="0.3">
      <c r="A774" s="487">
        <v>199</v>
      </c>
      <c r="B774" s="488" t="s">
        <v>1153</v>
      </c>
      <c r="C774" s="487">
        <v>11</v>
      </c>
      <c r="D774" s="488" t="s">
        <v>784</v>
      </c>
      <c r="E774" s="488" t="s">
        <v>728</v>
      </c>
      <c r="F774" s="488" t="s">
        <v>727</v>
      </c>
      <c r="G774" s="488" t="s">
        <v>732</v>
      </c>
      <c r="H774" s="488" t="s">
        <v>594</v>
      </c>
      <c r="I774" s="488" t="s">
        <v>726</v>
      </c>
      <c r="J774" s="487">
        <v>2025</v>
      </c>
      <c r="K774" s="487">
        <v>1571584</v>
      </c>
      <c r="L774" s="488" t="s">
        <v>963</v>
      </c>
      <c r="M774" s="488" t="s">
        <v>963</v>
      </c>
      <c r="N774" s="487">
        <v>114</v>
      </c>
      <c r="O774" s="488" t="s">
        <v>964</v>
      </c>
      <c r="P774" s="488" t="s">
        <v>977</v>
      </c>
      <c r="Q774" s="487">
        <v>2024</v>
      </c>
      <c r="R774" s="487">
        <v>1193764</v>
      </c>
      <c r="S774" s="489">
        <v>377820</v>
      </c>
    </row>
    <row r="775" spans="1:19" x14ac:dyDescent="0.3">
      <c r="A775" s="487">
        <v>199</v>
      </c>
      <c r="B775" s="488" t="s">
        <v>1153</v>
      </c>
      <c r="C775" s="487">
        <v>11</v>
      </c>
      <c r="D775" s="488" t="s">
        <v>784</v>
      </c>
      <c r="E775" s="488" t="s">
        <v>728</v>
      </c>
      <c r="F775" s="488" t="s">
        <v>727</v>
      </c>
      <c r="G775" s="488" t="s">
        <v>732</v>
      </c>
      <c r="H775" s="488" t="s">
        <v>594</v>
      </c>
      <c r="I775" s="488" t="s">
        <v>726</v>
      </c>
      <c r="J775" s="487">
        <v>2025</v>
      </c>
      <c r="K775" s="487">
        <v>0</v>
      </c>
      <c r="L775" s="488" t="s">
        <v>963</v>
      </c>
      <c r="M775" s="488" t="s">
        <v>963</v>
      </c>
      <c r="N775" s="487">
        <v>115</v>
      </c>
      <c r="O775" s="488" t="s">
        <v>965</v>
      </c>
      <c r="P775" s="488" t="s">
        <v>978</v>
      </c>
      <c r="Q775" s="487">
        <v>2024</v>
      </c>
      <c r="R775" s="487">
        <v>0</v>
      </c>
      <c r="S775" s="489">
        <v>0</v>
      </c>
    </row>
    <row r="776" spans="1:19" x14ac:dyDescent="0.3">
      <c r="A776" s="487">
        <v>199</v>
      </c>
      <c r="B776" s="488" t="s">
        <v>1153</v>
      </c>
      <c r="C776" s="487">
        <v>11</v>
      </c>
      <c r="D776" s="488" t="s">
        <v>784</v>
      </c>
      <c r="E776" s="488" t="s">
        <v>728</v>
      </c>
      <c r="F776" s="488" t="s">
        <v>727</v>
      </c>
      <c r="G776" s="488" t="s">
        <v>732</v>
      </c>
      <c r="H776" s="488" t="s">
        <v>594</v>
      </c>
      <c r="I776" s="488" t="s">
        <v>726</v>
      </c>
      <c r="J776" s="487">
        <v>2025</v>
      </c>
      <c r="K776" s="487">
        <v>0</v>
      </c>
      <c r="L776" s="488" t="s">
        <v>963</v>
      </c>
      <c r="M776" s="488" t="s">
        <v>963</v>
      </c>
      <c r="N776" s="487">
        <v>116</v>
      </c>
      <c r="O776" s="488" t="s">
        <v>966</v>
      </c>
      <c r="P776" s="488" t="s">
        <v>979</v>
      </c>
      <c r="Q776" s="487">
        <v>2024</v>
      </c>
      <c r="R776" s="487">
        <v>0</v>
      </c>
      <c r="S776" s="489">
        <v>0</v>
      </c>
    </row>
    <row r="777" spans="1:19" x14ac:dyDescent="0.3">
      <c r="A777" s="487">
        <v>199</v>
      </c>
      <c r="B777" s="488" t="s">
        <v>1153</v>
      </c>
      <c r="C777" s="487">
        <v>11</v>
      </c>
      <c r="D777" s="488" t="s">
        <v>784</v>
      </c>
      <c r="E777" s="488" t="s">
        <v>728</v>
      </c>
      <c r="F777" s="488" t="s">
        <v>727</v>
      </c>
      <c r="G777" s="488" t="s">
        <v>732</v>
      </c>
      <c r="H777" s="488" t="s">
        <v>594</v>
      </c>
      <c r="I777" s="488" t="s">
        <v>726</v>
      </c>
      <c r="J777" s="487">
        <v>2025</v>
      </c>
      <c r="K777" s="487">
        <v>1571584</v>
      </c>
      <c r="L777" s="488" t="s">
        <v>963</v>
      </c>
      <c r="M777" s="488" t="s">
        <v>963</v>
      </c>
      <c r="N777" s="487">
        <v>117</v>
      </c>
      <c r="O777" s="488" t="s">
        <v>980</v>
      </c>
      <c r="P777" s="488" t="s">
        <v>981</v>
      </c>
      <c r="Q777" s="487">
        <v>2024</v>
      </c>
      <c r="R777" s="487">
        <v>1193764</v>
      </c>
      <c r="S777" s="489">
        <v>377820</v>
      </c>
    </row>
    <row r="778" spans="1:19" x14ac:dyDescent="0.3">
      <c r="A778" s="487">
        <v>201</v>
      </c>
      <c r="B778" s="488" t="s">
        <v>1154</v>
      </c>
      <c r="C778" s="487">
        <v>4</v>
      </c>
      <c r="D778" s="488" t="s">
        <v>797</v>
      </c>
      <c r="E778" s="488" t="s">
        <v>750</v>
      </c>
      <c r="F778" s="488" t="s">
        <v>749</v>
      </c>
      <c r="G778" s="488" t="s">
        <v>1229</v>
      </c>
      <c r="H778" s="488" t="s">
        <v>751</v>
      </c>
      <c r="I778" s="488" t="s">
        <v>726</v>
      </c>
      <c r="J778" s="487">
        <v>2025</v>
      </c>
      <c r="K778" s="487">
        <v>104340</v>
      </c>
      <c r="L778" s="488" t="s">
        <v>963</v>
      </c>
      <c r="M778" s="488" t="s">
        <v>963</v>
      </c>
      <c r="N778" s="487">
        <v>114</v>
      </c>
      <c r="O778" s="488" t="s">
        <v>964</v>
      </c>
      <c r="P778" s="488" t="s">
        <v>977</v>
      </c>
      <c r="Q778" s="487">
        <v>2024</v>
      </c>
      <c r="R778" s="487">
        <v>190080</v>
      </c>
      <c r="S778" s="489">
        <v>-85740</v>
      </c>
    </row>
    <row r="779" spans="1:19" x14ac:dyDescent="0.3">
      <c r="A779" s="487">
        <v>201</v>
      </c>
      <c r="B779" s="488" t="s">
        <v>1154</v>
      </c>
      <c r="C779" s="487">
        <v>4</v>
      </c>
      <c r="D779" s="488" t="s">
        <v>797</v>
      </c>
      <c r="E779" s="488" t="s">
        <v>750</v>
      </c>
      <c r="F779" s="488" t="s">
        <v>749</v>
      </c>
      <c r="G779" s="488" t="s">
        <v>1229</v>
      </c>
      <c r="H779" s="488" t="s">
        <v>751</v>
      </c>
      <c r="I779" s="488" t="s">
        <v>726</v>
      </c>
      <c r="J779" s="487">
        <v>2025</v>
      </c>
      <c r="K779" s="487">
        <v>0</v>
      </c>
      <c r="L779" s="488" t="s">
        <v>963</v>
      </c>
      <c r="M779" s="488" t="s">
        <v>963</v>
      </c>
      <c r="N779" s="487">
        <v>115</v>
      </c>
      <c r="O779" s="488" t="s">
        <v>965</v>
      </c>
      <c r="P779" s="488" t="s">
        <v>978</v>
      </c>
      <c r="Q779" s="487">
        <v>2024</v>
      </c>
      <c r="R779" s="487">
        <v>864</v>
      </c>
      <c r="S779" s="489">
        <v>-864</v>
      </c>
    </row>
    <row r="780" spans="1:19" x14ac:dyDescent="0.3">
      <c r="A780" s="487">
        <v>201</v>
      </c>
      <c r="B780" s="488" t="s">
        <v>1154</v>
      </c>
      <c r="C780" s="487">
        <v>4</v>
      </c>
      <c r="D780" s="488" t="s">
        <v>797</v>
      </c>
      <c r="E780" s="488" t="s">
        <v>750</v>
      </c>
      <c r="F780" s="488" t="s">
        <v>749</v>
      </c>
      <c r="G780" s="488" t="s">
        <v>1229</v>
      </c>
      <c r="H780" s="488" t="s">
        <v>751</v>
      </c>
      <c r="I780" s="488" t="s">
        <v>726</v>
      </c>
      <c r="J780" s="487">
        <v>2025</v>
      </c>
      <c r="K780" s="487">
        <v>0</v>
      </c>
      <c r="L780" s="488" t="s">
        <v>963</v>
      </c>
      <c r="M780" s="488" t="s">
        <v>963</v>
      </c>
      <c r="N780" s="487">
        <v>116</v>
      </c>
      <c r="O780" s="488" t="s">
        <v>966</v>
      </c>
      <c r="P780" s="488" t="s">
        <v>979</v>
      </c>
      <c r="Q780" s="487">
        <v>2024</v>
      </c>
      <c r="R780" s="487">
        <v>0</v>
      </c>
      <c r="S780" s="489">
        <v>0</v>
      </c>
    </row>
    <row r="781" spans="1:19" x14ac:dyDescent="0.3">
      <c r="A781" s="487">
        <v>201</v>
      </c>
      <c r="B781" s="488" t="s">
        <v>1154</v>
      </c>
      <c r="C781" s="487">
        <v>4</v>
      </c>
      <c r="D781" s="488" t="s">
        <v>797</v>
      </c>
      <c r="E781" s="488" t="s">
        <v>750</v>
      </c>
      <c r="F781" s="488" t="s">
        <v>749</v>
      </c>
      <c r="G781" s="488" t="s">
        <v>1229</v>
      </c>
      <c r="H781" s="488" t="s">
        <v>751</v>
      </c>
      <c r="I781" s="488" t="s">
        <v>726</v>
      </c>
      <c r="J781" s="487">
        <v>2025</v>
      </c>
      <c r="K781" s="487">
        <v>104340</v>
      </c>
      <c r="L781" s="488" t="s">
        <v>963</v>
      </c>
      <c r="M781" s="488" t="s">
        <v>963</v>
      </c>
      <c r="N781" s="487">
        <v>117</v>
      </c>
      <c r="O781" s="488" t="s">
        <v>980</v>
      </c>
      <c r="P781" s="488" t="s">
        <v>981</v>
      </c>
      <c r="Q781" s="487">
        <v>2024</v>
      </c>
      <c r="R781" s="487">
        <v>190944</v>
      </c>
      <c r="S781" s="489">
        <v>-86604</v>
      </c>
    </row>
    <row r="782" spans="1:19" x14ac:dyDescent="0.3">
      <c r="A782" s="487">
        <v>202</v>
      </c>
      <c r="B782" s="488" t="s">
        <v>1155</v>
      </c>
      <c r="C782" s="487">
        <v>1</v>
      </c>
      <c r="D782" s="488" t="s">
        <v>798</v>
      </c>
      <c r="E782" s="488" t="s">
        <v>750</v>
      </c>
      <c r="F782" s="488" t="s">
        <v>749</v>
      </c>
      <c r="G782" s="488" t="s">
        <v>1229</v>
      </c>
      <c r="H782" s="488" t="s">
        <v>751</v>
      </c>
      <c r="I782" s="488" t="s">
        <v>726</v>
      </c>
      <c r="J782" s="487">
        <v>2025</v>
      </c>
      <c r="K782" s="487">
        <v>13658640</v>
      </c>
      <c r="L782" s="488" t="s">
        <v>963</v>
      </c>
      <c r="M782" s="488" t="s">
        <v>963</v>
      </c>
      <c r="N782" s="487">
        <v>114</v>
      </c>
      <c r="O782" s="488" t="s">
        <v>964</v>
      </c>
      <c r="P782" s="488" t="s">
        <v>977</v>
      </c>
      <c r="Q782" s="487">
        <v>2024</v>
      </c>
      <c r="R782" s="487">
        <v>9777620</v>
      </c>
      <c r="S782" s="489">
        <v>3881020</v>
      </c>
    </row>
    <row r="783" spans="1:19" x14ac:dyDescent="0.3">
      <c r="A783" s="487">
        <v>202</v>
      </c>
      <c r="B783" s="488" t="s">
        <v>1155</v>
      </c>
      <c r="C783" s="487">
        <v>1</v>
      </c>
      <c r="D783" s="488" t="s">
        <v>798</v>
      </c>
      <c r="E783" s="488" t="s">
        <v>750</v>
      </c>
      <c r="F783" s="488" t="s">
        <v>749</v>
      </c>
      <c r="G783" s="488" t="s">
        <v>1229</v>
      </c>
      <c r="H783" s="488" t="s">
        <v>751</v>
      </c>
      <c r="I783" s="488" t="s">
        <v>726</v>
      </c>
      <c r="J783" s="487">
        <v>2025</v>
      </c>
      <c r="K783" s="487">
        <v>141979.28</v>
      </c>
      <c r="L783" s="488" t="s">
        <v>963</v>
      </c>
      <c r="M783" s="488" t="s">
        <v>963</v>
      </c>
      <c r="N783" s="487">
        <v>115</v>
      </c>
      <c r="O783" s="488" t="s">
        <v>965</v>
      </c>
      <c r="P783" s="488" t="s">
        <v>978</v>
      </c>
      <c r="Q783" s="487">
        <v>2024</v>
      </c>
      <c r="R783" s="487">
        <v>268713</v>
      </c>
      <c r="S783" s="489">
        <v>-126733.72</v>
      </c>
    </row>
    <row r="784" spans="1:19" x14ac:dyDescent="0.3">
      <c r="A784" s="487">
        <v>202</v>
      </c>
      <c r="B784" s="488" t="s">
        <v>1155</v>
      </c>
      <c r="C784" s="487">
        <v>1</v>
      </c>
      <c r="D784" s="488" t="s">
        <v>798</v>
      </c>
      <c r="E784" s="488" t="s">
        <v>750</v>
      </c>
      <c r="F784" s="488" t="s">
        <v>749</v>
      </c>
      <c r="G784" s="488" t="s">
        <v>1229</v>
      </c>
      <c r="H784" s="488" t="s">
        <v>751</v>
      </c>
      <c r="I784" s="488" t="s">
        <v>726</v>
      </c>
      <c r="J784" s="487">
        <v>2025</v>
      </c>
      <c r="K784" s="487">
        <v>413770.223</v>
      </c>
      <c r="L784" s="488" t="s">
        <v>963</v>
      </c>
      <c r="M784" s="488" t="s">
        <v>963</v>
      </c>
      <c r="N784" s="487">
        <v>116</v>
      </c>
      <c r="O784" s="488" t="s">
        <v>966</v>
      </c>
      <c r="P784" s="488" t="s">
        <v>979</v>
      </c>
      <c r="Q784" s="487">
        <v>2024</v>
      </c>
      <c r="R784" s="487">
        <v>95630</v>
      </c>
      <c r="S784" s="489">
        <v>318140.223</v>
      </c>
    </row>
    <row r="785" spans="1:19" x14ac:dyDescent="0.3">
      <c r="A785" s="487">
        <v>202</v>
      </c>
      <c r="B785" s="488" t="s">
        <v>1155</v>
      </c>
      <c r="C785" s="487">
        <v>1</v>
      </c>
      <c r="D785" s="488" t="s">
        <v>798</v>
      </c>
      <c r="E785" s="488" t="s">
        <v>750</v>
      </c>
      <c r="F785" s="488" t="s">
        <v>749</v>
      </c>
      <c r="G785" s="488" t="s">
        <v>1229</v>
      </c>
      <c r="H785" s="488" t="s">
        <v>751</v>
      </c>
      <c r="I785" s="488" t="s">
        <v>726</v>
      </c>
      <c r="J785" s="487">
        <v>2025</v>
      </c>
      <c r="K785" s="487">
        <v>14214389.503</v>
      </c>
      <c r="L785" s="488" t="s">
        <v>963</v>
      </c>
      <c r="M785" s="488" t="s">
        <v>963</v>
      </c>
      <c r="N785" s="487">
        <v>117</v>
      </c>
      <c r="O785" s="488" t="s">
        <v>980</v>
      </c>
      <c r="P785" s="488" t="s">
        <v>981</v>
      </c>
      <c r="Q785" s="487">
        <v>2024</v>
      </c>
      <c r="R785" s="487">
        <v>10141963</v>
      </c>
      <c r="S785" s="489">
        <v>4072426.5030000005</v>
      </c>
    </row>
    <row r="786" spans="1:19" x14ac:dyDescent="0.3">
      <c r="A786" s="487">
        <v>204</v>
      </c>
      <c r="B786" s="488" t="s">
        <v>1156</v>
      </c>
      <c r="C786" s="487">
        <v>1</v>
      </c>
      <c r="D786" s="488" t="s">
        <v>798</v>
      </c>
      <c r="E786" s="488" t="s">
        <v>778</v>
      </c>
      <c r="F786" s="488" t="s">
        <v>777</v>
      </c>
      <c r="G786" s="488" t="s">
        <v>779</v>
      </c>
      <c r="H786" s="488" t="s">
        <v>780</v>
      </c>
      <c r="I786" s="488" t="s">
        <v>726</v>
      </c>
      <c r="J786" s="487">
        <v>2025</v>
      </c>
      <c r="K786" s="487">
        <v>0</v>
      </c>
      <c r="L786" s="488" t="s">
        <v>963</v>
      </c>
      <c r="M786" s="488" t="s">
        <v>963</v>
      </c>
      <c r="N786" s="487">
        <v>114</v>
      </c>
      <c r="O786" s="488" t="s">
        <v>964</v>
      </c>
      <c r="P786" s="488" t="s">
        <v>977</v>
      </c>
      <c r="Q786" s="487">
        <v>2024</v>
      </c>
      <c r="R786" s="487">
        <v>0</v>
      </c>
      <c r="S786" s="489">
        <v>0</v>
      </c>
    </row>
    <row r="787" spans="1:19" x14ac:dyDescent="0.3">
      <c r="A787" s="487">
        <v>204</v>
      </c>
      <c r="B787" s="488" t="s">
        <v>1156</v>
      </c>
      <c r="C787" s="487">
        <v>1</v>
      </c>
      <c r="D787" s="488" t="s">
        <v>798</v>
      </c>
      <c r="E787" s="488" t="s">
        <v>778</v>
      </c>
      <c r="F787" s="488" t="s">
        <v>777</v>
      </c>
      <c r="G787" s="488" t="s">
        <v>779</v>
      </c>
      <c r="H787" s="488" t="s">
        <v>780</v>
      </c>
      <c r="I787" s="488" t="s">
        <v>726</v>
      </c>
      <c r="J787" s="487">
        <v>2025</v>
      </c>
      <c r="K787" s="487">
        <v>0</v>
      </c>
      <c r="L787" s="488" t="s">
        <v>963</v>
      </c>
      <c r="M787" s="488" t="s">
        <v>963</v>
      </c>
      <c r="N787" s="487">
        <v>115</v>
      </c>
      <c r="O787" s="488" t="s">
        <v>965</v>
      </c>
      <c r="P787" s="488" t="s">
        <v>978</v>
      </c>
      <c r="Q787" s="487">
        <v>2024</v>
      </c>
      <c r="R787" s="487">
        <v>0</v>
      </c>
      <c r="S787" s="489">
        <v>0</v>
      </c>
    </row>
    <row r="788" spans="1:19" x14ac:dyDescent="0.3">
      <c r="A788" s="487">
        <v>204</v>
      </c>
      <c r="B788" s="488" t="s">
        <v>1156</v>
      </c>
      <c r="C788" s="487">
        <v>1</v>
      </c>
      <c r="D788" s="488" t="s">
        <v>798</v>
      </c>
      <c r="E788" s="488" t="s">
        <v>778</v>
      </c>
      <c r="F788" s="488" t="s">
        <v>777</v>
      </c>
      <c r="G788" s="488" t="s">
        <v>779</v>
      </c>
      <c r="H788" s="488" t="s">
        <v>780</v>
      </c>
      <c r="I788" s="488" t="s">
        <v>726</v>
      </c>
      <c r="J788" s="487">
        <v>2025</v>
      </c>
      <c r="K788" s="487">
        <v>0</v>
      </c>
      <c r="L788" s="488" t="s">
        <v>963</v>
      </c>
      <c r="M788" s="488" t="s">
        <v>963</v>
      </c>
      <c r="N788" s="487">
        <v>116</v>
      </c>
      <c r="O788" s="488" t="s">
        <v>966</v>
      </c>
      <c r="P788" s="488" t="s">
        <v>979</v>
      </c>
      <c r="Q788" s="487">
        <v>2024</v>
      </c>
      <c r="R788" s="487">
        <v>0</v>
      </c>
      <c r="S788" s="489">
        <v>0</v>
      </c>
    </row>
    <row r="789" spans="1:19" x14ac:dyDescent="0.3">
      <c r="A789" s="487">
        <v>204</v>
      </c>
      <c r="B789" s="488" t="s">
        <v>1156</v>
      </c>
      <c r="C789" s="487">
        <v>1</v>
      </c>
      <c r="D789" s="488" t="s">
        <v>798</v>
      </c>
      <c r="E789" s="488" t="s">
        <v>778</v>
      </c>
      <c r="F789" s="488" t="s">
        <v>777</v>
      </c>
      <c r="G789" s="488" t="s">
        <v>779</v>
      </c>
      <c r="H789" s="488" t="s">
        <v>780</v>
      </c>
      <c r="I789" s="488" t="s">
        <v>726</v>
      </c>
      <c r="J789" s="487">
        <v>2025</v>
      </c>
      <c r="K789" s="487">
        <v>0</v>
      </c>
      <c r="L789" s="488" t="s">
        <v>963</v>
      </c>
      <c r="M789" s="488" t="s">
        <v>963</v>
      </c>
      <c r="N789" s="487">
        <v>117</v>
      </c>
      <c r="O789" s="488" t="s">
        <v>980</v>
      </c>
      <c r="P789" s="488" t="s">
        <v>981</v>
      </c>
      <c r="Q789" s="487">
        <v>2024</v>
      </c>
      <c r="R789" s="487">
        <v>0</v>
      </c>
      <c r="S789" s="489">
        <v>0</v>
      </c>
    </row>
    <row r="790" spans="1:19" x14ac:dyDescent="0.3">
      <c r="A790" s="487">
        <v>205</v>
      </c>
      <c r="B790" s="488" t="s">
        <v>1157</v>
      </c>
      <c r="C790" s="487">
        <v>11</v>
      </c>
      <c r="D790" s="488" t="s">
        <v>784</v>
      </c>
      <c r="E790" s="488" t="s">
        <v>778</v>
      </c>
      <c r="F790" s="488" t="s">
        <v>777</v>
      </c>
      <c r="G790" s="488" t="s">
        <v>779</v>
      </c>
      <c r="H790" s="488" t="s">
        <v>780</v>
      </c>
      <c r="I790" s="488" t="s">
        <v>726</v>
      </c>
      <c r="J790" s="487">
        <v>2025</v>
      </c>
      <c r="K790" s="487">
        <v>260906</v>
      </c>
      <c r="L790" s="488" t="s">
        <v>963</v>
      </c>
      <c r="M790" s="488" t="s">
        <v>963</v>
      </c>
      <c r="N790" s="487">
        <v>114</v>
      </c>
      <c r="O790" s="488" t="s">
        <v>964</v>
      </c>
      <c r="P790" s="488" t="s">
        <v>977</v>
      </c>
      <c r="Q790" s="487">
        <v>2024</v>
      </c>
      <c r="R790" s="487">
        <v>469118.20799999998</v>
      </c>
      <c r="S790" s="489">
        <v>-208212.20799999998</v>
      </c>
    </row>
    <row r="791" spans="1:19" x14ac:dyDescent="0.3">
      <c r="A791" s="487">
        <v>205</v>
      </c>
      <c r="B791" s="488" t="s">
        <v>1157</v>
      </c>
      <c r="C791" s="487">
        <v>11</v>
      </c>
      <c r="D791" s="488" t="s">
        <v>784</v>
      </c>
      <c r="E791" s="488" t="s">
        <v>778</v>
      </c>
      <c r="F791" s="488" t="s">
        <v>777</v>
      </c>
      <c r="G791" s="488" t="s">
        <v>779</v>
      </c>
      <c r="H791" s="488" t="s">
        <v>780</v>
      </c>
      <c r="I791" s="488" t="s">
        <v>726</v>
      </c>
      <c r="J791" s="487">
        <v>2025</v>
      </c>
      <c r="K791" s="487">
        <v>0</v>
      </c>
      <c r="L791" s="488" t="s">
        <v>963</v>
      </c>
      <c r="M791" s="488" t="s">
        <v>963</v>
      </c>
      <c r="N791" s="487">
        <v>115</v>
      </c>
      <c r="O791" s="488" t="s">
        <v>965</v>
      </c>
      <c r="P791" s="488" t="s">
        <v>978</v>
      </c>
      <c r="Q791" s="487">
        <v>2024</v>
      </c>
      <c r="R791" s="487">
        <v>0</v>
      </c>
      <c r="S791" s="489">
        <v>0</v>
      </c>
    </row>
    <row r="792" spans="1:19" x14ac:dyDescent="0.3">
      <c r="A792" s="487">
        <v>205</v>
      </c>
      <c r="B792" s="488" t="s">
        <v>1157</v>
      </c>
      <c r="C792" s="487">
        <v>11</v>
      </c>
      <c r="D792" s="488" t="s">
        <v>784</v>
      </c>
      <c r="E792" s="488" t="s">
        <v>778</v>
      </c>
      <c r="F792" s="488" t="s">
        <v>777</v>
      </c>
      <c r="G792" s="488" t="s">
        <v>779</v>
      </c>
      <c r="H792" s="488" t="s">
        <v>780</v>
      </c>
      <c r="I792" s="488" t="s">
        <v>726</v>
      </c>
      <c r="J792" s="487">
        <v>2025</v>
      </c>
      <c r="K792" s="487">
        <v>0</v>
      </c>
      <c r="L792" s="488" t="s">
        <v>963</v>
      </c>
      <c r="M792" s="488" t="s">
        <v>963</v>
      </c>
      <c r="N792" s="487">
        <v>116</v>
      </c>
      <c r="O792" s="488" t="s">
        <v>966</v>
      </c>
      <c r="P792" s="488" t="s">
        <v>979</v>
      </c>
      <c r="Q792" s="487">
        <v>2024</v>
      </c>
      <c r="R792" s="487">
        <v>0</v>
      </c>
      <c r="S792" s="489">
        <v>0</v>
      </c>
    </row>
    <row r="793" spans="1:19" x14ac:dyDescent="0.3">
      <c r="A793" s="487">
        <v>205</v>
      </c>
      <c r="B793" s="488" t="s">
        <v>1157</v>
      </c>
      <c r="C793" s="487">
        <v>11</v>
      </c>
      <c r="D793" s="488" t="s">
        <v>784</v>
      </c>
      <c r="E793" s="488" t="s">
        <v>778</v>
      </c>
      <c r="F793" s="488" t="s">
        <v>777</v>
      </c>
      <c r="G793" s="488" t="s">
        <v>779</v>
      </c>
      <c r="H793" s="488" t="s">
        <v>780</v>
      </c>
      <c r="I793" s="488" t="s">
        <v>726</v>
      </c>
      <c r="J793" s="487">
        <v>2025</v>
      </c>
      <c r="K793" s="487">
        <v>260906</v>
      </c>
      <c r="L793" s="488" t="s">
        <v>963</v>
      </c>
      <c r="M793" s="488" t="s">
        <v>963</v>
      </c>
      <c r="N793" s="487">
        <v>117</v>
      </c>
      <c r="O793" s="488" t="s">
        <v>980</v>
      </c>
      <c r="P793" s="488" t="s">
        <v>981</v>
      </c>
      <c r="Q793" s="487">
        <v>2024</v>
      </c>
      <c r="R793" s="487">
        <v>469118.20799999998</v>
      </c>
      <c r="S793" s="489">
        <v>-208212.20799999998</v>
      </c>
    </row>
    <row r="794" spans="1:19" x14ac:dyDescent="0.3">
      <c r="A794" s="487">
        <v>206</v>
      </c>
      <c r="B794" s="488" t="s">
        <v>1158</v>
      </c>
      <c r="C794" s="487">
        <v>4</v>
      </c>
      <c r="D794" s="488" t="s">
        <v>797</v>
      </c>
      <c r="E794" s="488" t="s">
        <v>769</v>
      </c>
      <c r="F794" s="488" t="s">
        <v>768</v>
      </c>
      <c r="G794" s="488" t="s">
        <v>770</v>
      </c>
      <c r="H794" s="488" t="s">
        <v>579</v>
      </c>
      <c r="I794" s="488" t="s">
        <v>726</v>
      </c>
      <c r="J794" s="487">
        <v>2025</v>
      </c>
      <c r="K794" s="487">
        <v>233363</v>
      </c>
      <c r="L794" s="488" t="s">
        <v>963</v>
      </c>
      <c r="M794" s="488" t="s">
        <v>963</v>
      </c>
      <c r="N794" s="487">
        <v>114</v>
      </c>
      <c r="O794" s="488" t="s">
        <v>964</v>
      </c>
      <c r="P794" s="488" t="s">
        <v>977</v>
      </c>
      <c r="Q794" s="487">
        <v>2024</v>
      </c>
      <c r="R794" s="487">
        <v>299367</v>
      </c>
      <c r="S794" s="489">
        <v>-66004</v>
      </c>
    </row>
    <row r="795" spans="1:19" x14ac:dyDescent="0.3">
      <c r="A795" s="487">
        <v>206</v>
      </c>
      <c r="B795" s="488" t="s">
        <v>1158</v>
      </c>
      <c r="C795" s="487">
        <v>4</v>
      </c>
      <c r="D795" s="488" t="s">
        <v>797</v>
      </c>
      <c r="E795" s="488" t="s">
        <v>769</v>
      </c>
      <c r="F795" s="488" t="s">
        <v>768</v>
      </c>
      <c r="G795" s="488" t="s">
        <v>770</v>
      </c>
      <c r="H795" s="488" t="s">
        <v>579</v>
      </c>
      <c r="I795" s="488" t="s">
        <v>726</v>
      </c>
      <c r="J795" s="487">
        <v>2025</v>
      </c>
      <c r="K795" s="487">
        <v>0</v>
      </c>
      <c r="L795" s="488" t="s">
        <v>963</v>
      </c>
      <c r="M795" s="488" t="s">
        <v>963</v>
      </c>
      <c r="N795" s="487">
        <v>115</v>
      </c>
      <c r="O795" s="488" t="s">
        <v>965</v>
      </c>
      <c r="P795" s="488" t="s">
        <v>978</v>
      </c>
      <c r="Q795" s="487">
        <v>2024</v>
      </c>
      <c r="R795" s="487">
        <v>464.53500000000003</v>
      </c>
      <c r="S795" s="489">
        <v>-464.53500000000003</v>
      </c>
    </row>
    <row r="796" spans="1:19" x14ac:dyDescent="0.3">
      <c r="A796" s="487">
        <v>206</v>
      </c>
      <c r="B796" s="488" t="s">
        <v>1158</v>
      </c>
      <c r="C796" s="487">
        <v>4</v>
      </c>
      <c r="D796" s="488" t="s">
        <v>797</v>
      </c>
      <c r="E796" s="488" t="s">
        <v>769</v>
      </c>
      <c r="F796" s="488" t="s">
        <v>768</v>
      </c>
      <c r="G796" s="488" t="s">
        <v>770</v>
      </c>
      <c r="H796" s="488" t="s">
        <v>579</v>
      </c>
      <c r="I796" s="488" t="s">
        <v>726</v>
      </c>
      <c r="J796" s="487">
        <v>2025</v>
      </c>
      <c r="K796" s="487">
        <v>0</v>
      </c>
      <c r="L796" s="488" t="s">
        <v>963</v>
      </c>
      <c r="M796" s="488" t="s">
        <v>963</v>
      </c>
      <c r="N796" s="487">
        <v>116</v>
      </c>
      <c r="O796" s="488" t="s">
        <v>966</v>
      </c>
      <c r="P796" s="488" t="s">
        <v>979</v>
      </c>
      <c r="Q796" s="487">
        <v>2024</v>
      </c>
      <c r="R796" s="487">
        <v>516.15</v>
      </c>
      <c r="S796" s="489">
        <v>-516.15</v>
      </c>
    </row>
    <row r="797" spans="1:19" x14ac:dyDescent="0.3">
      <c r="A797" s="487">
        <v>206</v>
      </c>
      <c r="B797" s="488" t="s">
        <v>1158</v>
      </c>
      <c r="C797" s="487">
        <v>4</v>
      </c>
      <c r="D797" s="488" t="s">
        <v>797</v>
      </c>
      <c r="E797" s="488" t="s">
        <v>769</v>
      </c>
      <c r="F797" s="488" t="s">
        <v>768</v>
      </c>
      <c r="G797" s="488" t="s">
        <v>770</v>
      </c>
      <c r="H797" s="488" t="s">
        <v>579</v>
      </c>
      <c r="I797" s="488" t="s">
        <v>726</v>
      </c>
      <c r="J797" s="487">
        <v>2025</v>
      </c>
      <c r="K797" s="487">
        <v>233363</v>
      </c>
      <c r="L797" s="488" t="s">
        <v>963</v>
      </c>
      <c r="M797" s="488" t="s">
        <v>963</v>
      </c>
      <c r="N797" s="487">
        <v>117</v>
      </c>
      <c r="O797" s="488" t="s">
        <v>980</v>
      </c>
      <c r="P797" s="488" t="s">
        <v>981</v>
      </c>
      <c r="Q797" s="487">
        <v>2024</v>
      </c>
      <c r="R797" s="487">
        <v>300347.685</v>
      </c>
      <c r="S797" s="489">
        <v>-66984.684999999998</v>
      </c>
    </row>
    <row r="798" spans="1:19" x14ac:dyDescent="0.3">
      <c r="A798" s="487">
        <v>207</v>
      </c>
      <c r="B798" s="488" t="s">
        <v>1159</v>
      </c>
      <c r="C798" s="487">
        <v>5</v>
      </c>
      <c r="D798" s="488" t="s">
        <v>790</v>
      </c>
      <c r="E798" s="488" t="s">
        <v>573</v>
      </c>
      <c r="F798" s="488" t="s">
        <v>744</v>
      </c>
      <c r="G798" s="488" t="s">
        <v>745</v>
      </c>
      <c r="H798" s="488" t="s">
        <v>573</v>
      </c>
      <c r="I798" s="488" t="s">
        <v>726</v>
      </c>
      <c r="J798" s="487">
        <v>2025</v>
      </c>
      <c r="K798" s="487">
        <v>24501200</v>
      </c>
      <c r="L798" s="488" t="s">
        <v>963</v>
      </c>
      <c r="M798" s="488" t="s">
        <v>963</v>
      </c>
      <c r="N798" s="487">
        <v>114</v>
      </c>
      <c r="O798" s="488" t="s">
        <v>964</v>
      </c>
      <c r="P798" s="488" t="s">
        <v>977</v>
      </c>
      <c r="Q798" s="487">
        <v>2024</v>
      </c>
      <c r="R798" s="487">
        <v>23022900</v>
      </c>
      <c r="S798" s="489">
        <v>1478300</v>
      </c>
    </row>
    <row r="799" spans="1:19" x14ac:dyDescent="0.3">
      <c r="A799" s="487">
        <v>207</v>
      </c>
      <c r="B799" s="488" t="s">
        <v>1159</v>
      </c>
      <c r="C799" s="487">
        <v>5</v>
      </c>
      <c r="D799" s="488" t="s">
        <v>790</v>
      </c>
      <c r="E799" s="488" t="s">
        <v>573</v>
      </c>
      <c r="F799" s="488" t="s">
        <v>744</v>
      </c>
      <c r="G799" s="488" t="s">
        <v>745</v>
      </c>
      <c r="H799" s="488" t="s">
        <v>573</v>
      </c>
      <c r="I799" s="488" t="s">
        <v>726</v>
      </c>
      <c r="J799" s="487">
        <v>2025</v>
      </c>
      <c r="K799" s="487">
        <v>639756</v>
      </c>
      <c r="L799" s="488" t="s">
        <v>963</v>
      </c>
      <c r="M799" s="488" t="s">
        <v>963</v>
      </c>
      <c r="N799" s="487">
        <v>115</v>
      </c>
      <c r="O799" s="488" t="s">
        <v>965</v>
      </c>
      <c r="P799" s="488" t="s">
        <v>978</v>
      </c>
      <c r="Q799" s="487">
        <v>2024</v>
      </c>
      <c r="R799" s="487">
        <v>423491.4</v>
      </c>
      <c r="S799" s="489">
        <v>216264.59999999998</v>
      </c>
    </row>
    <row r="800" spans="1:19" x14ac:dyDescent="0.3">
      <c r="A800" s="487">
        <v>207</v>
      </c>
      <c r="B800" s="488" t="s">
        <v>1159</v>
      </c>
      <c r="C800" s="487">
        <v>5</v>
      </c>
      <c r="D800" s="488" t="s">
        <v>790</v>
      </c>
      <c r="E800" s="488" t="s">
        <v>573</v>
      </c>
      <c r="F800" s="488" t="s">
        <v>744</v>
      </c>
      <c r="G800" s="488" t="s">
        <v>745</v>
      </c>
      <c r="H800" s="488" t="s">
        <v>573</v>
      </c>
      <c r="I800" s="488" t="s">
        <v>726</v>
      </c>
      <c r="J800" s="487">
        <v>2025</v>
      </c>
      <c r="K800" s="487">
        <v>3001392</v>
      </c>
      <c r="L800" s="488" t="s">
        <v>963</v>
      </c>
      <c r="M800" s="488" t="s">
        <v>963</v>
      </c>
      <c r="N800" s="487">
        <v>116</v>
      </c>
      <c r="O800" s="488" t="s">
        <v>966</v>
      </c>
      <c r="P800" s="488" t="s">
        <v>979</v>
      </c>
      <c r="Q800" s="487">
        <v>2024</v>
      </c>
      <c r="R800" s="487">
        <v>1438050.6</v>
      </c>
      <c r="S800" s="489">
        <v>1563341.4</v>
      </c>
    </row>
    <row r="801" spans="1:19" x14ac:dyDescent="0.3">
      <c r="A801" s="487">
        <v>207</v>
      </c>
      <c r="B801" s="488" t="s">
        <v>1159</v>
      </c>
      <c r="C801" s="487">
        <v>5</v>
      </c>
      <c r="D801" s="488" t="s">
        <v>790</v>
      </c>
      <c r="E801" s="488" t="s">
        <v>573</v>
      </c>
      <c r="F801" s="488" t="s">
        <v>744</v>
      </c>
      <c r="G801" s="488" t="s">
        <v>745</v>
      </c>
      <c r="H801" s="488" t="s">
        <v>573</v>
      </c>
      <c r="I801" s="488" t="s">
        <v>726</v>
      </c>
      <c r="J801" s="487">
        <v>2025</v>
      </c>
      <c r="K801" s="487">
        <v>28142348</v>
      </c>
      <c r="L801" s="488" t="s">
        <v>963</v>
      </c>
      <c r="M801" s="488" t="s">
        <v>963</v>
      </c>
      <c r="N801" s="487">
        <v>117</v>
      </c>
      <c r="O801" s="488" t="s">
        <v>980</v>
      </c>
      <c r="P801" s="488" t="s">
        <v>981</v>
      </c>
      <c r="Q801" s="487">
        <v>2024</v>
      </c>
      <c r="R801" s="487">
        <v>24884442</v>
      </c>
      <c r="S801" s="489">
        <v>3257906</v>
      </c>
    </row>
    <row r="802" spans="1:19" x14ac:dyDescent="0.3">
      <c r="A802" s="487">
        <v>208</v>
      </c>
      <c r="B802" s="488" t="s">
        <v>1160</v>
      </c>
      <c r="C802" s="487">
        <v>6</v>
      </c>
      <c r="D802" s="488" t="s">
        <v>788</v>
      </c>
      <c r="E802" s="488" t="s">
        <v>755</v>
      </c>
      <c r="F802" s="488" t="s">
        <v>754</v>
      </c>
      <c r="G802" s="488" t="s">
        <v>761</v>
      </c>
      <c r="H802" s="488" t="s">
        <v>577</v>
      </c>
      <c r="I802" s="488" t="s">
        <v>726</v>
      </c>
      <c r="J802" s="487">
        <v>2025</v>
      </c>
      <c r="K802" s="487">
        <v>4538310</v>
      </c>
      <c r="L802" s="488" t="s">
        <v>963</v>
      </c>
      <c r="M802" s="488" t="s">
        <v>963</v>
      </c>
      <c r="N802" s="487">
        <v>114</v>
      </c>
      <c r="O802" s="488" t="s">
        <v>964</v>
      </c>
      <c r="P802" s="488" t="s">
        <v>977</v>
      </c>
      <c r="Q802" s="487">
        <v>2024</v>
      </c>
      <c r="R802" s="487">
        <v>6129340</v>
      </c>
      <c r="S802" s="489">
        <v>-1591030</v>
      </c>
    </row>
    <row r="803" spans="1:19" x14ac:dyDescent="0.3">
      <c r="A803" s="487">
        <v>208</v>
      </c>
      <c r="B803" s="488" t="s">
        <v>1160</v>
      </c>
      <c r="C803" s="487">
        <v>6</v>
      </c>
      <c r="D803" s="488" t="s">
        <v>788</v>
      </c>
      <c r="E803" s="488" t="s">
        <v>755</v>
      </c>
      <c r="F803" s="488" t="s">
        <v>754</v>
      </c>
      <c r="G803" s="488" t="s">
        <v>761</v>
      </c>
      <c r="H803" s="488" t="s">
        <v>577</v>
      </c>
      <c r="I803" s="488" t="s">
        <v>726</v>
      </c>
      <c r="J803" s="487">
        <v>2025</v>
      </c>
      <c r="K803" s="487">
        <v>2061537.6</v>
      </c>
      <c r="L803" s="488" t="s">
        <v>963</v>
      </c>
      <c r="M803" s="488" t="s">
        <v>963</v>
      </c>
      <c r="N803" s="487">
        <v>115</v>
      </c>
      <c r="O803" s="488" t="s">
        <v>965</v>
      </c>
      <c r="P803" s="488" t="s">
        <v>978</v>
      </c>
      <c r="Q803" s="487">
        <v>2024</v>
      </c>
      <c r="R803" s="487">
        <v>3206483.42</v>
      </c>
      <c r="S803" s="489">
        <v>-1144945.8199999998</v>
      </c>
    </row>
    <row r="804" spans="1:19" x14ac:dyDescent="0.3">
      <c r="A804" s="487">
        <v>208</v>
      </c>
      <c r="B804" s="488" t="s">
        <v>1160</v>
      </c>
      <c r="C804" s="487">
        <v>6</v>
      </c>
      <c r="D804" s="488" t="s">
        <v>788</v>
      </c>
      <c r="E804" s="488" t="s">
        <v>755</v>
      </c>
      <c r="F804" s="488" t="s">
        <v>754</v>
      </c>
      <c r="G804" s="488" t="s">
        <v>761</v>
      </c>
      <c r="H804" s="488" t="s">
        <v>577</v>
      </c>
      <c r="I804" s="488" t="s">
        <v>726</v>
      </c>
      <c r="J804" s="487">
        <v>2025</v>
      </c>
      <c r="K804" s="487">
        <v>724568.25</v>
      </c>
      <c r="L804" s="488" t="s">
        <v>963</v>
      </c>
      <c r="M804" s="488" t="s">
        <v>963</v>
      </c>
      <c r="N804" s="487">
        <v>116</v>
      </c>
      <c r="O804" s="488" t="s">
        <v>966</v>
      </c>
      <c r="P804" s="488" t="s">
        <v>979</v>
      </c>
      <c r="Q804" s="487">
        <v>2024</v>
      </c>
      <c r="R804" s="487">
        <v>1945314.0560000001</v>
      </c>
      <c r="S804" s="489">
        <v>-1220745.8060000001</v>
      </c>
    </row>
    <row r="805" spans="1:19" x14ac:dyDescent="0.3">
      <c r="A805" s="487">
        <v>208</v>
      </c>
      <c r="B805" s="488" t="s">
        <v>1160</v>
      </c>
      <c r="C805" s="487">
        <v>6</v>
      </c>
      <c r="D805" s="488" t="s">
        <v>788</v>
      </c>
      <c r="E805" s="488" t="s">
        <v>755</v>
      </c>
      <c r="F805" s="488" t="s">
        <v>754</v>
      </c>
      <c r="G805" s="488" t="s">
        <v>761</v>
      </c>
      <c r="H805" s="488" t="s">
        <v>577</v>
      </c>
      <c r="I805" s="488" t="s">
        <v>726</v>
      </c>
      <c r="J805" s="487">
        <v>2025</v>
      </c>
      <c r="K805" s="487">
        <v>7324415.8499999996</v>
      </c>
      <c r="L805" s="488" t="s">
        <v>963</v>
      </c>
      <c r="M805" s="488" t="s">
        <v>963</v>
      </c>
      <c r="N805" s="487">
        <v>117</v>
      </c>
      <c r="O805" s="488" t="s">
        <v>980</v>
      </c>
      <c r="P805" s="488" t="s">
        <v>981</v>
      </c>
      <c r="Q805" s="487">
        <v>2024</v>
      </c>
      <c r="R805" s="487">
        <v>11281137.476</v>
      </c>
      <c r="S805" s="489">
        <v>-3956721.6260000002</v>
      </c>
    </row>
    <row r="806" spans="1:19" x14ac:dyDescent="0.3">
      <c r="A806" s="487">
        <v>209</v>
      </c>
      <c r="B806" s="488" t="s">
        <v>1161</v>
      </c>
      <c r="C806" s="487">
        <v>10</v>
      </c>
      <c r="D806" s="488" t="s">
        <v>786</v>
      </c>
      <c r="E806" s="488" t="s">
        <v>728</v>
      </c>
      <c r="F806" s="488" t="s">
        <v>727</v>
      </c>
      <c r="G806" s="488" t="s">
        <v>732</v>
      </c>
      <c r="H806" s="488" t="s">
        <v>594</v>
      </c>
      <c r="I806" s="488" t="s">
        <v>726</v>
      </c>
      <c r="J806" s="487">
        <v>2025</v>
      </c>
      <c r="K806" s="487">
        <v>481275</v>
      </c>
      <c r="L806" s="488" t="s">
        <v>963</v>
      </c>
      <c r="M806" s="488" t="s">
        <v>963</v>
      </c>
      <c r="N806" s="487">
        <v>114</v>
      </c>
      <c r="O806" s="488" t="s">
        <v>964</v>
      </c>
      <c r="P806" s="488" t="s">
        <v>977</v>
      </c>
      <c r="Q806" s="487">
        <v>2024</v>
      </c>
      <c r="R806" s="487">
        <v>586752</v>
      </c>
      <c r="S806" s="489">
        <v>-105477</v>
      </c>
    </row>
    <row r="807" spans="1:19" x14ac:dyDescent="0.3">
      <c r="A807" s="487">
        <v>209</v>
      </c>
      <c r="B807" s="488" t="s">
        <v>1161</v>
      </c>
      <c r="C807" s="487">
        <v>10</v>
      </c>
      <c r="D807" s="488" t="s">
        <v>786</v>
      </c>
      <c r="E807" s="488" t="s">
        <v>728</v>
      </c>
      <c r="F807" s="488" t="s">
        <v>727</v>
      </c>
      <c r="G807" s="488" t="s">
        <v>732</v>
      </c>
      <c r="H807" s="488" t="s">
        <v>594</v>
      </c>
      <c r="I807" s="488" t="s">
        <v>726</v>
      </c>
      <c r="J807" s="487">
        <v>2025</v>
      </c>
      <c r="K807" s="487">
        <v>0</v>
      </c>
      <c r="L807" s="488" t="s">
        <v>963</v>
      </c>
      <c r="M807" s="488" t="s">
        <v>963</v>
      </c>
      <c r="N807" s="487">
        <v>115</v>
      </c>
      <c r="O807" s="488" t="s">
        <v>965</v>
      </c>
      <c r="P807" s="488" t="s">
        <v>978</v>
      </c>
      <c r="Q807" s="487">
        <v>2024</v>
      </c>
      <c r="R807" s="487">
        <v>0</v>
      </c>
      <c r="S807" s="489">
        <v>0</v>
      </c>
    </row>
    <row r="808" spans="1:19" x14ac:dyDescent="0.3">
      <c r="A808" s="487">
        <v>209</v>
      </c>
      <c r="B808" s="488" t="s">
        <v>1161</v>
      </c>
      <c r="C808" s="487">
        <v>10</v>
      </c>
      <c r="D808" s="488" t="s">
        <v>786</v>
      </c>
      <c r="E808" s="488" t="s">
        <v>728</v>
      </c>
      <c r="F808" s="488" t="s">
        <v>727</v>
      </c>
      <c r="G808" s="488" t="s">
        <v>732</v>
      </c>
      <c r="H808" s="488" t="s">
        <v>594</v>
      </c>
      <c r="I808" s="488" t="s">
        <v>726</v>
      </c>
      <c r="J808" s="487">
        <v>2025</v>
      </c>
      <c r="K808" s="487">
        <v>0</v>
      </c>
      <c r="L808" s="488" t="s">
        <v>963</v>
      </c>
      <c r="M808" s="488" t="s">
        <v>963</v>
      </c>
      <c r="N808" s="487">
        <v>116</v>
      </c>
      <c r="O808" s="488" t="s">
        <v>966</v>
      </c>
      <c r="P808" s="488" t="s">
        <v>979</v>
      </c>
      <c r="Q808" s="487">
        <v>2024</v>
      </c>
      <c r="R808" s="487">
        <v>0</v>
      </c>
      <c r="S808" s="489">
        <v>0</v>
      </c>
    </row>
    <row r="809" spans="1:19" x14ac:dyDescent="0.3">
      <c r="A809" s="487">
        <v>209</v>
      </c>
      <c r="B809" s="488" t="s">
        <v>1161</v>
      </c>
      <c r="C809" s="487">
        <v>10</v>
      </c>
      <c r="D809" s="488" t="s">
        <v>786</v>
      </c>
      <c r="E809" s="488" t="s">
        <v>728</v>
      </c>
      <c r="F809" s="488" t="s">
        <v>727</v>
      </c>
      <c r="G809" s="488" t="s">
        <v>732</v>
      </c>
      <c r="H809" s="488" t="s">
        <v>594</v>
      </c>
      <c r="I809" s="488" t="s">
        <v>726</v>
      </c>
      <c r="J809" s="487">
        <v>2025</v>
      </c>
      <c r="K809" s="487">
        <v>481275</v>
      </c>
      <c r="L809" s="488" t="s">
        <v>963</v>
      </c>
      <c r="M809" s="488" t="s">
        <v>963</v>
      </c>
      <c r="N809" s="487">
        <v>117</v>
      </c>
      <c r="O809" s="488" t="s">
        <v>980</v>
      </c>
      <c r="P809" s="488" t="s">
        <v>981</v>
      </c>
      <c r="Q809" s="487">
        <v>2024</v>
      </c>
      <c r="R809" s="487">
        <v>586752</v>
      </c>
      <c r="S809" s="489">
        <v>-105477</v>
      </c>
    </row>
    <row r="810" spans="1:19" x14ac:dyDescent="0.3">
      <c r="A810" s="487">
        <v>210</v>
      </c>
      <c r="B810" s="488" t="s">
        <v>1162</v>
      </c>
      <c r="C810" s="487">
        <v>2</v>
      </c>
      <c r="D810" s="488" t="s">
        <v>791</v>
      </c>
      <c r="E810" s="488" t="s">
        <v>728</v>
      </c>
      <c r="F810" s="488" t="s">
        <v>727</v>
      </c>
      <c r="G810" s="488" t="s">
        <v>734</v>
      </c>
      <c r="H810" s="488" t="s">
        <v>735</v>
      </c>
      <c r="I810" s="488" t="s">
        <v>726</v>
      </c>
      <c r="J810" s="487">
        <v>2025</v>
      </c>
      <c r="K810" s="487">
        <v>18242980.149999999</v>
      </c>
      <c r="L810" s="488" t="s">
        <v>963</v>
      </c>
      <c r="M810" s="488" t="s">
        <v>963</v>
      </c>
      <c r="N810" s="487">
        <v>114</v>
      </c>
      <c r="O810" s="488" t="s">
        <v>964</v>
      </c>
      <c r="P810" s="488" t="s">
        <v>977</v>
      </c>
      <c r="Q810" s="487">
        <v>2024</v>
      </c>
      <c r="R810" s="487">
        <v>5399335.2000000002</v>
      </c>
      <c r="S810" s="489">
        <v>12843644.949999999</v>
      </c>
    </row>
    <row r="811" spans="1:19" x14ac:dyDescent="0.3">
      <c r="A811" s="487">
        <v>210</v>
      </c>
      <c r="B811" s="488" t="s">
        <v>1162</v>
      </c>
      <c r="C811" s="487">
        <v>2</v>
      </c>
      <c r="D811" s="488" t="s">
        <v>791</v>
      </c>
      <c r="E811" s="488" t="s">
        <v>728</v>
      </c>
      <c r="F811" s="488" t="s">
        <v>727</v>
      </c>
      <c r="G811" s="488" t="s">
        <v>734</v>
      </c>
      <c r="H811" s="488" t="s">
        <v>735</v>
      </c>
      <c r="I811" s="488" t="s">
        <v>726</v>
      </c>
      <c r="J811" s="487">
        <v>2025</v>
      </c>
      <c r="K811" s="487">
        <v>0</v>
      </c>
      <c r="L811" s="488" t="s">
        <v>963</v>
      </c>
      <c r="M811" s="488" t="s">
        <v>963</v>
      </c>
      <c r="N811" s="487">
        <v>115</v>
      </c>
      <c r="O811" s="488" t="s">
        <v>965</v>
      </c>
      <c r="P811" s="488" t="s">
        <v>978</v>
      </c>
      <c r="Q811" s="487">
        <v>2024</v>
      </c>
      <c r="R811" s="487">
        <v>0</v>
      </c>
      <c r="S811" s="489">
        <v>0</v>
      </c>
    </row>
    <row r="812" spans="1:19" x14ac:dyDescent="0.3">
      <c r="A812" s="487">
        <v>210</v>
      </c>
      <c r="B812" s="488" t="s">
        <v>1162</v>
      </c>
      <c r="C812" s="487">
        <v>2</v>
      </c>
      <c r="D812" s="488" t="s">
        <v>791</v>
      </c>
      <c r="E812" s="488" t="s">
        <v>728</v>
      </c>
      <c r="F812" s="488" t="s">
        <v>727</v>
      </c>
      <c r="G812" s="488" t="s">
        <v>734</v>
      </c>
      <c r="H812" s="488" t="s">
        <v>735</v>
      </c>
      <c r="I812" s="488" t="s">
        <v>726</v>
      </c>
      <c r="J812" s="487">
        <v>2025</v>
      </c>
      <c r="K812" s="487">
        <v>0</v>
      </c>
      <c r="L812" s="488" t="s">
        <v>963</v>
      </c>
      <c r="M812" s="488" t="s">
        <v>963</v>
      </c>
      <c r="N812" s="487">
        <v>116</v>
      </c>
      <c r="O812" s="488" t="s">
        <v>966</v>
      </c>
      <c r="P812" s="488" t="s">
        <v>979</v>
      </c>
      <c r="Q812" s="487">
        <v>2024</v>
      </c>
      <c r="R812" s="487">
        <v>0</v>
      </c>
      <c r="S812" s="489">
        <v>0</v>
      </c>
    </row>
    <row r="813" spans="1:19" x14ac:dyDescent="0.3">
      <c r="A813" s="487">
        <v>210</v>
      </c>
      <c r="B813" s="488" t="s">
        <v>1162</v>
      </c>
      <c r="C813" s="487">
        <v>2</v>
      </c>
      <c r="D813" s="488" t="s">
        <v>791</v>
      </c>
      <c r="E813" s="488" t="s">
        <v>728</v>
      </c>
      <c r="F813" s="488" t="s">
        <v>727</v>
      </c>
      <c r="G813" s="488" t="s">
        <v>734</v>
      </c>
      <c r="H813" s="488" t="s">
        <v>735</v>
      </c>
      <c r="I813" s="488" t="s">
        <v>726</v>
      </c>
      <c r="J813" s="487">
        <v>2025</v>
      </c>
      <c r="K813" s="487">
        <v>18242980.149999999</v>
      </c>
      <c r="L813" s="488" t="s">
        <v>963</v>
      </c>
      <c r="M813" s="488" t="s">
        <v>963</v>
      </c>
      <c r="N813" s="487">
        <v>117</v>
      </c>
      <c r="O813" s="488" t="s">
        <v>980</v>
      </c>
      <c r="P813" s="488" t="s">
        <v>981</v>
      </c>
      <c r="Q813" s="487">
        <v>2024</v>
      </c>
      <c r="R813" s="487">
        <v>5399335.2000000002</v>
      </c>
      <c r="S813" s="489">
        <v>12843644.949999999</v>
      </c>
    </row>
    <row r="814" spans="1:19" x14ac:dyDescent="0.3">
      <c r="A814" s="487">
        <v>212</v>
      </c>
      <c r="B814" s="488" t="s">
        <v>1163</v>
      </c>
      <c r="C814" s="487">
        <v>20</v>
      </c>
      <c r="D814" s="488" t="s">
        <v>789</v>
      </c>
      <c r="E814" s="488" t="s">
        <v>755</v>
      </c>
      <c r="F814" s="488" t="s">
        <v>754</v>
      </c>
      <c r="G814" s="488" t="s">
        <v>764</v>
      </c>
      <c r="H814" s="488" t="s">
        <v>765</v>
      </c>
      <c r="I814" s="488" t="s">
        <v>726</v>
      </c>
      <c r="J814" s="487">
        <v>2025</v>
      </c>
      <c r="K814" s="487">
        <v>28000</v>
      </c>
      <c r="L814" s="488" t="s">
        <v>963</v>
      </c>
      <c r="M814" s="488" t="s">
        <v>963</v>
      </c>
      <c r="N814" s="487">
        <v>114</v>
      </c>
      <c r="O814" s="488" t="s">
        <v>964</v>
      </c>
      <c r="P814" s="488" t="s">
        <v>977</v>
      </c>
      <c r="Q814" s="487">
        <v>2024</v>
      </c>
      <c r="R814" s="487">
        <v>24000</v>
      </c>
      <c r="S814" s="489">
        <v>4000</v>
      </c>
    </row>
    <row r="815" spans="1:19" x14ac:dyDescent="0.3">
      <c r="A815" s="487">
        <v>212</v>
      </c>
      <c r="B815" s="488" t="s">
        <v>1163</v>
      </c>
      <c r="C815" s="487">
        <v>20</v>
      </c>
      <c r="D815" s="488" t="s">
        <v>789</v>
      </c>
      <c r="E815" s="488" t="s">
        <v>755</v>
      </c>
      <c r="F815" s="488" t="s">
        <v>754</v>
      </c>
      <c r="G815" s="488" t="s">
        <v>764</v>
      </c>
      <c r="H815" s="488" t="s">
        <v>765</v>
      </c>
      <c r="I815" s="488" t="s">
        <v>726</v>
      </c>
      <c r="J815" s="487">
        <v>2025</v>
      </c>
      <c r="K815" s="487">
        <v>0</v>
      </c>
      <c r="L815" s="488" t="s">
        <v>963</v>
      </c>
      <c r="M815" s="488" t="s">
        <v>963</v>
      </c>
      <c r="N815" s="487">
        <v>115</v>
      </c>
      <c r="O815" s="488" t="s">
        <v>965</v>
      </c>
      <c r="P815" s="488" t="s">
        <v>978</v>
      </c>
      <c r="Q815" s="487">
        <v>2024</v>
      </c>
      <c r="R815" s="487">
        <v>0</v>
      </c>
      <c r="S815" s="489">
        <v>0</v>
      </c>
    </row>
    <row r="816" spans="1:19" x14ac:dyDescent="0.3">
      <c r="A816" s="487">
        <v>212</v>
      </c>
      <c r="B816" s="488" t="s">
        <v>1163</v>
      </c>
      <c r="C816" s="487">
        <v>20</v>
      </c>
      <c r="D816" s="488" t="s">
        <v>789</v>
      </c>
      <c r="E816" s="488" t="s">
        <v>755</v>
      </c>
      <c r="F816" s="488" t="s">
        <v>754</v>
      </c>
      <c r="G816" s="488" t="s">
        <v>764</v>
      </c>
      <c r="H816" s="488" t="s">
        <v>765</v>
      </c>
      <c r="I816" s="488" t="s">
        <v>726</v>
      </c>
      <c r="J816" s="487">
        <v>2025</v>
      </c>
      <c r="K816" s="487">
        <v>0</v>
      </c>
      <c r="L816" s="488" t="s">
        <v>963</v>
      </c>
      <c r="M816" s="488" t="s">
        <v>963</v>
      </c>
      <c r="N816" s="487">
        <v>116</v>
      </c>
      <c r="O816" s="488" t="s">
        <v>966</v>
      </c>
      <c r="P816" s="488" t="s">
        <v>979</v>
      </c>
      <c r="Q816" s="487">
        <v>2024</v>
      </c>
      <c r="R816" s="487">
        <v>0</v>
      </c>
      <c r="S816" s="489">
        <v>0</v>
      </c>
    </row>
    <row r="817" spans="1:19" x14ac:dyDescent="0.3">
      <c r="A817" s="487">
        <v>212</v>
      </c>
      <c r="B817" s="488" t="s">
        <v>1163</v>
      </c>
      <c r="C817" s="487">
        <v>20</v>
      </c>
      <c r="D817" s="488" t="s">
        <v>789</v>
      </c>
      <c r="E817" s="488" t="s">
        <v>755</v>
      </c>
      <c r="F817" s="488" t="s">
        <v>754</v>
      </c>
      <c r="G817" s="488" t="s">
        <v>764</v>
      </c>
      <c r="H817" s="488" t="s">
        <v>765</v>
      </c>
      <c r="I817" s="488" t="s">
        <v>726</v>
      </c>
      <c r="J817" s="487">
        <v>2025</v>
      </c>
      <c r="K817" s="487">
        <v>28000</v>
      </c>
      <c r="L817" s="488" t="s">
        <v>963</v>
      </c>
      <c r="M817" s="488" t="s">
        <v>963</v>
      </c>
      <c r="N817" s="487">
        <v>117</v>
      </c>
      <c r="O817" s="488" t="s">
        <v>980</v>
      </c>
      <c r="P817" s="488" t="s">
        <v>981</v>
      </c>
      <c r="Q817" s="487">
        <v>2024</v>
      </c>
      <c r="R817" s="487">
        <v>24000</v>
      </c>
      <c r="S817" s="489">
        <v>4000</v>
      </c>
    </row>
    <row r="818" spans="1:19" x14ac:dyDescent="0.3">
      <c r="A818" s="487">
        <v>213</v>
      </c>
      <c r="B818" s="488" t="s">
        <v>1164</v>
      </c>
      <c r="C818" s="487">
        <v>10</v>
      </c>
      <c r="D818" s="488" t="s">
        <v>786</v>
      </c>
      <c r="E818" s="488" t="s">
        <v>573</v>
      </c>
      <c r="F818" s="488" t="s">
        <v>744</v>
      </c>
      <c r="G818" s="488" t="s">
        <v>745</v>
      </c>
      <c r="H818" s="488" t="s">
        <v>573</v>
      </c>
      <c r="I818" s="488" t="s">
        <v>726</v>
      </c>
      <c r="J818" s="487">
        <v>2025</v>
      </c>
      <c r="K818" s="487">
        <v>222400</v>
      </c>
      <c r="L818" s="488" t="s">
        <v>963</v>
      </c>
      <c r="M818" s="488" t="s">
        <v>963</v>
      </c>
      <c r="N818" s="487">
        <v>114</v>
      </c>
      <c r="O818" s="488" t="s">
        <v>964</v>
      </c>
      <c r="P818" s="488" t="s">
        <v>977</v>
      </c>
      <c r="Q818" s="487">
        <v>2024</v>
      </c>
      <c r="R818" s="487">
        <v>324492.5</v>
      </c>
      <c r="S818" s="489">
        <v>-102092.5</v>
      </c>
    </row>
    <row r="819" spans="1:19" x14ac:dyDescent="0.3">
      <c r="A819" s="487">
        <v>213</v>
      </c>
      <c r="B819" s="488" t="s">
        <v>1164</v>
      </c>
      <c r="C819" s="487">
        <v>10</v>
      </c>
      <c r="D819" s="488" t="s">
        <v>786</v>
      </c>
      <c r="E819" s="488" t="s">
        <v>573</v>
      </c>
      <c r="F819" s="488" t="s">
        <v>744</v>
      </c>
      <c r="G819" s="488" t="s">
        <v>745</v>
      </c>
      <c r="H819" s="488" t="s">
        <v>573</v>
      </c>
      <c r="I819" s="488" t="s">
        <v>726</v>
      </c>
      <c r="J819" s="487">
        <v>2025</v>
      </c>
      <c r="K819" s="487">
        <v>0</v>
      </c>
      <c r="L819" s="488" t="s">
        <v>963</v>
      </c>
      <c r="M819" s="488" t="s">
        <v>963</v>
      </c>
      <c r="N819" s="487">
        <v>115</v>
      </c>
      <c r="O819" s="488" t="s">
        <v>965</v>
      </c>
      <c r="P819" s="488" t="s">
        <v>978</v>
      </c>
      <c r="Q819" s="487">
        <v>2024</v>
      </c>
      <c r="R819" s="487">
        <v>0</v>
      </c>
      <c r="S819" s="489">
        <v>0</v>
      </c>
    </row>
    <row r="820" spans="1:19" x14ac:dyDescent="0.3">
      <c r="A820" s="487">
        <v>213</v>
      </c>
      <c r="B820" s="488" t="s">
        <v>1164</v>
      </c>
      <c r="C820" s="487">
        <v>10</v>
      </c>
      <c r="D820" s="488" t="s">
        <v>786</v>
      </c>
      <c r="E820" s="488" t="s">
        <v>573</v>
      </c>
      <c r="F820" s="488" t="s">
        <v>744</v>
      </c>
      <c r="G820" s="488" t="s">
        <v>745</v>
      </c>
      <c r="H820" s="488" t="s">
        <v>573</v>
      </c>
      <c r="I820" s="488" t="s">
        <v>726</v>
      </c>
      <c r="J820" s="487">
        <v>2025</v>
      </c>
      <c r="K820" s="487">
        <v>0</v>
      </c>
      <c r="L820" s="488" t="s">
        <v>963</v>
      </c>
      <c r="M820" s="488" t="s">
        <v>963</v>
      </c>
      <c r="N820" s="487">
        <v>116</v>
      </c>
      <c r="O820" s="488" t="s">
        <v>966</v>
      </c>
      <c r="P820" s="488" t="s">
        <v>979</v>
      </c>
      <c r="Q820" s="487">
        <v>2024</v>
      </c>
      <c r="R820" s="487">
        <v>0</v>
      </c>
      <c r="S820" s="489">
        <v>0</v>
      </c>
    </row>
    <row r="821" spans="1:19" x14ac:dyDescent="0.3">
      <c r="A821" s="487">
        <v>213</v>
      </c>
      <c r="B821" s="488" t="s">
        <v>1164</v>
      </c>
      <c r="C821" s="487">
        <v>10</v>
      </c>
      <c r="D821" s="488" t="s">
        <v>786</v>
      </c>
      <c r="E821" s="488" t="s">
        <v>573</v>
      </c>
      <c r="F821" s="488" t="s">
        <v>744</v>
      </c>
      <c r="G821" s="488" t="s">
        <v>745</v>
      </c>
      <c r="H821" s="488" t="s">
        <v>573</v>
      </c>
      <c r="I821" s="488" t="s">
        <v>726</v>
      </c>
      <c r="J821" s="487">
        <v>2025</v>
      </c>
      <c r="K821" s="487">
        <v>222400</v>
      </c>
      <c r="L821" s="488" t="s">
        <v>963</v>
      </c>
      <c r="M821" s="488" t="s">
        <v>963</v>
      </c>
      <c r="N821" s="487">
        <v>117</v>
      </c>
      <c r="O821" s="488" t="s">
        <v>980</v>
      </c>
      <c r="P821" s="488" t="s">
        <v>981</v>
      </c>
      <c r="Q821" s="487">
        <v>2024</v>
      </c>
      <c r="R821" s="487">
        <v>324492.5</v>
      </c>
      <c r="S821" s="489">
        <v>-102092.5</v>
      </c>
    </row>
    <row r="822" spans="1:19" x14ac:dyDescent="0.3">
      <c r="A822" s="487">
        <v>214</v>
      </c>
      <c r="B822" s="488" t="s">
        <v>1165</v>
      </c>
      <c r="C822" s="487">
        <v>17</v>
      </c>
      <c r="D822" s="488" t="s">
        <v>796</v>
      </c>
      <c r="E822" s="488" t="s">
        <v>755</v>
      </c>
      <c r="F822" s="488" t="s">
        <v>754</v>
      </c>
      <c r="G822" s="488" t="s">
        <v>764</v>
      </c>
      <c r="H822" s="488" t="s">
        <v>765</v>
      </c>
      <c r="I822" s="488" t="s">
        <v>726</v>
      </c>
      <c r="J822" s="487">
        <v>2025</v>
      </c>
      <c r="K822" s="487">
        <v>168480</v>
      </c>
      <c r="L822" s="488" t="s">
        <v>963</v>
      </c>
      <c r="M822" s="488" t="s">
        <v>963</v>
      </c>
      <c r="N822" s="487">
        <v>114</v>
      </c>
      <c r="O822" s="488" t="s">
        <v>964</v>
      </c>
      <c r="P822" s="488" t="s">
        <v>977</v>
      </c>
      <c r="Q822" s="487">
        <v>2024</v>
      </c>
      <c r="R822" s="487">
        <v>13800</v>
      </c>
      <c r="S822" s="489">
        <v>154680</v>
      </c>
    </row>
    <row r="823" spans="1:19" x14ac:dyDescent="0.3">
      <c r="A823" s="487">
        <v>214</v>
      </c>
      <c r="B823" s="488" t="s">
        <v>1165</v>
      </c>
      <c r="C823" s="487">
        <v>17</v>
      </c>
      <c r="D823" s="488" t="s">
        <v>796</v>
      </c>
      <c r="E823" s="488" t="s">
        <v>755</v>
      </c>
      <c r="F823" s="488" t="s">
        <v>754</v>
      </c>
      <c r="G823" s="488" t="s">
        <v>764</v>
      </c>
      <c r="H823" s="488" t="s">
        <v>765</v>
      </c>
      <c r="I823" s="488" t="s">
        <v>726</v>
      </c>
      <c r="J823" s="487">
        <v>2025</v>
      </c>
      <c r="K823" s="487">
        <v>0</v>
      </c>
      <c r="L823" s="488" t="s">
        <v>963</v>
      </c>
      <c r="M823" s="488" t="s">
        <v>963</v>
      </c>
      <c r="N823" s="487">
        <v>115</v>
      </c>
      <c r="O823" s="488" t="s">
        <v>965</v>
      </c>
      <c r="P823" s="488" t="s">
        <v>978</v>
      </c>
      <c r="Q823" s="487">
        <v>2024</v>
      </c>
      <c r="R823" s="487">
        <v>0</v>
      </c>
      <c r="S823" s="489">
        <v>0</v>
      </c>
    </row>
    <row r="824" spans="1:19" x14ac:dyDescent="0.3">
      <c r="A824" s="487">
        <v>214</v>
      </c>
      <c r="B824" s="488" t="s">
        <v>1165</v>
      </c>
      <c r="C824" s="487">
        <v>17</v>
      </c>
      <c r="D824" s="488" t="s">
        <v>796</v>
      </c>
      <c r="E824" s="488" t="s">
        <v>755</v>
      </c>
      <c r="F824" s="488" t="s">
        <v>754</v>
      </c>
      <c r="G824" s="488" t="s">
        <v>764</v>
      </c>
      <c r="H824" s="488" t="s">
        <v>765</v>
      </c>
      <c r="I824" s="488" t="s">
        <v>726</v>
      </c>
      <c r="J824" s="487">
        <v>2025</v>
      </c>
      <c r="K824" s="487">
        <v>0</v>
      </c>
      <c r="L824" s="488" t="s">
        <v>963</v>
      </c>
      <c r="M824" s="488" t="s">
        <v>963</v>
      </c>
      <c r="N824" s="487">
        <v>116</v>
      </c>
      <c r="O824" s="488" t="s">
        <v>966</v>
      </c>
      <c r="P824" s="488" t="s">
        <v>979</v>
      </c>
      <c r="Q824" s="487">
        <v>2024</v>
      </c>
      <c r="R824" s="487">
        <v>0</v>
      </c>
      <c r="S824" s="489">
        <v>0</v>
      </c>
    </row>
    <row r="825" spans="1:19" x14ac:dyDescent="0.3">
      <c r="A825" s="487">
        <v>214</v>
      </c>
      <c r="B825" s="488" t="s">
        <v>1165</v>
      </c>
      <c r="C825" s="487">
        <v>17</v>
      </c>
      <c r="D825" s="488" t="s">
        <v>796</v>
      </c>
      <c r="E825" s="488" t="s">
        <v>755</v>
      </c>
      <c r="F825" s="488" t="s">
        <v>754</v>
      </c>
      <c r="G825" s="488" t="s">
        <v>764</v>
      </c>
      <c r="H825" s="488" t="s">
        <v>765</v>
      </c>
      <c r="I825" s="488" t="s">
        <v>726</v>
      </c>
      <c r="J825" s="487">
        <v>2025</v>
      </c>
      <c r="K825" s="487">
        <v>168480</v>
      </c>
      <c r="L825" s="488" t="s">
        <v>963</v>
      </c>
      <c r="M825" s="488" t="s">
        <v>963</v>
      </c>
      <c r="N825" s="487">
        <v>117</v>
      </c>
      <c r="O825" s="488" t="s">
        <v>980</v>
      </c>
      <c r="P825" s="488" t="s">
        <v>981</v>
      </c>
      <c r="Q825" s="487">
        <v>2024</v>
      </c>
      <c r="R825" s="487">
        <v>13800</v>
      </c>
      <c r="S825" s="489">
        <v>154680</v>
      </c>
    </row>
    <row r="826" spans="1:19" x14ac:dyDescent="0.3">
      <c r="A826" s="487">
        <v>215</v>
      </c>
      <c r="B826" s="488" t="s">
        <v>1166</v>
      </c>
      <c r="C826" s="487">
        <v>17</v>
      </c>
      <c r="D826" s="488" t="s">
        <v>796</v>
      </c>
      <c r="E826" s="488" t="s">
        <v>755</v>
      </c>
      <c r="F826" s="488" t="s">
        <v>754</v>
      </c>
      <c r="G826" s="488" t="s">
        <v>762</v>
      </c>
      <c r="H826" s="488" t="s">
        <v>763</v>
      </c>
      <c r="I826" s="488" t="s">
        <v>726</v>
      </c>
      <c r="J826" s="487">
        <v>2025</v>
      </c>
      <c r="K826" s="487">
        <v>352000</v>
      </c>
      <c r="L826" s="488" t="s">
        <v>963</v>
      </c>
      <c r="M826" s="488" t="s">
        <v>963</v>
      </c>
      <c r="N826" s="487">
        <v>114</v>
      </c>
      <c r="O826" s="488" t="s">
        <v>964</v>
      </c>
      <c r="P826" s="488" t="s">
        <v>977</v>
      </c>
      <c r="Q826" s="487">
        <v>2024</v>
      </c>
      <c r="R826" s="487">
        <v>185900</v>
      </c>
      <c r="S826" s="489">
        <v>166100</v>
      </c>
    </row>
    <row r="827" spans="1:19" x14ac:dyDescent="0.3">
      <c r="A827" s="487">
        <v>215</v>
      </c>
      <c r="B827" s="488" t="s">
        <v>1166</v>
      </c>
      <c r="C827" s="487">
        <v>17</v>
      </c>
      <c r="D827" s="488" t="s">
        <v>796</v>
      </c>
      <c r="E827" s="488" t="s">
        <v>755</v>
      </c>
      <c r="F827" s="488" t="s">
        <v>754</v>
      </c>
      <c r="G827" s="488" t="s">
        <v>762</v>
      </c>
      <c r="H827" s="488" t="s">
        <v>763</v>
      </c>
      <c r="I827" s="488" t="s">
        <v>726</v>
      </c>
      <c r="J827" s="487">
        <v>2025</v>
      </c>
      <c r="K827" s="487">
        <v>0</v>
      </c>
      <c r="L827" s="488" t="s">
        <v>963</v>
      </c>
      <c r="M827" s="488" t="s">
        <v>963</v>
      </c>
      <c r="N827" s="487">
        <v>115</v>
      </c>
      <c r="O827" s="488" t="s">
        <v>965</v>
      </c>
      <c r="P827" s="488" t="s">
        <v>978</v>
      </c>
      <c r="Q827" s="487">
        <v>2024</v>
      </c>
      <c r="R827" s="487">
        <v>0</v>
      </c>
      <c r="S827" s="489">
        <v>0</v>
      </c>
    </row>
    <row r="828" spans="1:19" x14ac:dyDescent="0.3">
      <c r="A828" s="487">
        <v>215</v>
      </c>
      <c r="B828" s="488" t="s">
        <v>1166</v>
      </c>
      <c r="C828" s="487">
        <v>17</v>
      </c>
      <c r="D828" s="488" t="s">
        <v>796</v>
      </c>
      <c r="E828" s="488" t="s">
        <v>755</v>
      </c>
      <c r="F828" s="488" t="s">
        <v>754</v>
      </c>
      <c r="G828" s="488" t="s">
        <v>762</v>
      </c>
      <c r="H828" s="488" t="s">
        <v>763</v>
      </c>
      <c r="I828" s="488" t="s">
        <v>726</v>
      </c>
      <c r="J828" s="487">
        <v>2025</v>
      </c>
      <c r="K828" s="487">
        <v>0</v>
      </c>
      <c r="L828" s="488" t="s">
        <v>963</v>
      </c>
      <c r="M828" s="488" t="s">
        <v>963</v>
      </c>
      <c r="N828" s="487">
        <v>116</v>
      </c>
      <c r="O828" s="488" t="s">
        <v>966</v>
      </c>
      <c r="P828" s="488" t="s">
        <v>979</v>
      </c>
      <c r="Q828" s="487">
        <v>2024</v>
      </c>
      <c r="R828" s="487">
        <v>0</v>
      </c>
      <c r="S828" s="489">
        <v>0</v>
      </c>
    </row>
    <row r="829" spans="1:19" x14ac:dyDescent="0.3">
      <c r="A829" s="487">
        <v>215</v>
      </c>
      <c r="B829" s="488" t="s">
        <v>1166</v>
      </c>
      <c r="C829" s="487">
        <v>17</v>
      </c>
      <c r="D829" s="488" t="s">
        <v>796</v>
      </c>
      <c r="E829" s="488" t="s">
        <v>755</v>
      </c>
      <c r="F829" s="488" t="s">
        <v>754</v>
      </c>
      <c r="G829" s="488" t="s">
        <v>762</v>
      </c>
      <c r="H829" s="488" t="s">
        <v>763</v>
      </c>
      <c r="I829" s="488" t="s">
        <v>726</v>
      </c>
      <c r="J829" s="487">
        <v>2025</v>
      </c>
      <c r="K829" s="487">
        <v>352000</v>
      </c>
      <c r="L829" s="488" t="s">
        <v>963</v>
      </c>
      <c r="M829" s="488" t="s">
        <v>963</v>
      </c>
      <c r="N829" s="487">
        <v>117</v>
      </c>
      <c r="O829" s="488" t="s">
        <v>980</v>
      </c>
      <c r="P829" s="488" t="s">
        <v>981</v>
      </c>
      <c r="Q829" s="487">
        <v>2024</v>
      </c>
      <c r="R829" s="487">
        <v>185900</v>
      </c>
      <c r="S829" s="489">
        <v>166100</v>
      </c>
    </row>
    <row r="830" spans="1:19" x14ac:dyDescent="0.3">
      <c r="A830" s="487">
        <v>216</v>
      </c>
      <c r="B830" s="488" t="s">
        <v>1167</v>
      </c>
      <c r="C830" s="487">
        <v>14</v>
      </c>
      <c r="D830" s="488" t="s">
        <v>800</v>
      </c>
      <c r="E830" s="488" t="s">
        <v>755</v>
      </c>
      <c r="F830" s="488" t="s">
        <v>754</v>
      </c>
      <c r="G830" s="488" t="s">
        <v>760</v>
      </c>
      <c r="H830" s="488" t="s">
        <v>576</v>
      </c>
      <c r="I830" s="488" t="s">
        <v>726</v>
      </c>
      <c r="J830" s="487">
        <v>2025</v>
      </c>
      <c r="K830" s="487">
        <v>283210</v>
      </c>
      <c r="L830" s="488" t="s">
        <v>963</v>
      </c>
      <c r="M830" s="488" t="s">
        <v>963</v>
      </c>
      <c r="N830" s="487">
        <v>114</v>
      </c>
      <c r="O830" s="488" t="s">
        <v>964</v>
      </c>
      <c r="P830" s="488" t="s">
        <v>977</v>
      </c>
      <c r="Q830" s="487">
        <v>2024</v>
      </c>
      <c r="R830" s="487">
        <v>341305</v>
      </c>
      <c r="S830" s="489">
        <v>-58095</v>
      </c>
    </row>
    <row r="831" spans="1:19" x14ac:dyDescent="0.3">
      <c r="A831" s="487">
        <v>216</v>
      </c>
      <c r="B831" s="488" t="s">
        <v>1167</v>
      </c>
      <c r="C831" s="487">
        <v>14</v>
      </c>
      <c r="D831" s="488" t="s">
        <v>800</v>
      </c>
      <c r="E831" s="488" t="s">
        <v>755</v>
      </c>
      <c r="F831" s="488" t="s">
        <v>754</v>
      </c>
      <c r="G831" s="488" t="s">
        <v>760</v>
      </c>
      <c r="H831" s="488" t="s">
        <v>576</v>
      </c>
      <c r="I831" s="488" t="s">
        <v>726</v>
      </c>
      <c r="J831" s="487">
        <v>2025</v>
      </c>
      <c r="K831" s="487">
        <v>0</v>
      </c>
      <c r="L831" s="488" t="s">
        <v>963</v>
      </c>
      <c r="M831" s="488" t="s">
        <v>963</v>
      </c>
      <c r="N831" s="487">
        <v>115</v>
      </c>
      <c r="O831" s="488" t="s">
        <v>965</v>
      </c>
      <c r="P831" s="488" t="s">
        <v>978</v>
      </c>
      <c r="Q831" s="487">
        <v>2024</v>
      </c>
      <c r="R831" s="487">
        <v>0</v>
      </c>
      <c r="S831" s="489">
        <v>0</v>
      </c>
    </row>
    <row r="832" spans="1:19" x14ac:dyDescent="0.3">
      <c r="A832" s="487">
        <v>216</v>
      </c>
      <c r="B832" s="488" t="s">
        <v>1167</v>
      </c>
      <c r="C832" s="487">
        <v>14</v>
      </c>
      <c r="D832" s="488" t="s">
        <v>800</v>
      </c>
      <c r="E832" s="488" t="s">
        <v>755</v>
      </c>
      <c r="F832" s="488" t="s">
        <v>754</v>
      </c>
      <c r="G832" s="488" t="s">
        <v>760</v>
      </c>
      <c r="H832" s="488" t="s">
        <v>576</v>
      </c>
      <c r="I832" s="488" t="s">
        <v>726</v>
      </c>
      <c r="J832" s="487">
        <v>2025</v>
      </c>
      <c r="K832" s="487">
        <v>0</v>
      </c>
      <c r="L832" s="488" t="s">
        <v>963</v>
      </c>
      <c r="M832" s="488" t="s">
        <v>963</v>
      </c>
      <c r="N832" s="487">
        <v>116</v>
      </c>
      <c r="O832" s="488" t="s">
        <v>966</v>
      </c>
      <c r="P832" s="488" t="s">
        <v>979</v>
      </c>
      <c r="Q832" s="487">
        <v>2024</v>
      </c>
      <c r="R832" s="487">
        <v>0</v>
      </c>
      <c r="S832" s="489">
        <v>0</v>
      </c>
    </row>
    <row r="833" spans="1:19" x14ac:dyDescent="0.3">
      <c r="A833" s="487">
        <v>216</v>
      </c>
      <c r="B833" s="488" t="s">
        <v>1167</v>
      </c>
      <c r="C833" s="487">
        <v>14</v>
      </c>
      <c r="D833" s="488" t="s">
        <v>800</v>
      </c>
      <c r="E833" s="488" t="s">
        <v>755</v>
      </c>
      <c r="F833" s="488" t="s">
        <v>754</v>
      </c>
      <c r="G833" s="488" t="s">
        <v>760</v>
      </c>
      <c r="H833" s="488" t="s">
        <v>576</v>
      </c>
      <c r="I833" s="488" t="s">
        <v>726</v>
      </c>
      <c r="J833" s="487">
        <v>2025</v>
      </c>
      <c r="K833" s="487">
        <v>283210</v>
      </c>
      <c r="L833" s="488" t="s">
        <v>963</v>
      </c>
      <c r="M833" s="488" t="s">
        <v>963</v>
      </c>
      <c r="N833" s="487">
        <v>117</v>
      </c>
      <c r="O833" s="488" t="s">
        <v>980</v>
      </c>
      <c r="P833" s="488" t="s">
        <v>981</v>
      </c>
      <c r="Q833" s="487">
        <v>2024</v>
      </c>
      <c r="R833" s="487">
        <v>341305</v>
      </c>
      <c r="S833" s="489">
        <v>-58095</v>
      </c>
    </row>
    <row r="834" spans="1:19" x14ac:dyDescent="0.3">
      <c r="A834" s="487">
        <v>236</v>
      </c>
      <c r="B834" s="488" t="s">
        <v>1298</v>
      </c>
      <c r="C834" s="487">
        <v>1</v>
      </c>
      <c r="D834" s="488" t="s">
        <v>798</v>
      </c>
      <c r="E834" s="488" t="s">
        <v>1299</v>
      </c>
      <c r="F834" s="488" t="s">
        <v>1300</v>
      </c>
      <c r="G834" s="488" t="s">
        <v>1299</v>
      </c>
      <c r="H834" s="488" t="s">
        <v>1299</v>
      </c>
      <c r="I834" s="488" t="s">
        <v>1301</v>
      </c>
      <c r="J834" s="487">
        <v>2025</v>
      </c>
      <c r="K834" s="487">
        <v>1269936</v>
      </c>
      <c r="L834" s="488" t="s">
        <v>963</v>
      </c>
      <c r="M834" s="488" t="s">
        <v>963</v>
      </c>
      <c r="N834" s="487">
        <v>114</v>
      </c>
      <c r="O834" s="488" t="s">
        <v>964</v>
      </c>
      <c r="P834" s="488" t="s">
        <v>977</v>
      </c>
      <c r="Q834" s="487">
        <v>2024</v>
      </c>
      <c r="R834" s="487">
        <v>844240</v>
      </c>
      <c r="S834" s="489">
        <v>425696</v>
      </c>
    </row>
    <row r="835" spans="1:19" x14ac:dyDescent="0.3">
      <c r="A835" s="487">
        <v>236</v>
      </c>
      <c r="B835" s="488" t="s">
        <v>1298</v>
      </c>
      <c r="C835" s="487">
        <v>1</v>
      </c>
      <c r="D835" s="488" t="s">
        <v>798</v>
      </c>
      <c r="E835" s="488" t="s">
        <v>1299</v>
      </c>
      <c r="F835" s="488" t="s">
        <v>1300</v>
      </c>
      <c r="G835" s="488" t="s">
        <v>1299</v>
      </c>
      <c r="H835" s="488" t="s">
        <v>1299</v>
      </c>
      <c r="I835" s="488" t="s">
        <v>1301</v>
      </c>
      <c r="J835" s="487">
        <v>2025</v>
      </c>
      <c r="K835" s="487">
        <v>0</v>
      </c>
      <c r="L835" s="488" t="s">
        <v>963</v>
      </c>
      <c r="M835" s="488" t="s">
        <v>963</v>
      </c>
      <c r="N835" s="487">
        <v>115</v>
      </c>
      <c r="O835" s="488" t="s">
        <v>965</v>
      </c>
      <c r="P835" s="488" t="s">
        <v>978</v>
      </c>
      <c r="Q835" s="487">
        <v>2024</v>
      </c>
      <c r="R835" s="487">
        <v>0</v>
      </c>
      <c r="S835" s="489">
        <v>0</v>
      </c>
    </row>
    <row r="836" spans="1:19" x14ac:dyDescent="0.3">
      <c r="A836" s="487">
        <v>236</v>
      </c>
      <c r="B836" s="488" t="s">
        <v>1298</v>
      </c>
      <c r="C836" s="487">
        <v>1</v>
      </c>
      <c r="D836" s="488" t="s">
        <v>798</v>
      </c>
      <c r="E836" s="488" t="s">
        <v>1299</v>
      </c>
      <c r="F836" s="488" t="s">
        <v>1300</v>
      </c>
      <c r="G836" s="488" t="s">
        <v>1299</v>
      </c>
      <c r="H836" s="488" t="s">
        <v>1299</v>
      </c>
      <c r="I836" s="488" t="s">
        <v>1301</v>
      </c>
      <c r="J836" s="487">
        <v>2025</v>
      </c>
      <c r="K836" s="487">
        <v>0</v>
      </c>
      <c r="L836" s="488" t="s">
        <v>963</v>
      </c>
      <c r="M836" s="488" t="s">
        <v>963</v>
      </c>
      <c r="N836" s="487">
        <v>116</v>
      </c>
      <c r="O836" s="488" t="s">
        <v>966</v>
      </c>
      <c r="P836" s="488" t="s">
        <v>979</v>
      </c>
      <c r="Q836" s="487">
        <v>2024</v>
      </c>
      <c r="R836" s="487">
        <v>0</v>
      </c>
      <c r="S836" s="489">
        <v>0</v>
      </c>
    </row>
    <row r="837" spans="1:19" x14ac:dyDescent="0.3">
      <c r="A837" s="487">
        <v>236</v>
      </c>
      <c r="B837" s="488" t="s">
        <v>1298</v>
      </c>
      <c r="C837" s="487">
        <v>1</v>
      </c>
      <c r="D837" s="488" t="s">
        <v>798</v>
      </c>
      <c r="E837" s="488" t="s">
        <v>1299</v>
      </c>
      <c r="F837" s="488" t="s">
        <v>1300</v>
      </c>
      <c r="G837" s="488" t="s">
        <v>1299</v>
      </c>
      <c r="H837" s="488" t="s">
        <v>1299</v>
      </c>
      <c r="I837" s="488" t="s">
        <v>1301</v>
      </c>
      <c r="J837" s="487">
        <v>2025</v>
      </c>
      <c r="K837" s="487">
        <v>1269936</v>
      </c>
      <c r="L837" s="488" t="s">
        <v>963</v>
      </c>
      <c r="M837" s="488" t="s">
        <v>963</v>
      </c>
      <c r="N837" s="487">
        <v>117</v>
      </c>
      <c r="O837" s="488" t="s">
        <v>980</v>
      </c>
      <c r="P837" s="488" t="s">
        <v>981</v>
      </c>
      <c r="Q837" s="487">
        <v>2024</v>
      </c>
      <c r="R837" s="487">
        <v>844240</v>
      </c>
      <c r="S837" s="489">
        <v>425696</v>
      </c>
    </row>
    <row r="838" spans="1:19" x14ac:dyDescent="0.3">
      <c r="A838" s="487">
        <v>383</v>
      </c>
      <c r="B838" s="488" t="s">
        <v>1189</v>
      </c>
      <c r="C838" s="487">
        <v>3</v>
      </c>
      <c r="D838" s="488" t="s">
        <v>795</v>
      </c>
      <c r="E838" s="488" t="s">
        <v>747</v>
      </c>
      <c r="F838" s="488" t="s">
        <v>746</v>
      </c>
      <c r="G838" s="488" t="s">
        <v>748</v>
      </c>
      <c r="H838" s="488" t="s">
        <v>574</v>
      </c>
      <c r="I838" s="488" t="s">
        <v>726</v>
      </c>
      <c r="J838" s="487">
        <v>2025</v>
      </c>
      <c r="K838" s="487">
        <v>1231269.1200000001</v>
      </c>
      <c r="L838" s="488" t="s">
        <v>963</v>
      </c>
      <c r="M838" s="488" t="s">
        <v>963</v>
      </c>
      <c r="N838" s="487">
        <v>114</v>
      </c>
      <c r="O838" s="488" t="s">
        <v>964</v>
      </c>
      <c r="P838" s="488" t="s">
        <v>977</v>
      </c>
      <c r="Q838" s="487">
        <v>2024</v>
      </c>
      <c r="R838" s="487">
        <v>1154584.2</v>
      </c>
      <c r="S838" s="489">
        <v>76684.920000000158</v>
      </c>
    </row>
    <row r="839" spans="1:19" x14ac:dyDescent="0.3">
      <c r="A839" s="487">
        <v>383</v>
      </c>
      <c r="B839" s="488" t="s">
        <v>1189</v>
      </c>
      <c r="C839" s="487">
        <v>3</v>
      </c>
      <c r="D839" s="488" t="s">
        <v>795</v>
      </c>
      <c r="E839" s="488" t="s">
        <v>747</v>
      </c>
      <c r="F839" s="488" t="s">
        <v>746</v>
      </c>
      <c r="G839" s="488" t="s">
        <v>748</v>
      </c>
      <c r="H839" s="488" t="s">
        <v>574</v>
      </c>
      <c r="I839" s="488" t="s">
        <v>726</v>
      </c>
      <c r="J839" s="487">
        <v>2025</v>
      </c>
      <c r="K839" s="487">
        <v>0</v>
      </c>
      <c r="L839" s="488" t="s">
        <v>963</v>
      </c>
      <c r="M839" s="488" t="s">
        <v>963</v>
      </c>
      <c r="N839" s="487">
        <v>115</v>
      </c>
      <c r="O839" s="488" t="s">
        <v>965</v>
      </c>
      <c r="P839" s="488" t="s">
        <v>978</v>
      </c>
      <c r="Q839" s="487">
        <v>2024</v>
      </c>
      <c r="R839" s="487">
        <v>0</v>
      </c>
      <c r="S839" s="489">
        <v>0</v>
      </c>
    </row>
    <row r="840" spans="1:19" x14ac:dyDescent="0.3">
      <c r="A840" s="487">
        <v>383</v>
      </c>
      <c r="B840" s="488" t="s">
        <v>1189</v>
      </c>
      <c r="C840" s="487">
        <v>3</v>
      </c>
      <c r="D840" s="488" t="s">
        <v>795</v>
      </c>
      <c r="E840" s="488" t="s">
        <v>747</v>
      </c>
      <c r="F840" s="488" t="s">
        <v>746</v>
      </c>
      <c r="G840" s="488" t="s">
        <v>748</v>
      </c>
      <c r="H840" s="488" t="s">
        <v>574</v>
      </c>
      <c r="I840" s="488" t="s">
        <v>726</v>
      </c>
      <c r="J840" s="487">
        <v>2025</v>
      </c>
      <c r="K840" s="487">
        <v>0</v>
      </c>
      <c r="L840" s="488" t="s">
        <v>963</v>
      </c>
      <c r="M840" s="488" t="s">
        <v>963</v>
      </c>
      <c r="N840" s="487">
        <v>116</v>
      </c>
      <c r="O840" s="488" t="s">
        <v>966</v>
      </c>
      <c r="P840" s="488" t="s">
        <v>979</v>
      </c>
      <c r="Q840" s="487">
        <v>2024</v>
      </c>
      <c r="R840" s="487">
        <v>0</v>
      </c>
      <c r="S840" s="489">
        <v>0</v>
      </c>
    </row>
    <row r="841" spans="1:19" x14ac:dyDescent="0.3">
      <c r="A841" s="487">
        <v>383</v>
      </c>
      <c r="B841" s="488" t="s">
        <v>1189</v>
      </c>
      <c r="C841" s="487">
        <v>3</v>
      </c>
      <c r="D841" s="488" t="s">
        <v>795</v>
      </c>
      <c r="E841" s="488" t="s">
        <v>747</v>
      </c>
      <c r="F841" s="488" t="s">
        <v>746</v>
      </c>
      <c r="G841" s="488" t="s">
        <v>748</v>
      </c>
      <c r="H841" s="488" t="s">
        <v>574</v>
      </c>
      <c r="I841" s="488" t="s">
        <v>726</v>
      </c>
      <c r="J841" s="487">
        <v>2025</v>
      </c>
      <c r="K841" s="487">
        <v>1231269.1200000001</v>
      </c>
      <c r="L841" s="488" t="s">
        <v>963</v>
      </c>
      <c r="M841" s="488" t="s">
        <v>963</v>
      </c>
      <c r="N841" s="487">
        <v>117</v>
      </c>
      <c r="O841" s="488" t="s">
        <v>980</v>
      </c>
      <c r="P841" s="488" t="s">
        <v>981</v>
      </c>
      <c r="Q841" s="487">
        <v>2024</v>
      </c>
      <c r="R841" s="487">
        <v>1154584.2</v>
      </c>
      <c r="S841" s="489">
        <v>76684.920000000158</v>
      </c>
    </row>
    <row r="842" spans="1:19" x14ac:dyDescent="0.3">
      <c r="A842" s="487">
        <v>384</v>
      </c>
      <c r="B842" s="488" t="s">
        <v>1168</v>
      </c>
      <c r="C842" s="487">
        <v>10</v>
      </c>
      <c r="D842" s="488" t="s">
        <v>786</v>
      </c>
      <c r="E842" s="488" t="s">
        <v>728</v>
      </c>
      <c r="F842" s="488" t="s">
        <v>727</v>
      </c>
      <c r="G842" s="488" t="s">
        <v>731</v>
      </c>
      <c r="H842" s="488" t="s">
        <v>570</v>
      </c>
      <c r="I842" s="488" t="s">
        <v>726</v>
      </c>
      <c r="J842" s="487">
        <v>2025</v>
      </c>
      <c r="K842" s="487">
        <v>3450</v>
      </c>
      <c r="L842" s="488" t="s">
        <v>963</v>
      </c>
      <c r="M842" s="488" t="s">
        <v>963</v>
      </c>
      <c r="N842" s="487">
        <v>114</v>
      </c>
      <c r="O842" s="488" t="s">
        <v>964</v>
      </c>
      <c r="P842" s="488" t="s">
        <v>977</v>
      </c>
      <c r="Q842" s="487">
        <v>2024</v>
      </c>
      <c r="R842" s="487">
        <v>28420</v>
      </c>
      <c r="S842" s="489">
        <v>-24970</v>
      </c>
    </row>
    <row r="843" spans="1:19" x14ac:dyDescent="0.3">
      <c r="A843" s="487">
        <v>384</v>
      </c>
      <c r="B843" s="488" t="s">
        <v>1168</v>
      </c>
      <c r="C843" s="487">
        <v>10</v>
      </c>
      <c r="D843" s="488" t="s">
        <v>786</v>
      </c>
      <c r="E843" s="488" t="s">
        <v>728</v>
      </c>
      <c r="F843" s="488" t="s">
        <v>727</v>
      </c>
      <c r="G843" s="488" t="s">
        <v>731</v>
      </c>
      <c r="H843" s="488" t="s">
        <v>570</v>
      </c>
      <c r="I843" s="488" t="s">
        <v>726</v>
      </c>
      <c r="J843" s="487">
        <v>2025</v>
      </c>
      <c r="K843" s="487">
        <v>0</v>
      </c>
      <c r="L843" s="488" t="s">
        <v>963</v>
      </c>
      <c r="M843" s="488" t="s">
        <v>963</v>
      </c>
      <c r="N843" s="487">
        <v>115</v>
      </c>
      <c r="O843" s="488" t="s">
        <v>965</v>
      </c>
      <c r="P843" s="488" t="s">
        <v>978</v>
      </c>
      <c r="Q843" s="487">
        <v>2024</v>
      </c>
      <c r="R843" s="487">
        <v>0</v>
      </c>
      <c r="S843" s="489">
        <v>0</v>
      </c>
    </row>
    <row r="844" spans="1:19" x14ac:dyDescent="0.3">
      <c r="A844" s="487">
        <v>384</v>
      </c>
      <c r="B844" s="488" t="s">
        <v>1168</v>
      </c>
      <c r="C844" s="487">
        <v>10</v>
      </c>
      <c r="D844" s="488" t="s">
        <v>786</v>
      </c>
      <c r="E844" s="488" t="s">
        <v>728</v>
      </c>
      <c r="F844" s="488" t="s">
        <v>727</v>
      </c>
      <c r="G844" s="488" t="s">
        <v>731</v>
      </c>
      <c r="H844" s="488" t="s">
        <v>570</v>
      </c>
      <c r="I844" s="488" t="s">
        <v>726</v>
      </c>
      <c r="J844" s="487">
        <v>2025</v>
      </c>
      <c r="K844" s="487">
        <v>0</v>
      </c>
      <c r="L844" s="488" t="s">
        <v>963</v>
      </c>
      <c r="M844" s="488" t="s">
        <v>963</v>
      </c>
      <c r="N844" s="487">
        <v>116</v>
      </c>
      <c r="O844" s="488" t="s">
        <v>966</v>
      </c>
      <c r="P844" s="488" t="s">
        <v>979</v>
      </c>
      <c r="Q844" s="487">
        <v>2024</v>
      </c>
      <c r="R844" s="487">
        <v>0</v>
      </c>
      <c r="S844" s="489">
        <v>0</v>
      </c>
    </row>
    <row r="845" spans="1:19" x14ac:dyDescent="0.3">
      <c r="A845" s="487">
        <v>384</v>
      </c>
      <c r="B845" s="488" t="s">
        <v>1168</v>
      </c>
      <c r="C845" s="487">
        <v>10</v>
      </c>
      <c r="D845" s="488" t="s">
        <v>786</v>
      </c>
      <c r="E845" s="488" t="s">
        <v>728</v>
      </c>
      <c r="F845" s="488" t="s">
        <v>727</v>
      </c>
      <c r="G845" s="488" t="s">
        <v>731</v>
      </c>
      <c r="H845" s="488" t="s">
        <v>570</v>
      </c>
      <c r="I845" s="488" t="s">
        <v>726</v>
      </c>
      <c r="J845" s="487">
        <v>2025</v>
      </c>
      <c r="K845" s="487">
        <v>3450</v>
      </c>
      <c r="L845" s="488" t="s">
        <v>963</v>
      </c>
      <c r="M845" s="488" t="s">
        <v>963</v>
      </c>
      <c r="N845" s="487">
        <v>117</v>
      </c>
      <c r="O845" s="488" t="s">
        <v>980</v>
      </c>
      <c r="P845" s="488" t="s">
        <v>981</v>
      </c>
      <c r="Q845" s="487">
        <v>2024</v>
      </c>
      <c r="R845" s="487">
        <v>28420</v>
      </c>
      <c r="S845" s="489">
        <v>-24970</v>
      </c>
    </row>
    <row r="846" spans="1:19" x14ac:dyDescent="0.3">
      <c r="A846" s="487">
        <v>385</v>
      </c>
      <c r="B846" s="488" t="s">
        <v>1169</v>
      </c>
      <c r="C846" s="487">
        <v>12</v>
      </c>
      <c r="D846" s="488" t="s">
        <v>793</v>
      </c>
      <c r="E846" s="488" t="s">
        <v>750</v>
      </c>
      <c r="F846" s="488" t="s">
        <v>749</v>
      </c>
      <c r="G846" s="488" t="s">
        <v>1229</v>
      </c>
      <c r="H846" s="488" t="s">
        <v>751</v>
      </c>
      <c r="I846" s="488" t="s">
        <v>726</v>
      </c>
      <c r="J846" s="487">
        <v>2025</v>
      </c>
      <c r="K846" s="487">
        <v>273700</v>
      </c>
      <c r="L846" s="488" t="s">
        <v>963</v>
      </c>
      <c r="M846" s="488" t="s">
        <v>963</v>
      </c>
      <c r="N846" s="487">
        <v>114</v>
      </c>
      <c r="O846" s="488" t="s">
        <v>964</v>
      </c>
      <c r="P846" s="488" t="s">
        <v>977</v>
      </c>
      <c r="Q846" s="487">
        <v>2024</v>
      </c>
      <c r="R846" s="487">
        <v>61897.599999999999</v>
      </c>
      <c r="S846" s="489">
        <v>211802.4</v>
      </c>
    </row>
    <row r="847" spans="1:19" x14ac:dyDescent="0.3">
      <c r="A847" s="487">
        <v>385</v>
      </c>
      <c r="B847" s="488" t="s">
        <v>1169</v>
      </c>
      <c r="C847" s="487">
        <v>12</v>
      </c>
      <c r="D847" s="488" t="s">
        <v>793</v>
      </c>
      <c r="E847" s="488" t="s">
        <v>750</v>
      </c>
      <c r="F847" s="488" t="s">
        <v>749</v>
      </c>
      <c r="G847" s="488" t="s">
        <v>1229</v>
      </c>
      <c r="H847" s="488" t="s">
        <v>751</v>
      </c>
      <c r="I847" s="488" t="s">
        <v>726</v>
      </c>
      <c r="J847" s="487">
        <v>2025</v>
      </c>
      <c r="K847" s="487">
        <v>0</v>
      </c>
      <c r="L847" s="488" t="s">
        <v>963</v>
      </c>
      <c r="M847" s="488" t="s">
        <v>963</v>
      </c>
      <c r="N847" s="487">
        <v>115</v>
      </c>
      <c r="O847" s="488" t="s">
        <v>965</v>
      </c>
      <c r="P847" s="488" t="s">
        <v>978</v>
      </c>
      <c r="Q847" s="487">
        <v>2024</v>
      </c>
      <c r="R847" s="487">
        <v>0</v>
      </c>
      <c r="S847" s="489">
        <v>0</v>
      </c>
    </row>
    <row r="848" spans="1:19" x14ac:dyDescent="0.3">
      <c r="A848" s="487">
        <v>385</v>
      </c>
      <c r="B848" s="488" t="s">
        <v>1169</v>
      </c>
      <c r="C848" s="487">
        <v>12</v>
      </c>
      <c r="D848" s="488" t="s">
        <v>793</v>
      </c>
      <c r="E848" s="488" t="s">
        <v>750</v>
      </c>
      <c r="F848" s="488" t="s">
        <v>749</v>
      </c>
      <c r="G848" s="488" t="s">
        <v>1229</v>
      </c>
      <c r="H848" s="488" t="s">
        <v>751</v>
      </c>
      <c r="I848" s="488" t="s">
        <v>726</v>
      </c>
      <c r="J848" s="487">
        <v>2025</v>
      </c>
      <c r="K848" s="487">
        <v>0</v>
      </c>
      <c r="L848" s="488" t="s">
        <v>963</v>
      </c>
      <c r="M848" s="488" t="s">
        <v>963</v>
      </c>
      <c r="N848" s="487">
        <v>116</v>
      </c>
      <c r="O848" s="488" t="s">
        <v>966</v>
      </c>
      <c r="P848" s="488" t="s">
        <v>979</v>
      </c>
      <c r="Q848" s="487">
        <v>2024</v>
      </c>
      <c r="R848" s="487">
        <v>0</v>
      </c>
      <c r="S848" s="489">
        <v>0</v>
      </c>
    </row>
    <row r="849" spans="1:19" x14ac:dyDescent="0.3">
      <c r="A849" s="487">
        <v>385</v>
      </c>
      <c r="B849" s="488" t="s">
        <v>1169</v>
      </c>
      <c r="C849" s="487">
        <v>12</v>
      </c>
      <c r="D849" s="488" t="s">
        <v>793</v>
      </c>
      <c r="E849" s="488" t="s">
        <v>750</v>
      </c>
      <c r="F849" s="488" t="s">
        <v>749</v>
      </c>
      <c r="G849" s="488" t="s">
        <v>1229</v>
      </c>
      <c r="H849" s="488" t="s">
        <v>751</v>
      </c>
      <c r="I849" s="488" t="s">
        <v>726</v>
      </c>
      <c r="J849" s="487">
        <v>2025</v>
      </c>
      <c r="K849" s="487">
        <v>273700</v>
      </c>
      <c r="L849" s="488" t="s">
        <v>963</v>
      </c>
      <c r="M849" s="488" t="s">
        <v>963</v>
      </c>
      <c r="N849" s="487">
        <v>117</v>
      </c>
      <c r="O849" s="488" t="s">
        <v>980</v>
      </c>
      <c r="P849" s="488" t="s">
        <v>981</v>
      </c>
      <c r="Q849" s="487">
        <v>2024</v>
      </c>
      <c r="R849" s="487">
        <v>61897.599999999999</v>
      </c>
      <c r="S849" s="489">
        <v>211802.4</v>
      </c>
    </row>
    <row r="850" spans="1:19" x14ac:dyDescent="0.3">
      <c r="A850" s="487">
        <v>386</v>
      </c>
      <c r="B850" s="488" t="s">
        <v>1170</v>
      </c>
      <c r="C850" s="487">
        <v>10</v>
      </c>
      <c r="D850" s="488" t="s">
        <v>786</v>
      </c>
      <c r="E850" s="488" t="s">
        <v>750</v>
      </c>
      <c r="F850" s="488" t="s">
        <v>749</v>
      </c>
      <c r="G850" s="488" t="s">
        <v>1229</v>
      </c>
      <c r="H850" s="488" t="s">
        <v>751</v>
      </c>
      <c r="I850" s="488" t="s">
        <v>726</v>
      </c>
      <c r="J850" s="487">
        <v>2025</v>
      </c>
      <c r="K850" s="487">
        <v>91200</v>
      </c>
      <c r="L850" s="488" t="s">
        <v>963</v>
      </c>
      <c r="M850" s="488" t="s">
        <v>963</v>
      </c>
      <c r="N850" s="487">
        <v>114</v>
      </c>
      <c r="O850" s="488" t="s">
        <v>964</v>
      </c>
      <c r="P850" s="488" t="s">
        <v>977</v>
      </c>
      <c r="Q850" s="487">
        <v>2024</v>
      </c>
      <c r="R850" s="487">
        <v>73720</v>
      </c>
      <c r="S850" s="489">
        <v>17480</v>
      </c>
    </row>
    <row r="851" spans="1:19" x14ac:dyDescent="0.3">
      <c r="A851" s="487">
        <v>386</v>
      </c>
      <c r="B851" s="488" t="s">
        <v>1170</v>
      </c>
      <c r="C851" s="487">
        <v>10</v>
      </c>
      <c r="D851" s="488" t="s">
        <v>786</v>
      </c>
      <c r="E851" s="488" t="s">
        <v>750</v>
      </c>
      <c r="F851" s="488" t="s">
        <v>749</v>
      </c>
      <c r="G851" s="488" t="s">
        <v>1229</v>
      </c>
      <c r="H851" s="488" t="s">
        <v>751</v>
      </c>
      <c r="I851" s="488" t="s">
        <v>726</v>
      </c>
      <c r="J851" s="487">
        <v>2025</v>
      </c>
      <c r="K851" s="487">
        <v>9000</v>
      </c>
      <c r="L851" s="488" t="s">
        <v>963</v>
      </c>
      <c r="M851" s="488" t="s">
        <v>963</v>
      </c>
      <c r="N851" s="487">
        <v>115</v>
      </c>
      <c r="O851" s="488" t="s">
        <v>965</v>
      </c>
      <c r="P851" s="488" t="s">
        <v>978</v>
      </c>
      <c r="Q851" s="487">
        <v>2024</v>
      </c>
      <c r="R851" s="487">
        <v>836</v>
      </c>
      <c r="S851" s="489">
        <v>8164</v>
      </c>
    </row>
    <row r="852" spans="1:19" x14ac:dyDescent="0.3">
      <c r="A852" s="487">
        <v>386</v>
      </c>
      <c r="B852" s="488" t="s">
        <v>1170</v>
      </c>
      <c r="C852" s="487">
        <v>10</v>
      </c>
      <c r="D852" s="488" t="s">
        <v>786</v>
      </c>
      <c r="E852" s="488" t="s">
        <v>750</v>
      </c>
      <c r="F852" s="488" t="s">
        <v>749</v>
      </c>
      <c r="G852" s="488" t="s">
        <v>1229</v>
      </c>
      <c r="H852" s="488" t="s">
        <v>751</v>
      </c>
      <c r="I852" s="488" t="s">
        <v>726</v>
      </c>
      <c r="J852" s="487">
        <v>2025</v>
      </c>
      <c r="K852" s="487">
        <v>5400</v>
      </c>
      <c r="L852" s="488" t="s">
        <v>963</v>
      </c>
      <c r="M852" s="488" t="s">
        <v>963</v>
      </c>
      <c r="N852" s="487">
        <v>116</v>
      </c>
      <c r="O852" s="488" t="s">
        <v>966</v>
      </c>
      <c r="P852" s="488" t="s">
        <v>979</v>
      </c>
      <c r="Q852" s="487">
        <v>2024</v>
      </c>
      <c r="R852" s="487">
        <v>6156</v>
      </c>
      <c r="S852" s="489">
        <v>-756</v>
      </c>
    </row>
    <row r="853" spans="1:19" x14ac:dyDescent="0.3">
      <c r="A853" s="487">
        <v>386</v>
      </c>
      <c r="B853" s="488" t="s">
        <v>1170</v>
      </c>
      <c r="C853" s="487">
        <v>10</v>
      </c>
      <c r="D853" s="488" t="s">
        <v>786</v>
      </c>
      <c r="E853" s="488" t="s">
        <v>750</v>
      </c>
      <c r="F853" s="488" t="s">
        <v>749</v>
      </c>
      <c r="G853" s="488" t="s">
        <v>1229</v>
      </c>
      <c r="H853" s="488" t="s">
        <v>751</v>
      </c>
      <c r="I853" s="488" t="s">
        <v>726</v>
      </c>
      <c r="J853" s="487">
        <v>2025</v>
      </c>
      <c r="K853" s="487">
        <v>105600</v>
      </c>
      <c r="L853" s="488" t="s">
        <v>963</v>
      </c>
      <c r="M853" s="488" t="s">
        <v>963</v>
      </c>
      <c r="N853" s="487">
        <v>117</v>
      </c>
      <c r="O853" s="488" t="s">
        <v>980</v>
      </c>
      <c r="P853" s="488" t="s">
        <v>981</v>
      </c>
      <c r="Q853" s="487">
        <v>2024</v>
      </c>
      <c r="R853" s="487">
        <v>80712</v>
      </c>
      <c r="S853" s="489">
        <v>24888</v>
      </c>
    </row>
    <row r="854" spans="1:19" x14ac:dyDescent="0.3">
      <c r="A854" s="487">
        <v>388</v>
      </c>
      <c r="B854" s="488" t="s">
        <v>1171</v>
      </c>
      <c r="C854" s="487">
        <v>8</v>
      </c>
      <c r="D854" s="488" t="s">
        <v>785</v>
      </c>
      <c r="E854" s="488" t="s">
        <v>573</v>
      </c>
      <c r="F854" s="488" t="s">
        <v>744</v>
      </c>
      <c r="G854" s="488" t="s">
        <v>745</v>
      </c>
      <c r="H854" s="488" t="s">
        <v>573</v>
      </c>
      <c r="I854" s="488" t="s">
        <v>726</v>
      </c>
      <c r="J854" s="487">
        <v>2025</v>
      </c>
      <c r="K854" s="487">
        <v>0</v>
      </c>
      <c r="L854" s="488" t="s">
        <v>963</v>
      </c>
      <c r="M854" s="488" t="s">
        <v>963</v>
      </c>
      <c r="N854" s="487">
        <v>114</v>
      </c>
      <c r="O854" s="488" t="s">
        <v>964</v>
      </c>
      <c r="P854" s="488" t="s">
        <v>977</v>
      </c>
      <c r="Q854" s="487">
        <v>2024</v>
      </c>
      <c r="R854" s="487">
        <v>0</v>
      </c>
      <c r="S854" s="489">
        <v>0</v>
      </c>
    </row>
    <row r="855" spans="1:19" x14ac:dyDescent="0.3">
      <c r="A855" s="487">
        <v>388</v>
      </c>
      <c r="B855" s="488" t="s">
        <v>1171</v>
      </c>
      <c r="C855" s="487">
        <v>8</v>
      </c>
      <c r="D855" s="488" t="s">
        <v>785</v>
      </c>
      <c r="E855" s="488" t="s">
        <v>573</v>
      </c>
      <c r="F855" s="488" t="s">
        <v>744</v>
      </c>
      <c r="G855" s="488" t="s">
        <v>745</v>
      </c>
      <c r="H855" s="488" t="s">
        <v>573</v>
      </c>
      <c r="I855" s="488" t="s">
        <v>726</v>
      </c>
      <c r="J855" s="487">
        <v>2025</v>
      </c>
      <c r="K855" s="487">
        <v>0</v>
      </c>
      <c r="L855" s="488" t="s">
        <v>963</v>
      </c>
      <c r="M855" s="488" t="s">
        <v>963</v>
      </c>
      <c r="N855" s="487">
        <v>115</v>
      </c>
      <c r="O855" s="488" t="s">
        <v>965</v>
      </c>
      <c r="P855" s="488" t="s">
        <v>978</v>
      </c>
      <c r="Q855" s="487">
        <v>2024</v>
      </c>
      <c r="R855" s="487">
        <v>0</v>
      </c>
      <c r="S855" s="489">
        <v>0</v>
      </c>
    </row>
    <row r="856" spans="1:19" x14ac:dyDescent="0.3">
      <c r="A856" s="487">
        <v>388</v>
      </c>
      <c r="B856" s="488" t="s">
        <v>1171</v>
      </c>
      <c r="C856" s="487">
        <v>8</v>
      </c>
      <c r="D856" s="488" t="s">
        <v>785</v>
      </c>
      <c r="E856" s="488" t="s">
        <v>573</v>
      </c>
      <c r="F856" s="488" t="s">
        <v>744</v>
      </c>
      <c r="G856" s="488" t="s">
        <v>745</v>
      </c>
      <c r="H856" s="488" t="s">
        <v>573</v>
      </c>
      <c r="I856" s="488" t="s">
        <v>726</v>
      </c>
      <c r="J856" s="487">
        <v>2025</v>
      </c>
      <c r="K856" s="487">
        <v>0</v>
      </c>
      <c r="L856" s="488" t="s">
        <v>963</v>
      </c>
      <c r="M856" s="488" t="s">
        <v>963</v>
      </c>
      <c r="N856" s="487">
        <v>116</v>
      </c>
      <c r="O856" s="488" t="s">
        <v>966</v>
      </c>
      <c r="P856" s="488" t="s">
        <v>979</v>
      </c>
      <c r="Q856" s="487">
        <v>2024</v>
      </c>
      <c r="R856" s="487">
        <v>0</v>
      </c>
      <c r="S856" s="489">
        <v>0</v>
      </c>
    </row>
    <row r="857" spans="1:19" x14ac:dyDescent="0.3">
      <c r="A857" s="487">
        <v>388</v>
      </c>
      <c r="B857" s="488" t="s">
        <v>1171</v>
      </c>
      <c r="C857" s="487">
        <v>8</v>
      </c>
      <c r="D857" s="488" t="s">
        <v>785</v>
      </c>
      <c r="E857" s="488" t="s">
        <v>573</v>
      </c>
      <c r="F857" s="488" t="s">
        <v>744</v>
      </c>
      <c r="G857" s="488" t="s">
        <v>745</v>
      </c>
      <c r="H857" s="488" t="s">
        <v>573</v>
      </c>
      <c r="I857" s="488" t="s">
        <v>726</v>
      </c>
      <c r="J857" s="487">
        <v>2025</v>
      </c>
      <c r="K857" s="487">
        <v>0</v>
      </c>
      <c r="L857" s="488" t="s">
        <v>963</v>
      </c>
      <c r="M857" s="488" t="s">
        <v>963</v>
      </c>
      <c r="N857" s="487">
        <v>117</v>
      </c>
      <c r="O857" s="488" t="s">
        <v>980</v>
      </c>
      <c r="P857" s="488" t="s">
        <v>981</v>
      </c>
      <c r="Q857" s="487">
        <v>2024</v>
      </c>
      <c r="R857" s="487">
        <v>0</v>
      </c>
      <c r="S857" s="489">
        <v>0</v>
      </c>
    </row>
    <row r="858" spans="1:19" x14ac:dyDescent="0.3">
      <c r="A858" s="487">
        <v>389</v>
      </c>
      <c r="B858" s="488" t="s">
        <v>1172</v>
      </c>
      <c r="C858" s="487">
        <v>4</v>
      </c>
      <c r="D858" s="488" t="s">
        <v>797</v>
      </c>
      <c r="E858" s="488" t="s">
        <v>747</v>
      </c>
      <c r="F858" s="488" t="s">
        <v>746</v>
      </c>
      <c r="G858" s="488" t="s">
        <v>748</v>
      </c>
      <c r="H858" s="488" t="s">
        <v>574</v>
      </c>
      <c r="I858" s="488" t="s">
        <v>726</v>
      </c>
      <c r="J858" s="487">
        <v>2025</v>
      </c>
      <c r="K858" s="487">
        <v>1382.9749999999999</v>
      </c>
      <c r="L858" s="488" t="s">
        <v>963</v>
      </c>
      <c r="M858" s="488" t="s">
        <v>963</v>
      </c>
      <c r="N858" s="487">
        <v>114</v>
      </c>
      <c r="O858" s="488" t="s">
        <v>964</v>
      </c>
      <c r="P858" s="488" t="s">
        <v>977</v>
      </c>
      <c r="Q858" s="487">
        <v>2024</v>
      </c>
      <c r="R858" s="487">
        <v>510</v>
      </c>
      <c r="S858" s="489">
        <v>872.97499999999991</v>
      </c>
    </row>
    <row r="859" spans="1:19" x14ac:dyDescent="0.3">
      <c r="A859" s="487">
        <v>389</v>
      </c>
      <c r="B859" s="488" t="s">
        <v>1172</v>
      </c>
      <c r="C859" s="487">
        <v>4</v>
      </c>
      <c r="D859" s="488" t="s">
        <v>797</v>
      </c>
      <c r="E859" s="488" t="s">
        <v>747</v>
      </c>
      <c r="F859" s="488" t="s">
        <v>746</v>
      </c>
      <c r="G859" s="488" t="s">
        <v>748</v>
      </c>
      <c r="H859" s="488" t="s">
        <v>574</v>
      </c>
      <c r="I859" s="488" t="s">
        <v>726</v>
      </c>
      <c r="J859" s="487">
        <v>2025</v>
      </c>
      <c r="K859" s="487">
        <v>0</v>
      </c>
      <c r="L859" s="488" t="s">
        <v>963</v>
      </c>
      <c r="M859" s="488" t="s">
        <v>963</v>
      </c>
      <c r="N859" s="487">
        <v>115</v>
      </c>
      <c r="O859" s="488" t="s">
        <v>965</v>
      </c>
      <c r="P859" s="488" t="s">
        <v>978</v>
      </c>
      <c r="Q859" s="487">
        <v>2024</v>
      </c>
      <c r="R859" s="487">
        <v>0</v>
      </c>
      <c r="S859" s="489">
        <v>0</v>
      </c>
    </row>
    <row r="860" spans="1:19" x14ac:dyDescent="0.3">
      <c r="A860" s="487">
        <v>389</v>
      </c>
      <c r="B860" s="488" t="s">
        <v>1172</v>
      </c>
      <c r="C860" s="487">
        <v>4</v>
      </c>
      <c r="D860" s="488" t="s">
        <v>797</v>
      </c>
      <c r="E860" s="488" t="s">
        <v>747</v>
      </c>
      <c r="F860" s="488" t="s">
        <v>746</v>
      </c>
      <c r="G860" s="488" t="s">
        <v>748</v>
      </c>
      <c r="H860" s="488" t="s">
        <v>574</v>
      </c>
      <c r="I860" s="488" t="s">
        <v>726</v>
      </c>
      <c r="J860" s="487">
        <v>2025</v>
      </c>
      <c r="K860" s="487">
        <v>0</v>
      </c>
      <c r="L860" s="488" t="s">
        <v>963</v>
      </c>
      <c r="M860" s="488" t="s">
        <v>963</v>
      </c>
      <c r="N860" s="487">
        <v>116</v>
      </c>
      <c r="O860" s="488" t="s">
        <v>966</v>
      </c>
      <c r="P860" s="488" t="s">
        <v>979</v>
      </c>
      <c r="Q860" s="487">
        <v>2024</v>
      </c>
      <c r="R860" s="487">
        <v>0</v>
      </c>
      <c r="S860" s="489">
        <v>0</v>
      </c>
    </row>
    <row r="861" spans="1:19" x14ac:dyDescent="0.3">
      <c r="A861" s="487">
        <v>389</v>
      </c>
      <c r="B861" s="488" t="s">
        <v>1172</v>
      </c>
      <c r="C861" s="487">
        <v>4</v>
      </c>
      <c r="D861" s="488" t="s">
        <v>797</v>
      </c>
      <c r="E861" s="488" t="s">
        <v>747</v>
      </c>
      <c r="F861" s="488" t="s">
        <v>746</v>
      </c>
      <c r="G861" s="488" t="s">
        <v>748</v>
      </c>
      <c r="H861" s="488" t="s">
        <v>574</v>
      </c>
      <c r="I861" s="488" t="s">
        <v>726</v>
      </c>
      <c r="J861" s="487">
        <v>2025</v>
      </c>
      <c r="K861" s="487">
        <v>1382.9749999999999</v>
      </c>
      <c r="L861" s="488" t="s">
        <v>963</v>
      </c>
      <c r="M861" s="488" t="s">
        <v>963</v>
      </c>
      <c r="N861" s="487">
        <v>117</v>
      </c>
      <c r="O861" s="488" t="s">
        <v>980</v>
      </c>
      <c r="P861" s="488" t="s">
        <v>981</v>
      </c>
      <c r="Q861" s="487">
        <v>2024</v>
      </c>
      <c r="R861" s="487">
        <v>510</v>
      </c>
      <c r="S861" s="489">
        <v>872.97499999999991</v>
      </c>
    </row>
    <row r="862" spans="1:19" x14ac:dyDescent="0.3">
      <c r="A862" s="487">
        <v>392</v>
      </c>
      <c r="B862" s="488" t="s">
        <v>1190</v>
      </c>
      <c r="C862" s="487">
        <v>1</v>
      </c>
      <c r="D862" s="488" t="s">
        <v>798</v>
      </c>
      <c r="E862" s="488" t="s">
        <v>747</v>
      </c>
      <c r="F862" s="488" t="s">
        <v>746</v>
      </c>
      <c r="G862" s="488" t="s">
        <v>748</v>
      </c>
      <c r="H862" s="488" t="s">
        <v>574</v>
      </c>
      <c r="I862" s="488" t="s">
        <v>726</v>
      </c>
      <c r="J862" s="487">
        <v>2025</v>
      </c>
      <c r="K862" s="487">
        <v>614340</v>
      </c>
      <c r="L862" s="488" t="s">
        <v>963</v>
      </c>
      <c r="M862" s="488" t="s">
        <v>963</v>
      </c>
      <c r="N862" s="487">
        <v>114</v>
      </c>
      <c r="O862" s="488" t="s">
        <v>964</v>
      </c>
      <c r="P862" s="488" t="s">
        <v>977</v>
      </c>
      <c r="Q862" s="490"/>
      <c r="R862" s="490"/>
      <c r="S862" s="490"/>
    </row>
    <row r="863" spans="1:19" x14ac:dyDescent="0.3">
      <c r="A863" s="487">
        <v>392</v>
      </c>
      <c r="B863" s="488" t="s">
        <v>1190</v>
      </c>
      <c r="C863" s="487">
        <v>1</v>
      </c>
      <c r="D863" s="488" t="s">
        <v>798</v>
      </c>
      <c r="E863" s="488" t="s">
        <v>747</v>
      </c>
      <c r="F863" s="488" t="s">
        <v>746</v>
      </c>
      <c r="G863" s="488" t="s">
        <v>748</v>
      </c>
      <c r="H863" s="488" t="s">
        <v>574</v>
      </c>
      <c r="I863" s="488" t="s">
        <v>726</v>
      </c>
      <c r="J863" s="487">
        <v>2025</v>
      </c>
      <c r="K863" s="487">
        <v>0</v>
      </c>
      <c r="L863" s="488" t="s">
        <v>963</v>
      </c>
      <c r="M863" s="488" t="s">
        <v>963</v>
      </c>
      <c r="N863" s="487">
        <v>115</v>
      </c>
      <c r="O863" s="488" t="s">
        <v>965</v>
      </c>
      <c r="P863" s="488" t="s">
        <v>978</v>
      </c>
      <c r="Q863" s="490"/>
      <c r="R863" s="490"/>
      <c r="S863" s="490"/>
    </row>
    <row r="864" spans="1:19" x14ac:dyDescent="0.3">
      <c r="A864" s="487">
        <v>392</v>
      </c>
      <c r="B864" s="488" t="s">
        <v>1190</v>
      </c>
      <c r="C864" s="487">
        <v>1</v>
      </c>
      <c r="D864" s="488" t="s">
        <v>798</v>
      </c>
      <c r="E864" s="488" t="s">
        <v>747</v>
      </c>
      <c r="F864" s="488" t="s">
        <v>746</v>
      </c>
      <c r="G864" s="488" t="s">
        <v>748</v>
      </c>
      <c r="H864" s="488" t="s">
        <v>574</v>
      </c>
      <c r="I864" s="488" t="s">
        <v>726</v>
      </c>
      <c r="J864" s="487">
        <v>2025</v>
      </c>
      <c r="K864" s="487">
        <v>0</v>
      </c>
      <c r="L864" s="488" t="s">
        <v>963</v>
      </c>
      <c r="M864" s="488" t="s">
        <v>963</v>
      </c>
      <c r="N864" s="487">
        <v>116</v>
      </c>
      <c r="O864" s="488" t="s">
        <v>966</v>
      </c>
      <c r="P864" s="488" t="s">
        <v>979</v>
      </c>
      <c r="Q864" s="490"/>
      <c r="R864" s="490"/>
      <c r="S864" s="490"/>
    </row>
    <row r="865" spans="1:19" x14ac:dyDescent="0.3">
      <c r="A865" s="487">
        <v>392</v>
      </c>
      <c r="B865" s="488" t="s">
        <v>1190</v>
      </c>
      <c r="C865" s="487">
        <v>1</v>
      </c>
      <c r="D865" s="488" t="s">
        <v>798</v>
      </c>
      <c r="E865" s="488" t="s">
        <v>747</v>
      </c>
      <c r="F865" s="488" t="s">
        <v>746</v>
      </c>
      <c r="G865" s="488" t="s">
        <v>748</v>
      </c>
      <c r="H865" s="488" t="s">
        <v>574</v>
      </c>
      <c r="I865" s="488" t="s">
        <v>726</v>
      </c>
      <c r="J865" s="487">
        <v>2025</v>
      </c>
      <c r="K865" s="487">
        <v>614340</v>
      </c>
      <c r="L865" s="488" t="s">
        <v>963</v>
      </c>
      <c r="M865" s="488" t="s">
        <v>963</v>
      </c>
      <c r="N865" s="487">
        <v>117</v>
      </c>
      <c r="O865" s="488" t="s">
        <v>980</v>
      </c>
      <c r="P865" s="488" t="s">
        <v>981</v>
      </c>
      <c r="Q865" s="490"/>
      <c r="R865" s="490"/>
      <c r="S865" s="490"/>
    </row>
    <row r="866" spans="1:19" x14ac:dyDescent="0.3">
      <c r="A866" s="487">
        <v>396</v>
      </c>
      <c r="B866" s="488" t="s">
        <v>1173</v>
      </c>
      <c r="C866" s="487">
        <v>15</v>
      </c>
      <c r="D866" s="488" t="s">
        <v>787</v>
      </c>
      <c r="E866" s="488" t="s">
        <v>737</v>
      </c>
      <c r="F866" s="488" t="s">
        <v>736</v>
      </c>
      <c r="G866" s="488" t="s">
        <v>738</v>
      </c>
      <c r="H866" s="488" t="s">
        <v>571</v>
      </c>
      <c r="I866" s="488" t="s">
        <v>726</v>
      </c>
      <c r="J866" s="487">
        <v>2025</v>
      </c>
      <c r="K866" s="487">
        <v>17118456</v>
      </c>
      <c r="L866" s="488" t="s">
        <v>963</v>
      </c>
      <c r="M866" s="488" t="s">
        <v>963</v>
      </c>
      <c r="N866" s="487">
        <v>114</v>
      </c>
      <c r="O866" s="488" t="s">
        <v>964</v>
      </c>
      <c r="P866" s="488" t="s">
        <v>977</v>
      </c>
      <c r="Q866" s="487">
        <v>2024</v>
      </c>
      <c r="R866" s="487">
        <v>0</v>
      </c>
      <c r="S866" s="489">
        <v>17118456</v>
      </c>
    </row>
    <row r="867" spans="1:19" x14ac:dyDescent="0.3">
      <c r="A867" s="487">
        <v>396</v>
      </c>
      <c r="B867" s="488" t="s">
        <v>1173</v>
      </c>
      <c r="C867" s="487">
        <v>15</v>
      </c>
      <c r="D867" s="488" t="s">
        <v>787</v>
      </c>
      <c r="E867" s="488" t="s">
        <v>737</v>
      </c>
      <c r="F867" s="488" t="s">
        <v>736</v>
      </c>
      <c r="G867" s="488" t="s">
        <v>738</v>
      </c>
      <c r="H867" s="488" t="s">
        <v>571</v>
      </c>
      <c r="I867" s="488" t="s">
        <v>726</v>
      </c>
      <c r="J867" s="487">
        <v>2025</v>
      </c>
      <c r="K867" s="487">
        <v>0</v>
      </c>
      <c r="L867" s="488" t="s">
        <v>963</v>
      </c>
      <c r="M867" s="488" t="s">
        <v>963</v>
      </c>
      <c r="N867" s="487">
        <v>115</v>
      </c>
      <c r="O867" s="488" t="s">
        <v>965</v>
      </c>
      <c r="P867" s="488" t="s">
        <v>978</v>
      </c>
      <c r="Q867" s="487">
        <v>2024</v>
      </c>
      <c r="R867" s="487">
        <v>0</v>
      </c>
      <c r="S867" s="489">
        <v>0</v>
      </c>
    </row>
    <row r="868" spans="1:19" x14ac:dyDescent="0.3">
      <c r="A868" s="487">
        <v>396</v>
      </c>
      <c r="B868" s="488" t="s">
        <v>1173</v>
      </c>
      <c r="C868" s="487">
        <v>15</v>
      </c>
      <c r="D868" s="488" t="s">
        <v>787</v>
      </c>
      <c r="E868" s="488" t="s">
        <v>737</v>
      </c>
      <c r="F868" s="488" t="s">
        <v>736</v>
      </c>
      <c r="G868" s="488" t="s">
        <v>738</v>
      </c>
      <c r="H868" s="488" t="s">
        <v>571</v>
      </c>
      <c r="I868" s="488" t="s">
        <v>726</v>
      </c>
      <c r="J868" s="487">
        <v>2025</v>
      </c>
      <c r="K868" s="487">
        <v>0</v>
      </c>
      <c r="L868" s="488" t="s">
        <v>963</v>
      </c>
      <c r="M868" s="488" t="s">
        <v>963</v>
      </c>
      <c r="N868" s="487">
        <v>116</v>
      </c>
      <c r="O868" s="488" t="s">
        <v>966</v>
      </c>
      <c r="P868" s="488" t="s">
        <v>979</v>
      </c>
      <c r="Q868" s="487">
        <v>2024</v>
      </c>
      <c r="R868" s="487">
        <v>0</v>
      </c>
      <c r="S868" s="489">
        <v>0</v>
      </c>
    </row>
    <row r="869" spans="1:19" x14ac:dyDescent="0.3">
      <c r="A869" s="487">
        <v>396</v>
      </c>
      <c r="B869" s="488" t="s">
        <v>1173</v>
      </c>
      <c r="C869" s="487">
        <v>15</v>
      </c>
      <c r="D869" s="488" t="s">
        <v>787</v>
      </c>
      <c r="E869" s="488" t="s">
        <v>737</v>
      </c>
      <c r="F869" s="488" t="s">
        <v>736</v>
      </c>
      <c r="G869" s="488" t="s">
        <v>738</v>
      </c>
      <c r="H869" s="488" t="s">
        <v>571</v>
      </c>
      <c r="I869" s="488" t="s">
        <v>726</v>
      </c>
      <c r="J869" s="487">
        <v>2025</v>
      </c>
      <c r="K869" s="487">
        <v>17118456</v>
      </c>
      <c r="L869" s="488" t="s">
        <v>963</v>
      </c>
      <c r="M869" s="488" t="s">
        <v>963</v>
      </c>
      <c r="N869" s="487">
        <v>117</v>
      </c>
      <c r="O869" s="488" t="s">
        <v>980</v>
      </c>
      <c r="P869" s="488" t="s">
        <v>981</v>
      </c>
      <c r="Q869" s="487">
        <v>2024</v>
      </c>
      <c r="R869" s="487">
        <v>0</v>
      </c>
      <c r="S869" s="489">
        <v>17118456</v>
      </c>
    </row>
    <row r="870" spans="1:19" x14ac:dyDescent="0.3">
      <c r="A870" s="487">
        <v>397</v>
      </c>
      <c r="B870" s="488" t="s">
        <v>1174</v>
      </c>
      <c r="C870" s="487">
        <v>5</v>
      </c>
      <c r="D870" s="488" t="s">
        <v>790</v>
      </c>
      <c r="E870" s="488" t="s">
        <v>728</v>
      </c>
      <c r="F870" s="488" t="s">
        <v>727</v>
      </c>
      <c r="G870" s="488" t="s">
        <v>734</v>
      </c>
      <c r="H870" s="488" t="s">
        <v>735</v>
      </c>
      <c r="I870" s="488" t="s">
        <v>726</v>
      </c>
      <c r="J870" s="487">
        <v>2025</v>
      </c>
      <c r="K870" s="487">
        <v>0</v>
      </c>
      <c r="L870" s="488" t="s">
        <v>963</v>
      </c>
      <c r="M870" s="488" t="s">
        <v>963</v>
      </c>
      <c r="N870" s="487">
        <v>114</v>
      </c>
      <c r="O870" s="488" t="s">
        <v>964</v>
      </c>
      <c r="P870" s="488" t="s">
        <v>977</v>
      </c>
      <c r="Q870" s="487">
        <v>2024</v>
      </c>
      <c r="R870" s="487">
        <v>0</v>
      </c>
      <c r="S870" s="489">
        <v>0</v>
      </c>
    </row>
    <row r="871" spans="1:19" x14ac:dyDescent="0.3">
      <c r="A871" s="487">
        <v>397</v>
      </c>
      <c r="B871" s="488" t="s">
        <v>1174</v>
      </c>
      <c r="C871" s="487">
        <v>5</v>
      </c>
      <c r="D871" s="488" t="s">
        <v>790</v>
      </c>
      <c r="E871" s="488" t="s">
        <v>728</v>
      </c>
      <c r="F871" s="488" t="s">
        <v>727</v>
      </c>
      <c r="G871" s="488" t="s">
        <v>734</v>
      </c>
      <c r="H871" s="488" t="s">
        <v>735</v>
      </c>
      <c r="I871" s="488" t="s">
        <v>726</v>
      </c>
      <c r="J871" s="487">
        <v>2025</v>
      </c>
      <c r="K871" s="487">
        <v>0</v>
      </c>
      <c r="L871" s="488" t="s">
        <v>963</v>
      </c>
      <c r="M871" s="488" t="s">
        <v>963</v>
      </c>
      <c r="N871" s="487">
        <v>115</v>
      </c>
      <c r="O871" s="488" t="s">
        <v>965</v>
      </c>
      <c r="P871" s="488" t="s">
        <v>978</v>
      </c>
      <c r="Q871" s="487">
        <v>2024</v>
      </c>
      <c r="R871" s="487">
        <v>0</v>
      </c>
      <c r="S871" s="489">
        <v>0</v>
      </c>
    </row>
    <row r="872" spans="1:19" x14ac:dyDescent="0.3">
      <c r="A872" s="487">
        <v>397</v>
      </c>
      <c r="B872" s="488" t="s">
        <v>1174</v>
      </c>
      <c r="C872" s="487">
        <v>5</v>
      </c>
      <c r="D872" s="488" t="s">
        <v>790</v>
      </c>
      <c r="E872" s="488" t="s">
        <v>728</v>
      </c>
      <c r="F872" s="488" t="s">
        <v>727</v>
      </c>
      <c r="G872" s="488" t="s">
        <v>734</v>
      </c>
      <c r="H872" s="488" t="s">
        <v>735</v>
      </c>
      <c r="I872" s="488" t="s">
        <v>726</v>
      </c>
      <c r="J872" s="487">
        <v>2025</v>
      </c>
      <c r="K872" s="487">
        <v>0</v>
      </c>
      <c r="L872" s="488" t="s">
        <v>963</v>
      </c>
      <c r="M872" s="488" t="s">
        <v>963</v>
      </c>
      <c r="N872" s="487">
        <v>116</v>
      </c>
      <c r="O872" s="488" t="s">
        <v>966</v>
      </c>
      <c r="P872" s="488" t="s">
        <v>979</v>
      </c>
      <c r="Q872" s="487">
        <v>2024</v>
      </c>
      <c r="R872" s="487">
        <v>0</v>
      </c>
      <c r="S872" s="489">
        <v>0</v>
      </c>
    </row>
    <row r="873" spans="1:19" x14ac:dyDescent="0.3">
      <c r="A873" s="487">
        <v>397</v>
      </c>
      <c r="B873" s="488" t="s">
        <v>1174</v>
      </c>
      <c r="C873" s="487">
        <v>5</v>
      </c>
      <c r="D873" s="488" t="s">
        <v>790</v>
      </c>
      <c r="E873" s="488" t="s">
        <v>728</v>
      </c>
      <c r="F873" s="488" t="s">
        <v>727</v>
      </c>
      <c r="G873" s="488" t="s">
        <v>734</v>
      </c>
      <c r="H873" s="488" t="s">
        <v>735</v>
      </c>
      <c r="I873" s="488" t="s">
        <v>726</v>
      </c>
      <c r="J873" s="487">
        <v>2025</v>
      </c>
      <c r="K873" s="487">
        <v>0</v>
      </c>
      <c r="L873" s="488" t="s">
        <v>963</v>
      </c>
      <c r="M873" s="488" t="s">
        <v>963</v>
      </c>
      <c r="N873" s="487">
        <v>117</v>
      </c>
      <c r="O873" s="488" t="s">
        <v>980</v>
      </c>
      <c r="P873" s="488" t="s">
        <v>981</v>
      </c>
      <c r="Q873" s="487">
        <v>2024</v>
      </c>
      <c r="R873" s="487">
        <v>0</v>
      </c>
      <c r="S873" s="489">
        <v>0</v>
      </c>
    </row>
    <row r="874" spans="1:19" x14ac:dyDescent="0.3">
      <c r="A874" s="487">
        <v>398</v>
      </c>
      <c r="B874" s="488" t="s">
        <v>1191</v>
      </c>
      <c r="C874" s="487">
        <v>18</v>
      </c>
      <c r="D874" s="488" t="s">
        <v>792</v>
      </c>
      <c r="E874" s="488" t="s">
        <v>755</v>
      </c>
      <c r="F874" s="488" t="s">
        <v>754</v>
      </c>
      <c r="G874" s="488" t="s">
        <v>761</v>
      </c>
      <c r="H874" s="488" t="s">
        <v>577</v>
      </c>
      <c r="I874" s="488" t="s">
        <v>726</v>
      </c>
      <c r="J874" s="487">
        <v>2025</v>
      </c>
      <c r="K874" s="487">
        <v>0</v>
      </c>
      <c r="L874" s="488" t="s">
        <v>963</v>
      </c>
      <c r="M874" s="488" t="s">
        <v>963</v>
      </c>
      <c r="N874" s="487">
        <v>114</v>
      </c>
      <c r="O874" s="488" t="s">
        <v>964</v>
      </c>
      <c r="P874" s="488" t="s">
        <v>977</v>
      </c>
      <c r="Q874" s="490"/>
      <c r="R874" s="490"/>
      <c r="S874" s="490"/>
    </row>
    <row r="875" spans="1:19" x14ac:dyDescent="0.3">
      <c r="A875" s="487">
        <v>398</v>
      </c>
      <c r="B875" s="488" t="s">
        <v>1191</v>
      </c>
      <c r="C875" s="487">
        <v>18</v>
      </c>
      <c r="D875" s="488" t="s">
        <v>792</v>
      </c>
      <c r="E875" s="488" t="s">
        <v>755</v>
      </c>
      <c r="F875" s="488" t="s">
        <v>754</v>
      </c>
      <c r="G875" s="488" t="s">
        <v>761</v>
      </c>
      <c r="H875" s="488" t="s">
        <v>577</v>
      </c>
      <c r="I875" s="488" t="s">
        <v>726</v>
      </c>
      <c r="J875" s="487">
        <v>2025</v>
      </c>
      <c r="K875" s="487">
        <v>0</v>
      </c>
      <c r="L875" s="488" t="s">
        <v>963</v>
      </c>
      <c r="M875" s="488" t="s">
        <v>963</v>
      </c>
      <c r="N875" s="487">
        <v>115</v>
      </c>
      <c r="O875" s="488" t="s">
        <v>965</v>
      </c>
      <c r="P875" s="488" t="s">
        <v>978</v>
      </c>
      <c r="Q875" s="490"/>
      <c r="R875" s="490"/>
      <c r="S875" s="490"/>
    </row>
    <row r="876" spans="1:19" x14ac:dyDescent="0.3">
      <c r="A876" s="487">
        <v>398</v>
      </c>
      <c r="B876" s="488" t="s">
        <v>1191</v>
      </c>
      <c r="C876" s="487">
        <v>18</v>
      </c>
      <c r="D876" s="488" t="s">
        <v>792</v>
      </c>
      <c r="E876" s="488" t="s">
        <v>755</v>
      </c>
      <c r="F876" s="488" t="s">
        <v>754</v>
      </c>
      <c r="G876" s="488" t="s">
        <v>761</v>
      </c>
      <c r="H876" s="488" t="s">
        <v>577</v>
      </c>
      <c r="I876" s="488" t="s">
        <v>726</v>
      </c>
      <c r="J876" s="487">
        <v>2025</v>
      </c>
      <c r="K876" s="487">
        <v>0</v>
      </c>
      <c r="L876" s="488" t="s">
        <v>963</v>
      </c>
      <c r="M876" s="488" t="s">
        <v>963</v>
      </c>
      <c r="N876" s="487">
        <v>116</v>
      </c>
      <c r="O876" s="488" t="s">
        <v>966</v>
      </c>
      <c r="P876" s="488" t="s">
        <v>979</v>
      </c>
      <c r="Q876" s="490"/>
      <c r="R876" s="490"/>
      <c r="S876" s="490"/>
    </row>
    <row r="877" spans="1:19" x14ac:dyDescent="0.3">
      <c r="A877" s="487">
        <v>398</v>
      </c>
      <c r="B877" s="488" t="s">
        <v>1191</v>
      </c>
      <c r="C877" s="487">
        <v>18</v>
      </c>
      <c r="D877" s="488" t="s">
        <v>792</v>
      </c>
      <c r="E877" s="488" t="s">
        <v>755</v>
      </c>
      <c r="F877" s="488" t="s">
        <v>754</v>
      </c>
      <c r="G877" s="488" t="s">
        <v>761</v>
      </c>
      <c r="H877" s="488" t="s">
        <v>577</v>
      </c>
      <c r="I877" s="488" t="s">
        <v>726</v>
      </c>
      <c r="J877" s="487">
        <v>2025</v>
      </c>
      <c r="K877" s="487">
        <v>0</v>
      </c>
      <c r="L877" s="488" t="s">
        <v>963</v>
      </c>
      <c r="M877" s="488" t="s">
        <v>963</v>
      </c>
      <c r="N877" s="487">
        <v>117</v>
      </c>
      <c r="O877" s="488" t="s">
        <v>980</v>
      </c>
      <c r="P877" s="488" t="s">
        <v>981</v>
      </c>
      <c r="Q877" s="490"/>
      <c r="R877" s="490"/>
      <c r="S877" s="490"/>
    </row>
    <row r="878" spans="1:19" x14ac:dyDescent="0.3">
      <c r="A878" s="487">
        <v>399</v>
      </c>
      <c r="B878" s="488" t="s">
        <v>1175</v>
      </c>
      <c r="C878" s="487">
        <v>6</v>
      </c>
      <c r="D878" s="488" t="s">
        <v>788</v>
      </c>
      <c r="E878" s="488" t="s">
        <v>755</v>
      </c>
      <c r="F878" s="488" t="s">
        <v>754</v>
      </c>
      <c r="G878" s="488" t="s">
        <v>761</v>
      </c>
      <c r="H878" s="488" t="s">
        <v>577</v>
      </c>
      <c r="I878" s="488" t="s">
        <v>726</v>
      </c>
      <c r="J878" s="487">
        <v>2025</v>
      </c>
      <c r="K878" s="487">
        <v>0</v>
      </c>
      <c r="L878" s="488" t="s">
        <v>963</v>
      </c>
      <c r="M878" s="488" t="s">
        <v>963</v>
      </c>
      <c r="N878" s="487">
        <v>114</v>
      </c>
      <c r="O878" s="488" t="s">
        <v>964</v>
      </c>
      <c r="P878" s="488" t="s">
        <v>977</v>
      </c>
      <c r="Q878" s="487">
        <v>2024</v>
      </c>
      <c r="R878" s="487">
        <v>0</v>
      </c>
      <c r="S878" s="489">
        <v>0</v>
      </c>
    </row>
    <row r="879" spans="1:19" x14ac:dyDescent="0.3">
      <c r="A879" s="487">
        <v>399</v>
      </c>
      <c r="B879" s="488" t="s">
        <v>1175</v>
      </c>
      <c r="C879" s="487">
        <v>6</v>
      </c>
      <c r="D879" s="488" t="s">
        <v>788</v>
      </c>
      <c r="E879" s="488" t="s">
        <v>755</v>
      </c>
      <c r="F879" s="488" t="s">
        <v>754</v>
      </c>
      <c r="G879" s="488" t="s">
        <v>761</v>
      </c>
      <c r="H879" s="488" t="s">
        <v>577</v>
      </c>
      <c r="I879" s="488" t="s">
        <v>726</v>
      </c>
      <c r="J879" s="487">
        <v>2025</v>
      </c>
      <c r="K879" s="487">
        <v>0</v>
      </c>
      <c r="L879" s="488" t="s">
        <v>963</v>
      </c>
      <c r="M879" s="488" t="s">
        <v>963</v>
      </c>
      <c r="N879" s="487">
        <v>115</v>
      </c>
      <c r="O879" s="488" t="s">
        <v>965</v>
      </c>
      <c r="P879" s="488" t="s">
        <v>978</v>
      </c>
      <c r="Q879" s="487">
        <v>2024</v>
      </c>
      <c r="R879" s="487">
        <v>0</v>
      </c>
      <c r="S879" s="489">
        <v>0</v>
      </c>
    </row>
    <row r="880" spans="1:19" x14ac:dyDescent="0.3">
      <c r="A880" s="487">
        <v>399</v>
      </c>
      <c r="B880" s="488" t="s">
        <v>1175</v>
      </c>
      <c r="C880" s="487">
        <v>6</v>
      </c>
      <c r="D880" s="488" t="s">
        <v>788</v>
      </c>
      <c r="E880" s="488" t="s">
        <v>755</v>
      </c>
      <c r="F880" s="488" t="s">
        <v>754</v>
      </c>
      <c r="G880" s="488" t="s">
        <v>761</v>
      </c>
      <c r="H880" s="488" t="s">
        <v>577</v>
      </c>
      <c r="I880" s="488" t="s">
        <v>726</v>
      </c>
      <c r="J880" s="487">
        <v>2025</v>
      </c>
      <c r="K880" s="487">
        <v>0</v>
      </c>
      <c r="L880" s="488" t="s">
        <v>963</v>
      </c>
      <c r="M880" s="488" t="s">
        <v>963</v>
      </c>
      <c r="N880" s="487">
        <v>116</v>
      </c>
      <c r="O880" s="488" t="s">
        <v>966</v>
      </c>
      <c r="P880" s="488" t="s">
        <v>979</v>
      </c>
      <c r="Q880" s="487">
        <v>2024</v>
      </c>
      <c r="R880" s="487">
        <v>0</v>
      </c>
      <c r="S880" s="489">
        <v>0</v>
      </c>
    </row>
    <row r="881" spans="1:19" x14ac:dyDescent="0.3">
      <c r="A881" s="487">
        <v>399</v>
      </c>
      <c r="B881" s="488" t="s">
        <v>1175</v>
      </c>
      <c r="C881" s="487">
        <v>6</v>
      </c>
      <c r="D881" s="488" t="s">
        <v>788</v>
      </c>
      <c r="E881" s="488" t="s">
        <v>755</v>
      </c>
      <c r="F881" s="488" t="s">
        <v>754</v>
      </c>
      <c r="G881" s="488" t="s">
        <v>761</v>
      </c>
      <c r="H881" s="488" t="s">
        <v>577</v>
      </c>
      <c r="I881" s="488" t="s">
        <v>726</v>
      </c>
      <c r="J881" s="487">
        <v>2025</v>
      </c>
      <c r="K881" s="487">
        <v>0</v>
      </c>
      <c r="L881" s="488" t="s">
        <v>963</v>
      </c>
      <c r="M881" s="488" t="s">
        <v>963</v>
      </c>
      <c r="N881" s="487">
        <v>117</v>
      </c>
      <c r="O881" s="488" t="s">
        <v>980</v>
      </c>
      <c r="P881" s="488" t="s">
        <v>981</v>
      </c>
      <c r="Q881" s="487">
        <v>2024</v>
      </c>
      <c r="R881" s="487">
        <v>0</v>
      </c>
      <c r="S881" s="489">
        <v>0</v>
      </c>
    </row>
    <row r="882" spans="1:19" x14ac:dyDescent="0.3">
      <c r="A882" s="487">
        <v>400</v>
      </c>
      <c r="B882" s="488" t="s">
        <v>1192</v>
      </c>
      <c r="C882" s="487">
        <v>7</v>
      </c>
      <c r="D882" s="488" t="s">
        <v>799</v>
      </c>
      <c r="E882" s="488" t="s">
        <v>755</v>
      </c>
      <c r="F882" s="488" t="s">
        <v>754</v>
      </c>
      <c r="G882" s="488" t="s">
        <v>760</v>
      </c>
      <c r="H882" s="488" t="s">
        <v>576</v>
      </c>
      <c r="I882" s="488" t="s">
        <v>726</v>
      </c>
      <c r="J882" s="487">
        <v>2025</v>
      </c>
      <c r="K882" s="487">
        <v>0</v>
      </c>
      <c r="L882" s="488" t="s">
        <v>963</v>
      </c>
      <c r="M882" s="488" t="s">
        <v>963</v>
      </c>
      <c r="N882" s="487">
        <v>114</v>
      </c>
      <c r="O882" s="488" t="s">
        <v>964</v>
      </c>
      <c r="P882" s="488" t="s">
        <v>977</v>
      </c>
      <c r="Q882" s="487">
        <v>2024</v>
      </c>
      <c r="R882" s="487">
        <v>0</v>
      </c>
      <c r="S882" s="489">
        <v>0</v>
      </c>
    </row>
    <row r="883" spans="1:19" x14ac:dyDescent="0.3">
      <c r="A883" s="487">
        <v>400</v>
      </c>
      <c r="B883" s="488" t="s">
        <v>1192</v>
      </c>
      <c r="C883" s="487">
        <v>7</v>
      </c>
      <c r="D883" s="488" t="s">
        <v>799</v>
      </c>
      <c r="E883" s="488" t="s">
        <v>755</v>
      </c>
      <c r="F883" s="488" t="s">
        <v>754</v>
      </c>
      <c r="G883" s="488" t="s">
        <v>760</v>
      </c>
      <c r="H883" s="488" t="s">
        <v>576</v>
      </c>
      <c r="I883" s="488" t="s">
        <v>726</v>
      </c>
      <c r="J883" s="487">
        <v>2025</v>
      </c>
      <c r="K883" s="487">
        <v>0</v>
      </c>
      <c r="L883" s="488" t="s">
        <v>963</v>
      </c>
      <c r="M883" s="488" t="s">
        <v>963</v>
      </c>
      <c r="N883" s="487">
        <v>115</v>
      </c>
      <c r="O883" s="488" t="s">
        <v>965</v>
      </c>
      <c r="P883" s="488" t="s">
        <v>978</v>
      </c>
      <c r="Q883" s="487">
        <v>2024</v>
      </c>
      <c r="R883" s="487">
        <v>0</v>
      </c>
      <c r="S883" s="489">
        <v>0</v>
      </c>
    </row>
    <row r="884" spans="1:19" x14ac:dyDescent="0.3">
      <c r="A884" s="487">
        <v>400</v>
      </c>
      <c r="B884" s="488" t="s">
        <v>1192</v>
      </c>
      <c r="C884" s="487">
        <v>7</v>
      </c>
      <c r="D884" s="488" t="s">
        <v>799</v>
      </c>
      <c r="E884" s="488" t="s">
        <v>755</v>
      </c>
      <c r="F884" s="488" t="s">
        <v>754</v>
      </c>
      <c r="G884" s="488" t="s">
        <v>760</v>
      </c>
      <c r="H884" s="488" t="s">
        <v>576</v>
      </c>
      <c r="I884" s="488" t="s">
        <v>726</v>
      </c>
      <c r="J884" s="487">
        <v>2025</v>
      </c>
      <c r="K884" s="487">
        <v>0</v>
      </c>
      <c r="L884" s="488" t="s">
        <v>963</v>
      </c>
      <c r="M884" s="488" t="s">
        <v>963</v>
      </c>
      <c r="N884" s="487">
        <v>116</v>
      </c>
      <c r="O884" s="488" t="s">
        <v>966</v>
      </c>
      <c r="P884" s="488" t="s">
        <v>979</v>
      </c>
      <c r="Q884" s="487">
        <v>2024</v>
      </c>
      <c r="R884" s="487">
        <v>0</v>
      </c>
      <c r="S884" s="489">
        <v>0</v>
      </c>
    </row>
    <row r="885" spans="1:19" x14ac:dyDescent="0.3">
      <c r="A885" s="487">
        <v>400</v>
      </c>
      <c r="B885" s="488" t="s">
        <v>1192</v>
      </c>
      <c r="C885" s="487">
        <v>7</v>
      </c>
      <c r="D885" s="488" t="s">
        <v>799</v>
      </c>
      <c r="E885" s="488" t="s">
        <v>755</v>
      </c>
      <c r="F885" s="488" t="s">
        <v>754</v>
      </c>
      <c r="G885" s="488" t="s">
        <v>760</v>
      </c>
      <c r="H885" s="488" t="s">
        <v>576</v>
      </c>
      <c r="I885" s="488" t="s">
        <v>726</v>
      </c>
      <c r="J885" s="487">
        <v>2025</v>
      </c>
      <c r="K885" s="487">
        <v>0</v>
      </c>
      <c r="L885" s="488" t="s">
        <v>963</v>
      </c>
      <c r="M885" s="488" t="s">
        <v>963</v>
      </c>
      <c r="N885" s="487">
        <v>117</v>
      </c>
      <c r="O885" s="488" t="s">
        <v>980</v>
      </c>
      <c r="P885" s="488" t="s">
        <v>981</v>
      </c>
      <c r="Q885" s="487">
        <v>2024</v>
      </c>
      <c r="R885" s="487">
        <v>0</v>
      </c>
      <c r="S885" s="489">
        <v>0</v>
      </c>
    </row>
    <row r="886" spans="1:19" x14ac:dyDescent="0.3">
      <c r="A886" s="487">
        <v>403</v>
      </c>
      <c r="B886" s="488" t="s">
        <v>1193</v>
      </c>
      <c r="C886" s="487">
        <v>5</v>
      </c>
      <c r="D886" s="488" t="s">
        <v>790</v>
      </c>
      <c r="E886" s="488" t="s">
        <v>573</v>
      </c>
      <c r="F886" s="488" t="s">
        <v>744</v>
      </c>
      <c r="G886" s="488" t="s">
        <v>745</v>
      </c>
      <c r="H886" s="488" t="s">
        <v>573</v>
      </c>
      <c r="I886" s="488" t="s">
        <v>726</v>
      </c>
      <c r="J886" s="487">
        <v>2025</v>
      </c>
      <c r="K886" s="487">
        <v>0</v>
      </c>
      <c r="L886" s="488" t="s">
        <v>963</v>
      </c>
      <c r="M886" s="488" t="s">
        <v>963</v>
      </c>
      <c r="N886" s="487">
        <v>114</v>
      </c>
      <c r="O886" s="488" t="s">
        <v>964</v>
      </c>
      <c r="P886" s="488" t="s">
        <v>977</v>
      </c>
      <c r="Q886" s="487">
        <v>2024</v>
      </c>
      <c r="R886" s="487">
        <v>0</v>
      </c>
      <c r="S886" s="489">
        <v>0</v>
      </c>
    </row>
    <row r="887" spans="1:19" x14ac:dyDescent="0.3">
      <c r="A887" s="487">
        <v>403</v>
      </c>
      <c r="B887" s="488" t="s">
        <v>1193</v>
      </c>
      <c r="C887" s="487">
        <v>5</v>
      </c>
      <c r="D887" s="488" t="s">
        <v>790</v>
      </c>
      <c r="E887" s="488" t="s">
        <v>573</v>
      </c>
      <c r="F887" s="488" t="s">
        <v>744</v>
      </c>
      <c r="G887" s="488" t="s">
        <v>745</v>
      </c>
      <c r="H887" s="488" t="s">
        <v>573</v>
      </c>
      <c r="I887" s="488" t="s">
        <v>726</v>
      </c>
      <c r="J887" s="487">
        <v>2025</v>
      </c>
      <c r="K887" s="487">
        <v>0</v>
      </c>
      <c r="L887" s="488" t="s">
        <v>963</v>
      </c>
      <c r="M887" s="488" t="s">
        <v>963</v>
      </c>
      <c r="N887" s="487">
        <v>115</v>
      </c>
      <c r="O887" s="488" t="s">
        <v>965</v>
      </c>
      <c r="P887" s="488" t="s">
        <v>978</v>
      </c>
      <c r="Q887" s="487">
        <v>2024</v>
      </c>
      <c r="R887" s="487">
        <v>0</v>
      </c>
      <c r="S887" s="489">
        <v>0</v>
      </c>
    </row>
    <row r="888" spans="1:19" x14ac:dyDescent="0.3">
      <c r="A888" s="487">
        <v>403</v>
      </c>
      <c r="B888" s="488" t="s">
        <v>1193</v>
      </c>
      <c r="C888" s="487">
        <v>5</v>
      </c>
      <c r="D888" s="488" t="s">
        <v>790</v>
      </c>
      <c r="E888" s="488" t="s">
        <v>573</v>
      </c>
      <c r="F888" s="488" t="s">
        <v>744</v>
      </c>
      <c r="G888" s="488" t="s">
        <v>745</v>
      </c>
      <c r="H888" s="488" t="s">
        <v>573</v>
      </c>
      <c r="I888" s="488" t="s">
        <v>726</v>
      </c>
      <c r="J888" s="487">
        <v>2025</v>
      </c>
      <c r="K888" s="487">
        <v>0</v>
      </c>
      <c r="L888" s="488" t="s">
        <v>963</v>
      </c>
      <c r="M888" s="488" t="s">
        <v>963</v>
      </c>
      <c r="N888" s="487">
        <v>116</v>
      </c>
      <c r="O888" s="488" t="s">
        <v>966</v>
      </c>
      <c r="P888" s="488" t="s">
        <v>979</v>
      </c>
      <c r="Q888" s="487">
        <v>2024</v>
      </c>
      <c r="R888" s="487">
        <v>0</v>
      </c>
      <c r="S888" s="489">
        <v>0</v>
      </c>
    </row>
    <row r="889" spans="1:19" x14ac:dyDescent="0.3">
      <c r="A889" s="487">
        <v>403</v>
      </c>
      <c r="B889" s="488" t="s">
        <v>1193</v>
      </c>
      <c r="C889" s="487">
        <v>5</v>
      </c>
      <c r="D889" s="488" t="s">
        <v>790</v>
      </c>
      <c r="E889" s="488" t="s">
        <v>573</v>
      </c>
      <c r="F889" s="488" t="s">
        <v>744</v>
      </c>
      <c r="G889" s="488" t="s">
        <v>745</v>
      </c>
      <c r="H889" s="488" t="s">
        <v>573</v>
      </c>
      <c r="I889" s="488" t="s">
        <v>726</v>
      </c>
      <c r="J889" s="487">
        <v>2025</v>
      </c>
      <c r="K889" s="487">
        <v>0</v>
      </c>
      <c r="L889" s="488" t="s">
        <v>963</v>
      </c>
      <c r="M889" s="488" t="s">
        <v>963</v>
      </c>
      <c r="N889" s="487">
        <v>117</v>
      </c>
      <c r="O889" s="488" t="s">
        <v>980</v>
      </c>
      <c r="P889" s="488" t="s">
        <v>981</v>
      </c>
      <c r="Q889" s="487">
        <v>2024</v>
      </c>
      <c r="R889" s="487">
        <v>0</v>
      </c>
      <c r="S889" s="489">
        <v>0</v>
      </c>
    </row>
    <row r="890" spans="1:19" x14ac:dyDescent="0.3">
      <c r="A890" s="487">
        <v>407</v>
      </c>
      <c r="B890" s="488" t="s">
        <v>1194</v>
      </c>
      <c r="C890" s="487">
        <v>4</v>
      </c>
      <c r="D890" s="488" t="s">
        <v>797</v>
      </c>
      <c r="E890" s="488" t="s">
        <v>750</v>
      </c>
      <c r="F890" s="488" t="s">
        <v>749</v>
      </c>
      <c r="G890" s="488" t="s">
        <v>1229</v>
      </c>
      <c r="H890" s="488" t="s">
        <v>751</v>
      </c>
      <c r="I890" s="488" t="s">
        <v>726</v>
      </c>
      <c r="J890" s="487">
        <v>2025</v>
      </c>
      <c r="K890" s="487">
        <v>267165.93999995</v>
      </c>
      <c r="L890" s="488" t="s">
        <v>963</v>
      </c>
      <c r="M890" s="488" t="s">
        <v>963</v>
      </c>
      <c r="N890" s="487">
        <v>114</v>
      </c>
      <c r="O890" s="488" t="s">
        <v>964</v>
      </c>
      <c r="P890" s="488" t="s">
        <v>977</v>
      </c>
      <c r="Q890" s="490"/>
      <c r="R890" s="490"/>
      <c r="S890" s="490"/>
    </row>
    <row r="891" spans="1:19" x14ac:dyDescent="0.3">
      <c r="A891" s="487">
        <v>407</v>
      </c>
      <c r="B891" s="488" t="s">
        <v>1194</v>
      </c>
      <c r="C891" s="487">
        <v>4</v>
      </c>
      <c r="D891" s="488" t="s">
        <v>797</v>
      </c>
      <c r="E891" s="488" t="s">
        <v>750</v>
      </c>
      <c r="F891" s="488" t="s">
        <v>749</v>
      </c>
      <c r="G891" s="488" t="s">
        <v>1229</v>
      </c>
      <c r="H891" s="488" t="s">
        <v>751</v>
      </c>
      <c r="I891" s="488" t="s">
        <v>726</v>
      </c>
      <c r="J891" s="487">
        <v>2025</v>
      </c>
      <c r="K891" s="487">
        <v>0</v>
      </c>
      <c r="L891" s="488" t="s">
        <v>963</v>
      </c>
      <c r="M891" s="488" t="s">
        <v>963</v>
      </c>
      <c r="N891" s="487">
        <v>115</v>
      </c>
      <c r="O891" s="488" t="s">
        <v>965</v>
      </c>
      <c r="P891" s="488" t="s">
        <v>978</v>
      </c>
      <c r="Q891" s="490"/>
      <c r="R891" s="490"/>
      <c r="S891" s="490"/>
    </row>
    <row r="892" spans="1:19" x14ac:dyDescent="0.3">
      <c r="A892" s="487">
        <v>407</v>
      </c>
      <c r="B892" s="488" t="s">
        <v>1194</v>
      </c>
      <c r="C892" s="487">
        <v>4</v>
      </c>
      <c r="D892" s="488" t="s">
        <v>797</v>
      </c>
      <c r="E892" s="488" t="s">
        <v>750</v>
      </c>
      <c r="F892" s="488" t="s">
        <v>749</v>
      </c>
      <c r="G892" s="488" t="s">
        <v>1229</v>
      </c>
      <c r="H892" s="488" t="s">
        <v>751</v>
      </c>
      <c r="I892" s="488" t="s">
        <v>726</v>
      </c>
      <c r="J892" s="487">
        <v>2025</v>
      </c>
      <c r="K892" s="487">
        <v>0</v>
      </c>
      <c r="L892" s="488" t="s">
        <v>963</v>
      </c>
      <c r="M892" s="488" t="s">
        <v>963</v>
      </c>
      <c r="N892" s="487">
        <v>116</v>
      </c>
      <c r="O892" s="488" t="s">
        <v>966</v>
      </c>
      <c r="P892" s="488" t="s">
        <v>979</v>
      </c>
      <c r="Q892" s="490"/>
      <c r="R892" s="490"/>
      <c r="S892" s="490"/>
    </row>
    <row r="893" spans="1:19" x14ac:dyDescent="0.3">
      <c r="A893" s="487">
        <v>407</v>
      </c>
      <c r="B893" s="488" t="s">
        <v>1194</v>
      </c>
      <c r="C893" s="487">
        <v>4</v>
      </c>
      <c r="D893" s="488" t="s">
        <v>797</v>
      </c>
      <c r="E893" s="488" t="s">
        <v>750</v>
      </c>
      <c r="F893" s="488" t="s">
        <v>749</v>
      </c>
      <c r="G893" s="488" t="s">
        <v>1229</v>
      </c>
      <c r="H893" s="488" t="s">
        <v>751</v>
      </c>
      <c r="I893" s="488" t="s">
        <v>726</v>
      </c>
      <c r="J893" s="487">
        <v>2025</v>
      </c>
      <c r="K893" s="487">
        <v>267165.93999995</v>
      </c>
      <c r="L893" s="488" t="s">
        <v>963</v>
      </c>
      <c r="M893" s="488" t="s">
        <v>963</v>
      </c>
      <c r="N893" s="487">
        <v>117</v>
      </c>
      <c r="O893" s="488" t="s">
        <v>980</v>
      </c>
      <c r="P893" s="488" t="s">
        <v>981</v>
      </c>
      <c r="Q893" s="490"/>
      <c r="R893" s="490"/>
      <c r="S893" s="490"/>
    </row>
    <row r="894" spans="1:19" x14ac:dyDescent="0.3">
      <c r="A894" s="487">
        <v>409</v>
      </c>
      <c r="B894" s="488" t="s">
        <v>1176</v>
      </c>
      <c r="C894" s="487">
        <v>5</v>
      </c>
      <c r="D894" s="488" t="s">
        <v>790</v>
      </c>
      <c r="E894" s="488" t="s">
        <v>737</v>
      </c>
      <c r="F894" s="488" t="s">
        <v>736</v>
      </c>
      <c r="G894" s="488" t="s">
        <v>742</v>
      </c>
      <c r="H894" s="488" t="s">
        <v>743</v>
      </c>
      <c r="I894" s="488" t="s">
        <v>726</v>
      </c>
      <c r="J894" s="487">
        <v>2025</v>
      </c>
      <c r="K894" s="487">
        <v>0</v>
      </c>
      <c r="L894" s="488" t="s">
        <v>963</v>
      </c>
      <c r="M894" s="488" t="s">
        <v>963</v>
      </c>
      <c r="N894" s="487">
        <v>114</v>
      </c>
      <c r="O894" s="488" t="s">
        <v>964</v>
      </c>
      <c r="P894" s="488" t="s">
        <v>977</v>
      </c>
      <c r="Q894" s="487">
        <v>2024</v>
      </c>
      <c r="R894" s="487">
        <v>0</v>
      </c>
      <c r="S894" s="489">
        <v>0</v>
      </c>
    </row>
    <row r="895" spans="1:19" x14ac:dyDescent="0.3">
      <c r="A895" s="487">
        <v>409</v>
      </c>
      <c r="B895" s="488" t="s">
        <v>1176</v>
      </c>
      <c r="C895" s="487">
        <v>5</v>
      </c>
      <c r="D895" s="488" t="s">
        <v>790</v>
      </c>
      <c r="E895" s="488" t="s">
        <v>737</v>
      </c>
      <c r="F895" s="488" t="s">
        <v>736</v>
      </c>
      <c r="G895" s="488" t="s">
        <v>742</v>
      </c>
      <c r="H895" s="488" t="s">
        <v>743</v>
      </c>
      <c r="I895" s="488" t="s">
        <v>726</v>
      </c>
      <c r="J895" s="487">
        <v>2025</v>
      </c>
      <c r="K895" s="487">
        <v>0</v>
      </c>
      <c r="L895" s="488" t="s">
        <v>963</v>
      </c>
      <c r="M895" s="488" t="s">
        <v>963</v>
      </c>
      <c r="N895" s="487">
        <v>115</v>
      </c>
      <c r="O895" s="488" t="s">
        <v>965</v>
      </c>
      <c r="P895" s="488" t="s">
        <v>978</v>
      </c>
      <c r="Q895" s="487">
        <v>2024</v>
      </c>
      <c r="R895" s="487">
        <v>0</v>
      </c>
      <c r="S895" s="489">
        <v>0</v>
      </c>
    </row>
    <row r="896" spans="1:19" x14ac:dyDescent="0.3">
      <c r="A896" s="487">
        <v>409</v>
      </c>
      <c r="B896" s="488" t="s">
        <v>1176</v>
      </c>
      <c r="C896" s="487">
        <v>5</v>
      </c>
      <c r="D896" s="488" t="s">
        <v>790</v>
      </c>
      <c r="E896" s="488" t="s">
        <v>737</v>
      </c>
      <c r="F896" s="488" t="s">
        <v>736</v>
      </c>
      <c r="G896" s="488" t="s">
        <v>742</v>
      </c>
      <c r="H896" s="488" t="s">
        <v>743</v>
      </c>
      <c r="I896" s="488" t="s">
        <v>726</v>
      </c>
      <c r="J896" s="487">
        <v>2025</v>
      </c>
      <c r="K896" s="487">
        <v>0</v>
      </c>
      <c r="L896" s="488" t="s">
        <v>963</v>
      </c>
      <c r="M896" s="488" t="s">
        <v>963</v>
      </c>
      <c r="N896" s="487">
        <v>116</v>
      </c>
      <c r="O896" s="488" t="s">
        <v>966</v>
      </c>
      <c r="P896" s="488" t="s">
        <v>979</v>
      </c>
      <c r="Q896" s="487">
        <v>2024</v>
      </c>
      <c r="R896" s="487">
        <v>0</v>
      </c>
      <c r="S896" s="489">
        <v>0</v>
      </c>
    </row>
    <row r="897" spans="1:19" x14ac:dyDescent="0.3">
      <c r="A897" s="487">
        <v>409</v>
      </c>
      <c r="B897" s="488" t="s">
        <v>1176</v>
      </c>
      <c r="C897" s="487">
        <v>5</v>
      </c>
      <c r="D897" s="488" t="s">
        <v>790</v>
      </c>
      <c r="E897" s="488" t="s">
        <v>737</v>
      </c>
      <c r="F897" s="488" t="s">
        <v>736</v>
      </c>
      <c r="G897" s="488" t="s">
        <v>742</v>
      </c>
      <c r="H897" s="488" t="s">
        <v>743</v>
      </c>
      <c r="I897" s="488" t="s">
        <v>726</v>
      </c>
      <c r="J897" s="487">
        <v>2025</v>
      </c>
      <c r="K897" s="487">
        <v>0</v>
      </c>
      <c r="L897" s="488" t="s">
        <v>963</v>
      </c>
      <c r="M897" s="488" t="s">
        <v>963</v>
      </c>
      <c r="N897" s="487">
        <v>117</v>
      </c>
      <c r="O897" s="488" t="s">
        <v>980</v>
      </c>
      <c r="P897" s="488" t="s">
        <v>981</v>
      </c>
      <c r="Q897" s="487">
        <v>2024</v>
      </c>
      <c r="R897" s="487">
        <v>0</v>
      </c>
      <c r="S897" s="489">
        <v>0</v>
      </c>
    </row>
    <row r="898" spans="1:19" x14ac:dyDescent="0.3">
      <c r="A898" s="487">
        <v>410</v>
      </c>
      <c r="B898" s="488" t="s">
        <v>1195</v>
      </c>
      <c r="C898" s="487">
        <v>2</v>
      </c>
      <c r="D898" s="488" t="s">
        <v>791</v>
      </c>
      <c r="E898" s="488" t="s">
        <v>755</v>
      </c>
      <c r="F898" s="488" t="s">
        <v>754</v>
      </c>
      <c r="G898" s="488" t="s">
        <v>761</v>
      </c>
      <c r="H898" s="488" t="s">
        <v>577</v>
      </c>
      <c r="I898" s="488" t="s">
        <v>726</v>
      </c>
      <c r="J898" s="487">
        <v>2025</v>
      </c>
      <c r="K898" s="487">
        <v>0</v>
      </c>
      <c r="L898" s="488" t="s">
        <v>963</v>
      </c>
      <c r="M898" s="488" t="s">
        <v>963</v>
      </c>
      <c r="N898" s="487">
        <v>114</v>
      </c>
      <c r="O898" s="488" t="s">
        <v>964</v>
      </c>
      <c r="P898" s="488" t="s">
        <v>977</v>
      </c>
      <c r="Q898" s="490"/>
      <c r="R898" s="490"/>
      <c r="S898" s="490"/>
    </row>
    <row r="899" spans="1:19" x14ac:dyDescent="0.3">
      <c r="A899" s="487">
        <v>410</v>
      </c>
      <c r="B899" s="488" t="s">
        <v>1195</v>
      </c>
      <c r="C899" s="487">
        <v>2</v>
      </c>
      <c r="D899" s="488" t="s">
        <v>791</v>
      </c>
      <c r="E899" s="488" t="s">
        <v>755</v>
      </c>
      <c r="F899" s="488" t="s">
        <v>754</v>
      </c>
      <c r="G899" s="488" t="s">
        <v>761</v>
      </c>
      <c r="H899" s="488" t="s">
        <v>577</v>
      </c>
      <c r="I899" s="488" t="s">
        <v>726</v>
      </c>
      <c r="J899" s="487">
        <v>2025</v>
      </c>
      <c r="K899" s="487">
        <v>0</v>
      </c>
      <c r="L899" s="488" t="s">
        <v>963</v>
      </c>
      <c r="M899" s="488" t="s">
        <v>963</v>
      </c>
      <c r="N899" s="487">
        <v>115</v>
      </c>
      <c r="O899" s="488" t="s">
        <v>965</v>
      </c>
      <c r="P899" s="488" t="s">
        <v>978</v>
      </c>
      <c r="Q899" s="490"/>
      <c r="R899" s="490"/>
      <c r="S899" s="490"/>
    </row>
    <row r="900" spans="1:19" x14ac:dyDescent="0.3">
      <c r="A900" s="487">
        <v>410</v>
      </c>
      <c r="B900" s="488" t="s">
        <v>1195</v>
      </c>
      <c r="C900" s="487">
        <v>2</v>
      </c>
      <c r="D900" s="488" t="s">
        <v>791</v>
      </c>
      <c r="E900" s="488" t="s">
        <v>755</v>
      </c>
      <c r="F900" s="488" t="s">
        <v>754</v>
      </c>
      <c r="G900" s="488" t="s">
        <v>761</v>
      </c>
      <c r="H900" s="488" t="s">
        <v>577</v>
      </c>
      <c r="I900" s="488" t="s">
        <v>726</v>
      </c>
      <c r="J900" s="487">
        <v>2025</v>
      </c>
      <c r="K900" s="487">
        <v>0</v>
      </c>
      <c r="L900" s="488" t="s">
        <v>963</v>
      </c>
      <c r="M900" s="488" t="s">
        <v>963</v>
      </c>
      <c r="N900" s="487">
        <v>116</v>
      </c>
      <c r="O900" s="488" t="s">
        <v>966</v>
      </c>
      <c r="P900" s="488" t="s">
        <v>979</v>
      </c>
      <c r="Q900" s="490"/>
      <c r="R900" s="490"/>
      <c r="S900" s="490"/>
    </row>
    <row r="901" spans="1:19" x14ac:dyDescent="0.3">
      <c r="A901" s="487">
        <v>410</v>
      </c>
      <c r="B901" s="488" t="s">
        <v>1195</v>
      </c>
      <c r="C901" s="487">
        <v>2</v>
      </c>
      <c r="D901" s="488" t="s">
        <v>791</v>
      </c>
      <c r="E901" s="488" t="s">
        <v>755</v>
      </c>
      <c r="F901" s="488" t="s">
        <v>754</v>
      </c>
      <c r="G901" s="488" t="s">
        <v>761</v>
      </c>
      <c r="H901" s="488" t="s">
        <v>577</v>
      </c>
      <c r="I901" s="488" t="s">
        <v>726</v>
      </c>
      <c r="J901" s="487">
        <v>2025</v>
      </c>
      <c r="K901" s="487">
        <v>0</v>
      </c>
      <c r="L901" s="488" t="s">
        <v>963</v>
      </c>
      <c r="M901" s="488" t="s">
        <v>963</v>
      </c>
      <c r="N901" s="487">
        <v>117</v>
      </c>
      <c r="O901" s="488" t="s">
        <v>980</v>
      </c>
      <c r="P901" s="488" t="s">
        <v>981</v>
      </c>
      <c r="Q901" s="490"/>
      <c r="R901" s="490"/>
      <c r="S901" s="490"/>
    </row>
    <row r="902" spans="1:19" x14ac:dyDescent="0.3">
      <c r="A902" s="487">
        <v>411</v>
      </c>
      <c r="B902" s="488" t="s">
        <v>1196</v>
      </c>
      <c r="C902" s="487">
        <v>5</v>
      </c>
      <c r="D902" s="488" t="s">
        <v>790</v>
      </c>
      <c r="E902" s="488" t="s">
        <v>755</v>
      </c>
      <c r="F902" s="488" t="s">
        <v>754</v>
      </c>
      <c r="G902" s="488" t="s">
        <v>762</v>
      </c>
      <c r="H902" s="488" t="s">
        <v>763</v>
      </c>
      <c r="I902" s="488" t="s">
        <v>726</v>
      </c>
      <c r="J902" s="487">
        <v>2025</v>
      </c>
      <c r="K902" s="487">
        <v>0</v>
      </c>
      <c r="L902" s="488" t="s">
        <v>963</v>
      </c>
      <c r="M902" s="488" t="s">
        <v>963</v>
      </c>
      <c r="N902" s="487">
        <v>114</v>
      </c>
      <c r="O902" s="488" t="s">
        <v>964</v>
      </c>
      <c r="P902" s="488" t="s">
        <v>977</v>
      </c>
      <c r="Q902" s="487">
        <v>2024</v>
      </c>
      <c r="R902" s="487">
        <v>0</v>
      </c>
      <c r="S902" s="489">
        <v>0</v>
      </c>
    </row>
    <row r="903" spans="1:19" x14ac:dyDescent="0.3">
      <c r="A903" s="487">
        <v>411</v>
      </c>
      <c r="B903" s="488" t="s">
        <v>1196</v>
      </c>
      <c r="C903" s="487">
        <v>5</v>
      </c>
      <c r="D903" s="488" t="s">
        <v>790</v>
      </c>
      <c r="E903" s="488" t="s">
        <v>755</v>
      </c>
      <c r="F903" s="488" t="s">
        <v>754</v>
      </c>
      <c r="G903" s="488" t="s">
        <v>762</v>
      </c>
      <c r="H903" s="488" t="s">
        <v>763</v>
      </c>
      <c r="I903" s="488" t="s">
        <v>726</v>
      </c>
      <c r="J903" s="487">
        <v>2025</v>
      </c>
      <c r="K903" s="487">
        <v>0</v>
      </c>
      <c r="L903" s="488" t="s">
        <v>963</v>
      </c>
      <c r="M903" s="488" t="s">
        <v>963</v>
      </c>
      <c r="N903" s="487">
        <v>115</v>
      </c>
      <c r="O903" s="488" t="s">
        <v>965</v>
      </c>
      <c r="P903" s="488" t="s">
        <v>978</v>
      </c>
      <c r="Q903" s="487">
        <v>2024</v>
      </c>
      <c r="R903" s="487">
        <v>0</v>
      </c>
      <c r="S903" s="489">
        <v>0</v>
      </c>
    </row>
    <row r="904" spans="1:19" x14ac:dyDescent="0.3">
      <c r="A904" s="487">
        <v>411</v>
      </c>
      <c r="B904" s="488" t="s">
        <v>1196</v>
      </c>
      <c r="C904" s="487">
        <v>5</v>
      </c>
      <c r="D904" s="488" t="s">
        <v>790</v>
      </c>
      <c r="E904" s="488" t="s">
        <v>755</v>
      </c>
      <c r="F904" s="488" t="s">
        <v>754</v>
      </c>
      <c r="G904" s="488" t="s">
        <v>762</v>
      </c>
      <c r="H904" s="488" t="s">
        <v>763</v>
      </c>
      <c r="I904" s="488" t="s">
        <v>726</v>
      </c>
      <c r="J904" s="487">
        <v>2025</v>
      </c>
      <c r="K904" s="487">
        <v>0</v>
      </c>
      <c r="L904" s="488" t="s">
        <v>963</v>
      </c>
      <c r="M904" s="488" t="s">
        <v>963</v>
      </c>
      <c r="N904" s="487">
        <v>116</v>
      </c>
      <c r="O904" s="488" t="s">
        <v>966</v>
      </c>
      <c r="P904" s="488" t="s">
        <v>979</v>
      </c>
      <c r="Q904" s="487">
        <v>2024</v>
      </c>
      <c r="R904" s="487">
        <v>0</v>
      </c>
      <c r="S904" s="489">
        <v>0</v>
      </c>
    </row>
    <row r="905" spans="1:19" x14ac:dyDescent="0.3">
      <c r="A905" s="487">
        <v>411</v>
      </c>
      <c r="B905" s="488" t="s">
        <v>1196</v>
      </c>
      <c r="C905" s="487">
        <v>5</v>
      </c>
      <c r="D905" s="488" t="s">
        <v>790</v>
      </c>
      <c r="E905" s="488" t="s">
        <v>755</v>
      </c>
      <c r="F905" s="488" t="s">
        <v>754</v>
      </c>
      <c r="G905" s="488" t="s">
        <v>762</v>
      </c>
      <c r="H905" s="488" t="s">
        <v>763</v>
      </c>
      <c r="I905" s="488" t="s">
        <v>726</v>
      </c>
      <c r="J905" s="487">
        <v>2025</v>
      </c>
      <c r="K905" s="487">
        <v>0</v>
      </c>
      <c r="L905" s="488" t="s">
        <v>963</v>
      </c>
      <c r="M905" s="488" t="s">
        <v>963</v>
      </c>
      <c r="N905" s="487">
        <v>117</v>
      </c>
      <c r="O905" s="488" t="s">
        <v>980</v>
      </c>
      <c r="P905" s="488" t="s">
        <v>981</v>
      </c>
      <c r="Q905" s="487">
        <v>2024</v>
      </c>
      <c r="R905" s="487">
        <v>0</v>
      </c>
      <c r="S905" s="489">
        <v>0</v>
      </c>
    </row>
    <row r="906" spans="1:19" x14ac:dyDescent="0.3">
      <c r="A906" s="487">
        <v>412</v>
      </c>
      <c r="B906" s="488" t="s">
        <v>1197</v>
      </c>
      <c r="C906" s="487">
        <v>5</v>
      </c>
      <c r="D906" s="488" t="s">
        <v>790</v>
      </c>
      <c r="E906" s="488" t="s">
        <v>755</v>
      </c>
      <c r="F906" s="488" t="s">
        <v>754</v>
      </c>
      <c r="G906" s="488" t="s">
        <v>760</v>
      </c>
      <c r="H906" s="488" t="s">
        <v>576</v>
      </c>
      <c r="I906" s="488" t="s">
        <v>726</v>
      </c>
      <c r="J906" s="487">
        <v>2025</v>
      </c>
      <c r="K906" s="487">
        <v>0</v>
      </c>
      <c r="L906" s="488" t="s">
        <v>963</v>
      </c>
      <c r="M906" s="488" t="s">
        <v>963</v>
      </c>
      <c r="N906" s="487">
        <v>114</v>
      </c>
      <c r="O906" s="488" t="s">
        <v>964</v>
      </c>
      <c r="P906" s="488" t="s">
        <v>977</v>
      </c>
      <c r="Q906" s="487">
        <v>2024</v>
      </c>
      <c r="R906" s="487">
        <v>0</v>
      </c>
      <c r="S906" s="489">
        <v>0</v>
      </c>
    </row>
    <row r="907" spans="1:19" x14ac:dyDescent="0.3">
      <c r="A907" s="487">
        <v>412</v>
      </c>
      <c r="B907" s="488" t="s">
        <v>1197</v>
      </c>
      <c r="C907" s="487">
        <v>5</v>
      </c>
      <c r="D907" s="488" t="s">
        <v>790</v>
      </c>
      <c r="E907" s="488" t="s">
        <v>755</v>
      </c>
      <c r="F907" s="488" t="s">
        <v>754</v>
      </c>
      <c r="G907" s="488" t="s">
        <v>760</v>
      </c>
      <c r="H907" s="488" t="s">
        <v>576</v>
      </c>
      <c r="I907" s="488" t="s">
        <v>726</v>
      </c>
      <c r="J907" s="487">
        <v>2025</v>
      </c>
      <c r="K907" s="487">
        <v>0</v>
      </c>
      <c r="L907" s="488" t="s">
        <v>963</v>
      </c>
      <c r="M907" s="488" t="s">
        <v>963</v>
      </c>
      <c r="N907" s="487">
        <v>115</v>
      </c>
      <c r="O907" s="488" t="s">
        <v>965</v>
      </c>
      <c r="P907" s="488" t="s">
        <v>978</v>
      </c>
      <c r="Q907" s="487">
        <v>2024</v>
      </c>
      <c r="R907" s="487">
        <v>0</v>
      </c>
      <c r="S907" s="489">
        <v>0</v>
      </c>
    </row>
    <row r="908" spans="1:19" x14ac:dyDescent="0.3">
      <c r="A908" s="487">
        <v>412</v>
      </c>
      <c r="B908" s="488" t="s">
        <v>1197</v>
      </c>
      <c r="C908" s="487">
        <v>5</v>
      </c>
      <c r="D908" s="488" t="s">
        <v>790</v>
      </c>
      <c r="E908" s="488" t="s">
        <v>755</v>
      </c>
      <c r="F908" s="488" t="s">
        <v>754</v>
      </c>
      <c r="G908" s="488" t="s">
        <v>760</v>
      </c>
      <c r="H908" s="488" t="s">
        <v>576</v>
      </c>
      <c r="I908" s="488" t="s">
        <v>726</v>
      </c>
      <c r="J908" s="487">
        <v>2025</v>
      </c>
      <c r="K908" s="487">
        <v>0</v>
      </c>
      <c r="L908" s="488" t="s">
        <v>963</v>
      </c>
      <c r="M908" s="488" t="s">
        <v>963</v>
      </c>
      <c r="N908" s="487">
        <v>116</v>
      </c>
      <c r="O908" s="488" t="s">
        <v>966</v>
      </c>
      <c r="P908" s="488" t="s">
        <v>979</v>
      </c>
      <c r="Q908" s="487">
        <v>2024</v>
      </c>
      <c r="R908" s="487">
        <v>0</v>
      </c>
      <c r="S908" s="489">
        <v>0</v>
      </c>
    </row>
    <row r="909" spans="1:19" x14ac:dyDescent="0.3">
      <c r="A909" s="487">
        <v>412</v>
      </c>
      <c r="B909" s="488" t="s">
        <v>1197</v>
      </c>
      <c r="C909" s="487">
        <v>5</v>
      </c>
      <c r="D909" s="488" t="s">
        <v>790</v>
      </c>
      <c r="E909" s="488" t="s">
        <v>755</v>
      </c>
      <c r="F909" s="488" t="s">
        <v>754</v>
      </c>
      <c r="G909" s="488" t="s">
        <v>760</v>
      </c>
      <c r="H909" s="488" t="s">
        <v>576</v>
      </c>
      <c r="I909" s="488" t="s">
        <v>726</v>
      </c>
      <c r="J909" s="487">
        <v>2025</v>
      </c>
      <c r="K909" s="487">
        <v>0</v>
      </c>
      <c r="L909" s="488" t="s">
        <v>963</v>
      </c>
      <c r="M909" s="488" t="s">
        <v>963</v>
      </c>
      <c r="N909" s="487">
        <v>117</v>
      </c>
      <c r="O909" s="488" t="s">
        <v>980</v>
      </c>
      <c r="P909" s="488" t="s">
        <v>981</v>
      </c>
      <c r="Q909" s="487">
        <v>2024</v>
      </c>
      <c r="R909" s="487">
        <v>0</v>
      </c>
      <c r="S909" s="489">
        <v>0</v>
      </c>
    </row>
    <row r="910" spans="1:19" x14ac:dyDescent="0.3">
      <c r="A910" s="487">
        <v>415</v>
      </c>
      <c r="B910" s="488" t="s">
        <v>1177</v>
      </c>
      <c r="C910" s="487">
        <v>8</v>
      </c>
      <c r="D910" s="488" t="s">
        <v>785</v>
      </c>
      <c r="E910" s="488" t="s">
        <v>728</v>
      </c>
      <c r="F910" s="488" t="s">
        <v>727</v>
      </c>
      <c r="G910" s="488" t="s">
        <v>732</v>
      </c>
      <c r="H910" s="488" t="s">
        <v>594</v>
      </c>
      <c r="I910" s="488" t="s">
        <v>726</v>
      </c>
      <c r="J910" s="487">
        <v>2025</v>
      </c>
      <c r="K910" s="487">
        <v>0</v>
      </c>
      <c r="L910" s="488" t="s">
        <v>963</v>
      </c>
      <c r="M910" s="488" t="s">
        <v>963</v>
      </c>
      <c r="N910" s="487">
        <v>114</v>
      </c>
      <c r="O910" s="488" t="s">
        <v>964</v>
      </c>
      <c r="P910" s="488" t="s">
        <v>977</v>
      </c>
      <c r="Q910" s="487">
        <v>2024</v>
      </c>
      <c r="R910" s="487">
        <v>0</v>
      </c>
      <c r="S910" s="489">
        <v>0</v>
      </c>
    </row>
    <row r="911" spans="1:19" x14ac:dyDescent="0.3">
      <c r="A911" s="487">
        <v>415</v>
      </c>
      <c r="B911" s="488" t="s">
        <v>1177</v>
      </c>
      <c r="C911" s="487">
        <v>8</v>
      </c>
      <c r="D911" s="488" t="s">
        <v>785</v>
      </c>
      <c r="E911" s="488" t="s">
        <v>728</v>
      </c>
      <c r="F911" s="488" t="s">
        <v>727</v>
      </c>
      <c r="G911" s="488" t="s">
        <v>732</v>
      </c>
      <c r="H911" s="488" t="s">
        <v>594</v>
      </c>
      <c r="I911" s="488" t="s">
        <v>726</v>
      </c>
      <c r="J911" s="487">
        <v>2025</v>
      </c>
      <c r="K911" s="487">
        <v>0</v>
      </c>
      <c r="L911" s="488" t="s">
        <v>963</v>
      </c>
      <c r="M911" s="488" t="s">
        <v>963</v>
      </c>
      <c r="N911" s="487">
        <v>115</v>
      </c>
      <c r="O911" s="488" t="s">
        <v>965</v>
      </c>
      <c r="P911" s="488" t="s">
        <v>978</v>
      </c>
      <c r="Q911" s="487">
        <v>2024</v>
      </c>
      <c r="R911" s="487">
        <v>0</v>
      </c>
      <c r="S911" s="489">
        <v>0</v>
      </c>
    </row>
    <row r="912" spans="1:19" x14ac:dyDescent="0.3">
      <c r="A912" s="487">
        <v>415</v>
      </c>
      <c r="B912" s="488" t="s">
        <v>1177</v>
      </c>
      <c r="C912" s="487">
        <v>8</v>
      </c>
      <c r="D912" s="488" t="s">
        <v>785</v>
      </c>
      <c r="E912" s="488" t="s">
        <v>728</v>
      </c>
      <c r="F912" s="488" t="s">
        <v>727</v>
      </c>
      <c r="G912" s="488" t="s">
        <v>732</v>
      </c>
      <c r="H912" s="488" t="s">
        <v>594</v>
      </c>
      <c r="I912" s="488" t="s">
        <v>726</v>
      </c>
      <c r="J912" s="487">
        <v>2025</v>
      </c>
      <c r="K912" s="487">
        <v>0</v>
      </c>
      <c r="L912" s="488" t="s">
        <v>963</v>
      </c>
      <c r="M912" s="488" t="s">
        <v>963</v>
      </c>
      <c r="N912" s="487">
        <v>116</v>
      </c>
      <c r="O912" s="488" t="s">
        <v>966</v>
      </c>
      <c r="P912" s="488" t="s">
        <v>979</v>
      </c>
      <c r="Q912" s="487">
        <v>2024</v>
      </c>
      <c r="R912" s="487">
        <v>0</v>
      </c>
      <c r="S912" s="489">
        <v>0</v>
      </c>
    </row>
    <row r="913" spans="1:19" x14ac:dyDescent="0.3">
      <c r="A913" s="487">
        <v>415</v>
      </c>
      <c r="B913" s="488" t="s">
        <v>1177</v>
      </c>
      <c r="C913" s="487">
        <v>8</v>
      </c>
      <c r="D913" s="488" t="s">
        <v>785</v>
      </c>
      <c r="E913" s="488" t="s">
        <v>728</v>
      </c>
      <c r="F913" s="488" t="s">
        <v>727</v>
      </c>
      <c r="G913" s="488" t="s">
        <v>732</v>
      </c>
      <c r="H913" s="488" t="s">
        <v>594</v>
      </c>
      <c r="I913" s="488" t="s">
        <v>726</v>
      </c>
      <c r="J913" s="487">
        <v>2025</v>
      </c>
      <c r="K913" s="487">
        <v>0</v>
      </c>
      <c r="L913" s="488" t="s">
        <v>963</v>
      </c>
      <c r="M913" s="488" t="s">
        <v>963</v>
      </c>
      <c r="N913" s="487">
        <v>117</v>
      </c>
      <c r="O913" s="488" t="s">
        <v>980</v>
      </c>
      <c r="P913" s="488" t="s">
        <v>981</v>
      </c>
      <c r="Q913" s="487">
        <v>2024</v>
      </c>
      <c r="R913" s="487">
        <v>0</v>
      </c>
      <c r="S913" s="489">
        <v>0</v>
      </c>
    </row>
  </sheetData>
  <sheetProtection algorithmName="SHA-512" hashValue="u8StVXeNBhQNARtxdBjZndK/iQBws5NX4K8YDkYBl94qL8lMPjBZAvtSdPfHuTHYVFUnrrZp0m1ZyN+ujO6c3w==" saltValue="/uczBdlXNw5xFnrXyFFTyg==" spinCount="100000" sheet="1" objects="1" scenarios="1"/>
  <autoFilter ref="A1:S913" xr:uid="{3E2107E4-E9E2-4AF5-8FB8-1D5E3B2D3E1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EF303-B01E-4B20-85AA-28F51F330346}">
  <dimension ref="B1:T1671"/>
  <sheetViews>
    <sheetView showGridLines="0" workbookViewId="0">
      <selection activeCell="B29" sqref="B29"/>
    </sheetView>
  </sheetViews>
  <sheetFormatPr baseColWidth="10" defaultRowHeight="14.4" x14ac:dyDescent="0.3"/>
  <cols>
    <col min="1" max="1" width="8.5546875" style="193" customWidth="1"/>
    <col min="2" max="2" width="36.44140625" style="193" bestFit="1" customWidth="1"/>
    <col min="3" max="3" width="15.109375" style="193" bestFit="1" customWidth="1"/>
    <col min="4" max="4" width="13.6640625" style="193" bestFit="1" customWidth="1"/>
    <col min="5" max="5" width="15.6640625" style="193" bestFit="1" customWidth="1"/>
    <col min="6" max="6" width="15.109375" style="193" bestFit="1" customWidth="1"/>
    <col min="7" max="8" width="13.6640625" style="193" bestFit="1" customWidth="1"/>
    <col min="9" max="9" width="15.109375" style="193" bestFit="1" customWidth="1"/>
    <col min="10" max="10" width="12.6640625" style="193" bestFit="1" customWidth="1"/>
    <col min="11" max="11" width="11.5546875" style="193" bestFit="1" customWidth="1"/>
    <col min="12" max="12" width="10.109375" style="193" bestFit="1" customWidth="1"/>
    <col min="13" max="13" width="13.109375" style="193" bestFit="1" customWidth="1"/>
    <col min="14" max="14" width="10.109375" style="193" bestFit="1" customWidth="1"/>
    <col min="15" max="15" width="16.77734375" style="193" bestFit="1" customWidth="1"/>
    <col min="16" max="16" width="13.6640625" style="193" bestFit="1" customWidth="1"/>
    <col min="17" max="17" width="16.77734375" style="193" bestFit="1" customWidth="1"/>
    <col min="18" max="18" width="13.6640625" style="193" bestFit="1" customWidth="1"/>
    <col min="19" max="19" width="16.77734375" style="193" bestFit="1" customWidth="1"/>
    <col min="20" max="20" width="13.6640625" style="193" bestFit="1" customWidth="1"/>
    <col min="21" max="16384" width="11.5546875" style="193"/>
  </cols>
  <sheetData>
    <row r="1" spans="2:20" ht="18" x14ac:dyDescent="0.3">
      <c r="B1" s="501" t="s">
        <v>1226</v>
      </c>
      <c r="C1" s="499"/>
      <c r="D1" s="499"/>
      <c r="E1" s="499"/>
      <c r="F1" s="499"/>
      <c r="G1" s="499"/>
      <c r="H1" s="499"/>
      <c r="I1" s="376"/>
      <c r="J1" s="376"/>
      <c r="K1" s="376"/>
      <c r="L1" s="376"/>
      <c r="M1" s="376"/>
      <c r="N1" s="376"/>
      <c r="O1" s="376"/>
      <c r="P1" s="376"/>
      <c r="Q1" s="376"/>
    </row>
    <row r="2" spans="2:20" x14ac:dyDescent="0.3">
      <c r="B2" s="499"/>
      <c r="C2" s="499"/>
      <c r="D2" s="499"/>
      <c r="E2" s="499"/>
      <c r="F2" s="499"/>
      <c r="G2" s="499"/>
      <c r="H2" s="499"/>
    </row>
    <row r="3" spans="2:20" x14ac:dyDescent="0.3">
      <c r="B3"/>
      <c r="C3"/>
    </row>
    <row r="4" spans="2:20" x14ac:dyDescent="0.3">
      <c r="B4" s="193" t="s">
        <v>783</v>
      </c>
      <c r="C4" s="193" t="s">
        <v>802</v>
      </c>
    </row>
    <row r="5" spans="2:20" x14ac:dyDescent="0.3">
      <c r="B5" s="193" t="s">
        <v>808</v>
      </c>
      <c r="C5" s="193" t="s">
        <v>802</v>
      </c>
    </row>
    <row r="7" spans="2:20" x14ac:dyDescent="0.3">
      <c r="C7" s="372" t="s">
        <v>967</v>
      </c>
      <c r="D7" s="372" t="s">
        <v>593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2:20" s="365" customFormat="1" x14ac:dyDescent="0.3">
      <c r="B8" s="193" t="s">
        <v>731</v>
      </c>
      <c r="C8" s="353">
        <v>199080</v>
      </c>
      <c r="D8" s="373">
        <v>14220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 s="374"/>
      <c r="T8" s="374"/>
    </row>
    <row r="9" spans="2:20" s="372" customFormat="1" x14ac:dyDescent="0.3">
      <c r="B9" s="193" t="s">
        <v>732</v>
      </c>
      <c r="C9" s="353">
        <v>4140825</v>
      </c>
      <c r="D9" s="373">
        <v>534300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 s="375"/>
      <c r="T9" s="375"/>
    </row>
    <row r="10" spans="2:20" x14ac:dyDescent="0.3">
      <c r="B10" s="193" t="s">
        <v>738</v>
      </c>
      <c r="C10" s="353">
        <v>10382005.454399999</v>
      </c>
      <c r="D10" s="373">
        <v>1180198.47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2:20" x14ac:dyDescent="0.3">
      <c r="B11" s="193" t="s">
        <v>739</v>
      </c>
      <c r="C11" s="353">
        <v>7588296.2425765805</v>
      </c>
      <c r="D11" s="373">
        <v>179379.85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2:20" x14ac:dyDescent="0.3">
      <c r="B12" s="193" t="s">
        <v>740</v>
      </c>
      <c r="C12" s="353">
        <v>401577783.61340606</v>
      </c>
      <c r="D12" s="373">
        <v>45258424.153999977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2:20" x14ac:dyDescent="0.3">
      <c r="B13" s="193" t="s">
        <v>742</v>
      </c>
      <c r="C13" s="353">
        <v>3058650</v>
      </c>
      <c r="D13" s="373">
        <v>101955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2:20" x14ac:dyDescent="0.3">
      <c r="B14" s="193" t="s">
        <v>745</v>
      </c>
      <c r="C14" s="353">
        <v>181513842.26503766</v>
      </c>
      <c r="D14" s="373">
        <v>11716349.575000001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2:20" x14ac:dyDescent="0.3">
      <c r="B15" s="193" t="s">
        <v>748</v>
      </c>
      <c r="C15" s="353">
        <v>36960</v>
      </c>
      <c r="D15" s="373">
        <v>3330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2:20" x14ac:dyDescent="0.3">
      <c r="B16" s="193" t="s">
        <v>752</v>
      </c>
      <c r="C16" s="353">
        <v>92003.64</v>
      </c>
      <c r="D16" s="373">
        <v>9182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2:20" x14ac:dyDescent="0.3">
      <c r="B17" s="193" t="s">
        <v>756</v>
      </c>
      <c r="C17" s="353">
        <v>2402.85</v>
      </c>
      <c r="D17" s="373">
        <v>386.1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2:20" x14ac:dyDescent="0.3">
      <c r="B18" s="193" t="s">
        <v>757</v>
      </c>
      <c r="C18" s="353">
        <v>1943797.3199999998</v>
      </c>
      <c r="D18" s="373">
        <v>845803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2:20" x14ac:dyDescent="0.3">
      <c r="B19" s="193" t="s">
        <v>634</v>
      </c>
      <c r="C19" s="353">
        <v>2681206.62</v>
      </c>
      <c r="D19" s="373">
        <v>1514806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2:20" x14ac:dyDescent="0.3">
      <c r="B20" s="193" t="s">
        <v>760</v>
      </c>
      <c r="C20" s="353">
        <v>61816242.050000012</v>
      </c>
      <c r="D20" s="373">
        <v>41451045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2:20" x14ac:dyDescent="0.3">
      <c r="B21" s="193" t="s">
        <v>761</v>
      </c>
      <c r="C21" s="353">
        <v>9778550.7225169986</v>
      </c>
      <c r="D21" s="373">
        <v>7827052.5900000008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2:20" x14ac:dyDescent="0.3">
      <c r="B22" s="193" t="s">
        <v>764</v>
      </c>
      <c r="C22" s="353">
        <v>5649.8</v>
      </c>
      <c r="D22" s="373">
        <v>410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2:20" x14ac:dyDescent="0.3">
      <c r="B23" s="193" t="s">
        <v>767</v>
      </c>
      <c r="C23" s="353">
        <v>127929.12</v>
      </c>
      <c r="D23" s="373">
        <v>7946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2:20" x14ac:dyDescent="0.3">
      <c r="B24" s="193" t="s">
        <v>770</v>
      </c>
      <c r="C24" s="353">
        <v>1855987.5</v>
      </c>
      <c r="D24" s="373">
        <v>227151.78750000003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2:20" x14ac:dyDescent="0.3">
      <c r="B25" s="193" t="s">
        <v>773</v>
      </c>
      <c r="C25" s="353">
        <v>15703.919999999998</v>
      </c>
      <c r="D25" s="373">
        <v>7698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2:20" x14ac:dyDescent="0.3">
      <c r="B26" s="193" t="s">
        <v>774</v>
      </c>
      <c r="C26" s="353">
        <v>10998941.436200002</v>
      </c>
      <c r="D26" s="373">
        <v>2767556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2:20" x14ac:dyDescent="0.3">
      <c r="B27" s="193" t="s">
        <v>776</v>
      </c>
      <c r="C27" s="353">
        <v>38515.304999999993</v>
      </c>
      <c r="D27" s="373">
        <v>385.5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2:20" x14ac:dyDescent="0.3">
      <c r="B28" s="193" t="s">
        <v>781</v>
      </c>
      <c r="C28" s="353">
        <v>479174.98300000007</v>
      </c>
      <c r="D28" s="373">
        <v>154230.16999999998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2:20" x14ac:dyDescent="0.3">
      <c r="B29" s="193" t="s">
        <v>1185</v>
      </c>
      <c r="C29" s="353">
        <v>35276586.090120591</v>
      </c>
      <c r="D29" s="373">
        <v>3837101.9600000004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2:20" x14ac:dyDescent="0.3">
      <c r="B30" s="193" t="s">
        <v>1186</v>
      </c>
      <c r="C30" s="353">
        <v>10936790.546</v>
      </c>
      <c r="D30" s="373">
        <v>607891.19999999995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2:20" x14ac:dyDescent="0.3">
      <c r="B31" s="193" t="s">
        <v>762</v>
      </c>
      <c r="C31" s="353">
        <v>17745.47</v>
      </c>
      <c r="D31" s="373">
        <v>6887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2:20" x14ac:dyDescent="0.3">
      <c r="B32" s="193" t="s">
        <v>405</v>
      </c>
      <c r="C32" s="353">
        <v>744564669.94825792</v>
      </c>
      <c r="D32" s="373">
        <v>118253689.35649998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2:20" x14ac:dyDescent="0.3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2:20" x14ac:dyDescent="0.3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2:20" x14ac:dyDescent="0.3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2:20" x14ac:dyDescent="0.3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2:20" x14ac:dyDescent="0.3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2:20" x14ac:dyDescent="0.3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2:20" x14ac:dyDescent="0.3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2:20" x14ac:dyDescent="0.3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2:20" x14ac:dyDescent="0.3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2:20" x14ac:dyDescent="0.3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2:20" x14ac:dyDescent="0.3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2:20" x14ac:dyDescent="0.3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2:20" x14ac:dyDescent="0.3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2:20" x14ac:dyDescent="0.3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2:20" x14ac:dyDescent="0.3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2:20" x14ac:dyDescent="0.3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2:20" x14ac:dyDescent="0.3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2:20" x14ac:dyDescent="0.3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2:20" x14ac:dyDescent="0.3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2:20" x14ac:dyDescent="0.3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2:20" x14ac:dyDescent="0.3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2:20" x14ac:dyDescent="0.3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2:20" x14ac:dyDescent="0.3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2:20" x14ac:dyDescent="0.3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2:20" x14ac:dyDescent="0.3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2:20" x14ac:dyDescent="0.3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2:20" x14ac:dyDescent="0.3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2:20" x14ac:dyDescent="0.3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2:20" x14ac:dyDescent="0.3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2:20" x14ac:dyDescent="0.3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2:20" x14ac:dyDescent="0.3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2:20" x14ac:dyDescent="0.3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2:20" x14ac:dyDescent="0.3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2:20" x14ac:dyDescent="0.3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2:20" x14ac:dyDescent="0.3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2:20" x14ac:dyDescent="0.3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2:20" x14ac:dyDescent="0.3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2:20" x14ac:dyDescent="0.3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2:20" x14ac:dyDescent="0.3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2:20" x14ac:dyDescent="0.3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2:20" x14ac:dyDescent="0.3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2:20" x14ac:dyDescent="0.3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2:20" x14ac:dyDescent="0.3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2:20" x14ac:dyDescent="0.3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2:20" x14ac:dyDescent="0.3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2:20" x14ac:dyDescent="0.3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2:20" x14ac:dyDescent="0.3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2:20" x14ac:dyDescent="0.3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2:20" x14ac:dyDescent="0.3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2:20" x14ac:dyDescent="0.3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2:20" x14ac:dyDescent="0.3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2:20" x14ac:dyDescent="0.3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2:20" x14ac:dyDescent="0.3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2:20" x14ac:dyDescent="0.3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2:20" x14ac:dyDescent="0.3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2:20" x14ac:dyDescent="0.3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2:20" x14ac:dyDescent="0.3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2:20" x14ac:dyDescent="0.3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2:20" x14ac:dyDescent="0.3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2:20" x14ac:dyDescent="0.3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2:20" x14ac:dyDescent="0.3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2:20" x14ac:dyDescent="0.3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2:20" x14ac:dyDescent="0.3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2:20" x14ac:dyDescent="0.3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2:20" x14ac:dyDescent="0.3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2:20" x14ac:dyDescent="0.3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2:20" x14ac:dyDescent="0.3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2:20" x14ac:dyDescent="0.3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2:20" x14ac:dyDescent="0.3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2:20" x14ac:dyDescent="0.3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2:20" x14ac:dyDescent="0.3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2:20" x14ac:dyDescent="0.3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2:20" x14ac:dyDescent="0.3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2:20" x14ac:dyDescent="0.3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2:20" x14ac:dyDescent="0.3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2:20" x14ac:dyDescent="0.3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2:20" x14ac:dyDescent="0.3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2:20" x14ac:dyDescent="0.3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2:20" x14ac:dyDescent="0.3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2:20" x14ac:dyDescent="0.3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2:20" x14ac:dyDescent="0.3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2:20" x14ac:dyDescent="0.3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2:20" x14ac:dyDescent="0.3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2:20" x14ac:dyDescent="0.3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2:20" x14ac:dyDescent="0.3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2:20" x14ac:dyDescent="0.3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2:20" x14ac:dyDescent="0.3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2:20" x14ac:dyDescent="0.3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2:20" x14ac:dyDescent="0.3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2:20" x14ac:dyDescent="0.3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2:20" x14ac:dyDescent="0.3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2:20" x14ac:dyDescent="0.3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2:20" x14ac:dyDescent="0.3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2:20" x14ac:dyDescent="0.3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2:20" x14ac:dyDescent="0.3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2:20" x14ac:dyDescent="0.3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2:20" x14ac:dyDescent="0.3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2:20" x14ac:dyDescent="0.3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2:20" x14ac:dyDescent="0.3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2:20" x14ac:dyDescent="0.3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2:20" x14ac:dyDescent="0.3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2:20" x14ac:dyDescent="0.3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2:20" x14ac:dyDescent="0.3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2:20" x14ac:dyDescent="0.3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2:20" x14ac:dyDescent="0.3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2:20" x14ac:dyDescent="0.3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2:20" x14ac:dyDescent="0.3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2:20" x14ac:dyDescent="0.3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2:20" x14ac:dyDescent="0.3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2:20" x14ac:dyDescent="0.3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2:20" x14ac:dyDescent="0.3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2:20" x14ac:dyDescent="0.3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2:20" x14ac:dyDescent="0.3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2:20" x14ac:dyDescent="0.3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</row>
    <row r="147" spans="2:20" x14ac:dyDescent="0.3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</row>
    <row r="148" spans="2:20" x14ac:dyDescent="0.3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</row>
    <row r="149" spans="2:20" x14ac:dyDescent="0.3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2:20" x14ac:dyDescent="0.3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</row>
    <row r="151" spans="2:20" x14ac:dyDescent="0.3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2:20" x14ac:dyDescent="0.3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2:20" x14ac:dyDescent="0.3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</row>
    <row r="154" spans="2:20" x14ac:dyDescent="0.3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</row>
    <row r="155" spans="2:20" x14ac:dyDescent="0.3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</row>
    <row r="156" spans="2:20" x14ac:dyDescent="0.3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</row>
    <row r="157" spans="2:20" x14ac:dyDescent="0.3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2:20" x14ac:dyDescent="0.3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</row>
    <row r="159" spans="2:20" x14ac:dyDescent="0.3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</row>
    <row r="160" spans="2:20" x14ac:dyDescent="0.3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2:20" x14ac:dyDescent="0.3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2:20" x14ac:dyDescent="0.3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</row>
    <row r="163" spans="2:20" x14ac:dyDescent="0.3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</row>
    <row r="164" spans="2:20" x14ac:dyDescent="0.3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2:20" x14ac:dyDescent="0.3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</row>
    <row r="166" spans="2:20" x14ac:dyDescent="0.3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</row>
    <row r="167" spans="2:20" x14ac:dyDescent="0.3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2:20" x14ac:dyDescent="0.3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</row>
    <row r="169" spans="2:20" x14ac:dyDescent="0.3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</row>
    <row r="170" spans="2:20" x14ac:dyDescent="0.3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</row>
    <row r="171" spans="2:20" x14ac:dyDescent="0.3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</row>
    <row r="172" spans="2:20" x14ac:dyDescent="0.3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</row>
    <row r="173" spans="2:20" x14ac:dyDescent="0.3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</row>
    <row r="174" spans="2:20" x14ac:dyDescent="0.3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</row>
    <row r="175" spans="2:20" x14ac:dyDescent="0.3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2:20" x14ac:dyDescent="0.3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2:20" x14ac:dyDescent="0.3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2:20" x14ac:dyDescent="0.3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2:20" x14ac:dyDescent="0.3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2:20" x14ac:dyDescent="0.3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</row>
    <row r="181" spans="2:20" x14ac:dyDescent="0.3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</row>
    <row r="182" spans="2:20" x14ac:dyDescent="0.3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83" spans="2:20" x14ac:dyDescent="0.3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</row>
    <row r="184" spans="2:20" x14ac:dyDescent="0.3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</row>
    <row r="185" spans="2:20" x14ac:dyDescent="0.3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</row>
    <row r="186" spans="2:20" x14ac:dyDescent="0.3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</row>
    <row r="187" spans="2:20" x14ac:dyDescent="0.3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</row>
    <row r="188" spans="2:20" x14ac:dyDescent="0.3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</row>
    <row r="189" spans="2:20" x14ac:dyDescent="0.3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</row>
    <row r="190" spans="2:20" x14ac:dyDescent="0.3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</row>
    <row r="191" spans="2:20" x14ac:dyDescent="0.3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</row>
    <row r="192" spans="2:20" x14ac:dyDescent="0.3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</row>
    <row r="193" spans="2:20" x14ac:dyDescent="0.3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</row>
    <row r="194" spans="2:20" x14ac:dyDescent="0.3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</row>
    <row r="195" spans="2:20" x14ac:dyDescent="0.3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</row>
    <row r="196" spans="2:20" x14ac:dyDescent="0.3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</row>
    <row r="197" spans="2:20" x14ac:dyDescent="0.3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</row>
    <row r="198" spans="2:20" x14ac:dyDescent="0.3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</row>
    <row r="199" spans="2:20" x14ac:dyDescent="0.3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</row>
    <row r="200" spans="2:20" x14ac:dyDescent="0.3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</row>
    <row r="201" spans="2:20" x14ac:dyDescent="0.3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</row>
    <row r="202" spans="2:20" x14ac:dyDescent="0.3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</row>
    <row r="203" spans="2:20" x14ac:dyDescent="0.3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</row>
    <row r="204" spans="2:20" x14ac:dyDescent="0.3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</row>
    <row r="205" spans="2:20" x14ac:dyDescent="0.3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</row>
    <row r="206" spans="2:20" x14ac:dyDescent="0.3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</row>
    <row r="207" spans="2:20" x14ac:dyDescent="0.3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</row>
    <row r="208" spans="2:20" x14ac:dyDescent="0.3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</row>
    <row r="209" spans="2:20" x14ac:dyDescent="0.3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</row>
    <row r="210" spans="2:20" x14ac:dyDescent="0.3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</row>
    <row r="211" spans="2:20" x14ac:dyDescent="0.3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</row>
    <row r="212" spans="2:20" x14ac:dyDescent="0.3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</row>
    <row r="213" spans="2:20" x14ac:dyDescent="0.3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</row>
    <row r="214" spans="2:20" x14ac:dyDescent="0.3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</row>
    <row r="215" spans="2:20" x14ac:dyDescent="0.3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</row>
    <row r="216" spans="2:20" x14ac:dyDescent="0.3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</row>
    <row r="217" spans="2:20" x14ac:dyDescent="0.3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</row>
    <row r="218" spans="2:20" x14ac:dyDescent="0.3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</row>
    <row r="219" spans="2:20" x14ac:dyDescent="0.3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</row>
    <row r="220" spans="2:20" x14ac:dyDescent="0.3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</row>
    <row r="221" spans="2:20" x14ac:dyDescent="0.3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</row>
    <row r="222" spans="2:20" x14ac:dyDescent="0.3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</row>
    <row r="223" spans="2:20" x14ac:dyDescent="0.3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</row>
    <row r="224" spans="2:20" x14ac:dyDescent="0.3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</row>
    <row r="225" spans="2:20" x14ac:dyDescent="0.3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</row>
    <row r="226" spans="2:20" x14ac:dyDescent="0.3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</row>
    <row r="227" spans="2:20" x14ac:dyDescent="0.3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</row>
    <row r="228" spans="2:20" x14ac:dyDescent="0.3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</row>
    <row r="229" spans="2:20" x14ac:dyDescent="0.3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</row>
    <row r="230" spans="2:20" x14ac:dyDescent="0.3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</row>
    <row r="231" spans="2:20" x14ac:dyDescent="0.3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</row>
    <row r="232" spans="2:20" x14ac:dyDescent="0.3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</row>
    <row r="233" spans="2:20" x14ac:dyDescent="0.3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</row>
    <row r="234" spans="2:20" x14ac:dyDescent="0.3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</row>
    <row r="235" spans="2:20" x14ac:dyDescent="0.3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</row>
    <row r="236" spans="2:20" x14ac:dyDescent="0.3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</row>
    <row r="237" spans="2:20" x14ac:dyDescent="0.3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</row>
    <row r="238" spans="2:20" x14ac:dyDescent="0.3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</row>
    <row r="239" spans="2:20" x14ac:dyDescent="0.3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</row>
    <row r="240" spans="2:20" x14ac:dyDescent="0.3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</row>
    <row r="241" spans="2:20" x14ac:dyDescent="0.3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</row>
    <row r="242" spans="2:20" x14ac:dyDescent="0.3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</row>
    <row r="243" spans="2:20" x14ac:dyDescent="0.3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</row>
    <row r="244" spans="2:20" x14ac:dyDescent="0.3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</row>
    <row r="245" spans="2:20" x14ac:dyDescent="0.3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</row>
    <row r="246" spans="2:20" x14ac:dyDescent="0.3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</row>
    <row r="247" spans="2:20" x14ac:dyDescent="0.3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</row>
    <row r="248" spans="2:20" x14ac:dyDescent="0.3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</row>
    <row r="249" spans="2:20" x14ac:dyDescent="0.3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</row>
    <row r="250" spans="2:20" x14ac:dyDescent="0.3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</row>
    <row r="251" spans="2:20" x14ac:dyDescent="0.3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</row>
    <row r="252" spans="2:20" x14ac:dyDescent="0.3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</row>
    <row r="253" spans="2:20" x14ac:dyDescent="0.3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</row>
    <row r="254" spans="2:20" x14ac:dyDescent="0.3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</row>
    <row r="255" spans="2:20" x14ac:dyDescent="0.3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</row>
    <row r="256" spans="2:20" x14ac:dyDescent="0.3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</row>
    <row r="257" spans="2:20" x14ac:dyDescent="0.3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</row>
    <row r="258" spans="2:20" x14ac:dyDescent="0.3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</row>
    <row r="259" spans="2:20" x14ac:dyDescent="0.3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</row>
    <row r="260" spans="2:20" x14ac:dyDescent="0.3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</row>
    <row r="261" spans="2:20" x14ac:dyDescent="0.3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</row>
    <row r="262" spans="2:20" x14ac:dyDescent="0.3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</row>
    <row r="263" spans="2:20" x14ac:dyDescent="0.3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</row>
    <row r="264" spans="2:20" x14ac:dyDescent="0.3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</row>
    <row r="265" spans="2:20" x14ac:dyDescent="0.3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</row>
    <row r="266" spans="2:20" x14ac:dyDescent="0.3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</row>
    <row r="267" spans="2:20" x14ac:dyDescent="0.3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</row>
    <row r="268" spans="2:20" x14ac:dyDescent="0.3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</row>
    <row r="269" spans="2:20" x14ac:dyDescent="0.3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</row>
    <row r="270" spans="2:20" x14ac:dyDescent="0.3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</row>
    <row r="271" spans="2:20" x14ac:dyDescent="0.3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</row>
    <row r="272" spans="2:20" x14ac:dyDescent="0.3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</row>
    <row r="273" spans="2:20" x14ac:dyDescent="0.3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</row>
    <row r="274" spans="2:20" x14ac:dyDescent="0.3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</row>
    <row r="275" spans="2:20" x14ac:dyDescent="0.3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</row>
    <row r="276" spans="2:20" x14ac:dyDescent="0.3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</row>
    <row r="277" spans="2:20" x14ac:dyDescent="0.3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</row>
    <row r="278" spans="2:20" x14ac:dyDescent="0.3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</row>
    <row r="279" spans="2:20" x14ac:dyDescent="0.3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</row>
    <row r="280" spans="2:20" x14ac:dyDescent="0.3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</row>
    <row r="281" spans="2:20" x14ac:dyDescent="0.3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</row>
    <row r="282" spans="2:20" x14ac:dyDescent="0.3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</row>
    <row r="283" spans="2:20" x14ac:dyDescent="0.3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</row>
    <row r="284" spans="2:20" x14ac:dyDescent="0.3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</row>
    <row r="285" spans="2:20" x14ac:dyDescent="0.3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</row>
    <row r="286" spans="2:20" x14ac:dyDescent="0.3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</row>
    <row r="287" spans="2:20" x14ac:dyDescent="0.3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</row>
    <row r="288" spans="2:20" x14ac:dyDescent="0.3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</row>
    <row r="289" spans="2:20" x14ac:dyDescent="0.3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</row>
    <row r="290" spans="2:20" x14ac:dyDescent="0.3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</row>
    <row r="291" spans="2:20" x14ac:dyDescent="0.3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</row>
    <row r="292" spans="2:20" x14ac:dyDescent="0.3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</row>
    <row r="293" spans="2:20" x14ac:dyDescent="0.3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</row>
    <row r="294" spans="2:20" x14ac:dyDescent="0.3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</row>
    <row r="295" spans="2:20" x14ac:dyDescent="0.3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</row>
    <row r="296" spans="2:20" x14ac:dyDescent="0.3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</row>
    <row r="297" spans="2:20" x14ac:dyDescent="0.3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</row>
    <row r="298" spans="2:20" x14ac:dyDescent="0.3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</row>
    <row r="299" spans="2:20" x14ac:dyDescent="0.3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</row>
    <row r="300" spans="2:20" x14ac:dyDescent="0.3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</row>
    <row r="301" spans="2:20" x14ac:dyDescent="0.3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</row>
    <row r="302" spans="2:20" x14ac:dyDescent="0.3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</row>
    <row r="303" spans="2:20" x14ac:dyDescent="0.3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</row>
    <row r="304" spans="2:20" x14ac:dyDescent="0.3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</row>
    <row r="305" spans="2:20" x14ac:dyDescent="0.3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</row>
    <row r="306" spans="2:20" x14ac:dyDescent="0.3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</row>
    <row r="307" spans="2:20" x14ac:dyDescent="0.3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</row>
    <row r="308" spans="2:20" x14ac:dyDescent="0.3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</row>
    <row r="309" spans="2:20" x14ac:dyDescent="0.3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</row>
    <row r="310" spans="2:20" x14ac:dyDescent="0.3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</row>
    <row r="311" spans="2:20" x14ac:dyDescent="0.3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</row>
    <row r="312" spans="2:20" x14ac:dyDescent="0.3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</row>
    <row r="313" spans="2:20" x14ac:dyDescent="0.3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</row>
    <row r="314" spans="2:20" x14ac:dyDescent="0.3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</row>
    <row r="315" spans="2:20" x14ac:dyDescent="0.3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</row>
    <row r="316" spans="2:20" x14ac:dyDescent="0.3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</row>
    <row r="317" spans="2:20" x14ac:dyDescent="0.3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</row>
    <row r="318" spans="2:20" x14ac:dyDescent="0.3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</row>
    <row r="319" spans="2:20" x14ac:dyDescent="0.3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</row>
    <row r="320" spans="2:20" x14ac:dyDescent="0.3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</row>
    <row r="321" spans="2:20" x14ac:dyDescent="0.3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</row>
    <row r="322" spans="2:20" x14ac:dyDescent="0.3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</row>
    <row r="323" spans="2:20" x14ac:dyDescent="0.3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</row>
    <row r="324" spans="2:20" x14ac:dyDescent="0.3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</row>
    <row r="325" spans="2:20" x14ac:dyDescent="0.3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</row>
    <row r="326" spans="2:20" x14ac:dyDescent="0.3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</row>
    <row r="327" spans="2:20" x14ac:dyDescent="0.3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</row>
    <row r="328" spans="2:20" x14ac:dyDescent="0.3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</row>
    <row r="329" spans="2:20" x14ac:dyDescent="0.3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</row>
    <row r="330" spans="2:20" x14ac:dyDescent="0.3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</row>
    <row r="331" spans="2:20" x14ac:dyDescent="0.3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</row>
    <row r="332" spans="2:20" x14ac:dyDescent="0.3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</row>
    <row r="333" spans="2:20" x14ac:dyDescent="0.3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</row>
    <row r="334" spans="2:20" x14ac:dyDescent="0.3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</row>
    <row r="335" spans="2:20" x14ac:dyDescent="0.3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2:20" x14ac:dyDescent="0.3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2:20" x14ac:dyDescent="0.3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2:20" x14ac:dyDescent="0.3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2:20" x14ac:dyDescent="0.3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2:20" x14ac:dyDescent="0.3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2:20" x14ac:dyDescent="0.3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2:20" x14ac:dyDescent="0.3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2:20" x14ac:dyDescent="0.3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2:20" x14ac:dyDescent="0.3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2:20" x14ac:dyDescent="0.3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2:20" x14ac:dyDescent="0.3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2:20" x14ac:dyDescent="0.3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2:20" x14ac:dyDescent="0.3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2:20" x14ac:dyDescent="0.3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2:20" x14ac:dyDescent="0.3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2:20" x14ac:dyDescent="0.3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2:20" x14ac:dyDescent="0.3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2:20" x14ac:dyDescent="0.3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2:20" x14ac:dyDescent="0.3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2:20" x14ac:dyDescent="0.3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2:20" x14ac:dyDescent="0.3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2:20" x14ac:dyDescent="0.3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2:20" x14ac:dyDescent="0.3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</row>
    <row r="359" spans="2:20" x14ac:dyDescent="0.3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</row>
    <row r="360" spans="2:20" x14ac:dyDescent="0.3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</row>
    <row r="361" spans="2:20" x14ac:dyDescent="0.3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</row>
    <row r="362" spans="2:20" x14ac:dyDescent="0.3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</row>
    <row r="363" spans="2:20" x14ac:dyDescent="0.3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</row>
    <row r="364" spans="2:20" x14ac:dyDescent="0.3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</row>
    <row r="365" spans="2:20" x14ac:dyDescent="0.3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</row>
    <row r="366" spans="2:20" x14ac:dyDescent="0.3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</row>
    <row r="367" spans="2:20" x14ac:dyDescent="0.3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</row>
    <row r="368" spans="2:20" x14ac:dyDescent="0.3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</row>
    <row r="369" spans="2:20" x14ac:dyDescent="0.3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</row>
    <row r="370" spans="2:20" x14ac:dyDescent="0.3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</row>
    <row r="371" spans="2:20" x14ac:dyDescent="0.3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</row>
    <row r="372" spans="2:20" x14ac:dyDescent="0.3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</row>
    <row r="373" spans="2:20" x14ac:dyDescent="0.3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</row>
    <row r="374" spans="2:20" x14ac:dyDescent="0.3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</row>
    <row r="375" spans="2:20" x14ac:dyDescent="0.3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</row>
    <row r="376" spans="2:20" x14ac:dyDescent="0.3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</row>
    <row r="377" spans="2:20" x14ac:dyDescent="0.3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</row>
    <row r="378" spans="2:20" x14ac:dyDescent="0.3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</row>
    <row r="379" spans="2:20" x14ac:dyDescent="0.3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</row>
    <row r="380" spans="2:20" x14ac:dyDescent="0.3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</row>
    <row r="381" spans="2:20" x14ac:dyDescent="0.3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</row>
    <row r="382" spans="2:20" x14ac:dyDescent="0.3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</row>
    <row r="383" spans="2:20" x14ac:dyDescent="0.3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</row>
    <row r="384" spans="2:20" x14ac:dyDescent="0.3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</row>
    <row r="385" spans="2:20" x14ac:dyDescent="0.3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</row>
    <row r="386" spans="2:20" x14ac:dyDescent="0.3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</row>
    <row r="387" spans="2:20" x14ac:dyDescent="0.3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</row>
    <row r="388" spans="2:20" x14ac:dyDescent="0.3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</row>
    <row r="389" spans="2:20" x14ac:dyDescent="0.3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</row>
    <row r="390" spans="2:20" x14ac:dyDescent="0.3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</row>
    <row r="391" spans="2:20" x14ac:dyDescent="0.3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</row>
    <row r="392" spans="2:20" x14ac:dyDescent="0.3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</row>
    <row r="393" spans="2:20" x14ac:dyDescent="0.3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</row>
    <row r="394" spans="2:20" x14ac:dyDescent="0.3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</row>
    <row r="395" spans="2:20" x14ac:dyDescent="0.3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</row>
    <row r="396" spans="2:20" x14ac:dyDescent="0.3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</row>
    <row r="397" spans="2:20" x14ac:dyDescent="0.3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</row>
    <row r="398" spans="2:20" x14ac:dyDescent="0.3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</row>
    <row r="399" spans="2:20" x14ac:dyDescent="0.3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</row>
    <row r="400" spans="2:20" x14ac:dyDescent="0.3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</row>
    <row r="401" spans="2:20" x14ac:dyDescent="0.3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</row>
    <row r="402" spans="2:20" x14ac:dyDescent="0.3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</row>
    <row r="403" spans="2:20" x14ac:dyDescent="0.3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</row>
    <row r="404" spans="2:20" x14ac:dyDescent="0.3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</row>
    <row r="405" spans="2:20" x14ac:dyDescent="0.3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</row>
    <row r="406" spans="2:20" x14ac:dyDescent="0.3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</row>
    <row r="407" spans="2:20" x14ac:dyDescent="0.3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</row>
    <row r="408" spans="2:20" x14ac:dyDescent="0.3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</row>
    <row r="409" spans="2:20" x14ac:dyDescent="0.3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</row>
    <row r="410" spans="2:20" x14ac:dyDescent="0.3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</row>
    <row r="411" spans="2:20" x14ac:dyDescent="0.3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</row>
    <row r="412" spans="2:20" x14ac:dyDescent="0.3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</row>
    <row r="413" spans="2:20" x14ac:dyDescent="0.3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</row>
    <row r="414" spans="2:20" x14ac:dyDescent="0.3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</row>
    <row r="415" spans="2:20" x14ac:dyDescent="0.3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</row>
    <row r="416" spans="2:20" x14ac:dyDescent="0.3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</row>
    <row r="417" spans="2:20" x14ac:dyDescent="0.3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</row>
    <row r="418" spans="2:20" x14ac:dyDescent="0.3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</row>
    <row r="419" spans="2:20" x14ac:dyDescent="0.3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</row>
    <row r="420" spans="2:20" x14ac:dyDescent="0.3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</row>
    <row r="421" spans="2:20" x14ac:dyDescent="0.3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</row>
    <row r="422" spans="2:20" x14ac:dyDescent="0.3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</row>
    <row r="423" spans="2:20" x14ac:dyDescent="0.3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</row>
    <row r="424" spans="2:20" x14ac:dyDescent="0.3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</row>
    <row r="425" spans="2:20" x14ac:dyDescent="0.3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</row>
    <row r="426" spans="2:20" x14ac:dyDescent="0.3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</row>
    <row r="427" spans="2:20" x14ac:dyDescent="0.3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</row>
    <row r="428" spans="2:20" x14ac:dyDescent="0.3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</row>
    <row r="429" spans="2:20" x14ac:dyDescent="0.3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</row>
    <row r="430" spans="2:20" x14ac:dyDescent="0.3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</row>
    <row r="431" spans="2:20" x14ac:dyDescent="0.3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</row>
    <row r="432" spans="2:20" x14ac:dyDescent="0.3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</row>
    <row r="433" spans="2:20" x14ac:dyDescent="0.3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</row>
    <row r="434" spans="2:20" x14ac:dyDescent="0.3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</row>
    <row r="435" spans="2:20" x14ac:dyDescent="0.3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</row>
    <row r="436" spans="2:20" x14ac:dyDescent="0.3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</row>
    <row r="437" spans="2:20" x14ac:dyDescent="0.3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</row>
    <row r="438" spans="2:20" x14ac:dyDescent="0.3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</row>
    <row r="439" spans="2:20" x14ac:dyDescent="0.3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</row>
    <row r="440" spans="2:20" x14ac:dyDescent="0.3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</row>
    <row r="441" spans="2:20" x14ac:dyDescent="0.3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</row>
    <row r="442" spans="2:20" x14ac:dyDescent="0.3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</row>
    <row r="443" spans="2:20" x14ac:dyDescent="0.3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</row>
    <row r="444" spans="2:20" x14ac:dyDescent="0.3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</row>
    <row r="445" spans="2:20" x14ac:dyDescent="0.3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</row>
    <row r="446" spans="2:20" x14ac:dyDescent="0.3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</row>
    <row r="447" spans="2:20" x14ac:dyDescent="0.3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</row>
    <row r="448" spans="2:20" x14ac:dyDescent="0.3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</row>
    <row r="449" spans="2:20" x14ac:dyDescent="0.3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</row>
    <row r="450" spans="2:20" x14ac:dyDescent="0.3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</row>
    <row r="451" spans="2:20" x14ac:dyDescent="0.3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</row>
    <row r="452" spans="2:20" x14ac:dyDescent="0.3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</row>
    <row r="453" spans="2:20" x14ac:dyDescent="0.3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</row>
    <row r="454" spans="2:20" x14ac:dyDescent="0.3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</row>
    <row r="455" spans="2:20" x14ac:dyDescent="0.3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</row>
    <row r="456" spans="2:20" x14ac:dyDescent="0.3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</row>
    <row r="457" spans="2:20" x14ac:dyDescent="0.3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</row>
    <row r="458" spans="2:20" x14ac:dyDescent="0.3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</row>
    <row r="459" spans="2:20" x14ac:dyDescent="0.3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</row>
    <row r="460" spans="2:20" x14ac:dyDescent="0.3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</row>
    <row r="461" spans="2:20" x14ac:dyDescent="0.3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</row>
    <row r="462" spans="2:20" x14ac:dyDescent="0.3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</row>
    <row r="463" spans="2:20" x14ac:dyDescent="0.3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</row>
    <row r="464" spans="2:20" x14ac:dyDescent="0.3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</row>
    <row r="465" spans="2:20" x14ac:dyDescent="0.3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</row>
    <row r="466" spans="2:20" x14ac:dyDescent="0.3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</row>
    <row r="467" spans="2:20" x14ac:dyDescent="0.3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</row>
    <row r="468" spans="2:20" x14ac:dyDescent="0.3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</row>
    <row r="469" spans="2:20" x14ac:dyDescent="0.3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</row>
    <row r="470" spans="2:20" x14ac:dyDescent="0.3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</row>
    <row r="471" spans="2:20" x14ac:dyDescent="0.3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</row>
    <row r="472" spans="2:20" x14ac:dyDescent="0.3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</row>
    <row r="473" spans="2:20" x14ac:dyDescent="0.3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</row>
    <row r="474" spans="2:20" x14ac:dyDescent="0.3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</row>
    <row r="475" spans="2:20" x14ac:dyDescent="0.3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</row>
    <row r="476" spans="2:20" x14ac:dyDescent="0.3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</row>
    <row r="477" spans="2:20" x14ac:dyDescent="0.3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</row>
    <row r="478" spans="2:20" x14ac:dyDescent="0.3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</row>
    <row r="479" spans="2:20" x14ac:dyDescent="0.3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</row>
    <row r="480" spans="2:20" x14ac:dyDescent="0.3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</row>
    <row r="481" spans="2:20" x14ac:dyDescent="0.3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</row>
    <row r="482" spans="2:20" x14ac:dyDescent="0.3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</row>
    <row r="483" spans="2:20" x14ac:dyDescent="0.3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</row>
    <row r="484" spans="2:20" x14ac:dyDescent="0.3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</row>
    <row r="485" spans="2:20" x14ac:dyDescent="0.3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</row>
    <row r="486" spans="2:20" x14ac:dyDescent="0.3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</row>
    <row r="487" spans="2:20" x14ac:dyDescent="0.3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</row>
    <row r="488" spans="2:20" x14ac:dyDescent="0.3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</row>
    <row r="489" spans="2:20" x14ac:dyDescent="0.3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</row>
    <row r="490" spans="2:20" x14ac:dyDescent="0.3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</row>
    <row r="491" spans="2:20" x14ac:dyDescent="0.3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</row>
    <row r="492" spans="2:20" x14ac:dyDescent="0.3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</row>
    <row r="493" spans="2:20" x14ac:dyDescent="0.3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</row>
    <row r="494" spans="2:20" x14ac:dyDescent="0.3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</row>
    <row r="495" spans="2:20" x14ac:dyDescent="0.3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</row>
    <row r="496" spans="2:20" x14ac:dyDescent="0.3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</row>
    <row r="497" spans="2:20" x14ac:dyDescent="0.3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</row>
    <row r="498" spans="2:20" x14ac:dyDescent="0.3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</row>
    <row r="499" spans="2:20" x14ac:dyDescent="0.3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</row>
    <row r="500" spans="2:20" x14ac:dyDescent="0.3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</row>
    <row r="501" spans="2:20" x14ac:dyDescent="0.3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</row>
    <row r="502" spans="2:20" x14ac:dyDescent="0.3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</row>
    <row r="503" spans="2:20" x14ac:dyDescent="0.3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</row>
    <row r="504" spans="2:20" x14ac:dyDescent="0.3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</row>
    <row r="505" spans="2:20" x14ac:dyDescent="0.3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</row>
    <row r="506" spans="2:20" x14ac:dyDescent="0.3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</row>
    <row r="507" spans="2:20" x14ac:dyDescent="0.3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</row>
    <row r="508" spans="2:20" x14ac:dyDescent="0.3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</row>
    <row r="509" spans="2:20" x14ac:dyDescent="0.3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</row>
    <row r="510" spans="2:20" x14ac:dyDescent="0.3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</row>
    <row r="511" spans="2:20" x14ac:dyDescent="0.3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</row>
    <row r="512" spans="2:20" x14ac:dyDescent="0.3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</row>
    <row r="513" spans="2:20" x14ac:dyDescent="0.3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</row>
    <row r="514" spans="2:20" x14ac:dyDescent="0.3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</row>
    <row r="515" spans="2:20" x14ac:dyDescent="0.3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</row>
    <row r="516" spans="2:20" x14ac:dyDescent="0.3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</row>
    <row r="517" spans="2:20" x14ac:dyDescent="0.3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</row>
    <row r="518" spans="2:20" x14ac:dyDescent="0.3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</row>
    <row r="519" spans="2:20" x14ac:dyDescent="0.3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</row>
    <row r="520" spans="2:20" x14ac:dyDescent="0.3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</row>
    <row r="521" spans="2:20" x14ac:dyDescent="0.3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</row>
    <row r="522" spans="2:20" x14ac:dyDescent="0.3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</row>
    <row r="523" spans="2:20" x14ac:dyDescent="0.3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</row>
    <row r="524" spans="2:20" x14ac:dyDescent="0.3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</row>
    <row r="525" spans="2:20" x14ac:dyDescent="0.3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</row>
    <row r="526" spans="2:20" x14ac:dyDescent="0.3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</row>
    <row r="527" spans="2:20" x14ac:dyDescent="0.3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</row>
    <row r="528" spans="2:20" x14ac:dyDescent="0.3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</row>
    <row r="529" spans="2:20" x14ac:dyDescent="0.3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</row>
    <row r="530" spans="2:20" x14ac:dyDescent="0.3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</row>
    <row r="531" spans="2:20" x14ac:dyDescent="0.3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</row>
    <row r="532" spans="2:20" x14ac:dyDescent="0.3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</row>
    <row r="533" spans="2:20" x14ac:dyDescent="0.3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</row>
    <row r="534" spans="2:20" x14ac:dyDescent="0.3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</row>
    <row r="535" spans="2:20" x14ac:dyDescent="0.3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</row>
    <row r="536" spans="2:20" x14ac:dyDescent="0.3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</row>
    <row r="537" spans="2:20" x14ac:dyDescent="0.3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</row>
    <row r="538" spans="2:20" x14ac:dyDescent="0.3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</row>
    <row r="539" spans="2:20" x14ac:dyDescent="0.3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</row>
    <row r="540" spans="2:20" x14ac:dyDescent="0.3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</row>
    <row r="541" spans="2:20" x14ac:dyDescent="0.3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</row>
    <row r="542" spans="2:20" x14ac:dyDescent="0.3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</row>
    <row r="543" spans="2:20" x14ac:dyDescent="0.3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</row>
    <row r="544" spans="2:20" x14ac:dyDescent="0.3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</row>
    <row r="545" spans="2:20" x14ac:dyDescent="0.3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</row>
    <row r="546" spans="2:20" x14ac:dyDescent="0.3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</row>
    <row r="547" spans="2:20" x14ac:dyDescent="0.3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</row>
    <row r="548" spans="2:20" x14ac:dyDescent="0.3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</row>
    <row r="549" spans="2:20" x14ac:dyDescent="0.3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</row>
    <row r="550" spans="2:20" x14ac:dyDescent="0.3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</row>
    <row r="551" spans="2:20" x14ac:dyDescent="0.3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</row>
    <row r="552" spans="2:20" x14ac:dyDescent="0.3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</row>
    <row r="553" spans="2:20" x14ac:dyDescent="0.3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</row>
    <row r="554" spans="2:20" x14ac:dyDescent="0.3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</row>
    <row r="555" spans="2:20" x14ac:dyDescent="0.3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</row>
    <row r="556" spans="2:20" x14ac:dyDescent="0.3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</row>
    <row r="557" spans="2:20" x14ac:dyDescent="0.3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</row>
    <row r="558" spans="2:20" x14ac:dyDescent="0.3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</row>
    <row r="559" spans="2:20" x14ac:dyDescent="0.3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</row>
    <row r="560" spans="2:20" x14ac:dyDescent="0.3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</row>
    <row r="561" spans="2:20" x14ac:dyDescent="0.3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</row>
    <row r="562" spans="2:20" x14ac:dyDescent="0.3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</row>
    <row r="563" spans="2:20" x14ac:dyDescent="0.3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</row>
    <row r="564" spans="2:20" x14ac:dyDescent="0.3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</row>
    <row r="565" spans="2:20" x14ac:dyDescent="0.3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</row>
    <row r="566" spans="2:20" x14ac:dyDescent="0.3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</row>
    <row r="567" spans="2:20" x14ac:dyDescent="0.3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</row>
    <row r="568" spans="2:20" x14ac:dyDescent="0.3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</row>
    <row r="569" spans="2:20" x14ac:dyDescent="0.3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</row>
    <row r="570" spans="2:20" x14ac:dyDescent="0.3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</row>
    <row r="571" spans="2:20" x14ac:dyDescent="0.3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</row>
    <row r="572" spans="2:20" x14ac:dyDescent="0.3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</row>
    <row r="573" spans="2:20" x14ac:dyDescent="0.3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</row>
    <row r="574" spans="2:20" x14ac:dyDescent="0.3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</row>
    <row r="575" spans="2:20" x14ac:dyDescent="0.3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</row>
    <row r="576" spans="2:20" x14ac:dyDescent="0.3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</row>
    <row r="577" spans="2:20" x14ac:dyDescent="0.3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</row>
    <row r="578" spans="2:20" x14ac:dyDescent="0.3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</row>
    <row r="579" spans="2:20" x14ac:dyDescent="0.3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</row>
    <row r="580" spans="2:20" x14ac:dyDescent="0.3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</row>
    <row r="581" spans="2:20" x14ac:dyDescent="0.3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</row>
    <row r="582" spans="2:20" x14ac:dyDescent="0.3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</row>
    <row r="583" spans="2:20" x14ac:dyDescent="0.3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</row>
    <row r="584" spans="2:20" x14ac:dyDescent="0.3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</row>
    <row r="585" spans="2:20" x14ac:dyDescent="0.3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</row>
    <row r="586" spans="2:20" x14ac:dyDescent="0.3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</row>
    <row r="587" spans="2:20" x14ac:dyDescent="0.3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</row>
    <row r="588" spans="2:20" x14ac:dyDescent="0.3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</row>
    <row r="589" spans="2:20" x14ac:dyDescent="0.3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</row>
    <row r="590" spans="2:20" x14ac:dyDescent="0.3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</row>
    <row r="591" spans="2:20" x14ac:dyDescent="0.3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</row>
    <row r="592" spans="2:20" x14ac:dyDescent="0.3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</row>
    <row r="593" spans="2:20" x14ac:dyDescent="0.3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</row>
    <row r="594" spans="2:20" x14ac:dyDescent="0.3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</row>
    <row r="595" spans="2:20" x14ac:dyDescent="0.3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</row>
    <row r="596" spans="2:20" x14ac:dyDescent="0.3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</row>
    <row r="597" spans="2:20" x14ac:dyDescent="0.3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</row>
    <row r="598" spans="2:20" x14ac:dyDescent="0.3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</row>
    <row r="599" spans="2:20" x14ac:dyDescent="0.3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</row>
    <row r="600" spans="2:20" x14ac:dyDescent="0.3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</row>
    <row r="601" spans="2:20" x14ac:dyDescent="0.3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</row>
    <row r="602" spans="2:20" x14ac:dyDescent="0.3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</row>
    <row r="603" spans="2:20" x14ac:dyDescent="0.3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</row>
    <row r="604" spans="2:20" x14ac:dyDescent="0.3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</row>
    <row r="605" spans="2:20" x14ac:dyDescent="0.3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</row>
    <row r="606" spans="2:20" x14ac:dyDescent="0.3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</row>
    <row r="607" spans="2:20" x14ac:dyDescent="0.3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</row>
    <row r="608" spans="2:20" x14ac:dyDescent="0.3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</row>
    <row r="609" spans="2:20" x14ac:dyDescent="0.3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</row>
    <row r="610" spans="2:20" x14ac:dyDescent="0.3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</row>
    <row r="611" spans="2:20" x14ac:dyDescent="0.3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</row>
    <row r="612" spans="2:20" x14ac:dyDescent="0.3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</row>
    <row r="613" spans="2:20" x14ac:dyDescent="0.3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</row>
    <row r="614" spans="2:20" x14ac:dyDescent="0.3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</row>
    <row r="615" spans="2:20" x14ac:dyDescent="0.3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</row>
    <row r="616" spans="2:20" x14ac:dyDescent="0.3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</row>
    <row r="617" spans="2:20" x14ac:dyDescent="0.3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</row>
    <row r="618" spans="2:20" x14ac:dyDescent="0.3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</row>
    <row r="619" spans="2:20" x14ac:dyDescent="0.3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</row>
    <row r="620" spans="2:20" x14ac:dyDescent="0.3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</row>
    <row r="621" spans="2:20" x14ac:dyDescent="0.3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</row>
    <row r="622" spans="2:20" x14ac:dyDescent="0.3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</row>
    <row r="623" spans="2:20" x14ac:dyDescent="0.3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</row>
    <row r="624" spans="2:20" x14ac:dyDescent="0.3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</row>
    <row r="625" spans="2:20" x14ac:dyDescent="0.3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</row>
    <row r="626" spans="2:20" x14ac:dyDescent="0.3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</row>
    <row r="627" spans="2:20" x14ac:dyDescent="0.3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</row>
    <row r="628" spans="2:20" x14ac:dyDescent="0.3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</row>
    <row r="629" spans="2:20" x14ac:dyDescent="0.3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</row>
    <row r="630" spans="2:20" x14ac:dyDescent="0.3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</row>
    <row r="631" spans="2:20" x14ac:dyDescent="0.3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</row>
    <row r="632" spans="2:20" x14ac:dyDescent="0.3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</row>
    <row r="633" spans="2:20" x14ac:dyDescent="0.3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</row>
    <row r="634" spans="2:20" x14ac:dyDescent="0.3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</row>
    <row r="635" spans="2:20" x14ac:dyDescent="0.3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</row>
    <row r="636" spans="2:20" x14ac:dyDescent="0.3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</row>
    <row r="637" spans="2:20" x14ac:dyDescent="0.3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</row>
    <row r="638" spans="2:20" x14ac:dyDescent="0.3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</row>
    <row r="639" spans="2:20" x14ac:dyDescent="0.3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</row>
    <row r="640" spans="2:20" x14ac:dyDescent="0.3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</row>
    <row r="641" spans="2:20" x14ac:dyDescent="0.3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</row>
    <row r="642" spans="2:20" x14ac:dyDescent="0.3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</row>
    <row r="643" spans="2:20" x14ac:dyDescent="0.3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</row>
    <row r="644" spans="2:20" x14ac:dyDescent="0.3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</row>
    <row r="645" spans="2:20" x14ac:dyDescent="0.3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</row>
    <row r="646" spans="2:20" x14ac:dyDescent="0.3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</row>
    <row r="647" spans="2:20" x14ac:dyDescent="0.3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</row>
    <row r="648" spans="2:20" x14ac:dyDescent="0.3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</row>
    <row r="649" spans="2:20" x14ac:dyDescent="0.3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</row>
    <row r="650" spans="2:20" x14ac:dyDescent="0.3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</row>
    <row r="651" spans="2:20" x14ac:dyDescent="0.3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</row>
    <row r="652" spans="2:20" x14ac:dyDescent="0.3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</row>
    <row r="653" spans="2:20" x14ac:dyDescent="0.3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</row>
    <row r="654" spans="2:20" x14ac:dyDescent="0.3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</row>
    <row r="655" spans="2:20" x14ac:dyDescent="0.3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</row>
    <row r="656" spans="2:20" x14ac:dyDescent="0.3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</row>
    <row r="657" spans="2:20" x14ac:dyDescent="0.3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</row>
    <row r="658" spans="2:20" x14ac:dyDescent="0.3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</row>
    <row r="659" spans="2:20" x14ac:dyDescent="0.3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</row>
    <row r="660" spans="2:20" x14ac:dyDescent="0.3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</row>
    <row r="661" spans="2:20" x14ac:dyDescent="0.3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</row>
    <row r="662" spans="2:20" x14ac:dyDescent="0.3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</row>
    <row r="663" spans="2:20" x14ac:dyDescent="0.3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</row>
    <row r="664" spans="2:20" x14ac:dyDescent="0.3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</row>
    <row r="665" spans="2:20" x14ac:dyDescent="0.3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</row>
    <row r="666" spans="2:20" x14ac:dyDescent="0.3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</row>
    <row r="667" spans="2:20" x14ac:dyDescent="0.3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</row>
    <row r="668" spans="2:20" x14ac:dyDescent="0.3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</row>
    <row r="669" spans="2:20" x14ac:dyDescent="0.3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</row>
    <row r="670" spans="2:20" x14ac:dyDescent="0.3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</row>
    <row r="671" spans="2:20" x14ac:dyDescent="0.3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</row>
    <row r="672" spans="2:20" x14ac:dyDescent="0.3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</row>
    <row r="673" spans="2:20" x14ac:dyDescent="0.3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</row>
    <row r="674" spans="2:20" x14ac:dyDescent="0.3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</row>
    <row r="675" spans="2:20" x14ac:dyDescent="0.3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</row>
    <row r="676" spans="2:20" x14ac:dyDescent="0.3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</row>
    <row r="677" spans="2:20" x14ac:dyDescent="0.3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</row>
    <row r="678" spans="2:20" x14ac:dyDescent="0.3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</row>
    <row r="679" spans="2:20" x14ac:dyDescent="0.3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</row>
    <row r="680" spans="2:20" x14ac:dyDescent="0.3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</row>
    <row r="681" spans="2:20" x14ac:dyDescent="0.3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</row>
    <row r="682" spans="2:20" x14ac:dyDescent="0.3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</row>
    <row r="683" spans="2:20" x14ac:dyDescent="0.3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</row>
    <row r="684" spans="2:20" x14ac:dyDescent="0.3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</row>
    <row r="685" spans="2:20" x14ac:dyDescent="0.3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</row>
    <row r="686" spans="2:20" x14ac:dyDescent="0.3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</row>
    <row r="687" spans="2:20" x14ac:dyDescent="0.3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</row>
    <row r="688" spans="2:20" x14ac:dyDescent="0.3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</row>
    <row r="689" spans="2:20" x14ac:dyDescent="0.3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</row>
    <row r="690" spans="2:20" x14ac:dyDescent="0.3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</row>
    <row r="691" spans="2:20" x14ac:dyDescent="0.3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</row>
    <row r="692" spans="2:20" x14ac:dyDescent="0.3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</row>
    <row r="693" spans="2:20" x14ac:dyDescent="0.3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</row>
    <row r="694" spans="2:20" x14ac:dyDescent="0.3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</row>
    <row r="695" spans="2:20" x14ac:dyDescent="0.3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</row>
    <row r="696" spans="2:20" x14ac:dyDescent="0.3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</row>
    <row r="697" spans="2:20" x14ac:dyDescent="0.3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</row>
    <row r="698" spans="2:20" x14ac:dyDescent="0.3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</row>
    <row r="699" spans="2:20" x14ac:dyDescent="0.3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</row>
    <row r="700" spans="2:20" x14ac:dyDescent="0.3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</row>
    <row r="701" spans="2:20" x14ac:dyDescent="0.3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</row>
    <row r="702" spans="2:20" x14ac:dyDescent="0.3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</row>
    <row r="703" spans="2:20" x14ac:dyDescent="0.3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</row>
    <row r="704" spans="2:20" x14ac:dyDescent="0.3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</row>
    <row r="705" spans="2:20" x14ac:dyDescent="0.3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</row>
    <row r="706" spans="2:20" x14ac:dyDescent="0.3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</row>
    <row r="707" spans="2:20" x14ac:dyDescent="0.3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</row>
    <row r="708" spans="2:20" x14ac:dyDescent="0.3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</row>
    <row r="709" spans="2:20" x14ac:dyDescent="0.3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</row>
    <row r="710" spans="2:20" x14ac:dyDescent="0.3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</row>
    <row r="711" spans="2:20" x14ac:dyDescent="0.3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</row>
    <row r="712" spans="2:20" x14ac:dyDescent="0.3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</row>
    <row r="713" spans="2:20" x14ac:dyDescent="0.3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</row>
    <row r="714" spans="2:20" x14ac:dyDescent="0.3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</row>
    <row r="715" spans="2:20" x14ac:dyDescent="0.3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</row>
    <row r="716" spans="2:20" x14ac:dyDescent="0.3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</row>
    <row r="717" spans="2:20" x14ac:dyDescent="0.3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</row>
    <row r="718" spans="2:20" x14ac:dyDescent="0.3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</row>
    <row r="719" spans="2:20" x14ac:dyDescent="0.3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</row>
    <row r="720" spans="2:20" x14ac:dyDescent="0.3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</row>
    <row r="721" spans="2:20" x14ac:dyDescent="0.3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</row>
    <row r="722" spans="2:20" x14ac:dyDescent="0.3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</row>
    <row r="723" spans="2:20" x14ac:dyDescent="0.3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</row>
    <row r="724" spans="2:20" x14ac:dyDescent="0.3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</row>
    <row r="725" spans="2:20" x14ac:dyDescent="0.3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</row>
    <row r="726" spans="2:20" x14ac:dyDescent="0.3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</row>
    <row r="727" spans="2:20" x14ac:dyDescent="0.3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</row>
    <row r="728" spans="2:20" x14ac:dyDescent="0.3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</row>
    <row r="729" spans="2:20" x14ac:dyDescent="0.3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</row>
    <row r="730" spans="2:20" x14ac:dyDescent="0.3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</row>
    <row r="731" spans="2:20" x14ac:dyDescent="0.3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</row>
    <row r="732" spans="2:20" x14ac:dyDescent="0.3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</row>
    <row r="733" spans="2:20" x14ac:dyDescent="0.3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</row>
    <row r="734" spans="2:20" x14ac:dyDescent="0.3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</row>
    <row r="735" spans="2:20" x14ac:dyDescent="0.3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</row>
    <row r="736" spans="2:20" x14ac:dyDescent="0.3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</row>
    <row r="737" spans="2:20" x14ac:dyDescent="0.3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</row>
    <row r="738" spans="2:20" x14ac:dyDescent="0.3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</row>
    <row r="739" spans="2:20" x14ac:dyDescent="0.3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</row>
    <row r="740" spans="2:20" x14ac:dyDescent="0.3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</row>
    <row r="741" spans="2:20" x14ac:dyDescent="0.3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</row>
    <row r="742" spans="2:20" x14ac:dyDescent="0.3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</row>
    <row r="743" spans="2:20" x14ac:dyDescent="0.3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</row>
    <row r="744" spans="2:20" x14ac:dyDescent="0.3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</row>
    <row r="745" spans="2:20" x14ac:dyDescent="0.3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</row>
    <row r="746" spans="2:20" x14ac:dyDescent="0.3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</row>
    <row r="747" spans="2:20" x14ac:dyDescent="0.3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</row>
    <row r="748" spans="2:20" x14ac:dyDescent="0.3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</row>
    <row r="749" spans="2:20" x14ac:dyDescent="0.3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</row>
    <row r="750" spans="2:20" x14ac:dyDescent="0.3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</row>
    <row r="751" spans="2:20" x14ac:dyDescent="0.3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</row>
    <row r="752" spans="2:20" x14ac:dyDescent="0.3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</row>
    <row r="753" spans="2:20" x14ac:dyDescent="0.3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</row>
    <row r="754" spans="2:20" x14ac:dyDescent="0.3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</row>
    <row r="755" spans="2:20" x14ac:dyDescent="0.3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</row>
    <row r="756" spans="2:20" x14ac:dyDescent="0.3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</row>
    <row r="757" spans="2:20" x14ac:dyDescent="0.3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</row>
    <row r="758" spans="2:20" x14ac:dyDescent="0.3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</row>
    <row r="759" spans="2:20" x14ac:dyDescent="0.3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</row>
    <row r="760" spans="2:20" x14ac:dyDescent="0.3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</row>
    <row r="761" spans="2:20" x14ac:dyDescent="0.3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</row>
    <row r="762" spans="2:20" x14ac:dyDescent="0.3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</row>
    <row r="763" spans="2:20" x14ac:dyDescent="0.3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</row>
    <row r="764" spans="2:20" x14ac:dyDescent="0.3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</row>
    <row r="765" spans="2:20" x14ac:dyDescent="0.3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</row>
    <row r="766" spans="2:20" x14ac:dyDescent="0.3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</row>
    <row r="767" spans="2:20" x14ac:dyDescent="0.3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</row>
    <row r="768" spans="2:20" x14ac:dyDescent="0.3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</row>
    <row r="769" spans="2:20" x14ac:dyDescent="0.3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</row>
    <row r="770" spans="2:20" x14ac:dyDescent="0.3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</row>
    <row r="771" spans="2:20" x14ac:dyDescent="0.3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</row>
    <row r="772" spans="2:20" x14ac:dyDescent="0.3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</row>
    <row r="773" spans="2:20" x14ac:dyDescent="0.3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</row>
    <row r="774" spans="2:20" x14ac:dyDescent="0.3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</row>
    <row r="775" spans="2:20" x14ac:dyDescent="0.3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</row>
    <row r="776" spans="2:20" x14ac:dyDescent="0.3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</row>
    <row r="777" spans="2:20" x14ac:dyDescent="0.3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</row>
    <row r="778" spans="2:20" x14ac:dyDescent="0.3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</row>
    <row r="779" spans="2:20" x14ac:dyDescent="0.3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</row>
    <row r="780" spans="2:20" x14ac:dyDescent="0.3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</row>
    <row r="781" spans="2:20" x14ac:dyDescent="0.3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</row>
    <row r="782" spans="2:20" x14ac:dyDescent="0.3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</row>
    <row r="783" spans="2:20" x14ac:dyDescent="0.3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</row>
    <row r="784" spans="2:20" x14ac:dyDescent="0.3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</row>
    <row r="785" spans="2:20" x14ac:dyDescent="0.3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</row>
    <row r="786" spans="2:20" x14ac:dyDescent="0.3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</row>
    <row r="787" spans="2:20" x14ac:dyDescent="0.3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</row>
    <row r="788" spans="2:20" x14ac:dyDescent="0.3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</row>
    <row r="789" spans="2:20" x14ac:dyDescent="0.3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</row>
    <row r="790" spans="2:20" x14ac:dyDescent="0.3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</row>
    <row r="791" spans="2:20" x14ac:dyDescent="0.3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</row>
    <row r="792" spans="2:20" x14ac:dyDescent="0.3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</row>
    <row r="793" spans="2:20" x14ac:dyDescent="0.3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</row>
    <row r="794" spans="2:20" x14ac:dyDescent="0.3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</row>
    <row r="795" spans="2:20" x14ac:dyDescent="0.3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</row>
    <row r="796" spans="2:20" x14ac:dyDescent="0.3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</row>
    <row r="797" spans="2:20" x14ac:dyDescent="0.3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</row>
    <row r="798" spans="2:20" x14ac:dyDescent="0.3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</row>
    <row r="799" spans="2:20" x14ac:dyDescent="0.3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</row>
    <row r="800" spans="2:20" x14ac:dyDescent="0.3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</row>
    <row r="801" spans="2:20" x14ac:dyDescent="0.3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</row>
    <row r="802" spans="2:20" x14ac:dyDescent="0.3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</row>
    <row r="803" spans="2:20" x14ac:dyDescent="0.3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</row>
    <row r="804" spans="2:20" x14ac:dyDescent="0.3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</row>
    <row r="805" spans="2:20" x14ac:dyDescent="0.3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</row>
    <row r="806" spans="2:20" x14ac:dyDescent="0.3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</row>
    <row r="807" spans="2:20" x14ac:dyDescent="0.3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</row>
    <row r="808" spans="2:20" x14ac:dyDescent="0.3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</row>
    <row r="809" spans="2:20" x14ac:dyDescent="0.3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</row>
    <row r="810" spans="2:20" x14ac:dyDescent="0.3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</row>
    <row r="811" spans="2:20" x14ac:dyDescent="0.3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</row>
    <row r="812" spans="2:20" x14ac:dyDescent="0.3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</row>
    <row r="813" spans="2:20" x14ac:dyDescent="0.3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</row>
    <row r="814" spans="2:20" x14ac:dyDescent="0.3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</row>
    <row r="815" spans="2:20" x14ac:dyDescent="0.3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</row>
    <row r="816" spans="2:20" x14ac:dyDescent="0.3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</row>
    <row r="817" spans="2:20" x14ac:dyDescent="0.3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</row>
    <row r="818" spans="2:20" x14ac:dyDescent="0.3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</row>
    <row r="819" spans="2:20" x14ac:dyDescent="0.3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</row>
    <row r="820" spans="2:20" x14ac:dyDescent="0.3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</row>
    <row r="821" spans="2:20" x14ac:dyDescent="0.3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</row>
    <row r="822" spans="2:20" x14ac:dyDescent="0.3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</row>
    <row r="823" spans="2:20" x14ac:dyDescent="0.3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</row>
    <row r="824" spans="2:20" x14ac:dyDescent="0.3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</row>
    <row r="825" spans="2:20" x14ac:dyDescent="0.3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</row>
    <row r="826" spans="2:20" x14ac:dyDescent="0.3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</row>
    <row r="827" spans="2:20" x14ac:dyDescent="0.3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</row>
    <row r="828" spans="2:20" x14ac:dyDescent="0.3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</row>
    <row r="829" spans="2:20" x14ac:dyDescent="0.3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</row>
    <row r="830" spans="2:20" x14ac:dyDescent="0.3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</row>
    <row r="831" spans="2:20" x14ac:dyDescent="0.3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</row>
    <row r="832" spans="2:20" x14ac:dyDescent="0.3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</row>
    <row r="833" spans="2:20" x14ac:dyDescent="0.3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</row>
    <row r="834" spans="2:20" x14ac:dyDescent="0.3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</row>
    <row r="835" spans="2:20" x14ac:dyDescent="0.3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</row>
    <row r="836" spans="2:20" x14ac:dyDescent="0.3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</row>
    <row r="837" spans="2:20" x14ac:dyDescent="0.3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</row>
    <row r="838" spans="2:20" x14ac:dyDescent="0.3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</row>
    <row r="839" spans="2:20" x14ac:dyDescent="0.3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</row>
    <row r="840" spans="2:20" x14ac:dyDescent="0.3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</row>
    <row r="841" spans="2:20" x14ac:dyDescent="0.3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</row>
    <row r="842" spans="2:20" x14ac:dyDescent="0.3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</row>
    <row r="843" spans="2:20" x14ac:dyDescent="0.3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</row>
    <row r="844" spans="2:20" x14ac:dyDescent="0.3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</row>
    <row r="845" spans="2:20" x14ac:dyDescent="0.3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</row>
    <row r="846" spans="2:20" x14ac:dyDescent="0.3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</row>
    <row r="847" spans="2:20" x14ac:dyDescent="0.3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</row>
    <row r="848" spans="2:20" x14ac:dyDescent="0.3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</row>
    <row r="849" spans="2:20" x14ac:dyDescent="0.3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</row>
    <row r="850" spans="2:20" x14ac:dyDescent="0.3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</row>
    <row r="851" spans="2:20" x14ac:dyDescent="0.3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</row>
    <row r="852" spans="2:20" x14ac:dyDescent="0.3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</row>
    <row r="853" spans="2:20" x14ac:dyDescent="0.3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</row>
    <row r="854" spans="2:20" x14ac:dyDescent="0.3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</row>
    <row r="855" spans="2:20" x14ac:dyDescent="0.3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</row>
    <row r="856" spans="2:20" x14ac:dyDescent="0.3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</row>
    <row r="857" spans="2:20" x14ac:dyDescent="0.3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</row>
    <row r="858" spans="2:20" x14ac:dyDescent="0.3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</row>
    <row r="859" spans="2:20" x14ac:dyDescent="0.3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</row>
    <row r="860" spans="2:20" x14ac:dyDescent="0.3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</row>
    <row r="861" spans="2:20" x14ac:dyDescent="0.3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</row>
    <row r="862" spans="2:20" x14ac:dyDescent="0.3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</row>
    <row r="863" spans="2:20" x14ac:dyDescent="0.3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</row>
    <row r="864" spans="2:20" x14ac:dyDescent="0.3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</row>
    <row r="865" spans="2:20" x14ac:dyDescent="0.3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</row>
    <row r="866" spans="2:20" x14ac:dyDescent="0.3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</row>
    <row r="867" spans="2:20" x14ac:dyDescent="0.3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</row>
    <row r="868" spans="2:20" x14ac:dyDescent="0.3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</row>
    <row r="869" spans="2:20" x14ac:dyDescent="0.3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</row>
    <row r="870" spans="2:20" x14ac:dyDescent="0.3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</row>
    <row r="871" spans="2:20" x14ac:dyDescent="0.3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</row>
    <row r="872" spans="2:20" x14ac:dyDescent="0.3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</row>
    <row r="873" spans="2:20" x14ac:dyDescent="0.3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</row>
    <row r="874" spans="2:20" x14ac:dyDescent="0.3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</row>
    <row r="875" spans="2:20" x14ac:dyDescent="0.3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</row>
    <row r="876" spans="2:20" x14ac:dyDescent="0.3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</row>
    <row r="877" spans="2:20" x14ac:dyDescent="0.3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</row>
    <row r="878" spans="2:20" x14ac:dyDescent="0.3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</row>
    <row r="879" spans="2:20" x14ac:dyDescent="0.3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</row>
    <row r="880" spans="2:20" x14ac:dyDescent="0.3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</row>
    <row r="881" spans="2:20" x14ac:dyDescent="0.3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</row>
    <row r="882" spans="2:20" x14ac:dyDescent="0.3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</row>
    <row r="883" spans="2:20" x14ac:dyDescent="0.3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</row>
    <row r="884" spans="2:20" x14ac:dyDescent="0.3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</row>
    <row r="885" spans="2:20" x14ac:dyDescent="0.3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</row>
    <row r="886" spans="2:20" x14ac:dyDescent="0.3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</row>
    <row r="887" spans="2:20" x14ac:dyDescent="0.3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</row>
    <row r="888" spans="2:20" x14ac:dyDescent="0.3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</row>
    <row r="889" spans="2:20" x14ac:dyDescent="0.3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</row>
    <row r="890" spans="2:20" x14ac:dyDescent="0.3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</row>
    <row r="891" spans="2:20" x14ac:dyDescent="0.3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</row>
    <row r="892" spans="2:20" x14ac:dyDescent="0.3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</row>
    <row r="893" spans="2:20" x14ac:dyDescent="0.3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</row>
    <row r="894" spans="2:20" x14ac:dyDescent="0.3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</row>
    <row r="895" spans="2:20" x14ac:dyDescent="0.3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</row>
    <row r="896" spans="2:20" x14ac:dyDescent="0.3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</row>
    <row r="897" spans="2:20" x14ac:dyDescent="0.3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</row>
    <row r="898" spans="2:20" x14ac:dyDescent="0.3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</row>
    <row r="899" spans="2:20" x14ac:dyDescent="0.3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</row>
    <row r="900" spans="2:20" x14ac:dyDescent="0.3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</row>
    <row r="901" spans="2:20" x14ac:dyDescent="0.3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</row>
    <row r="902" spans="2:20" x14ac:dyDescent="0.3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</row>
    <row r="903" spans="2:20" x14ac:dyDescent="0.3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</row>
    <row r="904" spans="2:20" x14ac:dyDescent="0.3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</row>
    <row r="905" spans="2:20" x14ac:dyDescent="0.3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</row>
    <row r="906" spans="2:20" x14ac:dyDescent="0.3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</row>
    <row r="907" spans="2:20" x14ac:dyDescent="0.3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</row>
    <row r="908" spans="2:20" x14ac:dyDescent="0.3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</row>
    <row r="909" spans="2:20" x14ac:dyDescent="0.3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</row>
    <row r="910" spans="2:20" x14ac:dyDescent="0.3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</row>
    <row r="911" spans="2:20" x14ac:dyDescent="0.3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</row>
    <row r="912" spans="2:20" x14ac:dyDescent="0.3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</row>
    <row r="913" spans="2:20" x14ac:dyDescent="0.3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</row>
    <row r="914" spans="2:20" x14ac:dyDescent="0.3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</row>
    <row r="915" spans="2:20" x14ac:dyDescent="0.3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</row>
    <row r="916" spans="2:20" x14ac:dyDescent="0.3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</row>
    <row r="917" spans="2:20" x14ac:dyDescent="0.3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</row>
    <row r="918" spans="2:20" x14ac:dyDescent="0.3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</row>
    <row r="919" spans="2:20" x14ac:dyDescent="0.3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</row>
    <row r="920" spans="2:20" x14ac:dyDescent="0.3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</row>
    <row r="921" spans="2:20" x14ac:dyDescent="0.3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</row>
    <row r="922" spans="2:20" x14ac:dyDescent="0.3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</row>
    <row r="923" spans="2:20" x14ac:dyDescent="0.3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</row>
    <row r="924" spans="2:20" x14ac:dyDescent="0.3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</row>
    <row r="925" spans="2:20" x14ac:dyDescent="0.3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</row>
    <row r="926" spans="2:20" x14ac:dyDescent="0.3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</row>
    <row r="927" spans="2:20" x14ac:dyDescent="0.3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</row>
    <row r="928" spans="2:20" x14ac:dyDescent="0.3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</row>
    <row r="929" spans="2:20" x14ac:dyDescent="0.3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</row>
    <row r="930" spans="2:20" x14ac:dyDescent="0.3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</row>
    <row r="931" spans="2:20" x14ac:dyDescent="0.3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</row>
    <row r="932" spans="2:20" x14ac:dyDescent="0.3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</row>
    <row r="933" spans="2:20" x14ac:dyDescent="0.3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</row>
    <row r="934" spans="2:20" x14ac:dyDescent="0.3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</row>
    <row r="935" spans="2:20" x14ac:dyDescent="0.3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</row>
    <row r="936" spans="2:20" x14ac:dyDescent="0.3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</row>
    <row r="937" spans="2:20" x14ac:dyDescent="0.3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</row>
    <row r="938" spans="2:20" x14ac:dyDescent="0.3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</row>
    <row r="939" spans="2:20" x14ac:dyDescent="0.3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</row>
    <row r="940" spans="2:20" x14ac:dyDescent="0.3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</row>
    <row r="941" spans="2:20" x14ac:dyDescent="0.3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</row>
    <row r="942" spans="2:20" x14ac:dyDescent="0.3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</row>
    <row r="943" spans="2:20" x14ac:dyDescent="0.3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</row>
    <row r="944" spans="2:20" x14ac:dyDescent="0.3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</row>
    <row r="945" spans="2:20" x14ac:dyDescent="0.3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</row>
    <row r="946" spans="2:20" x14ac:dyDescent="0.3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</row>
    <row r="947" spans="2:20" x14ac:dyDescent="0.3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</row>
    <row r="948" spans="2:20" x14ac:dyDescent="0.3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</row>
    <row r="949" spans="2:20" x14ac:dyDescent="0.3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</row>
    <row r="950" spans="2:20" x14ac:dyDescent="0.3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</row>
    <row r="951" spans="2:20" x14ac:dyDescent="0.3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</row>
    <row r="952" spans="2:20" x14ac:dyDescent="0.3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</row>
    <row r="953" spans="2:20" x14ac:dyDescent="0.3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</row>
    <row r="954" spans="2:20" x14ac:dyDescent="0.3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</row>
    <row r="955" spans="2:20" x14ac:dyDescent="0.3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</row>
    <row r="956" spans="2:20" x14ac:dyDescent="0.3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</row>
    <row r="957" spans="2:20" x14ac:dyDescent="0.3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</row>
    <row r="958" spans="2:20" x14ac:dyDescent="0.3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</row>
    <row r="959" spans="2:20" x14ac:dyDescent="0.3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</row>
    <row r="960" spans="2:20" x14ac:dyDescent="0.3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</row>
    <row r="961" spans="2:20" x14ac:dyDescent="0.3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</row>
    <row r="962" spans="2:20" x14ac:dyDescent="0.3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</row>
    <row r="963" spans="2:20" x14ac:dyDescent="0.3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</row>
    <row r="964" spans="2:20" x14ac:dyDescent="0.3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</row>
    <row r="965" spans="2:20" x14ac:dyDescent="0.3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</row>
    <row r="966" spans="2:20" x14ac:dyDescent="0.3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</row>
    <row r="967" spans="2:20" x14ac:dyDescent="0.3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</row>
    <row r="968" spans="2:20" x14ac:dyDescent="0.3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</row>
    <row r="969" spans="2:20" x14ac:dyDescent="0.3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</row>
    <row r="970" spans="2:20" x14ac:dyDescent="0.3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</row>
    <row r="971" spans="2:20" x14ac:dyDescent="0.3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</row>
    <row r="972" spans="2:20" x14ac:dyDescent="0.3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</row>
    <row r="973" spans="2:20" x14ac:dyDescent="0.3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</row>
    <row r="974" spans="2:20" x14ac:dyDescent="0.3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</row>
    <row r="975" spans="2:20" x14ac:dyDescent="0.3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</row>
    <row r="976" spans="2:20" x14ac:dyDescent="0.3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</row>
    <row r="977" spans="2:20" x14ac:dyDescent="0.3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</row>
    <row r="978" spans="2:20" x14ac:dyDescent="0.3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</row>
    <row r="979" spans="2:20" x14ac:dyDescent="0.3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</row>
    <row r="980" spans="2:20" x14ac:dyDescent="0.3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</row>
    <row r="981" spans="2:20" x14ac:dyDescent="0.3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</row>
    <row r="982" spans="2:20" x14ac:dyDescent="0.3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</row>
    <row r="983" spans="2:20" x14ac:dyDescent="0.3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</row>
    <row r="984" spans="2:20" x14ac:dyDescent="0.3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</row>
    <row r="985" spans="2:20" x14ac:dyDescent="0.3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</row>
    <row r="986" spans="2:20" x14ac:dyDescent="0.3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</row>
    <row r="987" spans="2:20" x14ac:dyDescent="0.3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</row>
    <row r="988" spans="2:20" x14ac:dyDescent="0.3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</row>
    <row r="989" spans="2:20" x14ac:dyDescent="0.3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</row>
    <row r="990" spans="2:20" x14ac:dyDescent="0.3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</row>
    <row r="991" spans="2:20" x14ac:dyDescent="0.3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</row>
    <row r="992" spans="2:20" x14ac:dyDescent="0.3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</row>
    <row r="993" spans="2:20" x14ac:dyDescent="0.3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</row>
    <row r="994" spans="2:20" x14ac:dyDescent="0.3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</row>
    <row r="995" spans="2:20" x14ac:dyDescent="0.3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</row>
    <row r="996" spans="2:20" x14ac:dyDescent="0.3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</row>
    <row r="997" spans="2:20" x14ac:dyDescent="0.3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</row>
    <row r="998" spans="2:20" x14ac:dyDescent="0.3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</row>
    <row r="999" spans="2:20" x14ac:dyDescent="0.3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</row>
    <row r="1000" spans="2:20" x14ac:dyDescent="0.3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</row>
    <row r="1001" spans="2:20" x14ac:dyDescent="0.3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</row>
    <row r="1002" spans="2:20" x14ac:dyDescent="0.3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</row>
    <row r="1003" spans="2:20" x14ac:dyDescent="0.3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</row>
    <row r="1004" spans="2:20" x14ac:dyDescent="0.3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</row>
    <row r="1005" spans="2:20" x14ac:dyDescent="0.3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</row>
    <row r="1006" spans="2:20" x14ac:dyDescent="0.3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</row>
    <row r="1007" spans="2:20" x14ac:dyDescent="0.3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</row>
    <row r="1008" spans="2:20" x14ac:dyDescent="0.3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</row>
    <row r="1009" spans="2:20" x14ac:dyDescent="0.3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</row>
    <row r="1010" spans="2:20" x14ac:dyDescent="0.3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</row>
    <row r="1011" spans="2:20" x14ac:dyDescent="0.3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</row>
    <row r="1012" spans="2:20" x14ac:dyDescent="0.3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</row>
    <row r="1013" spans="2:20" x14ac:dyDescent="0.3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</row>
    <row r="1014" spans="2:20" x14ac:dyDescent="0.3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</row>
    <row r="1015" spans="2:20" x14ac:dyDescent="0.3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</row>
    <row r="1016" spans="2:20" x14ac:dyDescent="0.3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</row>
    <row r="1017" spans="2:20" x14ac:dyDescent="0.3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</row>
    <row r="1018" spans="2:20" x14ac:dyDescent="0.3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</row>
    <row r="1019" spans="2:20" x14ac:dyDescent="0.3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</row>
    <row r="1020" spans="2:20" x14ac:dyDescent="0.3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</row>
    <row r="1021" spans="2:20" x14ac:dyDescent="0.3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</row>
    <row r="1022" spans="2:20" x14ac:dyDescent="0.3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</row>
    <row r="1023" spans="2:20" x14ac:dyDescent="0.3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</row>
    <row r="1024" spans="2:20" x14ac:dyDescent="0.3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</row>
    <row r="1025" spans="2:20" x14ac:dyDescent="0.3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</row>
    <row r="1026" spans="2:20" x14ac:dyDescent="0.3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</row>
    <row r="1027" spans="2:20" x14ac:dyDescent="0.3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</row>
    <row r="1028" spans="2:20" x14ac:dyDescent="0.3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</row>
    <row r="1029" spans="2:20" x14ac:dyDescent="0.3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</row>
    <row r="1030" spans="2:20" x14ac:dyDescent="0.3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</row>
    <row r="1031" spans="2:20" x14ac:dyDescent="0.3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</row>
    <row r="1032" spans="2:20" x14ac:dyDescent="0.3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</row>
    <row r="1033" spans="2:20" x14ac:dyDescent="0.3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</row>
    <row r="1034" spans="2:20" x14ac:dyDescent="0.3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</row>
    <row r="1035" spans="2:20" x14ac:dyDescent="0.3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</row>
    <row r="1036" spans="2:20" x14ac:dyDescent="0.3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</row>
    <row r="1037" spans="2:20" x14ac:dyDescent="0.3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</row>
    <row r="1038" spans="2:20" x14ac:dyDescent="0.3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</row>
    <row r="1039" spans="2:20" x14ac:dyDescent="0.3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</row>
    <row r="1040" spans="2:20" x14ac:dyDescent="0.3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</row>
    <row r="1041" spans="2:20" x14ac:dyDescent="0.3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</row>
    <row r="1042" spans="2:20" x14ac:dyDescent="0.3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</row>
    <row r="1043" spans="2:20" x14ac:dyDescent="0.3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</row>
    <row r="1044" spans="2:20" x14ac:dyDescent="0.3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</row>
    <row r="1045" spans="2:20" x14ac:dyDescent="0.3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</row>
    <row r="1046" spans="2:20" x14ac:dyDescent="0.3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</row>
    <row r="1047" spans="2:20" x14ac:dyDescent="0.3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</row>
    <row r="1048" spans="2:20" x14ac:dyDescent="0.3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</row>
    <row r="1049" spans="2:20" x14ac:dyDescent="0.3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</row>
    <row r="1050" spans="2:20" x14ac:dyDescent="0.3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</row>
    <row r="1051" spans="2:20" x14ac:dyDescent="0.3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</row>
    <row r="1052" spans="2:20" x14ac:dyDescent="0.3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</row>
    <row r="1053" spans="2:20" x14ac:dyDescent="0.3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</row>
    <row r="1054" spans="2:20" x14ac:dyDescent="0.3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</row>
    <row r="1055" spans="2:20" x14ac:dyDescent="0.3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</row>
    <row r="1056" spans="2:20" x14ac:dyDescent="0.3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</row>
    <row r="1057" spans="2:20" x14ac:dyDescent="0.3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</row>
    <row r="1058" spans="2:20" x14ac:dyDescent="0.3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</row>
    <row r="1059" spans="2:20" x14ac:dyDescent="0.3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</row>
    <row r="1060" spans="2:20" x14ac:dyDescent="0.3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</row>
    <row r="1061" spans="2:20" x14ac:dyDescent="0.3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</row>
    <row r="1062" spans="2:20" x14ac:dyDescent="0.3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</row>
    <row r="1063" spans="2:20" x14ac:dyDescent="0.3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</row>
    <row r="1064" spans="2:20" x14ac:dyDescent="0.3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</row>
    <row r="1065" spans="2:20" x14ac:dyDescent="0.3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</row>
    <row r="1066" spans="2:20" x14ac:dyDescent="0.3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</row>
    <row r="1067" spans="2:20" x14ac:dyDescent="0.3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</row>
    <row r="1068" spans="2:20" x14ac:dyDescent="0.3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</row>
    <row r="1069" spans="2:20" x14ac:dyDescent="0.3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</row>
    <row r="1070" spans="2:20" x14ac:dyDescent="0.3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</row>
    <row r="1071" spans="2:20" x14ac:dyDescent="0.3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</row>
    <row r="1072" spans="2:20" x14ac:dyDescent="0.3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</row>
    <row r="1073" spans="2:20" x14ac:dyDescent="0.3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</row>
    <row r="1074" spans="2:20" x14ac:dyDescent="0.3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</row>
    <row r="1075" spans="2:20" x14ac:dyDescent="0.3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</row>
    <row r="1076" spans="2:20" x14ac:dyDescent="0.3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</row>
    <row r="1077" spans="2:20" x14ac:dyDescent="0.3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</row>
    <row r="1078" spans="2:20" x14ac:dyDescent="0.3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</row>
    <row r="1079" spans="2:20" x14ac:dyDescent="0.3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</row>
    <row r="1080" spans="2:20" x14ac:dyDescent="0.3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</row>
    <row r="1081" spans="2:20" x14ac:dyDescent="0.3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</row>
    <row r="1082" spans="2:20" x14ac:dyDescent="0.3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</row>
    <row r="1083" spans="2:20" x14ac:dyDescent="0.3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</row>
    <row r="1084" spans="2:20" x14ac:dyDescent="0.3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</row>
    <row r="1085" spans="2:20" x14ac:dyDescent="0.3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</row>
    <row r="1086" spans="2:20" x14ac:dyDescent="0.3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</row>
    <row r="1087" spans="2:20" x14ac:dyDescent="0.3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</row>
    <row r="1088" spans="2:20" x14ac:dyDescent="0.3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</row>
    <row r="1089" spans="2:20" x14ac:dyDescent="0.3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</row>
    <row r="1090" spans="2:20" x14ac:dyDescent="0.3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</row>
    <row r="1091" spans="2:20" x14ac:dyDescent="0.3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</row>
    <row r="1092" spans="2:20" x14ac:dyDescent="0.3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</row>
    <row r="1093" spans="2:20" x14ac:dyDescent="0.3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</row>
    <row r="1094" spans="2:20" x14ac:dyDescent="0.3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</row>
    <row r="1095" spans="2:20" x14ac:dyDescent="0.3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</row>
    <row r="1096" spans="2:20" x14ac:dyDescent="0.3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</row>
    <row r="1097" spans="2:20" x14ac:dyDescent="0.3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</row>
    <row r="1098" spans="2:20" x14ac:dyDescent="0.3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</row>
    <row r="1099" spans="2:20" x14ac:dyDescent="0.3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</row>
    <row r="1100" spans="2:20" x14ac:dyDescent="0.3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</row>
    <row r="1101" spans="2:20" x14ac:dyDescent="0.3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</row>
    <row r="1102" spans="2:20" x14ac:dyDescent="0.3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</row>
    <row r="1103" spans="2:20" x14ac:dyDescent="0.3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</row>
    <row r="1104" spans="2:20" x14ac:dyDescent="0.3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</row>
    <row r="1105" spans="2:20" x14ac:dyDescent="0.3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</row>
    <row r="1106" spans="2:20" x14ac:dyDescent="0.3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</row>
    <row r="1107" spans="2:20" x14ac:dyDescent="0.3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</row>
    <row r="1108" spans="2:20" x14ac:dyDescent="0.3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</row>
    <row r="1109" spans="2:20" x14ac:dyDescent="0.3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</row>
    <row r="1110" spans="2:20" x14ac:dyDescent="0.3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</row>
    <row r="1111" spans="2:20" x14ac:dyDescent="0.3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</row>
    <row r="1112" spans="2:20" x14ac:dyDescent="0.3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</row>
    <row r="1113" spans="2:20" x14ac:dyDescent="0.3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</row>
    <row r="1114" spans="2:20" x14ac:dyDescent="0.3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</row>
    <row r="1115" spans="2:20" x14ac:dyDescent="0.3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</row>
    <row r="1116" spans="2:20" x14ac:dyDescent="0.3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</row>
    <row r="1117" spans="2:20" x14ac:dyDescent="0.3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</row>
    <row r="1118" spans="2:20" x14ac:dyDescent="0.3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</row>
    <row r="1119" spans="2:20" x14ac:dyDescent="0.3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</row>
    <row r="1120" spans="2:20" x14ac:dyDescent="0.3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</row>
    <row r="1121" spans="2:20" x14ac:dyDescent="0.3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</row>
    <row r="1122" spans="2:20" x14ac:dyDescent="0.3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</row>
    <row r="1123" spans="2:20" x14ac:dyDescent="0.3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</row>
    <row r="1124" spans="2:20" x14ac:dyDescent="0.3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</row>
    <row r="1125" spans="2:20" x14ac:dyDescent="0.3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</row>
    <row r="1126" spans="2:20" x14ac:dyDescent="0.3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</row>
    <row r="1127" spans="2:20" x14ac:dyDescent="0.3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</row>
    <row r="1128" spans="2:20" x14ac:dyDescent="0.3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</row>
    <row r="1129" spans="2:20" x14ac:dyDescent="0.3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</row>
    <row r="1130" spans="2:20" x14ac:dyDescent="0.3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</row>
    <row r="1131" spans="2:20" x14ac:dyDescent="0.3"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</row>
    <row r="1132" spans="2:20" x14ac:dyDescent="0.3"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</row>
    <row r="1133" spans="2:20" x14ac:dyDescent="0.3"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</row>
    <row r="1134" spans="2:20" x14ac:dyDescent="0.3"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</row>
    <row r="1135" spans="2:20" x14ac:dyDescent="0.3"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</row>
    <row r="1136" spans="2:20" x14ac:dyDescent="0.3"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</row>
    <row r="1137" spans="2:20" x14ac:dyDescent="0.3"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</row>
    <row r="1138" spans="2:20" x14ac:dyDescent="0.3"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</row>
    <row r="1139" spans="2:20" x14ac:dyDescent="0.3"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</row>
    <row r="1140" spans="2:20" x14ac:dyDescent="0.3"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</row>
    <row r="1141" spans="2:20" x14ac:dyDescent="0.3"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</row>
    <row r="1142" spans="2:20" x14ac:dyDescent="0.3"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</row>
    <row r="1143" spans="2:20" x14ac:dyDescent="0.3"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</row>
    <row r="1144" spans="2:20" x14ac:dyDescent="0.3"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</row>
    <row r="1145" spans="2:20" x14ac:dyDescent="0.3"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</row>
    <row r="1146" spans="2:20" x14ac:dyDescent="0.3"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</row>
    <row r="1147" spans="2:20" x14ac:dyDescent="0.3"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</row>
    <row r="1148" spans="2:20" x14ac:dyDescent="0.3"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</row>
    <row r="1149" spans="2:20" x14ac:dyDescent="0.3"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</row>
    <row r="1150" spans="2:20" x14ac:dyDescent="0.3"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</row>
    <row r="1151" spans="2:20" x14ac:dyDescent="0.3"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</row>
    <row r="1152" spans="2:20" x14ac:dyDescent="0.3"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</row>
    <row r="1153" spans="2:20" x14ac:dyDescent="0.3"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</row>
    <row r="1154" spans="2:20" x14ac:dyDescent="0.3"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</row>
    <row r="1155" spans="2:20" x14ac:dyDescent="0.3"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</row>
    <row r="1156" spans="2:20" x14ac:dyDescent="0.3"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</row>
    <row r="1157" spans="2:20" x14ac:dyDescent="0.3"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</row>
    <row r="1158" spans="2:20" x14ac:dyDescent="0.3"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</row>
    <row r="1159" spans="2:20" x14ac:dyDescent="0.3"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</row>
    <row r="1160" spans="2:20" x14ac:dyDescent="0.3"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</row>
    <row r="1161" spans="2:20" x14ac:dyDescent="0.3"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</row>
    <row r="1162" spans="2:20" x14ac:dyDescent="0.3"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</row>
    <row r="1163" spans="2:20" x14ac:dyDescent="0.3"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</row>
    <row r="1164" spans="2:20" x14ac:dyDescent="0.3"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</row>
    <row r="1165" spans="2:20" x14ac:dyDescent="0.3"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</row>
    <row r="1166" spans="2:20" x14ac:dyDescent="0.3"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</row>
    <row r="1167" spans="2:20" x14ac:dyDescent="0.3"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</row>
    <row r="1168" spans="2:20" x14ac:dyDescent="0.3"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</row>
    <row r="1169" spans="2:20" x14ac:dyDescent="0.3"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</row>
    <row r="1170" spans="2:20" x14ac:dyDescent="0.3"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</row>
    <row r="1171" spans="2:20" x14ac:dyDescent="0.3"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</row>
    <row r="1172" spans="2:20" x14ac:dyDescent="0.3"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</row>
    <row r="1173" spans="2:20" x14ac:dyDescent="0.3"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</row>
    <row r="1174" spans="2:20" x14ac:dyDescent="0.3"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</row>
    <row r="1175" spans="2:20" x14ac:dyDescent="0.3"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</row>
    <row r="1176" spans="2:20" x14ac:dyDescent="0.3"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</row>
    <row r="1177" spans="2:20" x14ac:dyDescent="0.3"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</row>
    <row r="1178" spans="2:20" x14ac:dyDescent="0.3"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</row>
    <row r="1179" spans="2:20" x14ac:dyDescent="0.3"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</row>
    <row r="1180" spans="2:20" x14ac:dyDescent="0.3"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</row>
    <row r="1181" spans="2:20" x14ac:dyDescent="0.3"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</row>
    <row r="1182" spans="2:20" x14ac:dyDescent="0.3"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</row>
    <row r="1183" spans="2:20" x14ac:dyDescent="0.3"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</row>
    <row r="1184" spans="2:20" x14ac:dyDescent="0.3"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</row>
    <row r="1185" spans="2:20" x14ac:dyDescent="0.3"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</row>
    <row r="1186" spans="2:20" x14ac:dyDescent="0.3"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</row>
    <row r="1187" spans="2:20" x14ac:dyDescent="0.3"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</row>
    <row r="1188" spans="2:20" x14ac:dyDescent="0.3"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</row>
    <row r="1189" spans="2:20" x14ac:dyDescent="0.3"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</row>
    <row r="1190" spans="2:20" x14ac:dyDescent="0.3"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</row>
    <row r="1191" spans="2:20" x14ac:dyDescent="0.3"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</row>
    <row r="1192" spans="2:20" x14ac:dyDescent="0.3"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</row>
    <row r="1193" spans="2:20" x14ac:dyDescent="0.3"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</row>
    <row r="1194" spans="2:20" x14ac:dyDescent="0.3"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</row>
    <row r="1195" spans="2:20" x14ac:dyDescent="0.3"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</row>
    <row r="1196" spans="2:20" x14ac:dyDescent="0.3"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</row>
    <row r="1197" spans="2:20" x14ac:dyDescent="0.3"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</row>
    <row r="1198" spans="2:20" x14ac:dyDescent="0.3"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</row>
    <row r="1199" spans="2:20" x14ac:dyDescent="0.3"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</row>
    <row r="1200" spans="2:20" x14ac:dyDescent="0.3"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</row>
    <row r="1201" spans="2:20" x14ac:dyDescent="0.3"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</row>
    <row r="1202" spans="2:20" x14ac:dyDescent="0.3"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</row>
    <row r="1203" spans="2:20" x14ac:dyDescent="0.3"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</row>
    <row r="1204" spans="2:20" x14ac:dyDescent="0.3"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</row>
    <row r="1205" spans="2:20" x14ac:dyDescent="0.3"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</row>
    <row r="1206" spans="2:20" x14ac:dyDescent="0.3"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</row>
    <row r="1207" spans="2:20" x14ac:dyDescent="0.3"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</row>
    <row r="1208" spans="2:20" x14ac:dyDescent="0.3"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</row>
    <row r="1209" spans="2:20" x14ac:dyDescent="0.3"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</row>
    <row r="1210" spans="2:20" x14ac:dyDescent="0.3"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</row>
    <row r="1211" spans="2:20" x14ac:dyDescent="0.3"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</row>
    <row r="1212" spans="2:20" x14ac:dyDescent="0.3"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</row>
    <row r="1213" spans="2:20" x14ac:dyDescent="0.3"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</row>
    <row r="1214" spans="2:20" x14ac:dyDescent="0.3"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</row>
    <row r="1215" spans="2:20" x14ac:dyDescent="0.3"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</row>
    <row r="1216" spans="2:20" x14ac:dyDescent="0.3"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</row>
    <row r="1217" spans="2:20" x14ac:dyDescent="0.3"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</row>
    <row r="1218" spans="2:20" x14ac:dyDescent="0.3"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</row>
    <row r="1219" spans="2:20" x14ac:dyDescent="0.3"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</row>
    <row r="1220" spans="2:20" x14ac:dyDescent="0.3"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</row>
    <row r="1221" spans="2:20" x14ac:dyDescent="0.3"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</row>
    <row r="1222" spans="2:20" x14ac:dyDescent="0.3"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</row>
    <row r="1223" spans="2:20" x14ac:dyDescent="0.3"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</row>
    <row r="1224" spans="2:20" x14ac:dyDescent="0.3"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</row>
    <row r="1225" spans="2:20" x14ac:dyDescent="0.3"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</row>
    <row r="1226" spans="2:20" x14ac:dyDescent="0.3"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</row>
    <row r="1227" spans="2:20" x14ac:dyDescent="0.3"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</row>
    <row r="1228" spans="2:20" x14ac:dyDescent="0.3"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</row>
    <row r="1229" spans="2:20" x14ac:dyDescent="0.3"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</row>
    <row r="1230" spans="2:20" x14ac:dyDescent="0.3"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</row>
    <row r="1231" spans="2:20" x14ac:dyDescent="0.3"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</row>
    <row r="1232" spans="2:20" x14ac:dyDescent="0.3"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</row>
    <row r="1233" spans="2:20" x14ac:dyDescent="0.3"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</row>
    <row r="1234" spans="2:20" x14ac:dyDescent="0.3"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</row>
    <row r="1235" spans="2:20" x14ac:dyDescent="0.3"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</row>
    <row r="1236" spans="2:20" x14ac:dyDescent="0.3"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</row>
    <row r="1237" spans="2:20" x14ac:dyDescent="0.3"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</row>
    <row r="1238" spans="2:20" x14ac:dyDescent="0.3"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</row>
    <row r="1239" spans="2:20" x14ac:dyDescent="0.3"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</row>
    <row r="1240" spans="2:20" x14ac:dyDescent="0.3"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</row>
    <row r="1241" spans="2:20" x14ac:dyDescent="0.3"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</row>
    <row r="1242" spans="2:20" x14ac:dyDescent="0.3"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</row>
    <row r="1243" spans="2:20" x14ac:dyDescent="0.3"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</row>
    <row r="1244" spans="2:20" x14ac:dyDescent="0.3"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</row>
    <row r="1245" spans="2:20" x14ac:dyDescent="0.3"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</row>
    <row r="1246" spans="2:20" x14ac:dyDescent="0.3"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</row>
    <row r="1247" spans="2:20" x14ac:dyDescent="0.3"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</row>
    <row r="1248" spans="2:20" x14ac:dyDescent="0.3"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</row>
    <row r="1249" spans="2:20" x14ac:dyDescent="0.3"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</row>
    <row r="1250" spans="2:20" x14ac:dyDescent="0.3"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</row>
    <row r="1251" spans="2:20" x14ac:dyDescent="0.3"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</row>
    <row r="1252" spans="2:20" x14ac:dyDescent="0.3"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</row>
    <row r="1253" spans="2:20" x14ac:dyDescent="0.3"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</row>
    <row r="1254" spans="2:20" x14ac:dyDescent="0.3"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</row>
    <row r="1255" spans="2:20" x14ac:dyDescent="0.3"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</row>
    <row r="1256" spans="2:20" x14ac:dyDescent="0.3"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</row>
    <row r="1257" spans="2:20" x14ac:dyDescent="0.3"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</row>
    <row r="1258" spans="2:20" x14ac:dyDescent="0.3"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</row>
    <row r="1259" spans="2:20" x14ac:dyDescent="0.3"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</row>
    <row r="1260" spans="2:20" x14ac:dyDescent="0.3"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</row>
    <row r="1261" spans="2:20" x14ac:dyDescent="0.3"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</row>
    <row r="1262" spans="2:20" x14ac:dyDescent="0.3"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</row>
    <row r="1263" spans="2:20" x14ac:dyDescent="0.3"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</row>
    <row r="1264" spans="2:20" x14ac:dyDescent="0.3"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</row>
    <row r="1265" spans="2:20" x14ac:dyDescent="0.3"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</row>
    <row r="1266" spans="2:20" x14ac:dyDescent="0.3"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</row>
    <row r="1267" spans="2:20" x14ac:dyDescent="0.3"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</row>
    <row r="1268" spans="2:20" x14ac:dyDescent="0.3"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</row>
    <row r="1269" spans="2:20" x14ac:dyDescent="0.3"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</row>
    <row r="1270" spans="2:20" x14ac:dyDescent="0.3"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</row>
    <row r="1271" spans="2:20" x14ac:dyDescent="0.3"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</row>
    <row r="1272" spans="2:20" x14ac:dyDescent="0.3"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</row>
    <row r="1273" spans="2:20" x14ac:dyDescent="0.3"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</row>
    <row r="1274" spans="2:20" x14ac:dyDescent="0.3"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</row>
    <row r="1275" spans="2:20" x14ac:dyDescent="0.3"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</row>
    <row r="1276" spans="2:20" x14ac:dyDescent="0.3"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</row>
    <row r="1277" spans="2:20" x14ac:dyDescent="0.3"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</row>
    <row r="1278" spans="2:20" x14ac:dyDescent="0.3"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</row>
    <row r="1279" spans="2:20" x14ac:dyDescent="0.3"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</row>
    <row r="1280" spans="2:20" x14ac:dyDescent="0.3"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</row>
    <row r="1281" spans="2:20" x14ac:dyDescent="0.3"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</row>
    <row r="1282" spans="2:20" x14ac:dyDescent="0.3"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</row>
    <row r="1283" spans="2:20" x14ac:dyDescent="0.3"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</row>
    <row r="1284" spans="2:20" x14ac:dyDescent="0.3"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</row>
    <row r="1285" spans="2:20" x14ac:dyDescent="0.3"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</row>
    <row r="1286" spans="2:20" x14ac:dyDescent="0.3"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</row>
    <row r="1287" spans="2:20" x14ac:dyDescent="0.3"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</row>
    <row r="1288" spans="2:20" x14ac:dyDescent="0.3"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</row>
    <row r="1289" spans="2:20" x14ac:dyDescent="0.3"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</row>
    <row r="1290" spans="2:20" x14ac:dyDescent="0.3"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</row>
    <row r="1291" spans="2:20" x14ac:dyDescent="0.3"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</row>
    <row r="1292" spans="2:20" x14ac:dyDescent="0.3"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</row>
    <row r="1293" spans="2:20" x14ac:dyDescent="0.3"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</row>
    <row r="1294" spans="2:20" x14ac:dyDescent="0.3"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</row>
    <row r="1295" spans="2:20" x14ac:dyDescent="0.3"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</row>
    <row r="1296" spans="2:20" x14ac:dyDescent="0.3"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</row>
    <row r="1297" spans="2:20" x14ac:dyDescent="0.3"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</row>
    <row r="1298" spans="2:20" x14ac:dyDescent="0.3"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</row>
    <row r="1299" spans="2:20" x14ac:dyDescent="0.3"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</row>
    <row r="1300" spans="2:20" x14ac:dyDescent="0.3"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</row>
    <row r="1301" spans="2:20" x14ac:dyDescent="0.3"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</row>
    <row r="1302" spans="2:20" x14ac:dyDescent="0.3"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</row>
    <row r="1303" spans="2:20" x14ac:dyDescent="0.3"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</row>
    <row r="1304" spans="2:20" x14ac:dyDescent="0.3"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</row>
    <row r="1305" spans="2:20" x14ac:dyDescent="0.3"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</row>
    <row r="1306" spans="2:20" x14ac:dyDescent="0.3"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</row>
    <row r="1307" spans="2:20" x14ac:dyDescent="0.3"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</row>
    <row r="1308" spans="2:20" x14ac:dyDescent="0.3"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</row>
    <row r="1309" spans="2:20" x14ac:dyDescent="0.3"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</row>
    <row r="1310" spans="2:20" x14ac:dyDescent="0.3"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</row>
    <row r="1311" spans="2:20" x14ac:dyDescent="0.3"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</row>
    <row r="1312" spans="2:20" x14ac:dyDescent="0.3"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</row>
    <row r="1313" spans="2:20" x14ac:dyDescent="0.3"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</row>
    <row r="1314" spans="2:20" x14ac:dyDescent="0.3"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</row>
    <row r="1315" spans="2:20" x14ac:dyDescent="0.3"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</row>
    <row r="1316" spans="2:20" x14ac:dyDescent="0.3"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</row>
    <row r="1317" spans="2:20" x14ac:dyDescent="0.3"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</row>
    <row r="1318" spans="2:20" x14ac:dyDescent="0.3"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</row>
    <row r="1319" spans="2:20" x14ac:dyDescent="0.3"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</row>
    <row r="1320" spans="2:20" x14ac:dyDescent="0.3"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</row>
    <row r="1321" spans="2:20" x14ac:dyDescent="0.3"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</row>
    <row r="1322" spans="2:20" x14ac:dyDescent="0.3"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</row>
    <row r="1323" spans="2:20" x14ac:dyDescent="0.3"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</row>
    <row r="1324" spans="2:20" x14ac:dyDescent="0.3"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</row>
    <row r="1325" spans="2:20" x14ac:dyDescent="0.3"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</row>
    <row r="1326" spans="2:20" x14ac:dyDescent="0.3"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</row>
    <row r="1327" spans="2:20" x14ac:dyDescent="0.3"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</row>
    <row r="1328" spans="2:20" x14ac:dyDescent="0.3"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</row>
    <row r="1329" spans="2:20" x14ac:dyDescent="0.3"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</row>
    <row r="1330" spans="2:20" x14ac:dyDescent="0.3"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</row>
    <row r="1331" spans="2:20" x14ac:dyDescent="0.3"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</row>
    <row r="1332" spans="2:20" x14ac:dyDescent="0.3"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</row>
    <row r="1333" spans="2:20" x14ac:dyDescent="0.3"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</row>
    <row r="1334" spans="2:20" x14ac:dyDescent="0.3"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</row>
    <row r="1335" spans="2:20" x14ac:dyDescent="0.3"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</row>
    <row r="1336" spans="2:20" x14ac:dyDescent="0.3"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</row>
    <row r="1337" spans="2:20" x14ac:dyDescent="0.3"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</row>
    <row r="1338" spans="2:20" x14ac:dyDescent="0.3"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</row>
    <row r="1339" spans="2:20" x14ac:dyDescent="0.3"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</row>
    <row r="1340" spans="2:20" x14ac:dyDescent="0.3"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</row>
    <row r="1341" spans="2:20" x14ac:dyDescent="0.3"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</row>
    <row r="1342" spans="2:20" x14ac:dyDescent="0.3"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</row>
    <row r="1343" spans="2:20" x14ac:dyDescent="0.3"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</row>
    <row r="1344" spans="2:20" x14ac:dyDescent="0.3"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</row>
    <row r="1345" spans="2:20" x14ac:dyDescent="0.3"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</row>
    <row r="1346" spans="2:20" x14ac:dyDescent="0.3"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</row>
    <row r="1347" spans="2:20" x14ac:dyDescent="0.3"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</row>
    <row r="1348" spans="2:20" x14ac:dyDescent="0.3"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</row>
    <row r="1349" spans="2:20" x14ac:dyDescent="0.3"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</row>
    <row r="1350" spans="2:20" x14ac:dyDescent="0.3"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</row>
    <row r="1351" spans="2:20" x14ac:dyDescent="0.3"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</row>
    <row r="1352" spans="2:20" x14ac:dyDescent="0.3"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</row>
    <row r="1353" spans="2:20" x14ac:dyDescent="0.3"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</row>
    <row r="1354" spans="2:20" x14ac:dyDescent="0.3"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</row>
    <row r="1355" spans="2:20" x14ac:dyDescent="0.3"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</row>
    <row r="1356" spans="2:20" x14ac:dyDescent="0.3"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</row>
    <row r="1357" spans="2:20" x14ac:dyDescent="0.3"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</row>
    <row r="1358" spans="2:20" x14ac:dyDescent="0.3"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</row>
    <row r="1359" spans="2:20" x14ac:dyDescent="0.3"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</row>
    <row r="1360" spans="2:20" x14ac:dyDescent="0.3"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</row>
    <row r="1361" spans="2:20" x14ac:dyDescent="0.3"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</row>
    <row r="1362" spans="2:20" x14ac:dyDescent="0.3"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</row>
    <row r="1363" spans="2:20" x14ac:dyDescent="0.3"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</row>
    <row r="1364" spans="2:20" x14ac:dyDescent="0.3"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</row>
    <row r="1365" spans="2:20" x14ac:dyDescent="0.3"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</row>
    <row r="1366" spans="2:20" x14ac:dyDescent="0.3"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</row>
    <row r="1367" spans="2:20" x14ac:dyDescent="0.3"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</row>
    <row r="1368" spans="2:20" x14ac:dyDescent="0.3"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</row>
    <row r="1369" spans="2:20" x14ac:dyDescent="0.3"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</row>
    <row r="1370" spans="2:20" x14ac:dyDescent="0.3"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</row>
    <row r="1371" spans="2:20" x14ac:dyDescent="0.3"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</row>
    <row r="1372" spans="2:20" x14ac:dyDescent="0.3"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</row>
    <row r="1373" spans="2:20" x14ac:dyDescent="0.3"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</row>
    <row r="1374" spans="2:20" x14ac:dyDescent="0.3"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</row>
    <row r="1375" spans="2:20" x14ac:dyDescent="0.3"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</row>
    <row r="1376" spans="2:20" x14ac:dyDescent="0.3"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</row>
    <row r="1377" spans="2:20" x14ac:dyDescent="0.3"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</row>
    <row r="1378" spans="2:20" x14ac:dyDescent="0.3"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</row>
    <row r="1379" spans="2:20" x14ac:dyDescent="0.3"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</row>
    <row r="1380" spans="2:20" x14ac:dyDescent="0.3"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</row>
    <row r="1381" spans="2:20" x14ac:dyDescent="0.3"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</row>
    <row r="1382" spans="2:20" x14ac:dyDescent="0.3"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</row>
    <row r="1383" spans="2:20" x14ac:dyDescent="0.3"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</row>
    <row r="1384" spans="2:20" x14ac:dyDescent="0.3"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</row>
    <row r="1385" spans="2:20" x14ac:dyDescent="0.3"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</row>
    <row r="1386" spans="2:20" x14ac:dyDescent="0.3"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</row>
    <row r="1387" spans="2:20" x14ac:dyDescent="0.3"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</row>
    <row r="1388" spans="2:20" x14ac:dyDescent="0.3"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</row>
    <row r="1389" spans="2:20" x14ac:dyDescent="0.3"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</row>
    <row r="1390" spans="2:20" x14ac:dyDescent="0.3"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</row>
    <row r="1391" spans="2:20" x14ac:dyDescent="0.3"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</row>
    <row r="1392" spans="2:20" x14ac:dyDescent="0.3"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</row>
    <row r="1393" spans="2:20" x14ac:dyDescent="0.3"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</row>
    <row r="1394" spans="2:20" x14ac:dyDescent="0.3"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</row>
    <row r="1395" spans="2:20" x14ac:dyDescent="0.3"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</row>
    <row r="1396" spans="2:20" x14ac:dyDescent="0.3"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</row>
    <row r="1397" spans="2:20" x14ac:dyDescent="0.3"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</row>
    <row r="1398" spans="2:20" x14ac:dyDescent="0.3"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</row>
    <row r="1399" spans="2:20" x14ac:dyDescent="0.3"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</row>
    <row r="1400" spans="2:20" x14ac:dyDescent="0.3"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</row>
    <row r="1401" spans="2:20" x14ac:dyDescent="0.3"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</row>
    <row r="1402" spans="2:20" x14ac:dyDescent="0.3"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</row>
    <row r="1403" spans="2:20" x14ac:dyDescent="0.3"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</row>
    <row r="1404" spans="2:20" x14ac:dyDescent="0.3"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</row>
    <row r="1405" spans="2:20" x14ac:dyDescent="0.3"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</row>
    <row r="1406" spans="2:20" x14ac:dyDescent="0.3"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</row>
    <row r="1407" spans="2:20" x14ac:dyDescent="0.3"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</row>
    <row r="1408" spans="2:20" x14ac:dyDescent="0.3"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</row>
    <row r="1409" spans="2:20" x14ac:dyDescent="0.3"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</row>
    <row r="1410" spans="2:20" x14ac:dyDescent="0.3"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</row>
    <row r="1411" spans="2:20" x14ac:dyDescent="0.3"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</row>
    <row r="1412" spans="2:20" x14ac:dyDescent="0.3"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</row>
    <row r="1413" spans="2:20" x14ac:dyDescent="0.3"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</row>
    <row r="1414" spans="2:20" x14ac:dyDescent="0.3"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</row>
    <row r="1415" spans="2:20" x14ac:dyDescent="0.3"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</row>
    <row r="1416" spans="2:20" x14ac:dyDescent="0.3"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</row>
    <row r="1417" spans="2:20" x14ac:dyDescent="0.3"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</row>
    <row r="1418" spans="2:20" x14ac:dyDescent="0.3"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</row>
    <row r="1419" spans="2:20" x14ac:dyDescent="0.3"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</row>
    <row r="1420" spans="2:20" x14ac:dyDescent="0.3"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</row>
    <row r="1421" spans="2:20" x14ac:dyDescent="0.3"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</row>
    <row r="1422" spans="2:20" x14ac:dyDescent="0.3"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</row>
    <row r="1423" spans="2:20" x14ac:dyDescent="0.3"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</row>
    <row r="1424" spans="2:20" x14ac:dyDescent="0.3"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</row>
    <row r="1425" spans="2:20" x14ac:dyDescent="0.3"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</row>
    <row r="1426" spans="2:20" x14ac:dyDescent="0.3"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</row>
    <row r="1427" spans="2:20" x14ac:dyDescent="0.3"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</row>
    <row r="1428" spans="2:20" x14ac:dyDescent="0.3"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</row>
    <row r="1429" spans="2:20" x14ac:dyDescent="0.3"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</row>
    <row r="1430" spans="2:20" x14ac:dyDescent="0.3"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</row>
    <row r="1431" spans="2:20" x14ac:dyDescent="0.3"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</row>
    <row r="1432" spans="2:20" x14ac:dyDescent="0.3"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</row>
    <row r="1433" spans="2:20" x14ac:dyDescent="0.3"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</row>
    <row r="1434" spans="2:20" x14ac:dyDescent="0.3"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</row>
    <row r="1435" spans="2:20" x14ac:dyDescent="0.3"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</row>
    <row r="1436" spans="2:20" x14ac:dyDescent="0.3"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</row>
    <row r="1437" spans="2:20" x14ac:dyDescent="0.3"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</row>
    <row r="1438" spans="2:20" x14ac:dyDescent="0.3"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</row>
    <row r="1439" spans="2:20" x14ac:dyDescent="0.3"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</row>
    <row r="1440" spans="2:20" x14ac:dyDescent="0.3"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</row>
    <row r="1441" spans="2:20" x14ac:dyDescent="0.3"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</row>
    <row r="1442" spans="2:20" x14ac:dyDescent="0.3"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</row>
    <row r="1443" spans="2:20" x14ac:dyDescent="0.3"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</row>
    <row r="1444" spans="2:20" x14ac:dyDescent="0.3"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</row>
    <row r="1445" spans="2:20" x14ac:dyDescent="0.3"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</row>
    <row r="1446" spans="2:20" x14ac:dyDescent="0.3"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</row>
    <row r="1447" spans="2:20" x14ac:dyDescent="0.3"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</row>
    <row r="1448" spans="2:20" x14ac:dyDescent="0.3"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</row>
    <row r="1449" spans="2:20" x14ac:dyDescent="0.3"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</row>
    <row r="1450" spans="2:20" x14ac:dyDescent="0.3"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</row>
    <row r="1451" spans="2:20" x14ac:dyDescent="0.3"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</row>
    <row r="1452" spans="2:20" x14ac:dyDescent="0.3"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</row>
    <row r="1453" spans="2:20" x14ac:dyDescent="0.3"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</row>
    <row r="1454" spans="2:20" x14ac:dyDescent="0.3"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</row>
    <row r="1455" spans="2:20" x14ac:dyDescent="0.3"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</row>
    <row r="1456" spans="2:20" x14ac:dyDescent="0.3"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</row>
    <row r="1457" spans="2:20" x14ac:dyDescent="0.3"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</row>
    <row r="1458" spans="2:20" x14ac:dyDescent="0.3"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</row>
    <row r="1459" spans="2:20" x14ac:dyDescent="0.3"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</row>
    <row r="1460" spans="2:20" x14ac:dyDescent="0.3"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</row>
    <row r="1461" spans="2:20" x14ac:dyDescent="0.3"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</row>
    <row r="1462" spans="2:20" x14ac:dyDescent="0.3"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</row>
    <row r="1463" spans="2:20" x14ac:dyDescent="0.3"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</row>
    <row r="1464" spans="2:20" x14ac:dyDescent="0.3"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</row>
    <row r="1465" spans="2:20" x14ac:dyDescent="0.3"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</row>
    <row r="1466" spans="2:20" x14ac:dyDescent="0.3"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</row>
    <row r="1467" spans="2:20" x14ac:dyDescent="0.3"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</row>
    <row r="1468" spans="2:20" x14ac:dyDescent="0.3"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</row>
    <row r="1469" spans="2:20" x14ac:dyDescent="0.3"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</row>
    <row r="1470" spans="2:20" x14ac:dyDescent="0.3"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</row>
    <row r="1471" spans="2:20" x14ac:dyDescent="0.3"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</row>
    <row r="1472" spans="2:20" x14ac:dyDescent="0.3"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</row>
    <row r="1473" spans="2:20" x14ac:dyDescent="0.3"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</row>
    <row r="1474" spans="2:20" x14ac:dyDescent="0.3"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</row>
    <row r="1475" spans="2:20" x14ac:dyDescent="0.3"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</row>
    <row r="1476" spans="2:20" x14ac:dyDescent="0.3"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</row>
    <row r="1477" spans="2:20" x14ac:dyDescent="0.3"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</row>
    <row r="1478" spans="2:20" x14ac:dyDescent="0.3"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</row>
    <row r="1479" spans="2:20" x14ac:dyDescent="0.3"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</row>
    <row r="1480" spans="2:20" x14ac:dyDescent="0.3"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</row>
    <row r="1481" spans="2:20" x14ac:dyDescent="0.3">
      <c r="B1481"/>
      <c r="C1481"/>
      <c r="D1481"/>
    </row>
    <row r="1482" spans="2:20" x14ac:dyDescent="0.3">
      <c r="B1482"/>
      <c r="C1482"/>
      <c r="D1482"/>
    </row>
    <row r="1483" spans="2:20" x14ac:dyDescent="0.3">
      <c r="B1483"/>
      <c r="C1483"/>
      <c r="D1483"/>
    </row>
    <row r="1484" spans="2:20" x14ac:dyDescent="0.3">
      <c r="B1484"/>
      <c r="C1484"/>
      <c r="D1484"/>
    </row>
    <row r="1485" spans="2:20" x14ac:dyDescent="0.3">
      <c r="B1485"/>
      <c r="C1485"/>
      <c r="D1485"/>
    </row>
    <row r="1486" spans="2:20" x14ac:dyDescent="0.3">
      <c r="B1486"/>
      <c r="C1486"/>
      <c r="D1486"/>
    </row>
    <row r="1487" spans="2:20" x14ac:dyDescent="0.3">
      <c r="B1487"/>
      <c r="C1487"/>
      <c r="D1487"/>
    </row>
    <row r="1488" spans="2:20" x14ac:dyDescent="0.3">
      <c r="B1488"/>
      <c r="C1488"/>
      <c r="D1488"/>
    </row>
    <row r="1489" spans="2:4" x14ac:dyDescent="0.3">
      <c r="B1489"/>
      <c r="C1489"/>
      <c r="D1489"/>
    </row>
    <row r="1490" spans="2:4" x14ac:dyDescent="0.3">
      <c r="B1490"/>
      <c r="C1490"/>
      <c r="D1490"/>
    </row>
    <row r="1491" spans="2:4" x14ac:dyDescent="0.3">
      <c r="B1491"/>
      <c r="C1491"/>
      <c r="D1491"/>
    </row>
    <row r="1492" spans="2:4" x14ac:dyDescent="0.3">
      <c r="B1492"/>
      <c r="C1492"/>
      <c r="D1492"/>
    </row>
    <row r="1493" spans="2:4" x14ac:dyDescent="0.3">
      <c r="B1493"/>
      <c r="C1493"/>
      <c r="D1493"/>
    </row>
    <row r="1494" spans="2:4" x14ac:dyDescent="0.3">
      <c r="B1494"/>
      <c r="C1494"/>
      <c r="D1494"/>
    </row>
    <row r="1495" spans="2:4" x14ac:dyDescent="0.3">
      <c r="B1495"/>
      <c r="C1495"/>
      <c r="D1495"/>
    </row>
    <row r="1496" spans="2:4" x14ac:dyDescent="0.3">
      <c r="B1496"/>
      <c r="C1496"/>
      <c r="D1496"/>
    </row>
    <row r="1497" spans="2:4" x14ac:dyDescent="0.3">
      <c r="B1497"/>
      <c r="C1497"/>
      <c r="D1497"/>
    </row>
    <row r="1498" spans="2:4" x14ac:dyDescent="0.3">
      <c r="B1498"/>
      <c r="C1498"/>
      <c r="D1498"/>
    </row>
    <row r="1499" spans="2:4" x14ac:dyDescent="0.3">
      <c r="B1499"/>
      <c r="C1499"/>
      <c r="D1499"/>
    </row>
    <row r="1500" spans="2:4" x14ac:dyDescent="0.3">
      <c r="B1500"/>
      <c r="C1500"/>
      <c r="D1500"/>
    </row>
    <row r="1501" spans="2:4" x14ac:dyDescent="0.3">
      <c r="B1501"/>
      <c r="C1501"/>
      <c r="D1501"/>
    </row>
    <row r="1502" spans="2:4" x14ac:dyDescent="0.3">
      <c r="B1502"/>
      <c r="C1502"/>
      <c r="D1502"/>
    </row>
    <row r="1503" spans="2:4" x14ac:dyDescent="0.3">
      <c r="B1503"/>
      <c r="C1503"/>
      <c r="D1503"/>
    </row>
    <row r="1504" spans="2:4" x14ac:dyDescent="0.3">
      <c r="B1504"/>
      <c r="C1504"/>
      <c r="D1504"/>
    </row>
    <row r="1505" spans="2:4" x14ac:dyDescent="0.3">
      <c r="B1505"/>
      <c r="C1505"/>
      <c r="D1505"/>
    </row>
    <row r="1506" spans="2:4" x14ac:dyDescent="0.3">
      <c r="B1506"/>
      <c r="C1506"/>
      <c r="D1506"/>
    </row>
    <row r="1507" spans="2:4" x14ac:dyDescent="0.3">
      <c r="B1507"/>
      <c r="C1507"/>
      <c r="D1507"/>
    </row>
    <row r="1508" spans="2:4" x14ac:dyDescent="0.3">
      <c r="B1508"/>
      <c r="C1508"/>
      <c r="D1508"/>
    </row>
    <row r="1509" spans="2:4" x14ac:dyDescent="0.3">
      <c r="B1509"/>
      <c r="C1509"/>
      <c r="D1509"/>
    </row>
    <row r="1510" spans="2:4" x14ac:dyDescent="0.3">
      <c r="B1510"/>
      <c r="C1510"/>
      <c r="D1510"/>
    </row>
    <row r="1511" spans="2:4" x14ac:dyDescent="0.3">
      <c r="B1511"/>
      <c r="C1511"/>
      <c r="D1511"/>
    </row>
    <row r="1512" spans="2:4" x14ac:dyDescent="0.3">
      <c r="B1512"/>
      <c r="C1512"/>
      <c r="D1512"/>
    </row>
    <row r="1513" spans="2:4" x14ac:dyDescent="0.3">
      <c r="B1513"/>
      <c r="C1513"/>
      <c r="D1513"/>
    </row>
    <row r="1514" spans="2:4" x14ac:dyDescent="0.3">
      <c r="B1514"/>
      <c r="C1514"/>
      <c r="D1514"/>
    </row>
    <row r="1515" spans="2:4" x14ac:dyDescent="0.3">
      <c r="B1515"/>
      <c r="C1515"/>
      <c r="D1515"/>
    </row>
    <row r="1516" spans="2:4" x14ac:dyDescent="0.3">
      <c r="B1516"/>
      <c r="C1516"/>
      <c r="D1516"/>
    </row>
    <row r="1517" spans="2:4" x14ac:dyDescent="0.3">
      <c r="B1517"/>
      <c r="C1517"/>
      <c r="D1517"/>
    </row>
    <row r="1518" spans="2:4" x14ac:dyDescent="0.3">
      <c r="B1518"/>
      <c r="C1518"/>
      <c r="D1518"/>
    </row>
    <row r="1519" spans="2:4" x14ac:dyDescent="0.3">
      <c r="B1519"/>
      <c r="C1519"/>
      <c r="D1519"/>
    </row>
    <row r="1520" spans="2:4" x14ac:dyDescent="0.3">
      <c r="B1520"/>
      <c r="C1520"/>
      <c r="D1520"/>
    </row>
    <row r="1521" spans="2:4" x14ac:dyDescent="0.3">
      <c r="B1521"/>
      <c r="C1521"/>
      <c r="D1521"/>
    </row>
    <row r="1522" spans="2:4" x14ac:dyDescent="0.3">
      <c r="B1522"/>
      <c r="C1522"/>
      <c r="D1522"/>
    </row>
    <row r="1523" spans="2:4" x14ac:dyDescent="0.3">
      <c r="B1523"/>
      <c r="C1523"/>
      <c r="D1523"/>
    </row>
    <row r="1524" spans="2:4" x14ac:dyDescent="0.3">
      <c r="B1524"/>
      <c r="C1524"/>
      <c r="D1524"/>
    </row>
    <row r="1525" spans="2:4" x14ac:dyDescent="0.3">
      <c r="B1525"/>
      <c r="C1525"/>
      <c r="D1525"/>
    </row>
    <row r="1526" spans="2:4" x14ac:dyDescent="0.3">
      <c r="B1526"/>
      <c r="C1526"/>
      <c r="D1526"/>
    </row>
    <row r="1527" spans="2:4" x14ac:dyDescent="0.3">
      <c r="B1527"/>
      <c r="C1527"/>
      <c r="D1527"/>
    </row>
    <row r="1528" spans="2:4" x14ac:dyDescent="0.3">
      <c r="B1528"/>
      <c r="C1528"/>
      <c r="D1528"/>
    </row>
    <row r="1529" spans="2:4" x14ac:dyDescent="0.3">
      <c r="B1529"/>
      <c r="C1529"/>
      <c r="D1529"/>
    </row>
    <row r="1530" spans="2:4" x14ac:dyDescent="0.3">
      <c r="B1530"/>
      <c r="C1530"/>
      <c r="D1530"/>
    </row>
    <row r="1531" spans="2:4" x14ac:dyDescent="0.3">
      <c r="B1531"/>
      <c r="C1531"/>
      <c r="D1531"/>
    </row>
    <row r="1532" spans="2:4" x14ac:dyDescent="0.3">
      <c r="B1532"/>
      <c r="C1532"/>
      <c r="D1532"/>
    </row>
    <row r="1533" spans="2:4" x14ac:dyDescent="0.3">
      <c r="B1533"/>
      <c r="C1533"/>
      <c r="D1533"/>
    </row>
    <row r="1534" spans="2:4" x14ac:dyDescent="0.3">
      <c r="B1534"/>
      <c r="C1534"/>
      <c r="D1534"/>
    </row>
    <row r="1535" spans="2:4" x14ac:dyDescent="0.3">
      <c r="B1535"/>
      <c r="C1535"/>
      <c r="D1535"/>
    </row>
    <row r="1536" spans="2:4" x14ac:dyDescent="0.3">
      <c r="B1536"/>
      <c r="C1536"/>
      <c r="D1536"/>
    </row>
    <row r="1537" spans="2:4" x14ac:dyDescent="0.3">
      <c r="B1537"/>
      <c r="C1537"/>
      <c r="D1537"/>
    </row>
    <row r="1538" spans="2:4" x14ac:dyDescent="0.3">
      <c r="B1538"/>
      <c r="C1538"/>
      <c r="D1538"/>
    </row>
    <row r="1539" spans="2:4" x14ac:dyDescent="0.3">
      <c r="B1539"/>
      <c r="C1539"/>
      <c r="D1539"/>
    </row>
    <row r="1540" spans="2:4" x14ac:dyDescent="0.3">
      <c r="B1540"/>
      <c r="C1540"/>
      <c r="D1540"/>
    </row>
    <row r="1541" spans="2:4" x14ac:dyDescent="0.3">
      <c r="B1541"/>
      <c r="C1541"/>
      <c r="D1541"/>
    </row>
    <row r="1542" spans="2:4" x14ac:dyDescent="0.3">
      <c r="B1542"/>
      <c r="C1542"/>
      <c r="D1542"/>
    </row>
    <row r="1543" spans="2:4" x14ac:dyDescent="0.3">
      <c r="B1543"/>
      <c r="C1543"/>
      <c r="D1543"/>
    </row>
    <row r="1544" spans="2:4" x14ac:dyDescent="0.3">
      <c r="B1544"/>
      <c r="C1544"/>
      <c r="D1544"/>
    </row>
    <row r="1545" spans="2:4" x14ac:dyDescent="0.3">
      <c r="B1545"/>
      <c r="C1545"/>
      <c r="D1545"/>
    </row>
    <row r="1546" spans="2:4" x14ac:dyDescent="0.3">
      <c r="B1546"/>
      <c r="C1546"/>
      <c r="D1546"/>
    </row>
    <row r="1547" spans="2:4" x14ac:dyDescent="0.3">
      <c r="B1547"/>
      <c r="C1547"/>
      <c r="D1547"/>
    </row>
    <row r="1548" spans="2:4" x14ac:dyDescent="0.3">
      <c r="B1548"/>
      <c r="C1548"/>
      <c r="D1548"/>
    </row>
    <row r="1549" spans="2:4" x14ac:dyDescent="0.3">
      <c r="B1549"/>
      <c r="C1549"/>
      <c r="D1549"/>
    </row>
    <row r="1550" spans="2:4" x14ac:dyDescent="0.3">
      <c r="B1550"/>
      <c r="C1550"/>
      <c r="D1550"/>
    </row>
    <row r="1551" spans="2:4" x14ac:dyDescent="0.3">
      <c r="B1551"/>
      <c r="C1551"/>
      <c r="D1551"/>
    </row>
    <row r="1552" spans="2:4" x14ac:dyDescent="0.3">
      <c r="B1552"/>
      <c r="C1552"/>
      <c r="D1552"/>
    </row>
    <row r="1553" spans="2:4" x14ac:dyDescent="0.3">
      <c r="B1553"/>
      <c r="C1553"/>
      <c r="D1553"/>
    </row>
    <row r="1554" spans="2:4" x14ac:dyDescent="0.3">
      <c r="B1554"/>
      <c r="C1554"/>
      <c r="D1554"/>
    </row>
    <row r="1555" spans="2:4" x14ac:dyDescent="0.3">
      <c r="B1555"/>
      <c r="C1555"/>
      <c r="D1555"/>
    </row>
    <row r="1556" spans="2:4" x14ac:dyDescent="0.3">
      <c r="B1556"/>
      <c r="C1556"/>
      <c r="D1556"/>
    </row>
    <row r="1557" spans="2:4" x14ac:dyDescent="0.3">
      <c r="B1557"/>
      <c r="C1557"/>
      <c r="D1557"/>
    </row>
    <row r="1558" spans="2:4" x14ac:dyDescent="0.3">
      <c r="B1558"/>
      <c r="C1558"/>
      <c r="D1558"/>
    </row>
    <row r="1559" spans="2:4" x14ac:dyDescent="0.3">
      <c r="B1559"/>
      <c r="C1559"/>
      <c r="D1559"/>
    </row>
    <row r="1560" spans="2:4" x14ac:dyDescent="0.3">
      <c r="B1560"/>
      <c r="C1560"/>
      <c r="D1560"/>
    </row>
    <row r="1561" spans="2:4" x14ac:dyDescent="0.3">
      <c r="B1561"/>
      <c r="C1561"/>
      <c r="D1561"/>
    </row>
    <row r="1562" spans="2:4" x14ac:dyDescent="0.3">
      <c r="B1562"/>
      <c r="C1562"/>
      <c r="D1562"/>
    </row>
    <row r="1563" spans="2:4" x14ac:dyDescent="0.3">
      <c r="B1563"/>
      <c r="C1563"/>
      <c r="D1563"/>
    </row>
    <row r="1564" spans="2:4" x14ac:dyDescent="0.3">
      <c r="B1564"/>
      <c r="C1564"/>
      <c r="D1564"/>
    </row>
    <row r="1565" spans="2:4" x14ac:dyDescent="0.3">
      <c r="B1565"/>
      <c r="C1565"/>
      <c r="D1565"/>
    </row>
    <row r="1566" spans="2:4" x14ac:dyDescent="0.3">
      <c r="B1566"/>
      <c r="C1566"/>
      <c r="D1566"/>
    </row>
    <row r="1567" spans="2:4" x14ac:dyDescent="0.3">
      <c r="B1567"/>
      <c r="C1567"/>
      <c r="D1567"/>
    </row>
    <row r="1568" spans="2:4" x14ac:dyDescent="0.3">
      <c r="B1568"/>
      <c r="C1568"/>
      <c r="D1568"/>
    </row>
    <row r="1569" spans="2:4" x14ac:dyDescent="0.3">
      <c r="B1569"/>
      <c r="C1569"/>
      <c r="D1569"/>
    </row>
    <row r="1570" spans="2:4" x14ac:dyDescent="0.3">
      <c r="B1570"/>
      <c r="C1570"/>
      <c r="D1570"/>
    </row>
    <row r="1571" spans="2:4" x14ac:dyDescent="0.3">
      <c r="B1571"/>
      <c r="C1571"/>
      <c r="D1571"/>
    </row>
    <row r="1572" spans="2:4" x14ac:dyDescent="0.3">
      <c r="B1572"/>
      <c r="C1572"/>
      <c r="D1572"/>
    </row>
    <row r="1573" spans="2:4" x14ac:dyDescent="0.3">
      <c r="B1573"/>
      <c r="C1573"/>
      <c r="D1573"/>
    </row>
    <row r="1574" spans="2:4" x14ac:dyDescent="0.3">
      <c r="B1574"/>
      <c r="C1574"/>
      <c r="D1574"/>
    </row>
    <row r="1575" spans="2:4" x14ac:dyDescent="0.3">
      <c r="B1575"/>
      <c r="C1575"/>
      <c r="D1575"/>
    </row>
    <row r="1576" spans="2:4" x14ac:dyDescent="0.3">
      <c r="B1576"/>
      <c r="C1576"/>
      <c r="D1576"/>
    </row>
    <row r="1577" spans="2:4" x14ac:dyDescent="0.3">
      <c r="B1577"/>
      <c r="C1577"/>
      <c r="D1577"/>
    </row>
    <row r="1578" spans="2:4" x14ac:dyDescent="0.3">
      <c r="B1578"/>
      <c r="C1578"/>
      <c r="D1578"/>
    </row>
    <row r="1579" spans="2:4" x14ac:dyDescent="0.3">
      <c r="B1579"/>
      <c r="C1579"/>
      <c r="D1579"/>
    </row>
    <row r="1580" spans="2:4" x14ac:dyDescent="0.3">
      <c r="B1580"/>
      <c r="C1580"/>
      <c r="D1580"/>
    </row>
    <row r="1581" spans="2:4" x14ac:dyDescent="0.3">
      <c r="B1581"/>
      <c r="C1581"/>
      <c r="D1581"/>
    </row>
    <row r="1582" spans="2:4" x14ac:dyDescent="0.3">
      <c r="B1582"/>
      <c r="C1582"/>
      <c r="D1582"/>
    </row>
    <row r="1583" spans="2:4" x14ac:dyDescent="0.3">
      <c r="B1583"/>
      <c r="C1583"/>
      <c r="D1583"/>
    </row>
    <row r="1584" spans="2:4" x14ac:dyDescent="0.3">
      <c r="B1584"/>
      <c r="C1584"/>
      <c r="D1584"/>
    </row>
    <row r="1585" spans="2:4" x14ac:dyDescent="0.3">
      <c r="B1585"/>
      <c r="C1585"/>
      <c r="D1585"/>
    </row>
    <row r="1586" spans="2:4" x14ac:dyDescent="0.3">
      <c r="B1586"/>
      <c r="C1586"/>
      <c r="D1586"/>
    </row>
    <row r="1587" spans="2:4" x14ac:dyDescent="0.3">
      <c r="B1587"/>
      <c r="C1587"/>
      <c r="D1587"/>
    </row>
    <row r="1588" spans="2:4" x14ac:dyDescent="0.3">
      <c r="B1588"/>
      <c r="C1588"/>
      <c r="D1588"/>
    </row>
    <row r="1589" spans="2:4" x14ac:dyDescent="0.3">
      <c r="B1589"/>
      <c r="C1589"/>
      <c r="D1589"/>
    </row>
    <row r="1590" spans="2:4" x14ac:dyDescent="0.3">
      <c r="B1590"/>
      <c r="C1590"/>
      <c r="D1590"/>
    </row>
    <row r="1591" spans="2:4" x14ac:dyDescent="0.3">
      <c r="B1591"/>
      <c r="C1591"/>
      <c r="D1591"/>
    </row>
    <row r="1592" spans="2:4" x14ac:dyDescent="0.3">
      <c r="B1592"/>
      <c r="C1592"/>
      <c r="D1592"/>
    </row>
    <row r="1593" spans="2:4" x14ac:dyDescent="0.3">
      <c r="B1593"/>
      <c r="C1593"/>
      <c r="D1593"/>
    </row>
    <row r="1594" spans="2:4" x14ac:dyDescent="0.3">
      <c r="B1594"/>
      <c r="C1594"/>
      <c r="D1594"/>
    </row>
    <row r="1595" spans="2:4" x14ac:dyDescent="0.3">
      <c r="B1595"/>
      <c r="C1595"/>
      <c r="D1595"/>
    </row>
    <row r="1596" spans="2:4" x14ac:dyDescent="0.3">
      <c r="B1596"/>
      <c r="C1596"/>
      <c r="D1596"/>
    </row>
    <row r="1597" spans="2:4" x14ac:dyDescent="0.3">
      <c r="B1597"/>
      <c r="C1597"/>
      <c r="D1597"/>
    </row>
    <row r="1598" spans="2:4" x14ac:dyDescent="0.3">
      <c r="B1598"/>
      <c r="C1598"/>
      <c r="D1598"/>
    </row>
    <row r="1599" spans="2:4" x14ac:dyDescent="0.3">
      <c r="B1599"/>
      <c r="C1599"/>
      <c r="D1599"/>
    </row>
    <row r="1600" spans="2:4" x14ac:dyDescent="0.3">
      <c r="B1600"/>
      <c r="C1600"/>
      <c r="D1600"/>
    </row>
    <row r="1601" spans="2:4" x14ac:dyDescent="0.3">
      <c r="B1601"/>
      <c r="C1601"/>
      <c r="D1601"/>
    </row>
    <row r="1602" spans="2:4" x14ac:dyDescent="0.3">
      <c r="B1602"/>
      <c r="C1602"/>
      <c r="D1602"/>
    </row>
    <row r="1603" spans="2:4" x14ac:dyDescent="0.3">
      <c r="B1603"/>
      <c r="C1603"/>
      <c r="D1603"/>
    </row>
    <row r="1604" spans="2:4" x14ac:dyDescent="0.3">
      <c r="B1604"/>
      <c r="C1604"/>
      <c r="D1604"/>
    </row>
    <row r="1605" spans="2:4" x14ac:dyDescent="0.3">
      <c r="B1605"/>
      <c r="C1605"/>
      <c r="D1605"/>
    </row>
    <row r="1606" spans="2:4" x14ac:dyDescent="0.3">
      <c r="B1606"/>
      <c r="C1606"/>
      <c r="D1606"/>
    </row>
    <row r="1607" spans="2:4" x14ac:dyDescent="0.3">
      <c r="B1607"/>
      <c r="C1607"/>
      <c r="D1607"/>
    </row>
    <row r="1608" spans="2:4" x14ac:dyDescent="0.3">
      <c r="B1608"/>
      <c r="C1608"/>
      <c r="D1608"/>
    </row>
    <row r="1609" spans="2:4" x14ac:dyDescent="0.3">
      <c r="B1609"/>
      <c r="C1609"/>
      <c r="D1609"/>
    </row>
    <row r="1610" spans="2:4" x14ac:dyDescent="0.3">
      <c r="B1610"/>
      <c r="C1610"/>
      <c r="D1610"/>
    </row>
    <row r="1611" spans="2:4" x14ac:dyDescent="0.3">
      <c r="B1611"/>
      <c r="C1611"/>
      <c r="D1611"/>
    </row>
    <row r="1612" spans="2:4" x14ac:dyDescent="0.3">
      <c r="B1612"/>
      <c r="C1612"/>
      <c r="D1612"/>
    </row>
    <row r="1613" spans="2:4" x14ac:dyDescent="0.3">
      <c r="B1613"/>
      <c r="C1613"/>
      <c r="D1613"/>
    </row>
    <row r="1614" spans="2:4" x14ac:dyDescent="0.3">
      <c r="B1614"/>
      <c r="C1614"/>
      <c r="D1614"/>
    </row>
    <row r="1615" spans="2:4" x14ac:dyDescent="0.3">
      <c r="B1615"/>
      <c r="C1615"/>
      <c r="D1615"/>
    </row>
    <row r="1616" spans="2:4" x14ac:dyDescent="0.3">
      <c r="B1616"/>
      <c r="C1616"/>
      <c r="D1616"/>
    </row>
    <row r="1617" spans="2:4" x14ac:dyDescent="0.3">
      <c r="B1617"/>
      <c r="C1617"/>
      <c r="D1617"/>
    </row>
    <row r="1618" spans="2:4" x14ac:dyDescent="0.3">
      <c r="B1618"/>
      <c r="C1618"/>
      <c r="D1618"/>
    </row>
    <row r="1619" spans="2:4" x14ac:dyDescent="0.3">
      <c r="B1619"/>
      <c r="C1619"/>
      <c r="D1619"/>
    </row>
    <row r="1620" spans="2:4" x14ac:dyDescent="0.3">
      <c r="B1620"/>
      <c r="C1620"/>
      <c r="D1620"/>
    </row>
    <row r="1621" spans="2:4" x14ac:dyDescent="0.3">
      <c r="B1621"/>
      <c r="C1621"/>
      <c r="D1621"/>
    </row>
    <row r="1622" spans="2:4" x14ac:dyDescent="0.3">
      <c r="B1622"/>
      <c r="C1622"/>
      <c r="D1622"/>
    </row>
    <row r="1623" spans="2:4" x14ac:dyDescent="0.3">
      <c r="B1623"/>
      <c r="C1623"/>
      <c r="D1623"/>
    </row>
    <row r="1624" spans="2:4" x14ac:dyDescent="0.3">
      <c r="B1624"/>
      <c r="C1624"/>
      <c r="D1624"/>
    </row>
    <row r="1625" spans="2:4" x14ac:dyDescent="0.3">
      <c r="B1625"/>
      <c r="C1625"/>
      <c r="D1625"/>
    </row>
    <row r="1626" spans="2:4" x14ac:dyDescent="0.3">
      <c r="B1626"/>
      <c r="C1626"/>
      <c r="D1626"/>
    </row>
    <row r="1627" spans="2:4" x14ac:dyDescent="0.3">
      <c r="B1627"/>
      <c r="C1627"/>
      <c r="D1627"/>
    </row>
    <row r="1628" spans="2:4" x14ac:dyDescent="0.3">
      <c r="B1628"/>
      <c r="C1628"/>
      <c r="D1628"/>
    </row>
    <row r="1629" spans="2:4" x14ac:dyDescent="0.3">
      <c r="B1629"/>
      <c r="C1629"/>
      <c r="D1629"/>
    </row>
    <row r="1630" spans="2:4" x14ac:dyDescent="0.3">
      <c r="B1630"/>
      <c r="C1630"/>
      <c r="D1630"/>
    </row>
    <row r="1631" spans="2:4" x14ac:dyDescent="0.3">
      <c r="B1631"/>
      <c r="C1631"/>
      <c r="D1631"/>
    </row>
    <row r="1632" spans="2:4" x14ac:dyDescent="0.3">
      <c r="B1632"/>
      <c r="C1632"/>
      <c r="D1632"/>
    </row>
    <row r="1633" spans="2:4" x14ac:dyDescent="0.3">
      <c r="B1633"/>
      <c r="C1633"/>
      <c r="D1633"/>
    </row>
    <row r="1634" spans="2:4" x14ac:dyDescent="0.3">
      <c r="B1634"/>
      <c r="C1634"/>
      <c r="D1634"/>
    </row>
    <row r="1635" spans="2:4" x14ac:dyDescent="0.3">
      <c r="B1635"/>
      <c r="C1635"/>
      <c r="D1635"/>
    </row>
    <row r="1636" spans="2:4" x14ac:dyDescent="0.3">
      <c r="B1636"/>
      <c r="C1636"/>
      <c r="D1636"/>
    </row>
    <row r="1637" spans="2:4" x14ac:dyDescent="0.3">
      <c r="B1637"/>
      <c r="C1637"/>
      <c r="D1637"/>
    </row>
    <row r="1638" spans="2:4" x14ac:dyDescent="0.3">
      <c r="B1638"/>
      <c r="C1638"/>
      <c r="D1638"/>
    </row>
    <row r="1639" spans="2:4" x14ac:dyDescent="0.3">
      <c r="B1639"/>
      <c r="C1639"/>
      <c r="D1639"/>
    </row>
    <row r="1640" spans="2:4" x14ac:dyDescent="0.3">
      <c r="B1640"/>
      <c r="C1640"/>
      <c r="D1640"/>
    </row>
    <row r="1641" spans="2:4" x14ac:dyDescent="0.3">
      <c r="B1641"/>
      <c r="C1641"/>
      <c r="D1641"/>
    </row>
    <row r="1642" spans="2:4" x14ac:dyDescent="0.3">
      <c r="B1642"/>
      <c r="C1642"/>
      <c r="D1642"/>
    </row>
    <row r="1643" spans="2:4" x14ac:dyDescent="0.3">
      <c r="B1643"/>
      <c r="C1643"/>
      <c r="D1643"/>
    </row>
    <row r="1644" spans="2:4" x14ac:dyDescent="0.3">
      <c r="B1644"/>
      <c r="C1644"/>
      <c r="D1644"/>
    </row>
    <row r="1645" spans="2:4" x14ac:dyDescent="0.3">
      <c r="B1645"/>
      <c r="C1645"/>
      <c r="D1645"/>
    </row>
    <row r="1646" spans="2:4" x14ac:dyDescent="0.3">
      <c r="B1646"/>
      <c r="C1646"/>
      <c r="D1646"/>
    </row>
    <row r="1647" spans="2:4" x14ac:dyDescent="0.3">
      <c r="B1647"/>
      <c r="C1647"/>
      <c r="D1647"/>
    </row>
    <row r="1648" spans="2:4" x14ac:dyDescent="0.3">
      <c r="B1648"/>
      <c r="C1648"/>
      <c r="D1648"/>
    </row>
    <row r="1649" spans="2:4" x14ac:dyDescent="0.3">
      <c r="B1649"/>
      <c r="C1649"/>
      <c r="D1649"/>
    </row>
    <row r="1650" spans="2:4" x14ac:dyDescent="0.3">
      <c r="B1650"/>
      <c r="C1650"/>
      <c r="D1650"/>
    </row>
    <row r="1651" spans="2:4" x14ac:dyDescent="0.3">
      <c r="B1651"/>
      <c r="C1651"/>
      <c r="D1651"/>
    </row>
    <row r="1652" spans="2:4" x14ac:dyDescent="0.3">
      <c r="B1652"/>
      <c r="C1652"/>
      <c r="D1652"/>
    </row>
    <row r="1653" spans="2:4" x14ac:dyDescent="0.3">
      <c r="B1653"/>
      <c r="C1653"/>
      <c r="D1653"/>
    </row>
    <row r="1654" spans="2:4" x14ac:dyDescent="0.3">
      <c r="B1654"/>
      <c r="C1654"/>
      <c r="D1654"/>
    </row>
    <row r="1655" spans="2:4" x14ac:dyDescent="0.3">
      <c r="B1655"/>
      <c r="C1655"/>
      <c r="D1655"/>
    </row>
    <row r="1656" spans="2:4" x14ac:dyDescent="0.3">
      <c r="B1656"/>
      <c r="C1656"/>
      <c r="D1656"/>
    </row>
    <row r="1657" spans="2:4" x14ac:dyDescent="0.3">
      <c r="B1657"/>
      <c r="C1657"/>
      <c r="D1657"/>
    </row>
    <row r="1658" spans="2:4" x14ac:dyDescent="0.3">
      <c r="B1658"/>
      <c r="C1658"/>
      <c r="D1658"/>
    </row>
    <row r="1659" spans="2:4" x14ac:dyDescent="0.3">
      <c r="B1659"/>
      <c r="C1659"/>
      <c r="D1659"/>
    </row>
    <row r="1660" spans="2:4" x14ac:dyDescent="0.3">
      <c r="B1660"/>
      <c r="C1660"/>
      <c r="D1660"/>
    </row>
    <row r="1661" spans="2:4" x14ac:dyDescent="0.3">
      <c r="B1661"/>
      <c r="C1661"/>
      <c r="D1661"/>
    </row>
    <row r="1662" spans="2:4" x14ac:dyDescent="0.3">
      <c r="B1662"/>
      <c r="C1662"/>
      <c r="D1662"/>
    </row>
    <row r="1663" spans="2:4" x14ac:dyDescent="0.3">
      <c r="B1663"/>
      <c r="C1663"/>
      <c r="D1663"/>
    </row>
    <row r="1664" spans="2:4" x14ac:dyDescent="0.3">
      <c r="B1664"/>
      <c r="C1664"/>
      <c r="D1664"/>
    </row>
    <row r="1665" spans="2:4" x14ac:dyDescent="0.3">
      <c r="B1665"/>
      <c r="C1665"/>
      <c r="D1665"/>
    </row>
    <row r="1666" spans="2:4" x14ac:dyDescent="0.3">
      <c r="B1666"/>
      <c r="C1666"/>
      <c r="D1666"/>
    </row>
    <row r="1667" spans="2:4" x14ac:dyDescent="0.3">
      <c r="B1667"/>
      <c r="C1667"/>
      <c r="D1667"/>
    </row>
    <row r="1668" spans="2:4" x14ac:dyDescent="0.3">
      <c r="B1668"/>
      <c r="C1668"/>
      <c r="D1668"/>
    </row>
    <row r="1669" spans="2:4" x14ac:dyDescent="0.3">
      <c r="B1669"/>
      <c r="C1669"/>
      <c r="D1669"/>
    </row>
    <row r="1670" spans="2:4" x14ac:dyDescent="0.3">
      <c r="B1670"/>
      <c r="C1670"/>
      <c r="D1670"/>
    </row>
    <row r="1671" spans="2:4" x14ac:dyDescent="0.3">
      <c r="B1671"/>
      <c r="C1671"/>
      <c r="D1671"/>
    </row>
  </sheetData>
  <sheetProtection algorithmName="SHA-512" hashValue="qQmaykp+rYlYICPFqfA+oBV+SW0bICYoDuIxqt2aJugJfZG/P+KO4liECQYbU8iBbMDewOe0rMrUsRpfp4KxgQ==" saltValue="EgtRkZWAuPDaKGWsh6tMLQ==" spinCount="100000" sheet="1" pivotTables="0"/>
  <mergeCells count="1">
    <mergeCell ref="B1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9605A-0701-4A23-BD77-EDA5D4A348C8}">
  <dimension ref="A1:Q1463"/>
  <sheetViews>
    <sheetView workbookViewId="0">
      <selection activeCell="A5" sqref="A5"/>
    </sheetView>
  </sheetViews>
  <sheetFormatPr baseColWidth="10" defaultRowHeight="14.4" x14ac:dyDescent="0.3"/>
  <cols>
    <col min="1" max="1" width="27.21875" customWidth="1"/>
    <col min="2" max="2" width="15.109375" bestFit="1" customWidth="1"/>
    <col min="13" max="13" width="19.77734375" style="371" customWidth="1"/>
    <col min="14" max="14" width="13.5546875" style="371" bestFit="1" customWidth="1"/>
    <col min="15" max="15" width="13.5546875" bestFit="1" customWidth="1"/>
    <col min="17" max="17" width="27.6640625" bestFit="1" customWidth="1"/>
  </cols>
  <sheetData>
    <row r="1" spans="1:17" x14ac:dyDescent="0.3">
      <c r="A1" s="366" t="s">
        <v>722</v>
      </c>
      <c r="B1" s="366" t="s">
        <v>807</v>
      </c>
      <c r="C1" s="366" t="s">
        <v>808</v>
      </c>
      <c r="D1" s="366" t="s">
        <v>809</v>
      </c>
      <c r="E1" s="366" t="s">
        <v>810</v>
      </c>
      <c r="F1" s="366" t="s">
        <v>811</v>
      </c>
      <c r="G1" s="366" t="s">
        <v>812</v>
      </c>
      <c r="H1" s="366" t="s">
        <v>611</v>
      </c>
      <c r="I1" s="366" t="s">
        <v>783</v>
      </c>
      <c r="J1" s="366" t="s">
        <v>529</v>
      </c>
      <c r="K1" s="366" t="s">
        <v>813</v>
      </c>
      <c r="L1" s="366" t="s">
        <v>814</v>
      </c>
      <c r="M1" s="367" t="s">
        <v>618</v>
      </c>
      <c r="N1" s="367" t="s">
        <v>815</v>
      </c>
      <c r="O1" s="366" t="s">
        <v>816</v>
      </c>
      <c r="Q1" s="347" t="s">
        <v>820</v>
      </c>
    </row>
    <row r="2" spans="1:17" x14ac:dyDescent="0.3">
      <c r="A2" s="368" t="s">
        <v>726</v>
      </c>
      <c r="B2" s="368" t="s">
        <v>378</v>
      </c>
      <c r="C2" s="368" t="s">
        <v>590</v>
      </c>
      <c r="D2" s="368" t="s">
        <v>136</v>
      </c>
      <c r="E2" s="368" t="s">
        <v>138</v>
      </c>
      <c r="F2" s="368" t="s">
        <v>136</v>
      </c>
      <c r="G2" s="368" t="s">
        <v>817</v>
      </c>
      <c r="H2" s="368" t="s">
        <v>483</v>
      </c>
      <c r="I2" s="368" t="s">
        <v>788</v>
      </c>
      <c r="J2" s="368" t="s">
        <v>1185</v>
      </c>
      <c r="K2" s="368" t="s">
        <v>818</v>
      </c>
      <c r="L2" s="369">
        <v>2025</v>
      </c>
      <c r="M2" s="370">
        <v>3654</v>
      </c>
      <c r="N2" s="370">
        <v>348</v>
      </c>
      <c r="O2" s="368" t="s">
        <v>819</v>
      </c>
    </row>
    <row r="3" spans="1:17" x14ac:dyDescent="0.3">
      <c r="A3" s="368" t="s">
        <v>726</v>
      </c>
      <c r="B3" s="368" t="s">
        <v>378</v>
      </c>
      <c r="C3" s="368" t="s">
        <v>590</v>
      </c>
      <c r="D3" s="368" t="s">
        <v>136</v>
      </c>
      <c r="E3" s="368" t="s">
        <v>138</v>
      </c>
      <c r="F3" s="368" t="s">
        <v>136</v>
      </c>
      <c r="G3" s="368" t="s">
        <v>817</v>
      </c>
      <c r="H3" s="368" t="s">
        <v>486</v>
      </c>
      <c r="I3" s="368" t="s">
        <v>796</v>
      </c>
      <c r="J3" s="368" t="s">
        <v>1185</v>
      </c>
      <c r="K3" s="368" t="s">
        <v>818</v>
      </c>
      <c r="L3" s="369">
        <v>2025</v>
      </c>
      <c r="M3" s="370">
        <v>79840</v>
      </c>
      <c r="N3" s="370">
        <v>9980</v>
      </c>
      <c r="O3" s="368" t="s">
        <v>819</v>
      </c>
    </row>
    <row r="4" spans="1:17" x14ac:dyDescent="0.3">
      <c r="A4" s="368" t="s">
        <v>726</v>
      </c>
      <c r="B4" s="368" t="s">
        <v>378</v>
      </c>
      <c r="C4" s="368" t="s">
        <v>590</v>
      </c>
      <c r="D4" s="368" t="s">
        <v>136</v>
      </c>
      <c r="E4" s="368" t="s">
        <v>138</v>
      </c>
      <c r="F4" s="368" t="s">
        <v>136</v>
      </c>
      <c r="G4" s="368" t="s">
        <v>817</v>
      </c>
      <c r="H4" s="368" t="s">
        <v>489</v>
      </c>
      <c r="I4" s="368" t="s">
        <v>797</v>
      </c>
      <c r="J4" s="368" t="s">
        <v>1185</v>
      </c>
      <c r="K4" s="368" t="s">
        <v>818</v>
      </c>
      <c r="L4" s="369">
        <v>2025</v>
      </c>
      <c r="M4" s="370">
        <v>1496.8</v>
      </c>
      <c r="N4" s="370">
        <v>80</v>
      </c>
      <c r="O4" s="368" t="s">
        <v>819</v>
      </c>
    </row>
    <row r="5" spans="1:17" x14ac:dyDescent="0.3">
      <c r="A5" s="368" t="s">
        <v>726</v>
      </c>
      <c r="B5" s="368" t="s">
        <v>378</v>
      </c>
      <c r="C5" s="368" t="s">
        <v>590</v>
      </c>
      <c r="D5" s="368" t="s">
        <v>136</v>
      </c>
      <c r="E5" s="368" t="s">
        <v>138</v>
      </c>
      <c r="F5" s="368" t="s">
        <v>136</v>
      </c>
      <c r="G5" s="368" t="s">
        <v>817</v>
      </c>
      <c r="H5" s="368" t="s">
        <v>543</v>
      </c>
      <c r="I5" s="368" t="s">
        <v>798</v>
      </c>
      <c r="J5" s="368" t="s">
        <v>756</v>
      </c>
      <c r="K5" s="368" t="s">
        <v>818</v>
      </c>
      <c r="L5" s="369">
        <v>2025</v>
      </c>
      <c r="M5" s="370">
        <v>150</v>
      </c>
      <c r="N5" s="370">
        <v>30</v>
      </c>
      <c r="O5" s="368" t="s">
        <v>819</v>
      </c>
    </row>
    <row r="6" spans="1:17" x14ac:dyDescent="0.3">
      <c r="A6" s="368" t="s">
        <v>726</v>
      </c>
      <c r="B6" s="368" t="s">
        <v>378</v>
      </c>
      <c r="C6" s="368" t="s">
        <v>590</v>
      </c>
      <c r="D6" s="368" t="s">
        <v>136</v>
      </c>
      <c r="E6" s="368" t="s">
        <v>138</v>
      </c>
      <c r="F6" s="368" t="s">
        <v>136</v>
      </c>
      <c r="G6" s="368" t="s">
        <v>817</v>
      </c>
      <c r="H6" s="368" t="s">
        <v>380</v>
      </c>
      <c r="I6" s="368" t="s">
        <v>785</v>
      </c>
      <c r="J6" s="368" t="s">
        <v>757</v>
      </c>
      <c r="K6" s="368" t="s">
        <v>818</v>
      </c>
      <c r="L6" s="369">
        <v>2025</v>
      </c>
      <c r="M6" s="370">
        <v>11692.8</v>
      </c>
      <c r="N6" s="370">
        <v>5040</v>
      </c>
      <c r="O6" s="368" t="s">
        <v>819</v>
      </c>
    </row>
    <row r="7" spans="1:17" x14ac:dyDescent="0.3">
      <c r="A7" s="368" t="s">
        <v>726</v>
      </c>
      <c r="B7" s="368" t="s">
        <v>378</v>
      </c>
      <c r="C7" s="368" t="s">
        <v>590</v>
      </c>
      <c r="D7" s="368" t="s">
        <v>136</v>
      </c>
      <c r="E7" s="368" t="s">
        <v>138</v>
      </c>
      <c r="F7" s="368" t="s">
        <v>136</v>
      </c>
      <c r="G7" s="368" t="s">
        <v>817</v>
      </c>
      <c r="H7" s="368" t="s">
        <v>381</v>
      </c>
      <c r="I7" s="368" t="s">
        <v>789</v>
      </c>
      <c r="J7" s="368" t="s">
        <v>757</v>
      </c>
      <c r="K7" s="368" t="s">
        <v>818</v>
      </c>
      <c r="L7" s="369">
        <v>2025</v>
      </c>
      <c r="M7" s="370">
        <v>1905</v>
      </c>
      <c r="N7" s="370">
        <v>750</v>
      </c>
      <c r="O7" s="368" t="s">
        <v>819</v>
      </c>
    </row>
    <row r="8" spans="1:17" x14ac:dyDescent="0.3">
      <c r="A8" s="368" t="s">
        <v>726</v>
      </c>
      <c r="B8" s="368" t="s">
        <v>378</v>
      </c>
      <c r="C8" s="368" t="s">
        <v>590</v>
      </c>
      <c r="D8" s="368" t="s">
        <v>136</v>
      </c>
      <c r="E8" s="368" t="s">
        <v>138</v>
      </c>
      <c r="F8" s="368" t="s">
        <v>136</v>
      </c>
      <c r="G8" s="368" t="s">
        <v>817</v>
      </c>
      <c r="H8" s="368" t="s">
        <v>499</v>
      </c>
      <c r="I8" s="368" t="s">
        <v>798</v>
      </c>
      <c r="J8" s="368" t="s">
        <v>1185</v>
      </c>
      <c r="K8" s="368" t="s">
        <v>818</v>
      </c>
      <c r="L8" s="369">
        <v>2025</v>
      </c>
      <c r="M8" s="370">
        <v>3600</v>
      </c>
      <c r="N8" s="370">
        <v>600</v>
      </c>
      <c r="O8" s="368" t="s">
        <v>819</v>
      </c>
    </row>
    <row r="9" spans="1:17" x14ac:dyDescent="0.3">
      <c r="A9" s="368" t="s">
        <v>726</v>
      </c>
      <c r="B9" s="368" t="s">
        <v>378</v>
      </c>
      <c r="C9" s="368" t="s">
        <v>590</v>
      </c>
      <c r="D9" s="368" t="s">
        <v>136</v>
      </c>
      <c r="E9" s="368" t="s">
        <v>138</v>
      </c>
      <c r="F9" s="368" t="s">
        <v>136</v>
      </c>
      <c r="G9" s="368" t="s">
        <v>817</v>
      </c>
      <c r="H9" s="368" t="s">
        <v>535</v>
      </c>
      <c r="I9" s="368" t="s">
        <v>789</v>
      </c>
      <c r="J9" s="368" t="s">
        <v>739</v>
      </c>
      <c r="K9" s="368" t="s">
        <v>818</v>
      </c>
      <c r="L9" s="369">
        <v>2025</v>
      </c>
      <c r="M9" s="370">
        <v>15489.6715877799</v>
      </c>
      <c r="N9" s="370">
        <v>350</v>
      </c>
      <c r="O9" s="368" t="s">
        <v>819</v>
      </c>
    </row>
    <row r="10" spans="1:17" x14ac:dyDescent="0.3">
      <c r="A10" s="368" t="s">
        <v>726</v>
      </c>
      <c r="B10" s="368" t="s">
        <v>378</v>
      </c>
      <c r="C10" s="368" t="s">
        <v>590</v>
      </c>
      <c r="D10" s="368" t="s">
        <v>136</v>
      </c>
      <c r="E10" s="368" t="s">
        <v>138</v>
      </c>
      <c r="F10" s="368" t="s">
        <v>136</v>
      </c>
      <c r="G10" s="368" t="s">
        <v>817</v>
      </c>
      <c r="H10" s="368" t="s">
        <v>536</v>
      </c>
      <c r="I10" s="368" t="s">
        <v>789</v>
      </c>
      <c r="J10" s="368" t="s">
        <v>739</v>
      </c>
      <c r="K10" s="368" t="s">
        <v>818</v>
      </c>
      <c r="L10" s="369">
        <v>2025</v>
      </c>
      <c r="M10" s="370">
        <v>2646.5124999999998</v>
      </c>
      <c r="N10" s="370">
        <v>63.75</v>
      </c>
      <c r="O10" s="368" t="s">
        <v>819</v>
      </c>
    </row>
    <row r="11" spans="1:17" x14ac:dyDescent="0.3">
      <c r="A11" s="368" t="s">
        <v>726</v>
      </c>
      <c r="B11" s="368" t="s">
        <v>378</v>
      </c>
      <c r="C11" s="368" t="s">
        <v>590</v>
      </c>
      <c r="D11" s="368" t="s">
        <v>136</v>
      </c>
      <c r="E11" s="368" t="s">
        <v>138</v>
      </c>
      <c r="F11" s="368" t="s">
        <v>136</v>
      </c>
      <c r="G11" s="368" t="s">
        <v>817</v>
      </c>
      <c r="H11" s="368" t="s">
        <v>550</v>
      </c>
      <c r="I11" s="368" t="s">
        <v>801</v>
      </c>
      <c r="J11" s="368" t="s">
        <v>760</v>
      </c>
      <c r="K11" s="368" t="s">
        <v>818</v>
      </c>
      <c r="L11" s="369">
        <v>2025</v>
      </c>
      <c r="M11" s="370">
        <v>171275</v>
      </c>
      <c r="N11" s="370">
        <v>131750</v>
      </c>
      <c r="O11" s="368" t="s">
        <v>819</v>
      </c>
    </row>
    <row r="12" spans="1:17" x14ac:dyDescent="0.3">
      <c r="A12" s="368" t="s">
        <v>726</v>
      </c>
      <c r="B12" s="368" t="s">
        <v>378</v>
      </c>
      <c r="C12" s="368" t="s">
        <v>590</v>
      </c>
      <c r="D12" s="368" t="s">
        <v>136</v>
      </c>
      <c r="E12" s="368" t="s">
        <v>138</v>
      </c>
      <c r="F12" s="368" t="s">
        <v>136</v>
      </c>
      <c r="G12" s="368" t="s">
        <v>817</v>
      </c>
      <c r="H12" s="368" t="s">
        <v>501</v>
      </c>
      <c r="I12" s="368" t="s">
        <v>785</v>
      </c>
      <c r="J12" s="368" t="s">
        <v>1185</v>
      </c>
      <c r="K12" s="368" t="s">
        <v>818</v>
      </c>
      <c r="L12" s="369">
        <v>2025</v>
      </c>
      <c r="M12" s="370">
        <v>4250</v>
      </c>
      <c r="N12" s="370">
        <v>500</v>
      </c>
      <c r="O12" s="368" t="s">
        <v>819</v>
      </c>
    </row>
    <row r="13" spans="1:17" x14ac:dyDescent="0.3">
      <c r="A13" s="368" t="s">
        <v>726</v>
      </c>
      <c r="B13" s="368" t="s">
        <v>378</v>
      </c>
      <c r="C13" s="368" t="s">
        <v>590</v>
      </c>
      <c r="D13" s="368" t="s">
        <v>136</v>
      </c>
      <c r="E13" s="368" t="s">
        <v>138</v>
      </c>
      <c r="F13" s="368" t="s">
        <v>136</v>
      </c>
      <c r="G13" s="368" t="s">
        <v>817</v>
      </c>
      <c r="H13" s="368" t="s">
        <v>537</v>
      </c>
      <c r="I13" s="368" t="s">
        <v>798</v>
      </c>
      <c r="J13" s="368" t="s">
        <v>739</v>
      </c>
      <c r="K13" s="368" t="s">
        <v>818</v>
      </c>
      <c r="L13" s="369">
        <v>2025</v>
      </c>
      <c r="M13" s="370">
        <v>1350.8</v>
      </c>
      <c r="N13" s="370">
        <v>34</v>
      </c>
      <c r="O13" s="368" t="s">
        <v>819</v>
      </c>
    </row>
    <row r="14" spans="1:17" x14ac:dyDescent="0.3">
      <c r="A14" s="368" t="s">
        <v>726</v>
      </c>
      <c r="B14" s="368" t="s">
        <v>378</v>
      </c>
      <c r="C14" s="368" t="s">
        <v>590</v>
      </c>
      <c r="D14" s="368" t="s">
        <v>136</v>
      </c>
      <c r="E14" s="368" t="s">
        <v>138</v>
      </c>
      <c r="F14" s="368" t="s">
        <v>136</v>
      </c>
      <c r="G14" s="368" t="s">
        <v>817</v>
      </c>
      <c r="H14" s="368" t="s">
        <v>320</v>
      </c>
      <c r="I14" s="368" t="s">
        <v>797</v>
      </c>
      <c r="J14" s="368" t="s">
        <v>745</v>
      </c>
      <c r="K14" s="368" t="s">
        <v>818</v>
      </c>
      <c r="L14" s="369">
        <v>2025</v>
      </c>
      <c r="M14" s="370">
        <v>3737.3</v>
      </c>
      <c r="N14" s="370">
        <v>393.4</v>
      </c>
      <c r="O14" s="368" t="s">
        <v>819</v>
      </c>
    </row>
    <row r="15" spans="1:17" x14ac:dyDescent="0.3">
      <c r="A15" s="368" t="s">
        <v>726</v>
      </c>
      <c r="B15" s="368" t="s">
        <v>378</v>
      </c>
      <c r="C15" s="368" t="s">
        <v>590</v>
      </c>
      <c r="D15" s="368" t="s">
        <v>136</v>
      </c>
      <c r="E15" s="368" t="s">
        <v>138</v>
      </c>
      <c r="F15" s="368" t="s">
        <v>136</v>
      </c>
      <c r="G15" s="368" t="s">
        <v>817</v>
      </c>
      <c r="H15" s="368" t="s">
        <v>375</v>
      </c>
      <c r="I15" s="368" t="s">
        <v>786</v>
      </c>
      <c r="J15" s="368" t="s">
        <v>748</v>
      </c>
      <c r="K15" s="368" t="s">
        <v>818</v>
      </c>
      <c r="L15" s="369">
        <v>2025</v>
      </c>
      <c r="M15" s="370">
        <v>180</v>
      </c>
      <c r="N15" s="370">
        <v>20</v>
      </c>
      <c r="O15" s="368" t="s">
        <v>819</v>
      </c>
    </row>
    <row r="16" spans="1:17" x14ac:dyDescent="0.3">
      <c r="A16" s="368" t="s">
        <v>726</v>
      </c>
      <c r="B16" s="368" t="s">
        <v>378</v>
      </c>
      <c r="C16" s="368" t="s">
        <v>590</v>
      </c>
      <c r="D16" s="368" t="s">
        <v>136</v>
      </c>
      <c r="E16" s="368" t="s">
        <v>138</v>
      </c>
      <c r="F16" s="368" t="s">
        <v>136</v>
      </c>
      <c r="G16" s="368" t="s">
        <v>817</v>
      </c>
      <c r="H16" s="368" t="s">
        <v>398</v>
      </c>
      <c r="I16" s="368" t="s">
        <v>786</v>
      </c>
      <c r="J16" s="368" t="s">
        <v>770</v>
      </c>
      <c r="K16" s="368" t="s">
        <v>818</v>
      </c>
      <c r="L16" s="369">
        <v>2025</v>
      </c>
      <c r="M16" s="370">
        <v>9825</v>
      </c>
      <c r="N16" s="370">
        <v>1310</v>
      </c>
      <c r="O16" s="368" t="s">
        <v>819</v>
      </c>
    </row>
    <row r="17" spans="1:15" x14ac:dyDescent="0.3">
      <c r="A17" s="368" t="s">
        <v>726</v>
      </c>
      <c r="B17" s="368" t="s">
        <v>378</v>
      </c>
      <c r="C17" s="368" t="s">
        <v>590</v>
      </c>
      <c r="D17" s="368" t="s">
        <v>136</v>
      </c>
      <c r="E17" s="368" t="s">
        <v>138</v>
      </c>
      <c r="F17" s="368" t="s">
        <v>136</v>
      </c>
      <c r="G17" s="368" t="s">
        <v>817</v>
      </c>
      <c r="H17" s="368" t="s">
        <v>563</v>
      </c>
      <c r="I17" s="368" t="s">
        <v>787</v>
      </c>
      <c r="J17" s="368" t="s">
        <v>761</v>
      </c>
      <c r="K17" s="368" t="s">
        <v>818</v>
      </c>
      <c r="L17" s="369">
        <v>2025</v>
      </c>
      <c r="M17" s="370">
        <v>783500</v>
      </c>
      <c r="N17" s="370">
        <v>50000</v>
      </c>
      <c r="O17" s="368" t="s">
        <v>819</v>
      </c>
    </row>
    <row r="18" spans="1:15" x14ac:dyDescent="0.3">
      <c r="A18" s="368" t="s">
        <v>726</v>
      </c>
      <c r="B18" s="368" t="s">
        <v>378</v>
      </c>
      <c r="C18" s="368" t="s">
        <v>590</v>
      </c>
      <c r="D18" s="368" t="s">
        <v>136</v>
      </c>
      <c r="E18" s="368" t="s">
        <v>138</v>
      </c>
      <c r="F18" s="368" t="s">
        <v>136</v>
      </c>
      <c r="G18" s="368" t="s">
        <v>817</v>
      </c>
      <c r="H18" s="368" t="s">
        <v>506</v>
      </c>
      <c r="I18" s="368" t="s">
        <v>798</v>
      </c>
      <c r="J18" s="368" t="s">
        <v>1185</v>
      </c>
      <c r="K18" s="368" t="s">
        <v>818</v>
      </c>
      <c r="L18" s="369">
        <v>2025</v>
      </c>
      <c r="M18" s="370">
        <v>8700</v>
      </c>
      <c r="N18" s="370">
        <v>500</v>
      </c>
      <c r="O18" s="368" t="s">
        <v>819</v>
      </c>
    </row>
    <row r="19" spans="1:15" x14ac:dyDescent="0.3">
      <c r="A19" s="368" t="s">
        <v>726</v>
      </c>
      <c r="B19" s="368" t="s">
        <v>378</v>
      </c>
      <c r="C19" s="368" t="s">
        <v>590</v>
      </c>
      <c r="D19" s="368" t="s">
        <v>136</v>
      </c>
      <c r="E19" s="368" t="s">
        <v>138</v>
      </c>
      <c r="F19" s="368" t="s">
        <v>136</v>
      </c>
      <c r="G19" s="368" t="s">
        <v>817</v>
      </c>
      <c r="H19" s="368" t="s">
        <v>322</v>
      </c>
      <c r="I19" s="368" t="s">
        <v>796</v>
      </c>
      <c r="J19" s="368" t="s">
        <v>745</v>
      </c>
      <c r="K19" s="368" t="s">
        <v>818</v>
      </c>
      <c r="L19" s="369">
        <v>2025</v>
      </c>
      <c r="M19" s="370">
        <v>3144.16</v>
      </c>
      <c r="N19" s="370">
        <v>172</v>
      </c>
      <c r="O19" s="368" t="s">
        <v>819</v>
      </c>
    </row>
    <row r="20" spans="1:15" x14ac:dyDescent="0.3">
      <c r="A20" s="368" t="s">
        <v>726</v>
      </c>
      <c r="B20" s="368" t="s">
        <v>378</v>
      </c>
      <c r="C20" s="368" t="s">
        <v>590</v>
      </c>
      <c r="D20" s="368" t="s">
        <v>136</v>
      </c>
      <c r="E20" s="368" t="s">
        <v>138</v>
      </c>
      <c r="F20" s="368" t="s">
        <v>136</v>
      </c>
      <c r="G20" s="368" t="s">
        <v>817</v>
      </c>
      <c r="H20" s="368" t="s">
        <v>541</v>
      </c>
      <c r="I20" s="368" t="s">
        <v>800</v>
      </c>
      <c r="J20" s="368" t="s">
        <v>745</v>
      </c>
      <c r="K20" s="368" t="s">
        <v>818</v>
      </c>
      <c r="L20" s="369">
        <v>2025</v>
      </c>
      <c r="M20" s="370">
        <v>47.3</v>
      </c>
      <c r="N20" s="370">
        <v>4.3</v>
      </c>
      <c r="O20" s="368" t="s">
        <v>819</v>
      </c>
    </row>
    <row r="21" spans="1:15" x14ac:dyDescent="0.3">
      <c r="A21" s="368" t="s">
        <v>726</v>
      </c>
      <c r="B21" s="368" t="s">
        <v>378</v>
      </c>
      <c r="C21" s="368" t="s">
        <v>590</v>
      </c>
      <c r="D21" s="368" t="s">
        <v>136</v>
      </c>
      <c r="E21" s="368" t="s">
        <v>138</v>
      </c>
      <c r="F21" s="368" t="s">
        <v>136</v>
      </c>
      <c r="G21" s="368" t="s">
        <v>817</v>
      </c>
      <c r="H21" s="368" t="s">
        <v>542</v>
      </c>
      <c r="I21" s="368" t="s">
        <v>800</v>
      </c>
      <c r="J21" s="368" t="s">
        <v>745</v>
      </c>
      <c r="K21" s="368" t="s">
        <v>818</v>
      </c>
      <c r="L21" s="369">
        <v>2025</v>
      </c>
      <c r="M21" s="370">
        <v>8101.47</v>
      </c>
      <c r="N21" s="370">
        <v>623.19000000000005</v>
      </c>
      <c r="O21" s="368" t="s">
        <v>819</v>
      </c>
    </row>
    <row r="22" spans="1:15" x14ac:dyDescent="0.3">
      <c r="A22" s="368" t="s">
        <v>726</v>
      </c>
      <c r="B22" s="368" t="s">
        <v>378</v>
      </c>
      <c r="C22" s="368" t="s">
        <v>590</v>
      </c>
      <c r="D22" s="368" t="s">
        <v>136</v>
      </c>
      <c r="E22" s="368" t="s">
        <v>138</v>
      </c>
      <c r="F22" s="368" t="s">
        <v>136</v>
      </c>
      <c r="G22" s="368" t="s">
        <v>817</v>
      </c>
      <c r="H22" s="368" t="s">
        <v>329</v>
      </c>
      <c r="I22" s="368" t="s">
        <v>799</v>
      </c>
      <c r="J22" s="368" t="s">
        <v>745</v>
      </c>
      <c r="K22" s="368" t="s">
        <v>818</v>
      </c>
      <c r="L22" s="369">
        <v>2025</v>
      </c>
      <c r="M22" s="370">
        <v>503.58</v>
      </c>
      <c r="N22" s="370">
        <v>45.78</v>
      </c>
      <c r="O22" s="368" t="s">
        <v>819</v>
      </c>
    </row>
    <row r="23" spans="1:15" x14ac:dyDescent="0.3">
      <c r="A23" s="368" t="s">
        <v>726</v>
      </c>
      <c r="B23" s="368" t="s">
        <v>378</v>
      </c>
      <c r="C23" s="368" t="s">
        <v>590</v>
      </c>
      <c r="D23" s="368" t="s">
        <v>136</v>
      </c>
      <c r="E23" s="368" t="s">
        <v>138</v>
      </c>
      <c r="F23" s="368" t="s">
        <v>136</v>
      </c>
      <c r="G23" s="368" t="s">
        <v>817</v>
      </c>
      <c r="H23" s="368" t="s">
        <v>330</v>
      </c>
      <c r="I23" s="368" t="s">
        <v>788</v>
      </c>
      <c r="J23" s="368" t="s">
        <v>745</v>
      </c>
      <c r="K23" s="368" t="s">
        <v>818</v>
      </c>
      <c r="L23" s="369">
        <v>2025</v>
      </c>
      <c r="M23" s="370">
        <v>2878276.8</v>
      </c>
      <c r="N23" s="370">
        <v>179892.3</v>
      </c>
      <c r="O23" s="368" t="s">
        <v>819</v>
      </c>
    </row>
    <row r="24" spans="1:15" x14ac:dyDescent="0.3">
      <c r="A24" s="368" t="s">
        <v>726</v>
      </c>
      <c r="B24" s="368" t="s">
        <v>378</v>
      </c>
      <c r="C24" s="368" t="s">
        <v>590</v>
      </c>
      <c r="D24" s="368" t="s">
        <v>136</v>
      </c>
      <c r="E24" s="368" t="s">
        <v>138</v>
      </c>
      <c r="F24" s="368" t="s">
        <v>136</v>
      </c>
      <c r="G24" s="368" t="s">
        <v>817</v>
      </c>
      <c r="H24" s="368" t="s">
        <v>333</v>
      </c>
      <c r="I24" s="368" t="s">
        <v>784</v>
      </c>
      <c r="J24" s="368" t="s">
        <v>745</v>
      </c>
      <c r="K24" s="368" t="s">
        <v>818</v>
      </c>
      <c r="L24" s="369">
        <v>2025</v>
      </c>
      <c r="M24" s="370">
        <v>56</v>
      </c>
      <c r="N24" s="370">
        <v>7</v>
      </c>
      <c r="O24" s="368" t="s">
        <v>819</v>
      </c>
    </row>
    <row r="25" spans="1:15" x14ac:dyDescent="0.3">
      <c r="A25" s="368" t="s">
        <v>726</v>
      </c>
      <c r="B25" s="368" t="s">
        <v>378</v>
      </c>
      <c r="C25" s="368" t="s">
        <v>590</v>
      </c>
      <c r="D25" s="368" t="s">
        <v>136</v>
      </c>
      <c r="E25" s="368" t="s">
        <v>138</v>
      </c>
      <c r="F25" s="368" t="s">
        <v>136</v>
      </c>
      <c r="G25" s="368" t="s">
        <v>817</v>
      </c>
      <c r="H25" s="368" t="s">
        <v>337</v>
      </c>
      <c r="I25" s="368" t="s">
        <v>784</v>
      </c>
      <c r="J25" s="368" t="s">
        <v>745</v>
      </c>
      <c r="K25" s="368" t="s">
        <v>818</v>
      </c>
      <c r="L25" s="369">
        <v>2025</v>
      </c>
      <c r="M25" s="370">
        <v>936</v>
      </c>
      <c r="N25" s="370">
        <v>100</v>
      </c>
      <c r="O25" s="368" t="s">
        <v>819</v>
      </c>
    </row>
    <row r="26" spans="1:15" x14ac:dyDescent="0.3">
      <c r="A26" s="368" t="s">
        <v>726</v>
      </c>
      <c r="B26" s="368" t="s">
        <v>378</v>
      </c>
      <c r="C26" s="368" t="s">
        <v>590</v>
      </c>
      <c r="D26" s="368" t="s">
        <v>136</v>
      </c>
      <c r="E26" s="368" t="s">
        <v>138</v>
      </c>
      <c r="F26" s="368" t="s">
        <v>136</v>
      </c>
      <c r="G26" s="368" t="s">
        <v>817</v>
      </c>
      <c r="H26" s="368" t="s">
        <v>567</v>
      </c>
      <c r="I26" s="368" t="s">
        <v>795</v>
      </c>
      <c r="J26" s="368" t="s">
        <v>773</v>
      </c>
      <c r="K26" s="368" t="s">
        <v>818</v>
      </c>
      <c r="L26" s="369">
        <v>2025</v>
      </c>
      <c r="M26" s="370">
        <v>171.36</v>
      </c>
      <c r="N26" s="370">
        <v>84</v>
      </c>
      <c r="O26" s="368" t="s">
        <v>821</v>
      </c>
    </row>
    <row r="27" spans="1:15" x14ac:dyDescent="0.3">
      <c r="A27" s="368" t="s">
        <v>726</v>
      </c>
      <c r="B27" s="368" t="s">
        <v>378</v>
      </c>
      <c r="C27" s="368" t="s">
        <v>590</v>
      </c>
      <c r="D27" s="368" t="s">
        <v>136</v>
      </c>
      <c r="E27" s="368" t="s">
        <v>138</v>
      </c>
      <c r="F27" s="368" t="s">
        <v>136</v>
      </c>
      <c r="G27" s="368" t="s">
        <v>817</v>
      </c>
      <c r="H27" s="368" t="s">
        <v>508</v>
      </c>
      <c r="I27" s="368" t="s">
        <v>798</v>
      </c>
      <c r="J27" s="368" t="s">
        <v>1185</v>
      </c>
      <c r="K27" s="368" t="s">
        <v>818</v>
      </c>
      <c r="L27" s="369">
        <v>2025</v>
      </c>
      <c r="M27" s="370">
        <v>17500</v>
      </c>
      <c r="N27" s="370">
        <v>2500</v>
      </c>
      <c r="O27" s="368" t="s">
        <v>819</v>
      </c>
    </row>
    <row r="28" spans="1:15" x14ac:dyDescent="0.3">
      <c r="A28" s="368" t="s">
        <v>726</v>
      </c>
      <c r="B28" s="368" t="s">
        <v>378</v>
      </c>
      <c r="C28" s="368" t="s">
        <v>590</v>
      </c>
      <c r="D28" s="368" t="s">
        <v>136</v>
      </c>
      <c r="E28" s="368" t="s">
        <v>138</v>
      </c>
      <c r="F28" s="368" t="s">
        <v>136</v>
      </c>
      <c r="G28" s="368" t="s">
        <v>817</v>
      </c>
      <c r="H28" s="368" t="s">
        <v>509</v>
      </c>
      <c r="I28" s="368" t="s">
        <v>798</v>
      </c>
      <c r="J28" s="368" t="s">
        <v>1185</v>
      </c>
      <c r="K28" s="368" t="s">
        <v>818</v>
      </c>
      <c r="L28" s="369">
        <v>2025</v>
      </c>
      <c r="M28" s="370">
        <v>46.643598974366803</v>
      </c>
      <c r="N28" s="370">
        <v>6</v>
      </c>
      <c r="O28" s="368" t="s">
        <v>819</v>
      </c>
    </row>
    <row r="29" spans="1:15" x14ac:dyDescent="0.3">
      <c r="A29" s="368" t="s">
        <v>726</v>
      </c>
      <c r="B29" s="368" t="s">
        <v>378</v>
      </c>
      <c r="C29" s="368" t="s">
        <v>590</v>
      </c>
      <c r="D29" s="368" t="s">
        <v>136</v>
      </c>
      <c r="E29" s="368" t="s">
        <v>138</v>
      </c>
      <c r="F29" s="368" t="s">
        <v>136</v>
      </c>
      <c r="G29" s="368" t="s">
        <v>817</v>
      </c>
      <c r="H29" s="368" t="s">
        <v>511</v>
      </c>
      <c r="I29" s="368" t="s">
        <v>785</v>
      </c>
      <c r="J29" s="368" t="s">
        <v>1185</v>
      </c>
      <c r="K29" s="368" t="s">
        <v>818</v>
      </c>
      <c r="L29" s="369">
        <v>2025</v>
      </c>
      <c r="M29" s="370">
        <v>2915.5</v>
      </c>
      <c r="N29" s="370">
        <v>343</v>
      </c>
      <c r="O29" s="368" t="s">
        <v>819</v>
      </c>
    </row>
    <row r="30" spans="1:15" x14ac:dyDescent="0.3">
      <c r="A30" s="368" t="s">
        <v>726</v>
      </c>
      <c r="B30" s="368" t="s">
        <v>378</v>
      </c>
      <c r="C30" s="368" t="s">
        <v>590</v>
      </c>
      <c r="D30" s="368" t="s">
        <v>136</v>
      </c>
      <c r="E30" s="368" t="s">
        <v>138</v>
      </c>
      <c r="F30" s="368" t="s">
        <v>136</v>
      </c>
      <c r="G30" s="368" t="s">
        <v>817</v>
      </c>
      <c r="H30" s="368" t="s">
        <v>432</v>
      </c>
      <c r="I30" s="368" t="s">
        <v>798</v>
      </c>
      <c r="J30" s="368" t="s">
        <v>774</v>
      </c>
      <c r="K30" s="368" t="s">
        <v>818</v>
      </c>
      <c r="L30" s="369">
        <v>2025</v>
      </c>
      <c r="M30" s="370">
        <v>19.5</v>
      </c>
      <c r="N30" s="370">
        <v>5</v>
      </c>
      <c r="O30" s="368" t="s">
        <v>821</v>
      </c>
    </row>
    <row r="31" spans="1:15" x14ac:dyDescent="0.3">
      <c r="A31" s="368" t="s">
        <v>726</v>
      </c>
      <c r="B31" s="368" t="s">
        <v>378</v>
      </c>
      <c r="C31" s="368" t="s">
        <v>590</v>
      </c>
      <c r="D31" s="368" t="s">
        <v>136</v>
      </c>
      <c r="E31" s="368" t="s">
        <v>138</v>
      </c>
      <c r="F31" s="368" t="s">
        <v>136</v>
      </c>
      <c r="G31" s="368" t="s">
        <v>817</v>
      </c>
      <c r="H31" s="368" t="s">
        <v>539</v>
      </c>
      <c r="I31" s="368" t="s">
        <v>789</v>
      </c>
      <c r="J31" s="368" t="s">
        <v>740</v>
      </c>
      <c r="K31" s="368" t="s">
        <v>818</v>
      </c>
      <c r="L31" s="369">
        <v>2025</v>
      </c>
      <c r="M31" s="370">
        <v>3249909.1789000002</v>
      </c>
      <c r="N31" s="370">
        <v>350123.62</v>
      </c>
      <c r="O31" s="368" t="s">
        <v>819</v>
      </c>
    </row>
    <row r="32" spans="1:15" x14ac:dyDescent="0.3">
      <c r="A32" s="368" t="s">
        <v>726</v>
      </c>
      <c r="B32" s="368" t="s">
        <v>378</v>
      </c>
      <c r="C32" s="368" t="s">
        <v>590</v>
      </c>
      <c r="D32" s="368" t="s">
        <v>136</v>
      </c>
      <c r="E32" s="368" t="s">
        <v>138</v>
      </c>
      <c r="F32" s="368" t="s">
        <v>136</v>
      </c>
      <c r="G32" s="368" t="s">
        <v>817</v>
      </c>
      <c r="H32" s="368" t="s">
        <v>513</v>
      </c>
      <c r="I32" s="368" t="s">
        <v>798</v>
      </c>
      <c r="J32" s="368" t="s">
        <v>1185</v>
      </c>
      <c r="K32" s="368" t="s">
        <v>818</v>
      </c>
      <c r="L32" s="369">
        <v>2025</v>
      </c>
      <c r="M32" s="370">
        <v>12157.8921032292</v>
      </c>
      <c r="N32" s="370">
        <v>1250</v>
      </c>
      <c r="O32" s="368" t="s">
        <v>819</v>
      </c>
    </row>
    <row r="33" spans="1:15" x14ac:dyDescent="0.3">
      <c r="A33" s="368" t="s">
        <v>726</v>
      </c>
      <c r="B33" s="368" t="s">
        <v>378</v>
      </c>
      <c r="C33" s="368" t="s">
        <v>590</v>
      </c>
      <c r="D33" s="368" t="s">
        <v>136</v>
      </c>
      <c r="E33" s="368" t="s">
        <v>138</v>
      </c>
      <c r="F33" s="368" t="s">
        <v>136</v>
      </c>
      <c r="G33" s="368" t="s">
        <v>817</v>
      </c>
      <c r="H33" s="368" t="s">
        <v>540</v>
      </c>
      <c r="I33" s="368" t="s">
        <v>790</v>
      </c>
      <c r="J33" s="368" t="s">
        <v>742</v>
      </c>
      <c r="K33" s="368" t="s">
        <v>818</v>
      </c>
      <c r="L33" s="369">
        <v>2025</v>
      </c>
      <c r="M33" s="370">
        <v>21000</v>
      </c>
      <c r="N33" s="370">
        <v>700</v>
      </c>
      <c r="O33" s="368" t="s">
        <v>819</v>
      </c>
    </row>
    <row r="34" spans="1:15" x14ac:dyDescent="0.3">
      <c r="A34" s="368" t="s">
        <v>726</v>
      </c>
      <c r="B34" s="368" t="s">
        <v>378</v>
      </c>
      <c r="C34" s="368" t="s">
        <v>590</v>
      </c>
      <c r="D34" s="368" t="s">
        <v>136</v>
      </c>
      <c r="E34" s="368" t="s">
        <v>138</v>
      </c>
      <c r="F34" s="368" t="s">
        <v>136</v>
      </c>
      <c r="G34" s="368" t="s">
        <v>817</v>
      </c>
      <c r="H34" s="368" t="s">
        <v>538</v>
      </c>
      <c r="I34" s="368" t="s">
        <v>798</v>
      </c>
      <c r="J34" s="368" t="s">
        <v>740</v>
      </c>
      <c r="K34" s="368" t="s">
        <v>818</v>
      </c>
      <c r="L34" s="369">
        <v>2025</v>
      </c>
      <c r="M34" s="370">
        <v>2683.2</v>
      </c>
      <c r="N34" s="370">
        <v>258</v>
      </c>
      <c r="O34" s="368" t="s">
        <v>819</v>
      </c>
    </row>
    <row r="35" spans="1:15" x14ac:dyDescent="0.3">
      <c r="A35" s="368" t="s">
        <v>726</v>
      </c>
      <c r="B35" s="368" t="s">
        <v>378</v>
      </c>
      <c r="C35" s="368" t="s">
        <v>590</v>
      </c>
      <c r="D35" s="368" t="s">
        <v>136</v>
      </c>
      <c r="E35" s="368" t="s">
        <v>138</v>
      </c>
      <c r="F35" s="368" t="s">
        <v>136</v>
      </c>
      <c r="G35" s="368" t="s">
        <v>817</v>
      </c>
      <c r="H35" s="368" t="s">
        <v>412</v>
      </c>
      <c r="I35" s="368" t="s">
        <v>801</v>
      </c>
      <c r="J35" s="368" t="s">
        <v>1186</v>
      </c>
      <c r="K35" s="368" t="s">
        <v>818</v>
      </c>
      <c r="L35" s="369">
        <v>2025</v>
      </c>
      <c r="M35" s="370">
        <v>12574.1</v>
      </c>
      <c r="N35" s="370">
        <v>781</v>
      </c>
      <c r="O35" s="368" t="s">
        <v>819</v>
      </c>
    </row>
    <row r="36" spans="1:15" x14ac:dyDescent="0.3">
      <c r="A36" s="368" t="s">
        <v>726</v>
      </c>
      <c r="B36" s="368" t="s">
        <v>378</v>
      </c>
      <c r="C36" s="368" t="s">
        <v>590</v>
      </c>
      <c r="D36" s="368" t="s">
        <v>136</v>
      </c>
      <c r="E36" s="368" t="s">
        <v>138</v>
      </c>
      <c r="F36" s="368" t="s">
        <v>136</v>
      </c>
      <c r="G36" s="368" t="s">
        <v>817</v>
      </c>
      <c r="H36" s="368" t="s">
        <v>423</v>
      </c>
      <c r="I36" s="368" t="s">
        <v>798</v>
      </c>
      <c r="J36" s="368" t="s">
        <v>781</v>
      </c>
      <c r="K36" s="368" t="s">
        <v>818</v>
      </c>
      <c r="L36" s="369">
        <v>2025</v>
      </c>
      <c r="M36" s="370">
        <v>34.200000000000003</v>
      </c>
      <c r="N36" s="370">
        <v>6</v>
      </c>
      <c r="O36" s="368" t="s">
        <v>819</v>
      </c>
    </row>
    <row r="37" spans="1:15" x14ac:dyDescent="0.3">
      <c r="A37" s="368" t="s">
        <v>726</v>
      </c>
      <c r="B37" s="368" t="s">
        <v>378</v>
      </c>
      <c r="C37" s="368" t="s">
        <v>590</v>
      </c>
      <c r="D37" s="368" t="s">
        <v>136</v>
      </c>
      <c r="E37" s="368" t="s">
        <v>138</v>
      </c>
      <c r="F37" s="368" t="s">
        <v>136</v>
      </c>
      <c r="G37" s="368" t="s">
        <v>817</v>
      </c>
      <c r="H37" s="368" t="s">
        <v>566</v>
      </c>
      <c r="I37" s="368" t="s">
        <v>798</v>
      </c>
      <c r="J37" s="368" t="s">
        <v>767</v>
      </c>
      <c r="K37" s="368" t="s">
        <v>818</v>
      </c>
      <c r="L37" s="369">
        <v>2025</v>
      </c>
      <c r="M37" s="370">
        <v>592</v>
      </c>
      <c r="N37" s="370">
        <v>20</v>
      </c>
      <c r="O37" s="368" t="s">
        <v>819</v>
      </c>
    </row>
    <row r="38" spans="1:15" x14ac:dyDescent="0.3">
      <c r="A38" s="368" t="s">
        <v>726</v>
      </c>
      <c r="B38" s="368" t="s">
        <v>378</v>
      </c>
      <c r="C38" s="368" t="s">
        <v>590</v>
      </c>
      <c r="D38" s="368" t="s">
        <v>136</v>
      </c>
      <c r="E38" s="368" t="s">
        <v>138</v>
      </c>
      <c r="F38" s="368" t="s">
        <v>136</v>
      </c>
      <c r="G38" s="368" t="s">
        <v>817</v>
      </c>
      <c r="H38" s="368" t="s">
        <v>438</v>
      </c>
      <c r="I38" s="368" t="s">
        <v>790</v>
      </c>
      <c r="J38" s="368" t="s">
        <v>738</v>
      </c>
      <c r="K38" s="368" t="s">
        <v>818</v>
      </c>
      <c r="L38" s="369">
        <v>2025</v>
      </c>
      <c r="M38" s="370">
        <v>2892.5</v>
      </c>
      <c r="N38" s="370">
        <v>650</v>
      </c>
      <c r="O38" s="368" t="s">
        <v>819</v>
      </c>
    </row>
    <row r="39" spans="1:15" x14ac:dyDescent="0.3">
      <c r="A39" s="368" t="s">
        <v>726</v>
      </c>
      <c r="B39" s="368" t="s">
        <v>378</v>
      </c>
      <c r="C39" s="368" t="s">
        <v>590</v>
      </c>
      <c r="D39" s="368" t="s">
        <v>136</v>
      </c>
      <c r="E39" s="368" t="s">
        <v>138</v>
      </c>
      <c r="F39" s="368" t="s">
        <v>136</v>
      </c>
      <c r="G39" s="368" t="s">
        <v>817</v>
      </c>
      <c r="H39" s="368" t="s">
        <v>425</v>
      </c>
      <c r="I39" s="368" t="s">
        <v>798</v>
      </c>
      <c r="J39" s="368" t="s">
        <v>781</v>
      </c>
      <c r="K39" s="368" t="s">
        <v>818</v>
      </c>
      <c r="L39" s="369">
        <v>2025</v>
      </c>
      <c r="M39" s="370">
        <v>19.47</v>
      </c>
      <c r="N39" s="370">
        <v>3</v>
      </c>
      <c r="O39" s="368" t="s">
        <v>819</v>
      </c>
    </row>
    <row r="40" spans="1:15" x14ac:dyDescent="0.3">
      <c r="A40" s="368" t="s">
        <v>726</v>
      </c>
      <c r="B40" s="368" t="s">
        <v>378</v>
      </c>
      <c r="C40" s="368" t="s">
        <v>590</v>
      </c>
      <c r="D40" s="368" t="s">
        <v>136</v>
      </c>
      <c r="E40" s="368" t="s">
        <v>138</v>
      </c>
      <c r="F40" s="368" t="s">
        <v>136</v>
      </c>
      <c r="G40" s="368" t="s">
        <v>817</v>
      </c>
      <c r="H40" s="368" t="s">
        <v>339</v>
      </c>
      <c r="I40" s="368" t="s">
        <v>790</v>
      </c>
      <c r="J40" s="368" t="s">
        <v>745</v>
      </c>
      <c r="K40" s="368" t="s">
        <v>818</v>
      </c>
      <c r="L40" s="369">
        <v>2025</v>
      </c>
      <c r="M40" s="370">
        <v>56000</v>
      </c>
      <c r="N40" s="370">
        <v>2800</v>
      </c>
      <c r="O40" s="368" t="s">
        <v>819</v>
      </c>
    </row>
    <row r="41" spans="1:15" x14ac:dyDescent="0.3">
      <c r="A41" s="368" t="s">
        <v>726</v>
      </c>
      <c r="B41" s="368" t="s">
        <v>378</v>
      </c>
      <c r="C41" s="368" t="s">
        <v>590</v>
      </c>
      <c r="D41" s="368" t="s">
        <v>136</v>
      </c>
      <c r="E41" s="368" t="s">
        <v>138</v>
      </c>
      <c r="F41" s="368" t="s">
        <v>136</v>
      </c>
      <c r="G41" s="368" t="s">
        <v>817</v>
      </c>
      <c r="H41" s="368" t="s">
        <v>340</v>
      </c>
      <c r="I41" s="368" t="s">
        <v>790</v>
      </c>
      <c r="J41" s="368" t="s">
        <v>745</v>
      </c>
      <c r="K41" s="368" t="s">
        <v>818</v>
      </c>
      <c r="L41" s="369">
        <v>2025</v>
      </c>
      <c r="M41" s="370">
        <v>19250</v>
      </c>
      <c r="N41" s="370">
        <v>1750</v>
      </c>
      <c r="O41" s="368" t="s">
        <v>819</v>
      </c>
    </row>
    <row r="42" spans="1:15" x14ac:dyDescent="0.3">
      <c r="A42" s="368" t="s">
        <v>726</v>
      </c>
      <c r="B42" s="368" t="s">
        <v>378</v>
      </c>
      <c r="C42" s="368" t="s">
        <v>590</v>
      </c>
      <c r="D42" s="368" t="s">
        <v>136</v>
      </c>
      <c r="E42" s="368" t="s">
        <v>138</v>
      </c>
      <c r="F42" s="368" t="s">
        <v>136</v>
      </c>
      <c r="G42" s="368" t="s">
        <v>817</v>
      </c>
      <c r="H42" s="368" t="s">
        <v>439</v>
      </c>
      <c r="I42" s="368" t="s">
        <v>785</v>
      </c>
      <c r="J42" s="368" t="s">
        <v>738</v>
      </c>
      <c r="K42" s="368" t="s">
        <v>818</v>
      </c>
      <c r="L42" s="369">
        <v>2025</v>
      </c>
      <c r="M42" s="370">
        <v>8782.56</v>
      </c>
      <c r="N42" s="370">
        <v>432</v>
      </c>
      <c r="O42" s="368" t="s">
        <v>819</v>
      </c>
    </row>
    <row r="43" spans="1:15" x14ac:dyDescent="0.3">
      <c r="A43" s="368" t="s">
        <v>726</v>
      </c>
      <c r="B43" s="368" t="s">
        <v>378</v>
      </c>
      <c r="C43" s="368" t="s">
        <v>590</v>
      </c>
      <c r="D43" s="368" t="s">
        <v>136</v>
      </c>
      <c r="E43" s="368" t="s">
        <v>138</v>
      </c>
      <c r="F43" s="368" t="s">
        <v>136</v>
      </c>
      <c r="G43" s="368" t="s">
        <v>817</v>
      </c>
      <c r="H43" s="368" t="s">
        <v>414</v>
      </c>
      <c r="I43" s="368" t="s">
        <v>801</v>
      </c>
      <c r="J43" s="368" t="s">
        <v>1186</v>
      </c>
      <c r="K43" s="368" t="s">
        <v>818</v>
      </c>
      <c r="L43" s="369">
        <v>2025</v>
      </c>
      <c r="M43" s="370">
        <v>22319.26</v>
      </c>
      <c r="N43" s="370">
        <v>1171</v>
      </c>
      <c r="O43" s="368" t="s">
        <v>819</v>
      </c>
    </row>
    <row r="44" spans="1:15" x14ac:dyDescent="0.3">
      <c r="A44" s="368" t="s">
        <v>726</v>
      </c>
      <c r="B44" s="368" t="s">
        <v>378</v>
      </c>
      <c r="C44" s="368" t="s">
        <v>590</v>
      </c>
      <c r="D44" s="368" t="s">
        <v>136</v>
      </c>
      <c r="E44" s="368" t="s">
        <v>139</v>
      </c>
      <c r="F44" s="368" t="s">
        <v>136</v>
      </c>
      <c r="G44" s="368" t="s">
        <v>822</v>
      </c>
      <c r="H44" s="368" t="s">
        <v>483</v>
      </c>
      <c r="I44" s="368" t="s">
        <v>788</v>
      </c>
      <c r="J44" s="368" t="s">
        <v>1185</v>
      </c>
      <c r="K44" s="368" t="s">
        <v>818</v>
      </c>
      <c r="L44" s="369">
        <v>2025</v>
      </c>
      <c r="M44" s="370">
        <v>766.5</v>
      </c>
      <c r="N44" s="370">
        <v>73</v>
      </c>
      <c r="O44" s="368" t="s">
        <v>819</v>
      </c>
    </row>
    <row r="45" spans="1:15" x14ac:dyDescent="0.3">
      <c r="A45" s="368" t="s">
        <v>726</v>
      </c>
      <c r="B45" s="368" t="s">
        <v>378</v>
      </c>
      <c r="C45" s="368" t="s">
        <v>590</v>
      </c>
      <c r="D45" s="368" t="s">
        <v>136</v>
      </c>
      <c r="E45" s="368" t="s">
        <v>139</v>
      </c>
      <c r="F45" s="368" t="s">
        <v>136</v>
      </c>
      <c r="G45" s="368" t="s">
        <v>822</v>
      </c>
      <c r="H45" s="368" t="s">
        <v>486</v>
      </c>
      <c r="I45" s="368" t="s">
        <v>796</v>
      </c>
      <c r="J45" s="368" t="s">
        <v>1185</v>
      </c>
      <c r="K45" s="368" t="s">
        <v>818</v>
      </c>
      <c r="L45" s="369">
        <v>2025</v>
      </c>
      <c r="M45" s="370">
        <v>90540</v>
      </c>
      <c r="N45" s="370">
        <v>9054</v>
      </c>
      <c r="O45" s="368" t="s">
        <v>819</v>
      </c>
    </row>
    <row r="46" spans="1:15" x14ac:dyDescent="0.3">
      <c r="A46" s="368" t="s">
        <v>726</v>
      </c>
      <c r="B46" s="368" t="s">
        <v>378</v>
      </c>
      <c r="C46" s="368" t="s">
        <v>590</v>
      </c>
      <c r="D46" s="368" t="s">
        <v>136</v>
      </c>
      <c r="E46" s="368" t="s">
        <v>139</v>
      </c>
      <c r="F46" s="368" t="s">
        <v>136</v>
      </c>
      <c r="G46" s="368" t="s">
        <v>822</v>
      </c>
      <c r="H46" s="368" t="s">
        <v>489</v>
      </c>
      <c r="I46" s="368" t="s">
        <v>797</v>
      </c>
      <c r="J46" s="368" t="s">
        <v>1185</v>
      </c>
      <c r="K46" s="368" t="s">
        <v>818</v>
      </c>
      <c r="L46" s="369">
        <v>2025</v>
      </c>
      <c r="M46" s="370">
        <v>12535.7</v>
      </c>
      <c r="N46" s="370">
        <v>670</v>
      </c>
      <c r="O46" s="368" t="s">
        <v>819</v>
      </c>
    </row>
    <row r="47" spans="1:15" x14ac:dyDescent="0.3">
      <c r="A47" s="368" t="s">
        <v>726</v>
      </c>
      <c r="B47" s="368" t="s">
        <v>378</v>
      </c>
      <c r="C47" s="368" t="s">
        <v>590</v>
      </c>
      <c r="D47" s="368" t="s">
        <v>136</v>
      </c>
      <c r="E47" s="368" t="s">
        <v>139</v>
      </c>
      <c r="F47" s="368" t="s">
        <v>136</v>
      </c>
      <c r="G47" s="368" t="s">
        <v>822</v>
      </c>
      <c r="H47" s="368" t="s">
        <v>380</v>
      </c>
      <c r="I47" s="368" t="s">
        <v>785</v>
      </c>
      <c r="J47" s="368" t="s">
        <v>757</v>
      </c>
      <c r="K47" s="368" t="s">
        <v>818</v>
      </c>
      <c r="L47" s="369">
        <v>2025</v>
      </c>
      <c r="M47" s="370">
        <v>6124.8</v>
      </c>
      <c r="N47" s="370">
        <v>2640</v>
      </c>
      <c r="O47" s="368" t="s">
        <v>819</v>
      </c>
    </row>
    <row r="48" spans="1:15" x14ac:dyDescent="0.3">
      <c r="A48" s="368" t="s">
        <v>726</v>
      </c>
      <c r="B48" s="368" t="s">
        <v>378</v>
      </c>
      <c r="C48" s="368" t="s">
        <v>590</v>
      </c>
      <c r="D48" s="368" t="s">
        <v>136</v>
      </c>
      <c r="E48" s="368" t="s">
        <v>139</v>
      </c>
      <c r="F48" s="368" t="s">
        <v>136</v>
      </c>
      <c r="G48" s="368" t="s">
        <v>822</v>
      </c>
      <c r="H48" s="368" t="s">
        <v>396</v>
      </c>
      <c r="I48" s="368" t="s">
        <v>788</v>
      </c>
      <c r="J48" s="368" t="s">
        <v>770</v>
      </c>
      <c r="K48" s="368" t="s">
        <v>818</v>
      </c>
      <c r="L48" s="369">
        <v>2025</v>
      </c>
      <c r="M48" s="370">
        <v>3192</v>
      </c>
      <c r="N48" s="370">
        <v>0.45600000000000002</v>
      </c>
      <c r="O48" s="368" t="s">
        <v>819</v>
      </c>
    </row>
    <row r="49" spans="1:15" x14ac:dyDescent="0.3">
      <c r="A49" s="368" t="s">
        <v>726</v>
      </c>
      <c r="B49" s="368" t="s">
        <v>378</v>
      </c>
      <c r="C49" s="368" t="s">
        <v>590</v>
      </c>
      <c r="D49" s="368" t="s">
        <v>136</v>
      </c>
      <c r="E49" s="368" t="s">
        <v>139</v>
      </c>
      <c r="F49" s="368" t="s">
        <v>136</v>
      </c>
      <c r="G49" s="368" t="s">
        <v>822</v>
      </c>
      <c r="H49" s="368" t="s">
        <v>381</v>
      </c>
      <c r="I49" s="368" t="s">
        <v>789</v>
      </c>
      <c r="J49" s="368" t="s">
        <v>757</v>
      </c>
      <c r="K49" s="368" t="s">
        <v>818</v>
      </c>
      <c r="L49" s="369">
        <v>2025</v>
      </c>
      <c r="M49" s="370">
        <v>213.36</v>
      </c>
      <c r="N49" s="370">
        <v>84</v>
      </c>
      <c r="O49" s="368" t="s">
        <v>819</v>
      </c>
    </row>
    <row r="50" spans="1:15" x14ac:dyDescent="0.3">
      <c r="A50" s="368" t="s">
        <v>726</v>
      </c>
      <c r="B50" s="368" t="s">
        <v>378</v>
      </c>
      <c r="C50" s="368" t="s">
        <v>590</v>
      </c>
      <c r="D50" s="368" t="s">
        <v>136</v>
      </c>
      <c r="E50" s="368" t="s">
        <v>139</v>
      </c>
      <c r="F50" s="368" t="s">
        <v>136</v>
      </c>
      <c r="G50" s="368" t="s">
        <v>822</v>
      </c>
      <c r="H50" s="368" t="s">
        <v>499</v>
      </c>
      <c r="I50" s="368" t="s">
        <v>798</v>
      </c>
      <c r="J50" s="368" t="s">
        <v>1185</v>
      </c>
      <c r="K50" s="368" t="s">
        <v>818</v>
      </c>
      <c r="L50" s="369">
        <v>2025</v>
      </c>
      <c r="M50" s="370">
        <v>6000</v>
      </c>
      <c r="N50" s="370">
        <v>1000</v>
      </c>
      <c r="O50" s="368" t="s">
        <v>819</v>
      </c>
    </row>
    <row r="51" spans="1:15" x14ac:dyDescent="0.3">
      <c r="A51" s="368" t="s">
        <v>726</v>
      </c>
      <c r="B51" s="368" t="s">
        <v>378</v>
      </c>
      <c r="C51" s="368" t="s">
        <v>590</v>
      </c>
      <c r="D51" s="368" t="s">
        <v>136</v>
      </c>
      <c r="E51" s="368" t="s">
        <v>139</v>
      </c>
      <c r="F51" s="368" t="s">
        <v>136</v>
      </c>
      <c r="G51" s="368" t="s">
        <v>822</v>
      </c>
      <c r="H51" s="368" t="s">
        <v>549</v>
      </c>
      <c r="I51" s="368" t="s">
        <v>801</v>
      </c>
      <c r="J51" s="368" t="s">
        <v>760</v>
      </c>
      <c r="K51" s="368" t="s">
        <v>818</v>
      </c>
      <c r="L51" s="369">
        <v>2025</v>
      </c>
      <c r="M51" s="370">
        <v>143331.9</v>
      </c>
      <c r="N51" s="370">
        <v>116530</v>
      </c>
      <c r="O51" s="368" t="s">
        <v>819</v>
      </c>
    </row>
    <row r="52" spans="1:15" x14ac:dyDescent="0.3">
      <c r="A52" s="368" t="s">
        <v>726</v>
      </c>
      <c r="B52" s="368" t="s">
        <v>378</v>
      </c>
      <c r="C52" s="368" t="s">
        <v>590</v>
      </c>
      <c r="D52" s="368" t="s">
        <v>136</v>
      </c>
      <c r="E52" s="368" t="s">
        <v>139</v>
      </c>
      <c r="F52" s="368" t="s">
        <v>136</v>
      </c>
      <c r="G52" s="368" t="s">
        <v>822</v>
      </c>
      <c r="H52" s="368" t="s">
        <v>535</v>
      </c>
      <c r="I52" s="368" t="s">
        <v>789</v>
      </c>
      <c r="J52" s="368" t="s">
        <v>739</v>
      </c>
      <c r="K52" s="368" t="s">
        <v>818</v>
      </c>
      <c r="L52" s="369">
        <v>2025</v>
      </c>
      <c r="M52" s="370">
        <v>497812.231091319</v>
      </c>
      <c r="N52" s="370">
        <v>13677.5</v>
      </c>
      <c r="O52" s="368" t="s">
        <v>819</v>
      </c>
    </row>
    <row r="53" spans="1:15" x14ac:dyDescent="0.3">
      <c r="A53" s="368" t="s">
        <v>726</v>
      </c>
      <c r="B53" s="368" t="s">
        <v>378</v>
      </c>
      <c r="C53" s="368" t="s">
        <v>590</v>
      </c>
      <c r="D53" s="368" t="s">
        <v>136</v>
      </c>
      <c r="E53" s="368" t="s">
        <v>139</v>
      </c>
      <c r="F53" s="368" t="s">
        <v>136</v>
      </c>
      <c r="G53" s="368" t="s">
        <v>822</v>
      </c>
      <c r="H53" s="368" t="s">
        <v>536</v>
      </c>
      <c r="I53" s="368" t="s">
        <v>789</v>
      </c>
      <c r="J53" s="368" t="s">
        <v>739</v>
      </c>
      <c r="K53" s="368" t="s">
        <v>818</v>
      </c>
      <c r="L53" s="369">
        <v>2025</v>
      </c>
      <c r="M53" s="370">
        <v>18415.099999999999</v>
      </c>
      <c r="N53" s="370">
        <v>410</v>
      </c>
      <c r="O53" s="368" t="s">
        <v>819</v>
      </c>
    </row>
    <row r="54" spans="1:15" x14ac:dyDescent="0.3">
      <c r="A54" s="368" t="s">
        <v>726</v>
      </c>
      <c r="B54" s="368" t="s">
        <v>378</v>
      </c>
      <c r="C54" s="368" t="s">
        <v>590</v>
      </c>
      <c r="D54" s="368" t="s">
        <v>136</v>
      </c>
      <c r="E54" s="368" t="s">
        <v>139</v>
      </c>
      <c r="F54" s="368" t="s">
        <v>136</v>
      </c>
      <c r="G54" s="368" t="s">
        <v>822</v>
      </c>
      <c r="H54" s="368" t="s">
        <v>550</v>
      </c>
      <c r="I54" s="368" t="s">
        <v>801</v>
      </c>
      <c r="J54" s="368" t="s">
        <v>760</v>
      </c>
      <c r="K54" s="368" t="s">
        <v>818</v>
      </c>
      <c r="L54" s="369">
        <v>2025</v>
      </c>
      <c r="M54" s="370">
        <v>80951</v>
      </c>
      <c r="N54" s="370">
        <v>62270</v>
      </c>
      <c r="O54" s="368" t="s">
        <v>819</v>
      </c>
    </row>
    <row r="55" spans="1:15" x14ac:dyDescent="0.3">
      <c r="A55" s="368" t="s">
        <v>726</v>
      </c>
      <c r="B55" s="368" t="s">
        <v>378</v>
      </c>
      <c r="C55" s="368" t="s">
        <v>590</v>
      </c>
      <c r="D55" s="368" t="s">
        <v>136</v>
      </c>
      <c r="E55" s="368" t="s">
        <v>139</v>
      </c>
      <c r="F55" s="368" t="s">
        <v>136</v>
      </c>
      <c r="G55" s="368" t="s">
        <v>822</v>
      </c>
      <c r="H55" s="368" t="s">
        <v>501</v>
      </c>
      <c r="I55" s="368" t="s">
        <v>785</v>
      </c>
      <c r="J55" s="368" t="s">
        <v>1185</v>
      </c>
      <c r="K55" s="368" t="s">
        <v>818</v>
      </c>
      <c r="L55" s="369">
        <v>2025</v>
      </c>
      <c r="M55" s="370">
        <v>81600</v>
      </c>
      <c r="N55" s="370">
        <v>9600</v>
      </c>
      <c r="O55" s="368" t="s">
        <v>819</v>
      </c>
    </row>
    <row r="56" spans="1:15" x14ac:dyDescent="0.3">
      <c r="A56" s="368" t="s">
        <v>726</v>
      </c>
      <c r="B56" s="368" t="s">
        <v>378</v>
      </c>
      <c r="C56" s="368" t="s">
        <v>590</v>
      </c>
      <c r="D56" s="368" t="s">
        <v>136</v>
      </c>
      <c r="E56" s="368" t="s">
        <v>139</v>
      </c>
      <c r="F56" s="368" t="s">
        <v>136</v>
      </c>
      <c r="G56" s="368" t="s">
        <v>822</v>
      </c>
      <c r="H56" s="368" t="s">
        <v>537</v>
      </c>
      <c r="I56" s="368" t="s">
        <v>798</v>
      </c>
      <c r="J56" s="368" t="s">
        <v>739</v>
      </c>
      <c r="K56" s="368" t="s">
        <v>818</v>
      </c>
      <c r="L56" s="369">
        <v>2025</v>
      </c>
      <c r="M56" s="370">
        <v>35596</v>
      </c>
      <c r="N56" s="370">
        <v>780</v>
      </c>
      <c r="O56" s="368" t="s">
        <v>819</v>
      </c>
    </row>
    <row r="57" spans="1:15" x14ac:dyDescent="0.3">
      <c r="A57" s="368" t="s">
        <v>726</v>
      </c>
      <c r="B57" s="368" t="s">
        <v>378</v>
      </c>
      <c r="C57" s="368" t="s">
        <v>590</v>
      </c>
      <c r="D57" s="368" t="s">
        <v>136</v>
      </c>
      <c r="E57" s="368" t="s">
        <v>139</v>
      </c>
      <c r="F57" s="368" t="s">
        <v>136</v>
      </c>
      <c r="G57" s="368" t="s">
        <v>822</v>
      </c>
      <c r="H57" s="368" t="s">
        <v>320</v>
      </c>
      <c r="I57" s="368" t="s">
        <v>797</v>
      </c>
      <c r="J57" s="368" t="s">
        <v>745</v>
      </c>
      <c r="K57" s="368" t="s">
        <v>818</v>
      </c>
      <c r="L57" s="369">
        <v>2025</v>
      </c>
      <c r="M57" s="370">
        <v>2279.7150000000001</v>
      </c>
      <c r="N57" s="370">
        <v>239.97</v>
      </c>
      <c r="O57" s="368" t="s">
        <v>819</v>
      </c>
    </row>
    <row r="58" spans="1:15" x14ac:dyDescent="0.3">
      <c r="A58" s="368" t="s">
        <v>726</v>
      </c>
      <c r="B58" s="368" t="s">
        <v>378</v>
      </c>
      <c r="C58" s="368" t="s">
        <v>590</v>
      </c>
      <c r="D58" s="368" t="s">
        <v>136</v>
      </c>
      <c r="E58" s="368" t="s">
        <v>139</v>
      </c>
      <c r="F58" s="368" t="s">
        <v>136</v>
      </c>
      <c r="G58" s="368" t="s">
        <v>822</v>
      </c>
      <c r="H58" s="368" t="s">
        <v>503</v>
      </c>
      <c r="I58" s="368" t="s">
        <v>788</v>
      </c>
      <c r="J58" s="368" t="s">
        <v>1185</v>
      </c>
      <c r="K58" s="368" t="s">
        <v>818</v>
      </c>
      <c r="L58" s="369">
        <v>2025</v>
      </c>
      <c r="M58" s="370">
        <v>46200</v>
      </c>
      <c r="N58" s="370">
        <v>3300</v>
      </c>
      <c r="O58" s="368" t="s">
        <v>819</v>
      </c>
    </row>
    <row r="59" spans="1:15" x14ac:dyDescent="0.3">
      <c r="A59" s="368" t="s">
        <v>726</v>
      </c>
      <c r="B59" s="368" t="s">
        <v>378</v>
      </c>
      <c r="C59" s="368" t="s">
        <v>590</v>
      </c>
      <c r="D59" s="368" t="s">
        <v>136</v>
      </c>
      <c r="E59" s="368" t="s">
        <v>139</v>
      </c>
      <c r="F59" s="368" t="s">
        <v>136</v>
      </c>
      <c r="G59" s="368" t="s">
        <v>822</v>
      </c>
      <c r="H59" s="368" t="s">
        <v>554</v>
      </c>
      <c r="I59" s="368" t="s">
        <v>801</v>
      </c>
      <c r="J59" s="368" t="s">
        <v>760</v>
      </c>
      <c r="K59" s="368" t="s">
        <v>818</v>
      </c>
      <c r="L59" s="369">
        <v>2025</v>
      </c>
      <c r="M59" s="370">
        <v>67500</v>
      </c>
      <c r="N59" s="370">
        <v>18000</v>
      </c>
      <c r="O59" s="368" t="s">
        <v>819</v>
      </c>
    </row>
    <row r="60" spans="1:15" x14ac:dyDescent="0.3">
      <c r="A60" s="368" t="s">
        <v>726</v>
      </c>
      <c r="B60" s="368" t="s">
        <v>378</v>
      </c>
      <c r="C60" s="368" t="s">
        <v>590</v>
      </c>
      <c r="D60" s="368" t="s">
        <v>136</v>
      </c>
      <c r="E60" s="368" t="s">
        <v>139</v>
      </c>
      <c r="F60" s="368" t="s">
        <v>136</v>
      </c>
      <c r="G60" s="368" t="s">
        <v>822</v>
      </c>
      <c r="H60" s="368" t="s">
        <v>398</v>
      </c>
      <c r="I60" s="368" t="s">
        <v>786</v>
      </c>
      <c r="J60" s="368" t="s">
        <v>770</v>
      </c>
      <c r="K60" s="368" t="s">
        <v>818</v>
      </c>
      <c r="L60" s="369">
        <v>2025</v>
      </c>
      <c r="M60" s="370">
        <v>15150</v>
      </c>
      <c r="N60" s="370">
        <v>2020</v>
      </c>
      <c r="O60" s="368" t="s">
        <v>819</v>
      </c>
    </row>
    <row r="61" spans="1:15" x14ac:dyDescent="0.3">
      <c r="A61" s="368" t="s">
        <v>726</v>
      </c>
      <c r="B61" s="368" t="s">
        <v>378</v>
      </c>
      <c r="C61" s="368" t="s">
        <v>590</v>
      </c>
      <c r="D61" s="368" t="s">
        <v>136</v>
      </c>
      <c r="E61" s="368" t="s">
        <v>139</v>
      </c>
      <c r="F61" s="368" t="s">
        <v>136</v>
      </c>
      <c r="G61" s="368" t="s">
        <v>822</v>
      </c>
      <c r="H61" s="368" t="s">
        <v>506</v>
      </c>
      <c r="I61" s="368" t="s">
        <v>798</v>
      </c>
      <c r="J61" s="368" t="s">
        <v>1185</v>
      </c>
      <c r="K61" s="368" t="s">
        <v>818</v>
      </c>
      <c r="L61" s="369">
        <v>2025</v>
      </c>
      <c r="M61" s="370">
        <v>62640</v>
      </c>
      <c r="N61" s="370">
        <v>3600</v>
      </c>
      <c r="O61" s="368" t="s">
        <v>819</v>
      </c>
    </row>
    <row r="62" spans="1:15" x14ac:dyDescent="0.3">
      <c r="A62" s="368" t="s">
        <v>726</v>
      </c>
      <c r="B62" s="368" t="s">
        <v>378</v>
      </c>
      <c r="C62" s="368" t="s">
        <v>590</v>
      </c>
      <c r="D62" s="368" t="s">
        <v>136</v>
      </c>
      <c r="E62" s="368" t="s">
        <v>139</v>
      </c>
      <c r="F62" s="368" t="s">
        <v>136</v>
      </c>
      <c r="G62" s="368" t="s">
        <v>822</v>
      </c>
      <c r="H62" s="368" t="s">
        <v>542</v>
      </c>
      <c r="I62" s="368" t="s">
        <v>800</v>
      </c>
      <c r="J62" s="368" t="s">
        <v>745</v>
      </c>
      <c r="K62" s="368" t="s">
        <v>818</v>
      </c>
      <c r="L62" s="369">
        <v>2025</v>
      </c>
      <c r="M62" s="370">
        <v>3495.57</v>
      </c>
      <c r="N62" s="370">
        <v>268.89</v>
      </c>
      <c r="O62" s="368" t="s">
        <v>819</v>
      </c>
    </row>
    <row r="63" spans="1:15" x14ac:dyDescent="0.3">
      <c r="A63" s="368" t="s">
        <v>726</v>
      </c>
      <c r="B63" s="368" t="s">
        <v>378</v>
      </c>
      <c r="C63" s="368" t="s">
        <v>590</v>
      </c>
      <c r="D63" s="368" t="s">
        <v>136</v>
      </c>
      <c r="E63" s="368" t="s">
        <v>139</v>
      </c>
      <c r="F63" s="368" t="s">
        <v>136</v>
      </c>
      <c r="G63" s="368" t="s">
        <v>822</v>
      </c>
      <c r="H63" s="368" t="s">
        <v>329</v>
      </c>
      <c r="I63" s="368" t="s">
        <v>799</v>
      </c>
      <c r="J63" s="368" t="s">
        <v>745</v>
      </c>
      <c r="K63" s="368" t="s">
        <v>818</v>
      </c>
      <c r="L63" s="369">
        <v>2025</v>
      </c>
      <c r="M63" s="370">
        <v>48.4</v>
      </c>
      <c r="N63" s="370">
        <v>4.4000000000000004</v>
      </c>
      <c r="O63" s="368" t="s">
        <v>819</v>
      </c>
    </row>
    <row r="64" spans="1:15" x14ac:dyDescent="0.3">
      <c r="A64" s="368" t="s">
        <v>726</v>
      </c>
      <c r="B64" s="368" t="s">
        <v>378</v>
      </c>
      <c r="C64" s="368" t="s">
        <v>590</v>
      </c>
      <c r="D64" s="368" t="s">
        <v>136</v>
      </c>
      <c r="E64" s="368" t="s">
        <v>139</v>
      </c>
      <c r="F64" s="368" t="s">
        <v>136</v>
      </c>
      <c r="G64" s="368" t="s">
        <v>822</v>
      </c>
      <c r="H64" s="368" t="s">
        <v>330</v>
      </c>
      <c r="I64" s="368" t="s">
        <v>788</v>
      </c>
      <c r="J64" s="368" t="s">
        <v>745</v>
      </c>
      <c r="K64" s="368" t="s">
        <v>818</v>
      </c>
      <c r="L64" s="369">
        <v>2025</v>
      </c>
      <c r="M64" s="370">
        <v>3008556.8</v>
      </c>
      <c r="N64" s="370">
        <v>188034.8</v>
      </c>
      <c r="O64" s="368" t="s">
        <v>819</v>
      </c>
    </row>
    <row r="65" spans="1:15" x14ac:dyDescent="0.3">
      <c r="A65" s="368" t="s">
        <v>726</v>
      </c>
      <c r="B65" s="368" t="s">
        <v>378</v>
      </c>
      <c r="C65" s="368" t="s">
        <v>590</v>
      </c>
      <c r="D65" s="368" t="s">
        <v>136</v>
      </c>
      <c r="E65" s="368" t="s">
        <v>139</v>
      </c>
      <c r="F65" s="368" t="s">
        <v>136</v>
      </c>
      <c r="G65" s="368" t="s">
        <v>822</v>
      </c>
      <c r="H65" s="368" t="s">
        <v>333</v>
      </c>
      <c r="I65" s="368" t="s">
        <v>784</v>
      </c>
      <c r="J65" s="368" t="s">
        <v>745</v>
      </c>
      <c r="K65" s="368" t="s">
        <v>818</v>
      </c>
      <c r="L65" s="369">
        <v>2025</v>
      </c>
      <c r="M65" s="370">
        <v>296</v>
      </c>
      <c r="N65" s="370">
        <v>37</v>
      </c>
      <c r="O65" s="368" t="s">
        <v>819</v>
      </c>
    </row>
    <row r="66" spans="1:15" x14ac:dyDescent="0.3">
      <c r="A66" s="368" t="s">
        <v>726</v>
      </c>
      <c r="B66" s="368" t="s">
        <v>378</v>
      </c>
      <c r="C66" s="368" t="s">
        <v>590</v>
      </c>
      <c r="D66" s="368" t="s">
        <v>136</v>
      </c>
      <c r="E66" s="368" t="s">
        <v>139</v>
      </c>
      <c r="F66" s="368" t="s">
        <v>136</v>
      </c>
      <c r="G66" s="368" t="s">
        <v>822</v>
      </c>
      <c r="H66" s="368" t="s">
        <v>336</v>
      </c>
      <c r="I66" s="368" t="s">
        <v>787</v>
      </c>
      <c r="J66" s="368" t="s">
        <v>745</v>
      </c>
      <c r="K66" s="368" t="s">
        <v>818</v>
      </c>
      <c r="L66" s="369">
        <v>2025</v>
      </c>
      <c r="M66" s="370">
        <v>54900</v>
      </c>
      <c r="N66" s="370">
        <v>3000</v>
      </c>
      <c r="O66" s="368" t="s">
        <v>819</v>
      </c>
    </row>
    <row r="67" spans="1:15" x14ac:dyDescent="0.3">
      <c r="A67" s="368" t="s">
        <v>726</v>
      </c>
      <c r="B67" s="368" t="s">
        <v>378</v>
      </c>
      <c r="C67" s="368" t="s">
        <v>590</v>
      </c>
      <c r="D67" s="368" t="s">
        <v>136</v>
      </c>
      <c r="E67" s="368" t="s">
        <v>139</v>
      </c>
      <c r="F67" s="368" t="s">
        <v>136</v>
      </c>
      <c r="G67" s="368" t="s">
        <v>822</v>
      </c>
      <c r="H67" s="368" t="s">
        <v>567</v>
      </c>
      <c r="I67" s="368" t="s">
        <v>795</v>
      </c>
      <c r="J67" s="368" t="s">
        <v>773</v>
      </c>
      <c r="K67" s="368" t="s">
        <v>818</v>
      </c>
      <c r="L67" s="369">
        <v>2025</v>
      </c>
      <c r="M67" s="370">
        <v>1836</v>
      </c>
      <c r="N67" s="370">
        <v>900</v>
      </c>
      <c r="O67" s="368" t="s">
        <v>821</v>
      </c>
    </row>
    <row r="68" spans="1:15" x14ac:dyDescent="0.3">
      <c r="A68" s="368" t="s">
        <v>726</v>
      </c>
      <c r="B68" s="368" t="s">
        <v>378</v>
      </c>
      <c r="C68" s="368" t="s">
        <v>590</v>
      </c>
      <c r="D68" s="368" t="s">
        <v>136</v>
      </c>
      <c r="E68" s="368" t="s">
        <v>139</v>
      </c>
      <c r="F68" s="368" t="s">
        <v>136</v>
      </c>
      <c r="G68" s="368" t="s">
        <v>822</v>
      </c>
      <c r="H68" s="368" t="s">
        <v>508</v>
      </c>
      <c r="I68" s="368" t="s">
        <v>798</v>
      </c>
      <c r="J68" s="368" t="s">
        <v>1185</v>
      </c>
      <c r="K68" s="368" t="s">
        <v>818</v>
      </c>
      <c r="L68" s="369">
        <v>2025</v>
      </c>
      <c r="M68" s="370">
        <v>35000</v>
      </c>
      <c r="N68" s="370">
        <v>5000</v>
      </c>
      <c r="O68" s="368" t="s">
        <v>819</v>
      </c>
    </row>
    <row r="69" spans="1:15" x14ac:dyDescent="0.3">
      <c r="A69" s="368" t="s">
        <v>726</v>
      </c>
      <c r="B69" s="368" t="s">
        <v>378</v>
      </c>
      <c r="C69" s="368" t="s">
        <v>590</v>
      </c>
      <c r="D69" s="368" t="s">
        <v>136</v>
      </c>
      <c r="E69" s="368" t="s">
        <v>139</v>
      </c>
      <c r="F69" s="368" t="s">
        <v>136</v>
      </c>
      <c r="G69" s="368" t="s">
        <v>822</v>
      </c>
      <c r="H69" s="368" t="s">
        <v>509</v>
      </c>
      <c r="I69" s="368" t="s">
        <v>798</v>
      </c>
      <c r="J69" s="368" t="s">
        <v>1185</v>
      </c>
      <c r="K69" s="368" t="s">
        <v>818</v>
      </c>
      <c r="L69" s="369">
        <v>2025</v>
      </c>
      <c r="M69" s="370">
        <v>5364.0138820521797</v>
      </c>
      <c r="N69" s="370">
        <v>690</v>
      </c>
      <c r="O69" s="368" t="s">
        <v>819</v>
      </c>
    </row>
    <row r="70" spans="1:15" x14ac:dyDescent="0.3">
      <c r="A70" s="368" t="s">
        <v>726</v>
      </c>
      <c r="B70" s="368" t="s">
        <v>378</v>
      </c>
      <c r="C70" s="368" t="s">
        <v>590</v>
      </c>
      <c r="D70" s="368" t="s">
        <v>136</v>
      </c>
      <c r="E70" s="368" t="s">
        <v>139</v>
      </c>
      <c r="F70" s="368" t="s">
        <v>136</v>
      </c>
      <c r="G70" s="368" t="s">
        <v>822</v>
      </c>
      <c r="H70" s="368" t="s">
        <v>510</v>
      </c>
      <c r="I70" s="368" t="s">
        <v>798</v>
      </c>
      <c r="J70" s="368" t="s">
        <v>1185</v>
      </c>
      <c r="K70" s="368" t="s">
        <v>818</v>
      </c>
      <c r="L70" s="369">
        <v>2025</v>
      </c>
      <c r="M70" s="370">
        <v>30286.85</v>
      </c>
      <c r="N70" s="370">
        <v>5195</v>
      </c>
      <c r="O70" s="368" t="s">
        <v>819</v>
      </c>
    </row>
    <row r="71" spans="1:15" x14ac:dyDescent="0.3">
      <c r="A71" s="368" t="s">
        <v>726</v>
      </c>
      <c r="B71" s="368" t="s">
        <v>378</v>
      </c>
      <c r="C71" s="368" t="s">
        <v>590</v>
      </c>
      <c r="D71" s="368" t="s">
        <v>136</v>
      </c>
      <c r="E71" s="368" t="s">
        <v>139</v>
      </c>
      <c r="F71" s="368" t="s">
        <v>136</v>
      </c>
      <c r="G71" s="368" t="s">
        <v>822</v>
      </c>
      <c r="H71" s="368" t="s">
        <v>511</v>
      </c>
      <c r="I71" s="368" t="s">
        <v>785</v>
      </c>
      <c r="J71" s="368" t="s">
        <v>1185</v>
      </c>
      <c r="K71" s="368" t="s">
        <v>818</v>
      </c>
      <c r="L71" s="369">
        <v>2025</v>
      </c>
      <c r="M71" s="370">
        <v>89462.5</v>
      </c>
      <c r="N71" s="370">
        <v>10525</v>
      </c>
      <c r="O71" s="368" t="s">
        <v>819</v>
      </c>
    </row>
    <row r="72" spans="1:15" x14ac:dyDescent="0.3">
      <c r="A72" s="368" t="s">
        <v>726</v>
      </c>
      <c r="B72" s="368" t="s">
        <v>378</v>
      </c>
      <c r="C72" s="368" t="s">
        <v>590</v>
      </c>
      <c r="D72" s="368" t="s">
        <v>136</v>
      </c>
      <c r="E72" s="368" t="s">
        <v>139</v>
      </c>
      <c r="F72" s="368" t="s">
        <v>136</v>
      </c>
      <c r="G72" s="368" t="s">
        <v>822</v>
      </c>
      <c r="H72" s="368" t="s">
        <v>338</v>
      </c>
      <c r="I72" s="368" t="s">
        <v>786</v>
      </c>
      <c r="J72" s="368" t="s">
        <v>745</v>
      </c>
      <c r="K72" s="368" t="s">
        <v>818</v>
      </c>
      <c r="L72" s="369">
        <v>2025</v>
      </c>
      <c r="M72" s="370">
        <v>2251.1999999999998</v>
      </c>
      <c r="N72" s="370">
        <v>120</v>
      </c>
      <c r="O72" s="368" t="s">
        <v>819</v>
      </c>
    </row>
    <row r="73" spans="1:15" x14ac:dyDescent="0.3">
      <c r="A73" s="368" t="s">
        <v>726</v>
      </c>
      <c r="B73" s="368" t="s">
        <v>378</v>
      </c>
      <c r="C73" s="368" t="s">
        <v>590</v>
      </c>
      <c r="D73" s="368" t="s">
        <v>136</v>
      </c>
      <c r="E73" s="368" t="s">
        <v>139</v>
      </c>
      <c r="F73" s="368" t="s">
        <v>136</v>
      </c>
      <c r="G73" s="368" t="s">
        <v>822</v>
      </c>
      <c r="H73" s="368" t="s">
        <v>432</v>
      </c>
      <c r="I73" s="368" t="s">
        <v>798</v>
      </c>
      <c r="J73" s="368" t="s">
        <v>774</v>
      </c>
      <c r="K73" s="368" t="s">
        <v>818</v>
      </c>
      <c r="L73" s="369">
        <v>2025</v>
      </c>
      <c r="M73" s="370">
        <v>5296.2</v>
      </c>
      <c r="N73" s="370">
        <v>1358</v>
      </c>
      <c r="O73" s="368" t="s">
        <v>821</v>
      </c>
    </row>
    <row r="74" spans="1:15" x14ac:dyDescent="0.3">
      <c r="A74" s="368" t="s">
        <v>726</v>
      </c>
      <c r="B74" s="368" t="s">
        <v>378</v>
      </c>
      <c r="C74" s="368" t="s">
        <v>590</v>
      </c>
      <c r="D74" s="368" t="s">
        <v>136</v>
      </c>
      <c r="E74" s="368" t="s">
        <v>139</v>
      </c>
      <c r="F74" s="368" t="s">
        <v>136</v>
      </c>
      <c r="G74" s="368" t="s">
        <v>822</v>
      </c>
      <c r="H74" s="368" t="s">
        <v>433</v>
      </c>
      <c r="I74" s="368" t="s">
        <v>798</v>
      </c>
      <c r="J74" s="368" t="s">
        <v>774</v>
      </c>
      <c r="K74" s="368" t="s">
        <v>818</v>
      </c>
      <c r="L74" s="369">
        <v>2025</v>
      </c>
      <c r="M74" s="370">
        <v>3070.9558000000002</v>
      </c>
      <c r="N74" s="370">
        <v>113</v>
      </c>
      <c r="O74" s="368" t="s">
        <v>821</v>
      </c>
    </row>
    <row r="75" spans="1:15" x14ac:dyDescent="0.3">
      <c r="A75" s="368" t="s">
        <v>726</v>
      </c>
      <c r="B75" s="368" t="s">
        <v>378</v>
      </c>
      <c r="C75" s="368" t="s">
        <v>590</v>
      </c>
      <c r="D75" s="368" t="s">
        <v>136</v>
      </c>
      <c r="E75" s="368" t="s">
        <v>139</v>
      </c>
      <c r="F75" s="368" t="s">
        <v>136</v>
      </c>
      <c r="G75" s="368" t="s">
        <v>822</v>
      </c>
      <c r="H75" s="368" t="s">
        <v>539</v>
      </c>
      <c r="I75" s="368" t="s">
        <v>789</v>
      </c>
      <c r="J75" s="368" t="s">
        <v>740</v>
      </c>
      <c r="K75" s="368" t="s">
        <v>818</v>
      </c>
      <c r="L75" s="369">
        <v>2025</v>
      </c>
      <c r="M75" s="370">
        <v>6523447.476609</v>
      </c>
      <c r="N75" s="370">
        <v>698525.87100000004</v>
      </c>
      <c r="O75" s="368" t="s">
        <v>819</v>
      </c>
    </row>
    <row r="76" spans="1:15" x14ac:dyDescent="0.3">
      <c r="A76" s="368" t="s">
        <v>726</v>
      </c>
      <c r="B76" s="368" t="s">
        <v>378</v>
      </c>
      <c r="C76" s="368" t="s">
        <v>590</v>
      </c>
      <c r="D76" s="368" t="s">
        <v>136</v>
      </c>
      <c r="E76" s="368" t="s">
        <v>139</v>
      </c>
      <c r="F76" s="368" t="s">
        <v>136</v>
      </c>
      <c r="G76" s="368" t="s">
        <v>822</v>
      </c>
      <c r="H76" s="368" t="s">
        <v>420</v>
      </c>
      <c r="I76" s="368" t="s">
        <v>789</v>
      </c>
      <c r="J76" s="368" t="s">
        <v>781</v>
      </c>
      <c r="K76" s="368" t="s">
        <v>818</v>
      </c>
      <c r="L76" s="369">
        <v>2025</v>
      </c>
      <c r="M76" s="370">
        <v>2438.06</v>
      </c>
      <c r="N76" s="370">
        <v>1754</v>
      </c>
      <c r="O76" s="368" t="s">
        <v>819</v>
      </c>
    </row>
    <row r="77" spans="1:15" x14ac:dyDescent="0.3">
      <c r="A77" s="368" t="s">
        <v>726</v>
      </c>
      <c r="B77" s="368" t="s">
        <v>378</v>
      </c>
      <c r="C77" s="368" t="s">
        <v>590</v>
      </c>
      <c r="D77" s="368" t="s">
        <v>136</v>
      </c>
      <c r="E77" s="368" t="s">
        <v>139</v>
      </c>
      <c r="F77" s="368" t="s">
        <v>136</v>
      </c>
      <c r="G77" s="368" t="s">
        <v>822</v>
      </c>
      <c r="H77" s="368" t="s">
        <v>565</v>
      </c>
      <c r="I77" s="368" t="s">
        <v>798</v>
      </c>
      <c r="J77" s="368" t="s">
        <v>767</v>
      </c>
      <c r="K77" s="368" t="s">
        <v>818</v>
      </c>
      <c r="L77" s="369">
        <v>2025</v>
      </c>
      <c r="M77" s="370">
        <v>5890.32</v>
      </c>
      <c r="N77" s="370">
        <v>606</v>
      </c>
      <c r="O77" s="368" t="s">
        <v>819</v>
      </c>
    </row>
    <row r="78" spans="1:15" x14ac:dyDescent="0.3">
      <c r="A78" s="368" t="s">
        <v>726</v>
      </c>
      <c r="B78" s="368" t="s">
        <v>378</v>
      </c>
      <c r="C78" s="368" t="s">
        <v>590</v>
      </c>
      <c r="D78" s="368" t="s">
        <v>136</v>
      </c>
      <c r="E78" s="368" t="s">
        <v>139</v>
      </c>
      <c r="F78" s="368" t="s">
        <v>136</v>
      </c>
      <c r="G78" s="368" t="s">
        <v>822</v>
      </c>
      <c r="H78" s="368" t="s">
        <v>540</v>
      </c>
      <c r="I78" s="368" t="s">
        <v>790</v>
      </c>
      <c r="J78" s="368" t="s">
        <v>742</v>
      </c>
      <c r="K78" s="368" t="s">
        <v>818</v>
      </c>
      <c r="L78" s="369">
        <v>2025</v>
      </c>
      <c r="M78" s="370">
        <v>21000</v>
      </c>
      <c r="N78" s="370">
        <v>700</v>
      </c>
      <c r="O78" s="368" t="s">
        <v>819</v>
      </c>
    </row>
    <row r="79" spans="1:15" x14ac:dyDescent="0.3">
      <c r="A79" s="368" t="s">
        <v>726</v>
      </c>
      <c r="B79" s="368" t="s">
        <v>378</v>
      </c>
      <c r="C79" s="368" t="s">
        <v>590</v>
      </c>
      <c r="D79" s="368" t="s">
        <v>136</v>
      </c>
      <c r="E79" s="368" t="s">
        <v>139</v>
      </c>
      <c r="F79" s="368" t="s">
        <v>136</v>
      </c>
      <c r="G79" s="368" t="s">
        <v>822</v>
      </c>
      <c r="H79" s="368" t="s">
        <v>437</v>
      </c>
      <c r="I79" s="368" t="s">
        <v>796</v>
      </c>
      <c r="J79" s="368" t="s">
        <v>738</v>
      </c>
      <c r="K79" s="368" t="s">
        <v>818</v>
      </c>
      <c r="L79" s="369">
        <v>2025</v>
      </c>
      <c r="M79" s="370">
        <v>15342.4</v>
      </c>
      <c r="N79" s="370">
        <v>1720</v>
      </c>
      <c r="O79" s="368" t="s">
        <v>819</v>
      </c>
    </row>
    <row r="80" spans="1:15" x14ac:dyDescent="0.3">
      <c r="A80" s="368" t="s">
        <v>726</v>
      </c>
      <c r="B80" s="368" t="s">
        <v>378</v>
      </c>
      <c r="C80" s="368" t="s">
        <v>590</v>
      </c>
      <c r="D80" s="368" t="s">
        <v>136</v>
      </c>
      <c r="E80" s="368" t="s">
        <v>139</v>
      </c>
      <c r="F80" s="368" t="s">
        <v>136</v>
      </c>
      <c r="G80" s="368" t="s">
        <v>822</v>
      </c>
      <c r="H80" s="368" t="s">
        <v>561</v>
      </c>
      <c r="I80" s="368" t="s">
        <v>789</v>
      </c>
      <c r="J80" s="368" t="s">
        <v>761</v>
      </c>
      <c r="K80" s="368" t="s">
        <v>818</v>
      </c>
      <c r="L80" s="369">
        <v>2025</v>
      </c>
      <c r="M80" s="370">
        <v>204200</v>
      </c>
      <c r="N80" s="370">
        <v>10000</v>
      </c>
      <c r="O80" s="368" t="s">
        <v>819</v>
      </c>
    </row>
    <row r="81" spans="1:15" x14ac:dyDescent="0.3">
      <c r="A81" s="368" t="s">
        <v>726</v>
      </c>
      <c r="B81" s="368" t="s">
        <v>378</v>
      </c>
      <c r="C81" s="368" t="s">
        <v>590</v>
      </c>
      <c r="D81" s="368" t="s">
        <v>136</v>
      </c>
      <c r="E81" s="368" t="s">
        <v>139</v>
      </c>
      <c r="F81" s="368" t="s">
        <v>136</v>
      </c>
      <c r="G81" s="368" t="s">
        <v>822</v>
      </c>
      <c r="H81" s="368" t="s">
        <v>538</v>
      </c>
      <c r="I81" s="368" t="s">
        <v>798</v>
      </c>
      <c r="J81" s="368" t="s">
        <v>740</v>
      </c>
      <c r="K81" s="368" t="s">
        <v>818</v>
      </c>
      <c r="L81" s="369">
        <v>2025</v>
      </c>
      <c r="M81" s="370">
        <v>150169.76</v>
      </c>
      <c r="N81" s="370">
        <v>14439.4</v>
      </c>
      <c r="O81" s="368" t="s">
        <v>819</v>
      </c>
    </row>
    <row r="82" spans="1:15" x14ac:dyDescent="0.3">
      <c r="A82" s="368" t="s">
        <v>726</v>
      </c>
      <c r="B82" s="368" t="s">
        <v>378</v>
      </c>
      <c r="C82" s="368" t="s">
        <v>590</v>
      </c>
      <c r="D82" s="368" t="s">
        <v>136</v>
      </c>
      <c r="E82" s="368" t="s">
        <v>139</v>
      </c>
      <c r="F82" s="368" t="s">
        <v>136</v>
      </c>
      <c r="G82" s="368" t="s">
        <v>822</v>
      </c>
      <c r="H82" s="368" t="s">
        <v>412</v>
      </c>
      <c r="I82" s="368" t="s">
        <v>801</v>
      </c>
      <c r="J82" s="368" t="s">
        <v>1186</v>
      </c>
      <c r="K82" s="368" t="s">
        <v>818</v>
      </c>
      <c r="L82" s="369">
        <v>2025</v>
      </c>
      <c r="M82" s="370">
        <v>39815.300000000003</v>
      </c>
      <c r="N82" s="370">
        <v>2473</v>
      </c>
      <c r="O82" s="368" t="s">
        <v>819</v>
      </c>
    </row>
    <row r="83" spans="1:15" x14ac:dyDescent="0.3">
      <c r="A83" s="368" t="s">
        <v>726</v>
      </c>
      <c r="B83" s="368" t="s">
        <v>378</v>
      </c>
      <c r="C83" s="368" t="s">
        <v>590</v>
      </c>
      <c r="D83" s="368" t="s">
        <v>136</v>
      </c>
      <c r="E83" s="368" t="s">
        <v>139</v>
      </c>
      <c r="F83" s="368" t="s">
        <v>136</v>
      </c>
      <c r="G83" s="368" t="s">
        <v>822</v>
      </c>
      <c r="H83" s="368" t="s">
        <v>423</v>
      </c>
      <c r="I83" s="368" t="s">
        <v>798</v>
      </c>
      <c r="J83" s="368" t="s">
        <v>781</v>
      </c>
      <c r="K83" s="368" t="s">
        <v>818</v>
      </c>
      <c r="L83" s="369">
        <v>2025</v>
      </c>
      <c r="M83" s="370">
        <v>1003.2</v>
      </c>
      <c r="N83" s="370">
        <v>176</v>
      </c>
      <c r="O83" s="368" t="s">
        <v>819</v>
      </c>
    </row>
    <row r="84" spans="1:15" x14ac:dyDescent="0.3">
      <c r="A84" s="368" t="s">
        <v>726</v>
      </c>
      <c r="B84" s="368" t="s">
        <v>378</v>
      </c>
      <c r="C84" s="368" t="s">
        <v>590</v>
      </c>
      <c r="D84" s="368" t="s">
        <v>136</v>
      </c>
      <c r="E84" s="368" t="s">
        <v>139</v>
      </c>
      <c r="F84" s="368" t="s">
        <v>136</v>
      </c>
      <c r="G84" s="368" t="s">
        <v>822</v>
      </c>
      <c r="H84" s="368" t="s">
        <v>566</v>
      </c>
      <c r="I84" s="368" t="s">
        <v>798</v>
      </c>
      <c r="J84" s="368" t="s">
        <v>767</v>
      </c>
      <c r="K84" s="368" t="s">
        <v>818</v>
      </c>
      <c r="L84" s="369">
        <v>2025</v>
      </c>
      <c r="M84" s="370">
        <v>3256</v>
      </c>
      <c r="N84" s="370">
        <v>110</v>
      </c>
      <c r="O84" s="368" t="s">
        <v>819</v>
      </c>
    </row>
    <row r="85" spans="1:15" x14ac:dyDescent="0.3">
      <c r="A85" s="368" t="s">
        <v>726</v>
      </c>
      <c r="B85" s="368" t="s">
        <v>378</v>
      </c>
      <c r="C85" s="368" t="s">
        <v>590</v>
      </c>
      <c r="D85" s="368" t="s">
        <v>136</v>
      </c>
      <c r="E85" s="368" t="s">
        <v>139</v>
      </c>
      <c r="F85" s="368" t="s">
        <v>136</v>
      </c>
      <c r="G85" s="368" t="s">
        <v>822</v>
      </c>
      <c r="H85" s="368" t="s">
        <v>438</v>
      </c>
      <c r="I85" s="368" t="s">
        <v>790</v>
      </c>
      <c r="J85" s="368" t="s">
        <v>738</v>
      </c>
      <c r="K85" s="368" t="s">
        <v>818</v>
      </c>
      <c r="L85" s="369">
        <v>2025</v>
      </c>
      <c r="M85" s="370">
        <v>5340</v>
      </c>
      <c r="N85" s="370">
        <v>1200</v>
      </c>
      <c r="O85" s="368" t="s">
        <v>819</v>
      </c>
    </row>
    <row r="86" spans="1:15" x14ac:dyDescent="0.3">
      <c r="A86" s="368" t="s">
        <v>726</v>
      </c>
      <c r="B86" s="368" t="s">
        <v>378</v>
      </c>
      <c r="C86" s="368" t="s">
        <v>590</v>
      </c>
      <c r="D86" s="368" t="s">
        <v>136</v>
      </c>
      <c r="E86" s="368" t="s">
        <v>139</v>
      </c>
      <c r="F86" s="368" t="s">
        <v>136</v>
      </c>
      <c r="G86" s="368" t="s">
        <v>822</v>
      </c>
      <c r="H86" s="368" t="s">
        <v>556</v>
      </c>
      <c r="I86" s="368" t="s">
        <v>799</v>
      </c>
      <c r="J86" s="368" t="s">
        <v>760</v>
      </c>
      <c r="K86" s="368" t="s">
        <v>818</v>
      </c>
      <c r="L86" s="369">
        <v>2025</v>
      </c>
      <c r="M86" s="370">
        <v>193500</v>
      </c>
      <c r="N86" s="370">
        <v>129000</v>
      </c>
      <c r="O86" s="368" t="s">
        <v>819</v>
      </c>
    </row>
    <row r="87" spans="1:15" x14ac:dyDescent="0.3">
      <c r="A87" s="368" t="s">
        <v>726</v>
      </c>
      <c r="B87" s="368" t="s">
        <v>378</v>
      </c>
      <c r="C87" s="368" t="s">
        <v>590</v>
      </c>
      <c r="D87" s="368" t="s">
        <v>136</v>
      </c>
      <c r="E87" s="368" t="s">
        <v>139</v>
      </c>
      <c r="F87" s="368" t="s">
        <v>136</v>
      </c>
      <c r="G87" s="368" t="s">
        <v>822</v>
      </c>
      <c r="H87" s="368" t="s">
        <v>425</v>
      </c>
      <c r="I87" s="368" t="s">
        <v>798</v>
      </c>
      <c r="J87" s="368" t="s">
        <v>781</v>
      </c>
      <c r="K87" s="368" t="s">
        <v>818</v>
      </c>
      <c r="L87" s="369">
        <v>2025</v>
      </c>
      <c r="M87" s="370">
        <v>571.12</v>
      </c>
      <c r="N87" s="370">
        <v>88</v>
      </c>
      <c r="O87" s="368" t="s">
        <v>819</v>
      </c>
    </row>
    <row r="88" spans="1:15" x14ac:dyDescent="0.3">
      <c r="A88" s="368" t="s">
        <v>726</v>
      </c>
      <c r="B88" s="368" t="s">
        <v>378</v>
      </c>
      <c r="C88" s="368" t="s">
        <v>590</v>
      </c>
      <c r="D88" s="368" t="s">
        <v>136</v>
      </c>
      <c r="E88" s="368" t="s">
        <v>139</v>
      </c>
      <c r="F88" s="368" t="s">
        <v>136</v>
      </c>
      <c r="G88" s="368" t="s">
        <v>822</v>
      </c>
      <c r="H88" s="368" t="s">
        <v>339</v>
      </c>
      <c r="I88" s="368" t="s">
        <v>790</v>
      </c>
      <c r="J88" s="368" t="s">
        <v>745</v>
      </c>
      <c r="K88" s="368" t="s">
        <v>818</v>
      </c>
      <c r="L88" s="369">
        <v>2025</v>
      </c>
      <c r="M88" s="370">
        <v>23112</v>
      </c>
      <c r="N88" s="370">
        <v>1155.5999999999999</v>
      </c>
      <c r="O88" s="368" t="s">
        <v>819</v>
      </c>
    </row>
    <row r="89" spans="1:15" x14ac:dyDescent="0.3">
      <c r="A89" s="368" t="s">
        <v>726</v>
      </c>
      <c r="B89" s="368" t="s">
        <v>378</v>
      </c>
      <c r="C89" s="368" t="s">
        <v>590</v>
      </c>
      <c r="D89" s="368" t="s">
        <v>136</v>
      </c>
      <c r="E89" s="368" t="s">
        <v>139</v>
      </c>
      <c r="F89" s="368" t="s">
        <v>136</v>
      </c>
      <c r="G89" s="368" t="s">
        <v>822</v>
      </c>
      <c r="H89" s="368" t="s">
        <v>439</v>
      </c>
      <c r="I89" s="368" t="s">
        <v>785</v>
      </c>
      <c r="J89" s="368" t="s">
        <v>738</v>
      </c>
      <c r="K89" s="368" t="s">
        <v>818</v>
      </c>
      <c r="L89" s="369">
        <v>2025</v>
      </c>
      <c r="M89" s="370">
        <v>230969.13</v>
      </c>
      <c r="N89" s="370">
        <v>11361</v>
      </c>
      <c r="O89" s="368" t="s">
        <v>819</v>
      </c>
    </row>
    <row r="90" spans="1:15" x14ac:dyDescent="0.3">
      <c r="A90" s="368" t="s">
        <v>726</v>
      </c>
      <c r="B90" s="368" t="s">
        <v>378</v>
      </c>
      <c r="C90" s="368" t="s">
        <v>590</v>
      </c>
      <c r="D90" s="368" t="s">
        <v>136</v>
      </c>
      <c r="E90" s="368" t="s">
        <v>139</v>
      </c>
      <c r="F90" s="368" t="s">
        <v>136</v>
      </c>
      <c r="G90" s="368" t="s">
        <v>822</v>
      </c>
      <c r="H90" s="368" t="s">
        <v>440</v>
      </c>
      <c r="I90" s="368" t="s">
        <v>797</v>
      </c>
      <c r="J90" s="368" t="s">
        <v>738</v>
      </c>
      <c r="K90" s="368" t="s">
        <v>818</v>
      </c>
      <c r="L90" s="369">
        <v>2025</v>
      </c>
      <c r="M90" s="370">
        <v>1313.2639999999999</v>
      </c>
      <c r="N90" s="370">
        <v>168.8</v>
      </c>
      <c r="O90" s="368" t="s">
        <v>819</v>
      </c>
    </row>
    <row r="91" spans="1:15" x14ac:dyDescent="0.3">
      <c r="A91" s="368" t="s">
        <v>726</v>
      </c>
      <c r="B91" s="368" t="s">
        <v>378</v>
      </c>
      <c r="C91" s="368" t="s">
        <v>590</v>
      </c>
      <c r="D91" s="368" t="s">
        <v>136</v>
      </c>
      <c r="E91" s="368" t="s">
        <v>139</v>
      </c>
      <c r="F91" s="368" t="s">
        <v>136</v>
      </c>
      <c r="G91" s="368" t="s">
        <v>822</v>
      </c>
      <c r="H91" s="368" t="s">
        <v>427</v>
      </c>
      <c r="I91" s="368" t="s">
        <v>784</v>
      </c>
      <c r="J91" s="368" t="s">
        <v>781</v>
      </c>
      <c r="K91" s="368" t="s">
        <v>818</v>
      </c>
      <c r="L91" s="369">
        <v>2025</v>
      </c>
      <c r="M91" s="370">
        <v>3991.68</v>
      </c>
      <c r="N91" s="370">
        <v>403.2</v>
      </c>
      <c r="O91" s="368" t="s">
        <v>819</v>
      </c>
    </row>
    <row r="92" spans="1:15" x14ac:dyDescent="0.3">
      <c r="A92" s="368" t="s">
        <v>726</v>
      </c>
      <c r="B92" s="368" t="s">
        <v>378</v>
      </c>
      <c r="C92" s="368" t="s">
        <v>590</v>
      </c>
      <c r="D92" s="368" t="s">
        <v>136</v>
      </c>
      <c r="E92" s="368" t="s">
        <v>139</v>
      </c>
      <c r="F92" s="368" t="s">
        <v>136</v>
      </c>
      <c r="G92" s="368" t="s">
        <v>822</v>
      </c>
      <c r="H92" s="368" t="s">
        <v>414</v>
      </c>
      <c r="I92" s="368" t="s">
        <v>801</v>
      </c>
      <c r="J92" s="368" t="s">
        <v>1186</v>
      </c>
      <c r="K92" s="368" t="s">
        <v>818</v>
      </c>
      <c r="L92" s="369">
        <v>2025</v>
      </c>
      <c r="M92" s="370">
        <v>57103.76</v>
      </c>
      <c r="N92" s="370">
        <v>2996</v>
      </c>
      <c r="O92" s="368" t="s">
        <v>819</v>
      </c>
    </row>
    <row r="93" spans="1:15" x14ac:dyDescent="0.3">
      <c r="A93" s="368" t="s">
        <v>726</v>
      </c>
      <c r="B93" s="368" t="s">
        <v>378</v>
      </c>
      <c r="C93" s="368" t="s">
        <v>590</v>
      </c>
      <c r="D93" s="368" t="s">
        <v>136</v>
      </c>
      <c r="E93" s="368" t="s">
        <v>140</v>
      </c>
      <c r="F93" s="368" t="s">
        <v>136</v>
      </c>
      <c r="G93" s="368" t="s">
        <v>823</v>
      </c>
      <c r="H93" s="368" t="s">
        <v>483</v>
      </c>
      <c r="I93" s="368" t="s">
        <v>788</v>
      </c>
      <c r="J93" s="368" t="s">
        <v>1185</v>
      </c>
      <c r="K93" s="368" t="s">
        <v>818</v>
      </c>
      <c r="L93" s="369">
        <v>2025</v>
      </c>
      <c r="M93" s="370">
        <v>2299.5</v>
      </c>
      <c r="N93" s="370">
        <v>219</v>
      </c>
      <c r="O93" s="368" t="s">
        <v>819</v>
      </c>
    </row>
    <row r="94" spans="1:15" x14ac:dyDescent="0.3">
      <c r="A94" s="368" t="s">
        <v>726</v>
      </c>
      <c r="B94" s="368" t="s">
        <v>378</v>
      </c>
      <c r="C94" s="368" t="s">
        <v>590</v>
      </c>
      <c r="D94" s="368" t="s">
        <v>136</v>
      </c>
      <c r="E94" s="368" t="s">
        <v>140</v>
      </c>
      <c r="F94" s="368" t="s">
        <v>136</v>
      </c>
      <c r="G94" s="368" t="s">
        <v>823</v>
      </c>
      <c r="H94" s="368" t="s">
        <v>499</v>
      </c>
      <c r="I94" s="368" t="s">
        <v>798</v>
      </c>
      <c r="J94" s="368" t="s">
        <v>1185</v>
      </c>
      <c r="K94" s="368" t="s">
        <v>818</v>
      </c>
      <c r="L94" s="369">
        <v>2025</v>
      </c>
      <c r="M94" s="370">
        <v>1200</v>
      </c>
      <c r="N94" s="370">
        <v>200</v>
      </c>
      <c r="O94" s="368" t="s">
        <v>819</v>
      </c>
    </row>
    <row r="95" spans="1:15" x14ac:dyDescent="0.3">
      <c r="A95" s="368" t="s">
        <v>726</v>
      </c>
      <c r="B95" s="368" t="s">
        <v>378</v>
      </c>
      <c r="C95" s="368" t="s">
        <v>590</v>
      </c>
      <c r="D95" s="368" t="s">
        <v>136</v>
      </c>
      <c r="E95" s="368" t="s">
        <v>140</v>
      </c>
      <c r="F95" s="368" t="s">
        <v>136</v>
      </c>
      <c r="G95" s="368" t="s">
        <v>823</v>
      </c>
      <c r="H95" s="368" t="s">
        <v>320</v>
      </c>
      <c r="I95" s="368" t="s">
        <v>797</v>
      </c>
      <c r="J95" s="368" t="s">
        <v>745</v>
      </c>
      <c r="K95" s="368" t="s">
        <v>818</v>
      </c>
      <c r="L95" s="369">
        <v>2025</v>
      </c>
      <c r="M95" s="370">
        <v>264.38499999999999</v>
      </c>
      <c r="N95" s="370">
        <v>27.83</v>
      </c>
      <c r="O95" s="368" t="s">
        <v>819</v>
      </c>
    </row>
    <row r="96" spans="1:15" x14ac:dyDescent="0.3">
      <c r="A96" s="368" t="s">
        <v>726</v>
      </c>
      <c r="B96" s="368" t="s">
        <v>378</v>
      </c>
      <c r="C96" s="368" t="s">
        <v>590</v>
      </c>
      <c r="D96" s="368" t="s">
        <v>136</v>
      </c>
      <c r="E96" s="368" t="s">
        <v>140</v>
      </c>
      <c r="F96" s="368" t="s">
        <v>136</v>
      </c>
      <c r="G96" s="368" t="s">
        <v>823</v>
      </c>
      <c r="H96" s="368" t="s">
        <v>506</v>
      </c>
      <c r="I96" s="368" t="s">
        <v>798</v>
      </c>
      <c r="J96" s="368" t="s">
        <v>1185</v>
      </c>
      <c r="K96" s="368" t="s">
        <v>818</v>
      </c>
      <c r="L96" s="369">
        <v>2025</v>
      </c>
      <c r="M96" s="370">
        <v>40020</v>
      </c>
      <c r="N96" s="370">
        <v>2300</v>
      </c>
      <c r="O96" s="368" t="s">
        <v>819</v>
      </c>
    </row>
    <row r="97" spans="1:15" x14ac:dyDescent="0.3">
      <c r="A97" s="368" t="s">
        <v>726</v>
      </c>
      <c r="B97" s="368" t="s">
        <v>378</v>
      </c>
      <c r="C97" s="368" t="s">
        <v>590</v>
      </c>
      <c r="D97" s="368" t="s">
        <v>136</v>
      </c>
      <c r="E97" s="368" t="s">
        <v>140</v>
      </c>
      <c r="F97" s="368" t="s">
        <v>136</v>
      </c>
      <c r="G97" s="368" t="s">
        <v>823</v>
      </c>
      <c r="H97" s="368" t="s">
        <v>542</v>
      </c>
      <c r="I97" s="368" t="s">
        <v>800</v>
      </c>
      <c r="J97" s="368" t="s">
        <v>745</v>
      </c>
      <c r="K97" s="368" t="s">
        <v>818</v>
      </c>
      <c r="L97" s="369">
        <v>2025</v>
      </c>
      <c r="M97" s="370">
        <v>3432.91</v>
      </c>
      <c r="N97" s="370">
        <v>264.07</v>
      </c>
      <c r="O97" s="368" t="s">
        <v>819</v>
      </c>
    </row>
    <row r="98" spans="1:15" x14ac:dyDescent="0.3">
      <c r="A98" s="368" t="s">
        <v>726</v>
      </c>
      <c r="B98" s="368" t="s">
        <v>378</v>
      </c>
      <c r="C98" s="368" t="s">
        <v>590</v>
      </c>
      <c r="D98" s="368" t="s">
        <v>136</v>
      </c>
      <c r="E98" s="368" t="s">
        <v>140</v>
      </c>
      <c r="F98" s="368" t="s">
        <v>136</v>
      </c>
      <c r="G98" s="368" t="s">
        <v>823</v>
      </c>
      <c r="H98" s="368" t="s">
        <v>330</v>
      </c>
      <c r="I98" s="368" t="s">
        <v>788</v>
      </c>
      <c r="J98" s="368" t="s">
        <v>745</v>
      </c>
      <c r="K98" s="368" t="s">
        <v>818</v>
      </c>
      <c r="L98" s="369">
        <v>2025</v>
      </c>
      <c r="M98" s="370">
        <v>29100.799999999999</v>
      </c>
      <c r="N98" s="370">
        <v>1818.8</v>
      </c>
      <c r="O98" s="368" t="s">
        <v>819</v>
      </c>
    </row>
    <row r="99" spans="1:15" x14ac:dyDescent="0.3">
      <c r="A99" s="368" t="s">
        <v>726</v>
      </c>
      <c r="B99" s="368" t="s">
        <v>378</v>
      </c>
      <c r="C99" s="368" t="s">
        <v>590</v>
      </c>
      <c r="D99" s="368" t="s">
        <v>136</v>
      </c>
      <c r="E99" s="368" t="s">
        <v>140</v>
      </c>
      <c r="F99" s="368" t="s">
        <v>136</v>
      </c>
      <c r="G99" s="368" t="s">
        <v>823</v>
      </c>
      <c r="H99" s="368" t="s">
        <v>432</v>
      </c>
      <c r="I99" s="368" t="s">
        <v>798</v>
      </c>
      <c r="J99" s="368" t="s">
        <v>774</v>
      </c>
      <c r="K99" s="368" t="s">
        <v>818</v>
      </c>
      <c r="L99" s="369">
        <v>2025</v>
      </c>
      <c r="M99" s="370">
        <v>175.5</v>
      </c>
      <c r="N99" s="370">
        <v>45</v>
      </c>
      <c r="O99" s="368" t="s">
        <v>821</v>
      </c>
    </row>
    <row r="100" spans="1:15" x14ac:dyDescent="0.3">
      <c r="A100" s="368" t="s">
        <v>726</v>
      </c>
      <c r="B100" s="368" t="s">
        <v>378</v>
      </c>
      <c r="C100" s="368" t="s">
        <v>590</v>
      </c>
      <c r="D100" s="368" t="s">
        <v>136</v>
      </c>
      <c r="E100" s="368" t="s">
        <v>140</v>
      </c>
      <c r="F100" s="368" t="s">
        <v>136</v>
      </c>
      <c r="G100" s="368" t="s">
        <v>823</v>
      </c>
      <c r="H100" s="368" t="s">
        <v>539</v>
      </c>
      <c r="I100" s="368" t="s">
        <v>789</v>
      </c>
      <c r="J100" s="368" t="s">
        <v>740</v>
      </c>
      <c r="K100" s="368" t="s">
        <v>818</v>
      </c>
      <c r="L100" s="369">
        <v>2025</v>
      </c>
      <c r="M100" s="370">
        <v>539896.08600000001</v>
      </c>
      <c r="N100" s="370">
        <v>54922.92</v>
      </c>
      <c r="O100" s="368" t="s">
        <v>819</v>
      </c>
    </row>
    <row r="101" spans="1:15" x14ac:dyDescent="0.3">
      <c r="A101" s="368" t="s">
        <v>726</v>
      </c>
      <c r="B101" s="368" t="s">
        <v>378</v>
      </c>
      <c r="C101" s="368" t="s">
        <v>590</v>
      </c>
      <c r="D101" s="368" t="s">
        <v>136</v>
      </c>
      <c r="E101" s="368" t="s">
        <v>140</v>
      </c>
      <c r="F101" s="368" t="s">
        <v>136</v>
      </c>
      <c r="G101" s="368" t="s">
        <v>823</v>
      </c>
      <c r="H101" s="368" t="s">
        <v>565</v>
      </c>
      <c r="I101" s="368" t="s">
        <v>798</v>
      </c>
      <c r="J101" s="368" t="s">
        <v>767</v>
      </c>
      <c r="K101" s="368" t="s">
        <v>818</v>
      </c>
      <c r="L101" s="369">
        <v>2025</v>
      </c>
      <c r="M101" s="370">
        <v>1710.72</v>
      </c>
      <c r="N101" s="370">
        <v>176</v>
      </c>
      <c r="O101" s="368" t="s">
        <v>819</v>
      </c>
    </row>
    <row r="102" spans="1:15" x14ac:dyDescent="0.3">
      <c r="A102" s="368" t="s">
        <v>726</v>
      </c>
      <c r="B102" s="368" t="s">
        <v>378</v>
      </c>
      <c r="C102" s="368" t="s">
        <v>590</v>
      </c>
      <c r="D102" s="368" t="s">
        <v>136</v>
      </c>
      <c r="E102" s="368" t="s">
        <v>140</v>
      </c>
      <c r="F102" s="368" t="s">
        <v>136</v>
      </c>
      <c r="G102" s="368" t="s">
        <v>823</v>
      </c>
      <c r="H102" s="368" t="s">
        <v>437</v>
      </c>
      <c r="I102" s="368" t="s">
        <v>796</v>
      </c>
      <c r="J102" s="368" t="s">
        <v>738</v>
      </c>
      <c r="K102" s="368" t="s">
        <v>818</v>
      </c>
      <c r="L102" s="369">
        <v>2025</v>
      </c>
      <c r="M102" s="370">
        <v>75525.64</v>
      </c>
      <c r="N102" s="370">
        <v>8467</v>
      </c>
      <c r="O102" s="368" t="s">
        <v>819</v>
      </c>
    </row>
    <row r="103" spans="1:15" x14ac:dyDescent="0.3">
      <c r="A103" s="368" t="s">
        <v>726</v>
      </c>
      <c r="B103" s="368" t="s">
        <v>378</v>
      </c>
      <c r="C103" s="368" t="s">
        <v>590</v>
      </c>
      <c r="D103" s="368" t="s">
        <v>136</v>
      </c>
      <c r="E103" s="368" t="s">
        <v>140</v>
      </c>
      <c r="F103" s="368" t="s">
        <v>136</v>
      </c>
      <c r="G103" s="368" t="s">
        <v>823</v>
      </c>
      <c r="H103" s="368" t="s">
        <v>339</v>
      </c>
      <c r="I103" s="368" t="s">
        <v>790</v>
      </c>
      <c r="J103" s="368" t="s">
        <v>745</v>
      </c>
      <c r="K103" s="368" t="s">
        <v>818</v>
      </c>
      <c r="L103" s="369">
        <v>2025</v>
      </c>
      <c r="M103" s="370">
        <v>2500</v>
      </c>
      <c r="N103" s="370">
        <v>125</v>
      </c>
      <c r="O103" s="368" t="s">
        <v>819</v>
      </c>
    </row>
    <row r="104" spans="1:15" x14ac:dyDescent="0.3">
      <c r="A104" s="368" t="s">
        <v>726</v>
      </c>
      <c r="B104" s="368" t="s">
        <v>378</v>
      </c>
      <c r="C104" s="368" t="s">
        <v>590</v>
      </c>
      <c r="D104" s="368" t="s">
        <v>136</v>
      </c>
      <c r="E104" s="368" t="s">
        <v>143</v>
      </c>
      <c r="F104" s="368" t="s">
        <v>136</v>
      </c>
      <c r="G104" s="368" t="s">
        <v>824</v>
      </c>
      <c r="H104" s="368" t="s">
        <v>483</v>
      </c>
      <c r="I104" s="368" t="s">
        <v>788</v>
      </c>
      <c r="J104" s="368" t="s">
        <v>1185</v>
      </c>
      <c r="K104" s="368" t="s">
        <v>818</v>
      </c>
      <c r="L104" s="369">
        <v>2025</v>
      </c>
      <c r="M104" s="370">
        <v>84</v>
      </c>
      <c r="N104" s="370">
        <v>8</v>
      </c>
      <c r="O104" s="368" t="s">
        <v>819</v>
      </c>
    </row>
    <row r="105" spans="1:15" x14ac:dyDescent="0.3">
      <c r="A105" s="368" t="s">
        <v>726</v>
      </c>
      <c r="B105" s="368" t="s">
        <v>378</v>
      </c>
      <c r="C105" s="368" t="s">
        <v>590</v>
      </c>
      <c r="D105" s="368" t="s">
        <v>136</v>
      </c>
      <c r="E105" s="368" t="s">
        <v>143</v>
      </c>
      <c r="F105" s="368" t="s">
        <v>136</v>
      </c>
      <c r="G105" s="368" t="s">
        <v>824</v>
      </c>
      <c r="H105" s="368" t="s">
        <v>499</v>
      </c>
      <c r="I105" s="368" t="s">
        <v>798</v>
      </c>
      <c r="J105" s="368" t="s">
        <v>1185</v>
      </c>
      <c r="K105" s="368" t="s">
        <v>818</v>
      </c>
      <c r="L105" s="369">
        <v>2025</v>
      </c>
      <c r="M105" s="370">
        <v>6000</v>
      </c>
      <c r="N105" s="370">
        <v>1000</v>
      </c>
      <c r="O105" s="368" t="s">
        <v>819</v>
      </c>
    </row>
    <row r="106" spans="1:15" x14ac:dyDescent="0.3">
      <c r="A106" s="368" t="s">
        <v>726</v>
      </c>
      <c r="B106" s="368" t="s">
        <v>378</v>
      </c>
      <c r="C106" s="368" t="s">
        <v>590</v>
      </c>
      <c r="D106" s="368" t="s">
        <v>136</v>
      </c>
      <c r="E106" s="368" t="s">
        <v>143</v>
      </c>
      <c r="F106" s="368" t="s">
        <v>136</v>
      </c>
      <c r="G106" s="368" t="s">
        <v>824</v>
      </c>
      <c r="H106" s="368" t="s">
        <v>535</v>
      </c>
      <c r="I106" s="368" t="s">
        <v>789</v>
      </c>
      <c r="J106" s="368" t="s">
        <v>739</v>
      </c>
      <c r="K106" s="368" t="s">
        <v>818</v>
      </c>
      <c r="L106" s="369">
        <v>2025</v>
      </c>
      <c r="M106" s="370">
        <v>28147.274110443101</v>
      </c>
      <c r="N106" s="370">
        <v>612</v>
      </c>
      <c r="O106" s="368" t="s">
        <v>819</v>
      </c>
    </row>
    <row r="107" spans="1:15" x14ac:dyDescent="0.3">
      <c r="A107" s="368" t="s">
        <v>726</v>
      </c>
      <c r="B107" s="368" t="s">
        <v>378</v>
      </c>
      <c r="C107" s="368" t="s">
        <v>590</v>
      </c>
      <c r="D107" s="368" t="s">
        <v>136</v>
      </c>
      <c r="E107" s="368" t="s">
        <v>143</v>
      </c>
      <c r="F107" s="368" t="s">
        <v>136</v>
      </c>
      <c r="G107" s="368" t="s">
        <v>824</v>
      </c>
      <c r="H107" s="368" t="s">
        <v>536</v>
      </c>
      <c r="I107" s="368" t="s">
        <v>789</v>
      </c>
      <c r="J107" s="368" t="s">
        <v>739</v>
      </c>
      <c r="K107" s="368" t="s">
        <v>818</v>
      </c>
      <c r="L107" s="369">
        <v>2025</v>
      </c>
      <c r="M107" s="370">
        <v>1957.2625</v>
      </c>
      <c r="N107" s="370">
        <v>38.75</v>
      </c>
      <c r="O107" s="368" t="s">
        <v>819</v>
      </c>
    </row>
    <row r="108" spans="1:15" x14ac:dyDescent="0.3">
      <c r="A108" s="368" t="s">
        <v>726</v>
      </c>
      <c r="B108" s="368" t="s">
        <v>378</v>
      </c>
      <c r="C108" s="368" t="s">
        <v>590</v>
      </c>
      <c r="D108" s="368" t="s">
        <v>136</v>
      </c>
      <c r="E108" s="368" t="s">
        <v>143</v>
      </c>
      <c r="F108" s="368" t="s">
        <v>136</v>
      </c>
      <c r="G108" s="368" t="s">
        <v>824</v>
      </c>
      <c r="H108" s="368" t="s">
        <v>537</v>
      </c>
      <c r="I108" s="368" t="s">
        <v>798</v>
      </c>
      <c r="J108" s="368" t="s">
        <v>739</v>
      </c>
      <c r="K108" s="368" t="s">
        <v>818</v>
      </c>
      <c r="L108" s="369">
        <v>2025</v>
      </c>
      <c r="M108" s="370">
        <v>739.2</v>
      </c>
      <c r="N108" s="370">
        <v>16</v>
      </c>
      <c r="O108" s="368" t="s">
        <v>819</v>
      </c>
    </row>
    <row r="109" spans="1:15" x14ac:dyDescent="0.3">
      <c r="A109" s="368" t="s">
        <v>726</v>
      </c>
      <c r="B109" s="368" t="s">
        <v>378</v>
      </c>
      <c r="C109" s="368" t="s">
        <v>590</v>
      </c>
      <c r="D109" s="368" t="s">
        <v>136</v>
      </c>
      <c r="E109" s="368" t="s">
        <v>143</v>
      </c>
      <c r="F109" s="368" t="s">
        <v>136</v>
      </c>
      <c r="G109" s="368" t="s">
        <v>824</v>
      </c>
      <c r="H109" s="368" t="s">
        <v>320</v>
      </c>
      <c r="I109" s="368" t="s">
        <v>797</v>
      </c>
      <c r="J109" s="368" t="s">
        <v>745</v>
      </c>
      <c r="K109" s="368" t="s">
        <v>818</v>
      </c>
      <c r="L109" s="369">
        <v>2025</v>
      </c>
      <c r="M109" s="370">
        <v>651.70000000000005</v>
      </c>
      <c r="N109" s="370">
        <v>68.599999999999994</v>
      </c>
      <c r="O109" s="368" t="s">
        <v>819</v>
      </c>
    </row>
    <row r="110" spans="1:15" x14ac:dyDescent="0.3">
      <c r="A110" s="368" t="s">
        <v>726</v>
      </c>
      <c r="B110" s="368" t="s">
        <v>378</v>
      </c>
      <c r="C110" s="368" t="s">
        <v>590</v>
      </c>
      <c r="D110" s="368" t="s">
        <v>136</v>
      </c>
      <c r="E110" s="368" t="s">
        <v>143</v>
      </c>
      <c r="F110" s="368" t="s">
        <v>136</v>
      </c>
      <c r="G110" s="368" t="s">
        <v>824</v>
      </c>
      <c r="H110" s="368" t="s">
        <v>330</v>
      </c>
      <c r="I110" s="368" t="s">
        <v>788</v>
      </c>
      <c r="J110" s="368" t="s">
        <v>745</v>
      </c>
      <c r="K110" s="368" t="s">
        <v>818</v>
      </c>
      <c r="L110" s="369">
        <v>2025</v>
      </c>
      <c r="M110" s="370">
        <v>110947.2</v>
      </c>
      <c r="N110" s="370">
        <v>6934.2</v>
      </c>
      <c r="O110" s="368" t="s">
        <v>819</v>
      </c>
    </row>
    <row r="111" spans="1:15" x14ac:dyDescent="0.3">
      <c r="A111" s="368" t="s">
        <v>726</v>
      </c>
      <c r="B111" s="368" t="s">
        <v>378</v>
      </c>
      <c r="C111" s="368" t="s">
        <v>590</v>
      </c>
      <c r="D111" s="368" t="s">
        <v>136</v>
      </c>
      <c r="E111" s="368" t="s">
        <v>143</v>
      </c>
      <c r="F111" s="368" t="s">
        <v>136</v>
      </c>
      <c r="G111" s="368" t="s">
        <v>824</v>
      </c>
      <c r="H111" s="368" t="s">
        <v>334</v>
      </c>
      <c r="I111" s="368" t="s">
        <v>790</v>
      </c>
      <c r="J111" s="368" t="s">
        <v>745</v>
      </c>
      <c r="K111" s="368" t="s">
        <v>818</v>
      </c>
      <c r="L111" s="369">
        <v>2025</v>
      </c>
      <c r="M111" s="370">
        <v>371.91</v>
      </c>
      <c r="N111" s="370">
        <v>21</v>
      </c>
      <c r="O111" s="368" t="s">
        <v>819</v>
      </c>
    </row>
    <row r="112" spans="1:15" x14ac:dyDescent="0.3">
      <c r="A112" s="368" t="s">
        <v>726</v>
      </c>
      <c r="B112" s="368" t="s">
        <v>378</v>
      </c>
      <c r="C112" s="368" t="s">
        <v>590</v>
      </c>
      <c r="D112" s="368" t="s">
        <v>136</v>
      </c>
      <c r="E112" s="368" t="s">
        <v>143</v>
      </c>
      <c r="F112" s="368" t="s">
        <v>136</v>
      </c>
      <c r="G112" s="368" t="s">
        <v>824</v>
      </c>
      <c r="H112" s="368" t="s">
        <v>539</v>
      </c>
      <c r="I112" s="368" t="s">
        <v>789</v>
      </c>
      <c r="J112" s="368" t="s">
        <v>740</v>
      </c>
      <c r="K112" s="368" t="s">
        <v>818</v>
      </c>
      <c r="L112" s="369">
        <v>2025</v>
      </c>
      <c r="M112" s="370">
        <v>280949.31575000001</v>
      </c>
      <c r="N112" s="370">
        <v>29826.89</v>
      </c>
      <c r="O112" s="368" t="s">
        <v>819</v>
      </c>
    </row>
    <row r="113" spans="1:15" x14ac:dyDescent="0.3">
      <c r="A113" s="368" t="s">
        <v>726</v>
      </c>
      <c r="B113" s="368" t="s">
        <v>378</v>
      </c>
      <c r="C113" s="368" t="s">
        <v>590</v>
      </c>
      <c r="D113" s="368" t="s">
        <v>136</v>
      </c>
      <c r="E113" s="368" t="s">
        <v>143</v>
      </c>
      <c r="F113" s="368" t="s">
        <v>136</v>
      </c>
      <c r="G113" s="368" t="s">
        <v>824</v>
      </c>
      <c r="H113" s="368" t="s">
        <v>538</v>
      </c>
      <c r="I113" s="368" t="s">
        <v>798</v>
      </c>
      <c r="J113" s="368" t="s">
        <v>740</v>
      </c>
      <c r="K113" s="368" t="s">
        <v>818</v>
      </c>
      <c r="L113" s="369">
        <v>2025</v>
      </c>
      <c r="M113" s="370">
        <v>178.88</v>
      </c>
      <c r="N113" s="370">
        <v>17.2</v>
      </c>
      <c r="O113" s="368" t="s">
        <v>819</v>
      </c>
    </row>
    <row r="114" spans="1:15" x14ac:dyDescent="0.3">
      <c r="A114" s="368" t="s">
        <v>726</v>
      </c>
      <c r="B114" s="368" t="s">
        <v>378</v>
      </c>
      <c r="C114" s="368" t="s">
        <v>590</v>
      </c>
      <c r="D114" s="368" t="s">
        <v>136</v>
      </c>
      <c r="E114" s="368" t="s">
        <v>143</v>
      </c>
      <c r="F114" s="368" t="s">
        <v>136</v>
      </c>
      <c r="G114" s="368" t="s">
        <v>824</v>
      </c>
      <c r="H114" s="368" t="s">
        <v>566</v>
      </c>
      <c r="I114" s="368" t="s">
        <v>798</v>
      </c>
      <c r="J114" s="368" t="s">
        <v>767</v>
      </c>
      <c r="K114" s="368" t="s">
        <v>818</v>
      </c>
      <c r="L114" s="369">
        <v>2025</v>
      </c>
      <c r="M114" s="370">
        <v>592</v>
      </c>
      <c r="N114" s="370">
        <v>20</v>
      </c>
      <c r="O114" s="368" t="s">
        <v>819</v>
      </c>
    </row>
    <row r="115" spans="1:15" x14ac:dyDescent="0.3">
      <c r="A115" s="368" t="s">
        <v>726</v>
      </c>
      <c r="B115" s="368" t="s">
        <v>378</v>
      </c>
      <c r="C115" s="368" t="s">
        <v>590</v>
      </c>
      <c r="D115" s="368" t="s">
        <v>136</v>
      </c>
      <c r="E115" s="368" t="s">
        <v>143</v>
      </c>
      <c r="F115" s="368" t="s">
        <v>136</v>
      </c>
      <c r="G115" s="368" t="s">
        <v>824</v>
      </c>
      <c r="H115" s="368" t="s">
        <v>339</v>
      </c>
      <c r="I115" s="368" t="s">
        <v>790</v>
      </c>
      <c r="J115" s="368" t="s">
        <v>745</v>
      </c>
      <c r="K115" s="368" t="s">
        <v>818</v>
      </c>
      <c r="L115" s="369">
        <v>2025</v>
      </c>
      <c r="M115" s="370">
        <v>260</v>
      </c>
      <c r="N115" s="370">
        <v>13</v>
      </c>
      <c r="O115" s="368" t="s">
        <v>819</v>
      </c>
    </row>
    <row r="116" spans="1:15" x14ac:dyDescent="0.3">
      <c r="A116" s="368" t="s">
        <v>726</v>
      </c>
      <c r="B116" s="368" t="s">
        <v>378</v>
      </c>
      <c r="C116" s="368" t="s">
        <v>590</v>
      </c>
      <c r="D116" s="368" t="s">
        <v>136</v>
      </c>
      <c r="E116" s="368" t="s">
        <v>142</v>
      </c>
      <c r="F116" s="368" t="s">
        <v>136</v>
      </c>
      <c r="G116" s="368" t="s">
        <v>825</v>
      </c>
      <c r="H116" s="368" t="s">
        <v>535</v>
      </c>
      <c r="I116" s="368" t="s">
        <v>789</v>
      </c>
      <c r="J116" s="368" t="s">
        <v>739</v>
      </c>
      <c r="K116" s="368" t="s">
        <v>818</v>
      </c>
      <c r="L116" s="369">
        <v>2025</v>
      </c>
      <c r="M116" s="370">
        <v>11971.262323974501</v>
      </c>
      <c r="N116" s="370">
        <v>273.5</v>
      </c>
      <c r="O116" s="368" t="s">
        <v>819</v>
      </c>
    </row>
    <row r="117" spans="1:15" x14ac:dyDescent="0.3">
      <c r="A117" s="368" t="s">
        <v>726</v>
      </c>
      <c r="B117" s="368" t="s">
        <v>378</v>
      </c>
      <c r="C117" s="368" t="s">
        <v>590</v>
      </c>
      <c r="D117" s="368" t="s">
        <v>136</v>
      </c>
      <c r="E117" s="368" t="s">
        <v>142</v>
      </c>
      <c r="F117" s="368" t="s">
        <v>136</v>
      </c>
      <c r="G117" s="368" t="s">
        <v>825</v>
      </c>
      <c r="H117" s="368" t="s">
        <v>506</v>
      </c>
      <c r="I117" s="368" t="s">
        <v>798</v>
      </c>
      <c r="J117" s="368" t="s">
        <v>1185</v>
      </c>
      <c r="K117" s="368" t="s">
        <v>818</v>
      </c>
      <c r="L117" s="369">
        <v>2025</v>
      </c>
      <c r="M117" s="370">
        <v>1740</v>
      </c>
      <c r="N117" s="370">
        <v>100</v>
      </c>
      <c r="O117" s="368" t="s">
        <v>819</v>
      </c>
    </row>
    <row r="118" spans="1:15" x14ac:dyDescent="0.3">
      <c r="A118" s="368" t="s">
        <v>726</v>
      </c>
      <c r="B118" s="368" t="s">
        <v>378</v>
      </c>
      <c r="C118" s="368" t="s">
        <v>590</v>
      </c>
      <c r="D118" s="368" t="s">
        <v>136</v>
      </c>
      <c r="E118" s="368" t="s">
        <v>142</v>
      </c>
      <c r="F118" s="368" t="s">
        <v>136</v>
      </c>
      <c r="G118" s="368" t="s">
        <v>825</v>
      </c>
      <c r="H118" s="368" t="s">
        <v>330</v>
      </c>
      <c r="I118" s="368" t="s">
        <v>788</v>
      </c>
      <c r="J118" s="368" t="s">
        <v>745</v>
      </c>
      <c r="K118" s="368" t="s">
        <v>818</v>
      </c>
      <c r="L118" s="369">
        <v>2025</v>
      </c>
      <c r="M118" s="370">
        <v>51459.199999999997</v>
      </c>
      <c r="N118" s="370">
        <v>3216.2</v>
      </c>
      <c r="O118" s="368" t="s">
        <v>819</v>
      </c>
    </row>
    <row r="119" spans="1:15" x14ac:dyDescent="0.3">
      <c r="A119" s="368" t="s">
        <v>726</v>
      </c>
      <c r="B119" s="368" t="s">
        <v>378</v>
      </c>
      <c r="C119" s="368" t="s">
        <v>590</v>
      </c>
      <c r="D119" s="368" t="s">
        <v>136</v>
      </c>
      <c r="E119" s="368" t="s">
        <v>142</v>
      </c>
      <c r="F119" s="368" t="s">
        <v>136</v>
      </c>
      <c r="G119" s="368" t="s">
        <v>825</v>
      </c>
      <c r="H119" s="368" t="s">
        <v>334</v>
      </c>
      <c r="I119" s="368" t="s">
        <v>790</v>
      </c>
      <c r="J119" s="368" t="s">
        <v>745</v>
      </c>
      <c r="K119" s="368" t="s">
        <v>818</v>
      </c>
      <c r="L119" s="369">
        <v>2025</v>
      </c>
      <c r="M119" s="370">
        <v>531.29999999999995</v>
      </c>
      <c r="N119" s="370">
        <v>30</v>
      </c>
      <c r="O119" s="368" t="s">
        <v>819</v>
      </c>
    </row>
    <row r="120" spans="1:15" x14ac:dyDescent="0.3">
      <c r="A120" s="368" t="s">
        <v>726</v>
      </c>
      <c r="B120" s="368" t="s">
        <v>378</v>
      </c>
      <c r="C120" s="368" t="s">
        <v>590</v>
      </c>
      <c r="D120" s="368" t="s">
        <v>136</v>
      </c>
      <c r="E120" s="368" t="s">
        <v>142</v>
      </c>
      <c r="F120" s="368" t="s">
        <v>136</v>
      </c>
      <c r="G120" s="368" t="s">
        <v>825</v>
      </c>
      <c r="H120" s="368" t="s">
        <v>567</v>
      </c>
      <c r="I120" s="368" t="s">
        <v>795</v>
      </c>
      <c r="J120" s="368" t="s">
        <v>773</v>
      </c>
      <c r="K120" s="368" t="s">
        <v>818</v>
      </c>
      <c r="L120" s="369">
        <v>2025</v>
      </c>
      <c r="M120" s="370">
        <v>146.88</v>
      </c>
      <c r="N120" s="370">
        <v>72</v>
      </c>
      <c r="O120" s="368" t="s">
        <v>821</v>
      </c>
    </row>
    <row r="121" spans="1:15" x14ac:dyDescent="0.3">
      <c r="A121" s="368" t="s">
        <v>726</v>
      </c>
      <c r="B121" s="368" t="s">
        <v>378</v>
      </c>
      <c r="C121" s="368" t="s">
        <v>590</v>
      </c>
      <c r="D121" s="368" t="s">
        <v>136</v>
      </c>
      <c r="E121" s="368" t="s">
        <v>142</v>
      </c>
      <c r="F121" s="368" t="s">
        <v>136</v>
      </c>
      <c r="G121" s="368" t="s">
        <v>825</v>
      </c>
      <c r="H121" s="368" t="s">
        <v>432</v>
      </c>
      <c r="I121" s="368" t="s">
        <v>798</v>
      </c>
      <c r="J121" s="368" t="s">
        <v>774</v>
      </c>
      <c r="K121" s="368" t="s">
        <v>818</v>
      </c>
      <c r="L121" s="369">
        <v>2025</v>
      </c>
      <c r="M121" s="370">
        <v>526.5</v>
      </c>
      <c r="N121" s="370">
        <v>135</v>
      </c>
      <c r="O121" s="368" t="s">
        <v>821</v>
      </c>
    </row>
    <row r="122" spans="1:15" x14ac:dyDescent="0.3">
      <c r="A122" s="368" t="s">
        <v>726</v>
      </c>
      <c r="B122" s="368" t="s">
        <v>378</v>
      </c>
      <c r="C122" s="368" t="s">
        <v>590</v>
      </c>
      <c r="D122" s="368" t="s">
        <v>136</v>
      </c>
      <c r="E122" s="368" t="s">
        <v>142</v>
      </c>
      <c r="F122" s="368" t="s">
        <v>136</v>
      </c>
      <c r="G122" s="368" t="s">
        <v>825</v>
      </c>
      <c r="H122" s="368" t="s">
        <v>539</v>
      </c>
      <c r="I122" s="368" t="s">
        <v>789</v>
      </c>
      <c r="J122" s="368" t="s">
        <v>740</v>
      </c>
      <c r="K122" s="368" t="s">
        <v>818</v>
      </c>
      <c r="L122" s="369">
        <v>2025</v>
      </c>
      <c r="M122" s="370">
        <v>80642.885999999999</v>
      </c>
      <c r="N122" s="370">
        <v>8607.2999999999993</v>
      </c>
      <c r="O122" s="368" t="s">
        <v>819</v>
      </c>
    </row>
    <row r="123" spans="1:15" x14ac:dyDescent="0.3">
      <c r="A123" s="368" t="s">
        <v>726</v>
      </c>
      <c r="B123" s="368" t="s">
        <v>378</v>
      </c>
      <c r="C123" s="368" t="s">
        <v>590</v>
      </c>
      <c r="D123" s="368" t="s">
        <v>136</v>
      </c>
      <c r="E123" s="368" t="s">
        <v>141</v>
      </c>
      <c r="F123" s="368" t="s">
        <v>136</v>
      </c>
      <c r="G123" s="368" t="s">
        <v>826</v>
      </c>
      <c r="H123" s="368" t="s">
        <v>483</v>
      </c>
      <c r="I123" s="368" t="s">
        <v>788</v>
      </c>
      <c r="J123" s="368" t="s">
        <v>1185</v>
      </c>
      <c r="K123" s="368" t="s">
        <v>818</v>
      </c>
      <c r="L123" s="369">
        <v>2025</v>
      </c>
      <c r="M123" s="370">
        <v>3885</v>
      </c>
      <c r="N123" s="370">
        <v>370</v>
      </c>
      <c r="O123" s="368" t="s">
        <v>819</v>
      </c>
    </row>
    <row r="124" spans="1:15" x14ac:dyDescent="0.3">
      <c r="A124" s="368" t="s">
        <v>726</v>
      </c>
      <c r="B124" s="368" t="s">
        <v>378</v>
      </c>
      <c r="C124" s="368" t="s">
        <v>590</v>
      </c>
      <c r="D124" s="368" t="s">
        <v>136</v>
      </c>
      <c r="E124" s="368" t="s">
        <v>141</v>
      </c>
      <c r="F124" s="368" t="s">
        <v>136</v>
      </c>
      <c r="G124" s="368" t="s">
        <v>826</v>
      </c>
      <c r="H124" s="368" t="s">
        <v>489</v>
      </c>
      <c r="I124" s="368" t="s">
        <v>797</v>
      </c>
      <c r="J124" s="368" t="s">
        <v>1185</v>
      </c>
      <c r="K124" s="368" t="s">
        <v>818</v>
      </c>
      <c r="L124" s="369">
        <v>2025</v>
      </c>
      <c r="M124" s="370">
        <v>4490.3999999999996</v>
      </c>
      <c r="N124" s="370">
        <v>240</v>
      </c>
      <c r="O124" s="368" t="s">
        <v>819</v>
      </c>
    </row>
    <row r="125" spans="1:15" x14ac:dyDescent="0.3">
      <c r="A125" s="368" t="s">
        <v>726</v>
      </c>
      <c r="B125" s="368" t="s">
        <v>378</v>
      </c>
      <c r="C125" s="368" t="s">
        <v>590</v>
      </c>
      <c r="D125" s="368" t="s">
        <v>136</v>
      </c>
      <c r="E125" s="368" t="s">
        <v>141</v>
      </c>
      <c r="F125" s="368" t="s">
        <v>136</v>
      </c>
      <c r="G125" s="368" t="s">
        <v>826</v>
      </c>
      <c r="H125" s="368" t="s">
        <v>499</v>
      </c>
      <c r="I125" s="368" t="s">
        <v>798</v>
      </c>
      <c r="J125" s="368" t="s">
        <v>1185</v>
      </c>
      <c r="K125" s="368" t="s">
        <v>818</v>
      </c>
      <c r="L125" s="369">
        <v>2025</v>
      </c>
      <c r="M125" s="370">
        <v>6000</v>
      </c>
      <c r="N125" s="370">
        <v>1000</v>
      </c>
      <c r="O125" s="368" t="s">
        <v>819</v>
      </c>
    </row>
    <row r="126" spans="1:15" x14ac:dyDescent="0.3">
      <c r="A126" s="368" t="s">
        <v>726</v>
      </c>
      <c r="B126" s="368" t="s">
        <v>378</v>
      </c>
      <c r="C126" s="368" t="s">
        <v>590</v>
      </c>
      <c r="D126" s="368" t="s">
        <v>136</v>
      </c>
      <c r="E126" s="368" t="s">
        <v>141</v>
      </c>
      <c r="F126" s="368" t="s">
        <v>136</v>
      </c>
      <c r="G126" s="368" t="s">
        <v>826</v>
      </c>
      <c r="H126" s="368" t="s">
        <v>535</v>
      </c>
      <c r="I126" s="368" t="s">
        <v>789</v>
      </c>
      <c r="J126" s="368" t="s">
        <v>739</v>
      </c>
      <c r="K126" s="368" t="s">
        <v>818</v>
      </c>
      <c r="L126" s="369">
        <v>2025</v>
      </c>
      <c r="M126" s="370">
        <v>27413.9920007275</v>
      </c>
      <c r="N126" s="370">
        <v>819</v>
      </c>
      <c r="O126" s="368" t="s">
        <v>819</v>
      </c>
    </row>
    <row r="127" spans="1:15" x14ac:dyDescent="0.3">
      <c r="A127" s="368" t="s">
        <v>726</v>
      </c>
      <c r="B127" s="368" t="s">
        <v>378</v>
      </c>
      <c r="C127" s="368" t="s">
        <v>590</v>
      </c>
      <c r="D127" s="368" t="s">
        <v>136</v>
      </c>
      <c r="E127" s="368" t="s">
        <v>141</v>
      </c>
      <c r="F127" s="368" t="s">
        <v>136</v>
      </c>
      <c r="G127" s="368" t="s">
        <v>826</v>
      </c>
      <c r="H127" s="368" t="s">
        <v>550</v>
      </c>
      <c r="I127" s="368" t="s">
        <v>801</v>
      </c>
      <c r="J127" s="368" t="s">
        <v>760</v>
      </c>
      <c r="K127" s="368" t="s">
        <v>818</v>
      </c>
      <c r="L127" s="369">
        <v>2025</v>
      </c>
      <c r="M127" s="370">
        <v>1243710</v>
      </c>
      <c r="N127" s="370">
        <v>956700</v>
      </c>
      <c r="O127" s="368" t="s">
        <v>819</v>
      </c>
    </row>
    <row r="128" spans="1:15" x14ac:dyDescent="0.3">
      <c r="A128" s="368" t="s">
        <v>726</v>
      </c>
      <c r="B128" s="368" t="s">
        <v>378</v>
      </c>
      <c r="C128" s="368" t="s">
        <v>590</v>
      </c>
      <c r="D128" s="368" t="s">
        <v>136</v>
      </c>
      <c r="E128" s="368" t="s">
        <v>141</v>
      </c>
      <c r="F128" s="368" t="s">
        <v>136</v>
      </c>
      <c r="G128" s="368" t="s">
        <v>826</v>
      </c>
      <c r="H128" s="368" t="s">
        <v>537</v>
      </c>
      <c r="I128" s="368" t="s">
        <v>798</v>
      </c>
      <c r="J128" s="368" t="s">
        <v>739</v>
      </c>
      <c r="K128" s="368" t="s">
        <v>818</v>
      </c>
      <c r="L128" s="369">
        <v>2025</v>
      </c>
      <c r="M128" s="370">
        <v>9609.6</v>
      </c>
      <c r="N128" s="370">
        <v>208</v>
      </c>
      <c r="O128" s="368" t="s">
        <v>819</v>
      </c>
    </row>
    <row r="129" spans="1:15" x14ac:dyDescent="0.3">
      <c r="A129" s="368" t="s">
        <v>726</v>
      </c>
      <c r="B129" s="368" t="s">
        <v>378</v>
      </c>
      <c r="C129" s="368" t="s">
        <v>590</v>
      </c>
      <c r="D129" s="368" t="s">
        <v>136</v>
      </c>
      <c r="E129" s="368" t="s">
        <v>141</v>
      </c>
      <c r="F129" s="368" t="s">
        <v>136</v>
      </c>
      <c r="G129" s="368" t="s">
        <v>826</v>
      </c>
      <c r="H129" s="368" t="s">
        <v>320</v>
      </c>
      <c r="I129" s="368" t="s">
        <v>797</v>
      </c>
      <c r="J129" s="368" t="s">
        <v>745</v>
      </c>
      <c r="K129" s="368" t="s">
        <v>818</v>
      </c>
      <c r="L129" s="369">
        <v>2025</v>
      </c>
      <c r="M129" s="370">
        <v>8561.59</v>
      </c>
      <c r="N129" s="370">
        <v>901.22</v>
      </c>
      <c r="O129" s="368" t="s">
        <v>819</v>
      </c>
    </row>
    <row r="130" spans="1:15" x14ac:dyDescent="0.3">
      <c r="A130" s="368" t="s">
        <v>726</v>
      </c>
      <c r="B130" s="368" t="s">
        <v>378</v>
      </c>
      <c r="C130" s="368" t="s">
        <v>590</v>
      </c>
      <c r="D130" s="368" t="s">
        <v>136</v>
      </c>
      <c r="E130" s="368" t="s">
        <v>141</v>
      </c>
      <c r="F130" s="368" t="s">
        <v>136</v>
      </c>
      <c r="G130" s="368" t="s">
        <v>826</v>
      </c>
      <c r="H130" s="368" t="s">
        <v>503</v>
      </c>
      <c r="I130" s="368" t="s">
        <v>788</v>
      </c>
      <c r="J130" s="368" t="s">
        <v>1185</v>
      </c>
      <c r="K130" s="368" t="s">
        <v>818</v>
      </c>
      <c r="L130" s="369">
        <v>2025</v>
      </c>
      <c r="M130" s="370">
        <v>37800</v>
      </c>
      <c r="N130" s="370">
        <v>2700</v>
      </c>
      <c r="O130" s="368" t="s">
        <v>819</v>
      </c>
    </row>
    <row r="131" spans="1:15" x14ac:dyDescent="0.3">
      <c r="A131" s="368" t="s">
        <v>726</v>
      </c>
      <c r="B131" s="368" t="s">
        <v>378</v>
      </c>
      <c r="C131" s="368" t="s">
        <v>590</v>
      </c>
      <c r="D131" s="368" t="s">
        <v>136</v>
      </c>
      <c r="E131" s="368" t="s">
        <v>141</v>
      </c>
      <c r="F131" s="368" t="s">
        <v>136</v>
      </c>
      <c r="G131" s="368" t="s">
        <v>826</v>
      </c>
      <c r="H131" s="368" t="s">
        <v>398</v>
      </c>
      <c r="I131" s="368" t="s">
        <v>786</v>
      </c>
      <c r="J131" s="368" t="s">
        <v>770</v>
      </c>
      <c r="K131" s="368" t="s">
        <v>818</v>
      </c>
      <c r="L131" s="369">
        <v>2025</v>
      </c>
      <c r="M131" s="370">
        <v>7650</v>
      </c>
      <c r="N131" s="370">
        <v>1020</v>
      </c>
      <c r="O131" s="368" t="s">
        <v>819</v>
      </c>
    </row>
    <row r="132" spans="1:15" x14ac:dyDescent="0.3">
      <c r="A132" s="368" t="s">
        <v>726</v>
      </c>
      <c r="B132" s="368" t="s">
        <v>378</v>
      </c>
      <c r="C132" s="368" t="s">
        <v>590</v>
      </c>
      <c r="D132" s="368" t="s">
        <v>136</v>
      </c>
      <c r="E132" s="368" t="s">
        <v>141</v>
      </c>
      <c r="F132" s="368" t="s">
        <v>136</v>
      </c>
      <c r="G132" s="368" t="s">
        <v>826</v>
      </c>
      <c r="H132" s="368" t="s">
        <v>506</v>
      </c>
      <c r="I132" s="368" t="s">
        <v>798</v>
      </c>
      <c r="J132" s="368" t="s">
        <v>1185</v>
      </c>
      <c r="K132" s="368" t="s">
        <v>818</v>
      </c>
      <c r="L132" s="369">
        <v>2025</v>
      </c>
      <c r="M132" s="370">
        <v>6960</v>
      </c>
      <c r="N132" s="370">
        <v>400</v>
      </c>
      <c r="O132" s="368" t="s">
        <v>819</v>
      </c>
    </row>
    <row r="133" spans="1:15" x14ac:dyDescent="0.3">
      <c r="A133" s="368" t="s">
        <v>726</v>
      </c>
      <c r="B133" s="368" t="s">
        <v>378</v>
      </c>
      <c r="C133" s="368" t="s">
        <v>590</v>
      </c>
      <c r="D133" s="368" t="s">
        <v>136</v>
      </c>
      <c r="E133" s="368" t="s">
        <v>141</v>
      </c>
      <c r="F133" s="368" t="s">
        <v>136</v>
      </c>
      <c r="G133" s="368" t="s">
        <v>826</v>
      </c>
      <c r="H133" s="368" t="s">
        <v>327</v>
      </c>
      <c r="I133" s="368" t="s">
        <v>785</v>
      </c>
      <c r="J133" s="368" t="s">
        <v>745</v>
      </c>
      <c r="K133" s="368" t="s">
        <v>818</v>
      </c>
      <c r="L133" s="369">
        <v>2025</v>
      </c>
      <c r="M133" s="370">
        <v>39.1845</v>
      </c>
      <c r="N133" s="370">
        <v>4.53</v>
      </c>
      <c r="O133" s="368" t="s">
        <v>819</v>
      </c>
    </row>
    <row r="134" spans="1:15" x14ac:dyDescent="0.3">
      <c r="A134" s="368" t="s">
        <v>726</v>
      </c>
      <c r="B134" s="368" t="s">
        <v>378</v>
      </c>
      <c r="C134" s="368" t="s">
        <v>590</v>
      </c>
      <c r="D134" s="368" t="s">
        <v>136</v>
      </c>
      <c r="E134" s="368" t="s">
        <v>141</v>
      </c>
      <c r="F134" s="368" t="s">
        <v>136</v>
      </c>
      <c r="G134" s="368" t="s">
        <v>826</v>
      </c>
      <c r="H134" s="368" t="s">
        <v>542</v>
      </c>
      <c r="I134" s="368" t="s">
        <v>800</v>
      </c>
      <c r="J134" s="368" t="s">
        <v>745</v>
      </c>
      <c r="K134" s="368" t="s">
        <v>818</v>
      </c>
      <c r="L134" s="369">
        <v>2025</v>
      </c>
      <c r="M134" s="370">
        <v>109.2</v>
      </c>
      <c r="N134" s="370">
        <v>8.4</v>
      </c>
      <c r="O134" s="368" t="s">
        <v>819</v>
      </c>
    </row>
    <row r="135" spans="1:15" x14ac:dyDescent="0.3">
      <c r="A135" s="368" t="s">
        <v>726</v>
      </c>
      <c r="B135" s="368" t="s">
        <v>378</v>
      </c>
      <c r="C135" s="368" t="s">
        <v>590</v>
      </c>
      <c r="D135" s="368" t="s">
        <v>136</v>
      </c>
      <c r="E135" s="368" t="s">
        <v>141</v>
      </c>
      <c r="F135" s="368" t="s">
        <v>136</v>
      </c>
      <c r="G135" s="368" t="s">
        <v>826</v>
      </c>
      <c r="H135" s="368" t="s">
        <v>330</v>
      </c>
      <c r="I135" s="368" t="s">
        <v>788</v>
      </c>
      <c r="J135" s="368" t="s">
        <v>745</v>
      </c>
      <c r="K135" s="368" t="s">
        <v>818</v>
      </c>
      <c r="L135" s="369">
        <v>2025</v>
      </c>
      <c r="M135" s="370">
        <v>65468.800000000003</v>
      </c>
      <c r="N135" s="370">
        <v>4091.8</v>
      </c>
      <c r="O135" s="368" t="s">
        <v>819</v>
      </c>
    </row>
    <row r="136" spans="1:15" x14ac:dyDescent="0.3">
      <c r="A136" s="368" t="s">
        <v>726</v>
      </c>
      <c r="B136" s="368" t="s">
        <v>378</v>
      </c>
      <c r="C136" s="368" t="s">
        <v>590</v>
      </c>
      <c r="D136" s="368" t="s">
        <v>136</v>
      </c>
      <c r="E136" s="368" t="s">
        <v>141</v>
      </c>
      <c r="F136" s="368" t="s">
        <v>136</v>
      </c>
      <c r="G136" s="368" t="s">
        <v>826</v>
      </c>
      <c r="H136" s="368" t="s">
        <v>333</v>
      </c>
      <c r="I136" s="368" t="s">
        <v>784</v>
      </c>
      <c r="J136" s="368" t="s">
        <v>745</v>
      </c>
      <c r="K136" s="368" t="s">
        <v>818</v>
      </c>
      <c r="L136" s="369">
        <v>2025</v>
      </c>
      <c r="M136" s="370">
        <v>112</v>
      </c>
      <c r="N136" s="370">
        <v>14</v>
      </c>
      <c r="O136" s="368" t="s">
        <v>819</v>
      </c>
    </row>
    <row r="137" spans="1:15" x14ac:dyDescent="0.3">
      <c r="A137" s="368" t="s">
        <v>726</v>
      </c>
      <c r="B137" s="368" t="s">
        <v>378</v>
      </c>
      <c r="C137" s="368" t="s">
        <v>590</v>
      </c>
      <c r="D137" s="368" t="s">
        <v>136</v>
      </c>
      <c r="E137" s="368" t="s">
        <v>141</v>
      </c>
      <c r="F137" s="368" t="s">
        <v>136</v>
      </c>
      <c r="G137" s="368" t="s">
        <v>826</v>
      </c>
      <c r="H137" s="368" t="s">
        <v>334</v>
      </c>
      <c r="I137" s="368" t="s">
        <v>790</v>
      </c>
      <c r="J137" s="368" t="s">
        <v>745</v>
      </c>
      <c r="K137" s="368" t="s">
        <v>818</v>
      </c>
      <c r="L137" s="369">
        <v>2025</v>
      </c>
      <c r="M137" s="370">
        <v>1275.1199999999999</v>
      </c>
      <c r="N137" s="370">
        <v>72</v>
      </c>
      <c r="O137" s="368" t="s">
        <v>819</v>
      </c>
    </row>
    <row r="138" spans="1:15" x14ac:dyDescent="0.3">
      <c r="A138" s="368" t="s">
        <v>726</v>
      </c>
      <c r="B138" s="368" t="s">
        <v>378</v>
      </c>
      <c r="C138" s="368" t="s">
        <v>590</v>
      </c>
      <c r="D138" s="368" t="s">
        <v>136</v>
      </c>
      <c r="E138" s="368" t="s">
        <v>141</v>
      </c>
      <c r="F138" s="368" t="s">
        <v>136</v>
      </c>
      <c r="G138" s="368" t="s">
        <v>826</v>
      </c>
      <c r="H138" s="368" t="s">
        <v>567</v>
      </c>
      <c r="I138" s="368" t="s">
        <v>795</v>
      </c>
      <c r="J138" s="368" t="s">
        <v>773</v>
      </c>
      <c r="K138" s="368" t="s">
        <v>818</v>
      </c>
      <c r="L138" s="369">
        <v>2025</v>
      </c>
      <c r="M138" s="370">
        <v>204</v>
      </c>
      <c r="N138" s="370">
        <v>100</v>
      </c>
      <c r="O138" s="368" t="s">
        <v>821</v>
      </c>
    </row>
    <row r="139" spans="1:15" x14ac:dyDescent="0.3">
      <c r="A139" s="368" t="s">
        <v>726</v>
      </c>
      <c r="B139" s="368" t="s">
        <v>378</v>
      </c>
      <c r="C139" s="368" t="s">
        <v>590</v>
      </c>
      <c r="D139" s="368" t="s">
        <v>136</v>
      </c>
      <c r="E139" s="368" t="s">
        <v>141</v>
      </c>
      <c r="F139" s="368" t="s">
        <v>136</v>
      </c>
      <c r="G139" s="368" t="s">
        <v>826</v>
      </c>
      <c r="H139" s="368" t="s">
        <v>510</v>
      </c>
      <c r="I139" s="368" t="s">
        <v>798</v>
      </c>
      <c r="J139" s="368" t="s">
        <v>1185</v>
      </c>
      <c r="K139" s="368" t="s">
        <v>818</v>
      </c>
      <c r="L139" s="369">
        <v>2025</v>
      </c>
      <c r="M139" s="370">
        <v>5612.15</v>
      </c>
      <c r="N139" s="370">
        <v>605</v>
      </c>
      <c r="O139" s="368" t="s">
        <v>819</v>
      </c>
    </row>
    <row r="140" spans="1:15" x14ac:dyDescent="0.3">
      <c r="A140" s="368" t="s">
        <v>726</v>
      </c>
      <c r="B140" s="368" t="s">
        <v>378</v>
      </c>
      <c r="C140" s="368" t="s">
        <v>590</v>
      </c>
      <c r="D140" s="368" t="s">
        <v>136</v>
      </c>
      <c r="E140" s="368" t="s">
        <v>141</v>
      </c>
      <c r="F140" s="368" t="s">
        <v>136</v>
      </c>
      <c r="G140" s="368" t="s">
        <v>826</v>
      </c>
      <c r="H140" s="368" t="s">
        <v>432</v>
      </c>
      <c r="I140" s="368" t="s">
        <v>798</v>
      </c>
      <c r="J140" s="368" t="s">
        <v>774</v>
      </c>
      <c r="K140" s="368" t="s">
        <v>818</v>
      </c>
      <c r="L140" s="369">
        <v>2025</v>
      </c>
      <c r="M140" s="370">
        <v>943.8</v>
      </c>
      <c r="N140" s="370">
        <v>242</v>
      </c>
      <c r="O140" s="368" t="s">
        <v>821</v>
      </c>
    </row>
    <row r="141" spans="1:15" x14ac:dyDescent="0.3">
      <c r="A141" s="368" t="s">
        <v>726</v>
      </c>
      <c r="B141" s="368" t="s">
        <v>378</v>
      </c>
      <c r="C141" s="368" t="s">
        <v>590</v>
      </c>
      <c r="D141" s="368" t="s">
        <v>136</v>
      </c>
      <c r="E141" s="368" t="s">
        <v>141</v>
      </c>
      <c r="F141" s="368" t="s">
        <v>136</v>
      </c>
      <c r="G141" s="368" t="s">
        <v>826</v>
      </c>
      <c r="H141" s="368" t="s">
        <v>433</v>
      </c>
      <c r="I141" s="368" t="s">
        <v>798</v>
      </c>
      <c r="J141" s="368" t="s">
        <v>774</v>
      </c>
      <c r="K141" s="368" t="s">
        <v>818</v>
      </c>
      <c r="L141" s="369">
        <v>2025</v>
      </c>
      <c r="M141" s="370">
        <v>842.47460000000001</v>
      </c>
      <c r="N141" s="370">
        <v>31</v>
      </c>
      <c r="O141" s="368" t="s">
        <v>821</v>
      </c>
    </row>
    <row r="142" spans="1:15" x14ac:dyDescent="0.3">
      <c r="A142" s="368" t="s">
        <v>726</v>
      </c>
      <c r="B142" s="368" t="s">
        <v>378</v>
      </c>
      <c r="C142" s="368" t="s">
        <v>590</v>
      </c>
      <c r="D142" s="368" t="s">
        <v>136</v>
      </c>
      <c r="E142" s="368" t="s">
        <v>141</v>
      </c>
      <c r="F142" s="368" t="s">
        <v>136</v>
      </c>
      <c r="G142" s="368" t="s">
        <v>826</v>
      </c>
      <c r="H142" s="368" t="s">
        <v>539</v>
      </c>
      <c r="I142" s="368" t="s">
        <v>789</v>
      </c>
      <c r="J142" s="368" t="s">
        <v>740</v>
      </c>
      <c r="K142" s="368" t="s">
        <v>818</v>
      </c>
      <c r="L142" s="369">
        <v>2025</v>
      </c>
      <c r="M142" s="370">
        <v>292234.82561250002</v>
      </c>
      <c r="N142" s="370">
        <v>33412.927499999998</v>
      </c>
      <c r="O142" s="368" t="s">
        <v>819</v>
      </c>
    </row>
    <row r="143" spans="1:15" x14ac:dyDescent="0.3">
      <c r="A143" s="368" t="s">
        <v>726</v>
      </c>
      <c r="B143" s="368" t="s">
        <v>378</v>
      </c>
      <c r="C143" s="368" t="s">
        <v>590</v>
      </c>
      <c r="D143" s="368" t="s">
        <v>136</v>
      </c>
      <c r="E143" s="368" t="s">
        <v>141</v>
      </c>
      <c r="F143" s="368" t="s">
        <v>136</v>
      </c>
      <c r="G143" s="368" t="s">
        <v>826</v>
      </c>
      <c r="H143" s="368" t="s">
        <v>513</v>
      </c>
      <c r="I143" s="368" t="s">
        <v>798</v>
      </c>
      <c r="J143" s="368" t="s">
        <v>1185</v>
      </c>
      <c r="K143" s="368" t="s">
        <v>818</v>
      </c>
      <c r="L143" s="369">
        <v>2025</v>
      </c>
      <c r="M143" s="370">
        <v>23634.9422486775</v>
      </c>
      <c r="N143" s="370">
        <v>2430</v>
      </c>
      <c r="O143" s="368" t="s">
        <v>819</v>
      </c>
    </row>
    <row r="144" spans="1:15" x14ac:dyDescent="0.3">
      <c r="A144" s="368" t="s">
        <v>726</v>
      </c>
      <c r="B144" s="368" t="s">
        <v>378</v>
      </c>
      <c r="C144" s="368" t="s">
        <v>590</v>
      </c>
      <c r="D144" s="368" t="s">
        <v>136</v>
      </c>
      <c r="E144" s="368" t="s">
        <v>141</v>
      </c>
      <c r="F144" s="368" t="s">
        <v>136</v>
      </c>
      <c r="G144" s="368" t="s">
        <v>826</v>
      </c>
      <c r="H144" s="368" t="s">
        <v>565</v>
      </c>
      <c r="I144" s="368" t="s">
        <v>798</v>
      </c>
      <c r="J144" s="368" t="s">
        <v>767</v>
      </c>
      <c r="K144" s="368" t="s">
        <v>818</v>
      </c>
      <c r="L144" s="369">
        <v>2025</v>
      </c>
      <c r="M144" s="370">
        <v>77.760000000000005</v>
      </c>
      <c r="N144" s="370">
        <v>8</v>
      </c>
      <c r="O144" s="368" t="s">
        <v>819</v>
      </c>
    </row>
    <row r="145" spans="1:15" x14ac:dyDescent="0.3">
      <c r="A145" s="368" t="s">
        <v>726</v>
      </c>
      <c r="B145" s="368" t="s">
        <v>378</v>
      </c>
      <c r="C145" s="368" t="s">
        <v>590</v>
      </c>
      <c r="D145" s="368" t="s">
        <v>136</v>
      </c>
      <c r="E145" s="368" t="s">
        <v>141</v>
      </c>
      <c r="F145" s="368" t="s">
        <v>136</v>
      </c>
      <c r="G145" s="368" t="s">
        <v>826</v>
      </c>
      <c r="H145" s="368" t="s">
        <v>437</v>
      </c>
      <c r="I145" s="368" t="s">
        <v>796</v>
      </c>
      <c r="J145" s="368" t="s">
        <v>738</v>
      </c>
      <c r="K145" s="368" t="s">
        <v>818</v>
      </c>
      <c r="L145" s="369">
        <v>2025</v>
      </c>
      <c r="M145" s="370">
        <v>2096.1999999999998</v>
      </c>
      <c r="N145" s="370">
        <v>235</v>
      </c>
      <c r="O145" s="368" t="s">
        <v>819</v>
      </c>
    </row>
    <row r="146" spans="1:15" x14ac:dyDescent="0.3">
      <c r="A146" s="368" t="s">
        <v>726</v>
      </c>
      <c r="B146" s="368" t="s">
        <v>378</v>
      </c>
      <c r="C146" s="368" t="s">
        <v>590</v>
      </c>
      <c r="D146" s="368" t="s">
        <v>136</v>
      </c>
      <c r="E146" s="368" t="s">
        <v>141</v>
      </c>
      <c r="F146" s="368" t="s">
        <v>136</v>
      </c>
      <c r="G146" s="368" t="s">
        <v>826</v>
      </c>
      <c r="H146" s="368" t="s">
        <v>438</v>
      </c>
      <c r="I146" s="368" t="s">
        <v>790</v>
      </c>
      <c r="J146" s="368" t="s">
        <v>738</v>
      </c>
      <c r="K146" s="368" t="s">
        <v>818</v>
      </c>
      <c r="L146" s="369">
        <v>2025</v>
      </c>
      <c r="M146" s="370">
        <v>5562.5</v>
      </c>
      <c r="N146" s="370">
        <v>1250</v>
      </c>
      <c r="O146" s="368" t="s">
        <v>819</v>
      </c>
    </row>
    <row r="147" spans="1:15" x14ac:dyDescent="0.3">
      <c r="A147" s="368" t="s">
        <v>726</v>
      </c>
      <c r="B147" s="368" t="s">
        <v>378</v>
      </c>
      <c r="C147" s="368" t="s">
        <v>590</v>
      </c>
      <c r="D147" s="368" t="s">
        <v>136</v>
      </c>
      <c r="E147" s="368" t="s">
        <v>141</v>
      </c>
      <c r="F147" s="368" t="s">
        <v>136</v>
      </c>
      <c r="G147" s="368" t="s">
        <v>826</v>
      </c>
      <c r="H147" s="368" t="s">
        <v>339</v>
      </c>
      <c r="I147" s="368" t="s">
        <v>790</v>
      </c>
      <c r="J147" s="368" t="s">
        <v>745</v>
      </c>
      <c r="K147" s="368" t="s">
        <v>818</v>
      </c>
      <c r="L147" s="369">
        <v>2025</v>
      </c>
      <c r="M147" s="370">
        <v>9840</v>
      </c>
      <c r="N147" s="370">
        <v>492</v>
      </c>
      <c r="O147" s="368" t="s">
        <v>819</v>
      </c>
    </row>
    <row r="148" spans="1:15" x14ac:dyDescent="0.3">
      <c r="A148" s="368" t="s">
        <v>726</v>
      </c>
      <c r="B148" s="368" t="s">
        <v>378</v>
      </c>
      <c r="C148" s="368" t="s">
        <v>590</v>
      </c>
      <c r="D148" s="368" t="s">
        <v>136</v>
      </c>
      <c r="E148" s="368" t="s">
        <v>141</v>
      </c>
      <c r="F148" s="368" t="s">
        <v>136</v>
      </c>
      <c r="G148" s="368" t="s">
        <v>826</v>
      </c>
      <c r="H148" s="368" t="s">
        <v>439</v>
      </c>
      <c r="I148" s="368" t="s">
        <v>785</v>
      </c>
      <c r="J148" s="368" t="s">
        <v>738</v>
      </c>
      <c r="K148" s="368" t="s">
        <v>818</v>
      </c>
      <c r="L148" s="369">
        <v>2025</v>
      </c>
      <c r="M148" s="370">
        <v>148693.62</v>
      </c>
      <c r="N148" s="370">
        <v>7314</v>
      </c>
      <c r="O148" s="368" t="s">
        <v>819</v>
      </c>
    </row>
    <row r="149" spans="1:15" x14ac:dyDescent="0.3">
      <c r="A149" s="368" t="s">
        <v>726</v>
      </c>
      <c r="B149" s="368" t="s">
        <v>378</v>
      </c>
      <c r="C149" s="368" t="s">
        <v>590</v>
      </c>
      <c r="D149" s="368" t="s">
        <v>136</v>
      </c>
      <c r="E149" s="368" t="s">
        <v>144</v>
      </c>
      <c r="F149" s="368" t="s">
        <v>136</v>
      </c>
      <c r="G149" s="368" t="s">
        <v>827</v>
      </c>
      <c r="H149" s="368" t="s">
        <v>483</v>
      </c>
      <c r="I149" s="368" t="s">
        <v>788</v>
      </c>
      <c r="J149" s="368" t="s">
        <v>1185</v>
      </c>
      <c r="K149" s="368" t="s">
        <v>818</v>
      </c>
      <c r="L149" s="369">
        <v>2025</v>
      </c>
      <c r="M149" s="370">
        <v>5827.5</v>
      </c>
      <c r="N149" s="370">
        <v>555</v>
      </c>
      <c r="O149" s="368" t="s">
        <v>819</v>
      </c>
    </row>
    <row r="150" spans="1:15" x14ac:dyDescent="0.3">
      <c r="A150" s="368" t="s">
        <v>726</v>
      </c>
      <c r="B150" s="368" t="s">
        <v>378</v>
      </c>
      <c r="C150" s="368" t="s">
        <v>590</v>
      </c>
      <c r="D150" s="368" t="s">
        <v>136</v>
      </c>
      <c r="E150" s="368" t="s">
        <v>144</v>
      </c>
      <c r="F150" s="368" t="s">
        <v>136</v>
      </c>
      <c r="G150" s="368" t="s">
        <v>827</v>
      </c>
      <c r="H150" s="368" t="s">
        <v>486</v>
      </c>
      <c r="I150" s="368" t="s">
        <v>796</v>
      </c>
      <c r="J150" s="368" t="s">
        <v>1185</v>
      </c>
      <c r="K150" s="368" t="s">
        <v>818</v>
      </c>
      <c r="L150" s="369">
        <v>2025</v>
      </c>
      <c r="M150" s="370">
        <v>38600</v>
      </c>
      <c r="N150" s="370">
        <v>3860</v>
      </c>
      <c r="O150" s="368" t="s">
        <v>819</v>
      </c>
    </row>
    <row r="151" spans="1:15" x14ac:dyDescent="0.3">
      <c r="A151" s="368" t="s">
        <v>726</v>
      </c>
      <c r="B151" s="368" t="s">
        <v>378</v>
      </c>
      <c r="C151" s="368" t="s">
        <v>590</v>
      </c>
      <c r="D151" s="368" t="s">
        <v>136</v>
      </c>
      <c r="E151" s="368" t="s">
        <v>144</v>
      </c>
      <c r="F151" s="368" t="s">
        <v>136</v>
      </c>
      <c r="G151" s="368" t="s">
        <v>827</v>
      </c>
      <c r="H151" s="368" t="s">
        <v>380</v>
      </c>
      <c r="I151" s="368" t="s">
        <v>785</v>
      </c>
      <c r="J151" s="368" t="s">
        <v>757</v>
      </c>
      <c r="K151" s="368" t="s">
        <v>818</v>
      </c>
      <c r="L151" s="369">
        <v>2025</v>
      </c>
      <c r="M151" s="370">
        <v>6681.6</v>
      </c>
      <c r="N151" s="370">
        <v>2880</v>
      </c>
      <c r="O151" s="368" t="s">
        <v>819</v>
      </c>
    </row>
    <row r="152" spans="1:15" x14ac:dyDescent="0.3">
      <c r="A152" s="368" t="s">
        <v>726</v>
      </c>
      <c r="B152" s="368" t="s">
        <v>378</v>
      </c>
      <c r="C152" s="368" t="s">
        <v>590</v>
      </c>
      <c r="D152" s="368" t="s">
        <v>136</v>
      </c>
      <c r="E152" s="368" t="s">
        <v>144</v>
      </c>
      <c r="F152" s="368" t="s">
        <v>136</v>
      </c>
      <c r="G152" s="368" t="s">
        <v>827</v>
      </c>
      <c r="H152" s="368" t="s">
        <v>396</v>
      </c>
      <c r="I152" s="368" t="s">
        <v>788</v>
      </c>
      <c r="J152" s="368" t="s">
        <v>770</v>
      </c>
      <c r="K152" s="368" t="s">
        <v>818</v>
      </c>
      <c r="L152" s="369">
        <v>2025</v>
      </c>
      <c r="M152" s="370">
        <v>7007</v>
      </c>
      <c r="N152" s="370">
        <v>1.0009999999999999</v>
      </c>
      <c r="O152" s="368" t="s">
        <v>819</v>
      </c>
    </row>
    <row r="153" spans="1:15" x14ac:dyDescent="0.3">
      <c r="A153" s="368" t="s">
        <v>726</v>
      </c>
      <c r="B153" s="368" t="s">
        <v>378</v>
      </c>
      <c r="C153" s="368" t="s">
        <v>590</v>
      </c>
      <c r="D153" s="368" t="s">
        <v>136</v>
      </c>
      <c r="E153" s="368" t="s">
        <v>144</v>
      </c>
      <c r="F153" s="368" t="s">
        <v>136</v>
      </c>
      <c r="G153" s="368" t="s">
        <v>827</v>
      </c>
      <c r="H153" s="368" t="s">
        <v>545</v>
      </c>
      <c r="I153" s="368" t="s">
        <v>786</v>
      </c>
      <c r="J153" s="368" t="s">
        <v>760</v>
      </c>
      <c r="K153" s="368" t="s">
        <v>818</v>
      </c>
      <c r="L153" s="369">
        <v>2025</v>
      </c>
      <c r="M153" s="370">
        <v>133453.06</v>
      </c>
      <c r="N153" s="370">
        <v>48178</v>
      </c>
      <c r="O153" s="368" t="s">
        <v>819</v>
      </c>
    </row>
    <row r="154" spans="1:15" x14ac:dyDescent="0.3">
      <c r="A154" s="368" t="s">
        <v>726</v>
      </c>
      <c r="B154" s="368" t="s">
        <v>378</v>
      </c>
      <c r="C154" s="368" t="s">
        <v>590</v>
      </c>
      <c r="D154" s="368" t="s">
        <v>136</v>
      </c>
      <c r="E154" s="368" t="s">
        <v>144</v>
      </c>
      <c r="F154" s="368" t="s">
        <v>136</v>
      </c>
      <c r="G154" s="368" t="s">
        <v>827</v>
      </c>
      <c r="H154" s="368" t="s">
        <v>568</v>
      </c>
      <c r="I154" s="368" t="s">
        <v>799</v>
      </c>
      <c r="J154" s="368" t="s">
        <v>776</v>
      </c>
      <c r="K154" s="368" t="s">
        <v>818</v>
      </c>
      <c r="L154" s="369">
        <v>2025</v>
      </c>
      <c r="M154" s="370">
        <v>999.1</v>
      </c>
      <c r="N154" s="370">
        <v>10</v>
      </c>
      <c r="O154" s="368" t="s">
        <v>819</v>
      </c>
    </row>
    <row r="155" spans="1:15" x14ac:dyDescent="0.3">
      <c r="A155" s="368" t="s">
        <v>726</v>
      </c>
      <c r="B155" s="368" t="s">
        <v>378</v>
      </c>
      <c r="C155" s="368" t="s">
        <v>590</v>
      </c>
      <c r="D155" s="368" t="s">
        <v>136</v>
      </c>
      <c r="E155" s="368" t="s">
        <v>144</v>
      </c>
      <c r="F155" s="368" t="s">
        <v>136</v>
      </c>
      <c r="G155" s="368" t="s">
        <v>827</v>
      </c>
      <c r="H155" s="368" t="s">
        <v>499</v>
      </c>
      <c r="I155" s="368" t="s">
        <v>798</v>
      </c>
      <c r="J155" s="368" t="s">
        <v>1185</v>
      </c>
      <c r="K155" s="368" t="s">
        <v>818</v>
      </c>
      <c r="L155" s="369">
        <v>2025</v>
      </c>
      <c r="M155" s="370">
        <v>210000</v>
      </c>
      <c r="N155" s="370">
        <v>35000</v>
      </c>
      <c r="O155" s="368" t="s">
        <v>819</v>
      </c>
    </row>
    <row r="156" spans="1:15" x14ac:dyDescent="0.3">
      <c r="A156" s="368" t="s">
        <v>726</v>
      </c>
      <c r="B156" s="368" t="s">
        <v>378</v>
      </c>
      <c r="C156" s="368" t="s">
        <v>590</v>
      </c>
      <c r="D156" s="368" t="s">
        <v>136</v>
      </c>
      <c r="E156" s="368" t="s">
        <v>144</v>
      </c>
      <c r="F156" s="368" t="s">
        <v>136</v>
      </c>
      <c r="G156" s="368" t="s">
        <v>827</v>
      </c>
      <c r="H156" s="368" t="s">
        <v>535</v>
      </c>
      <c r="I156" s="368" t="s">
        <v>789</v>
      </c>
      <c r="J156" s="368" t="s">
        <v>739</v>
      </c>
      <c r="K156" s="368" t="s">
        <v>818</v>
      </c>
      <c r="L156" s="369">
        <v>2025</v>
      </c>
      <c r="M156" s="370">
        <v>13733.681158715</v>
      </c>
      <c r="N156" s="370">
        <v>346.5</v>
      </c>
      <c r="O156" s="368" t="s">
        <v>819</v>
      </c>
    </row>
    <row r="157" spans="1:15" x14ac:dyDescent="0.3">
      <c r="A157" s="368" t="s">
        <v>726</v>
      </c>
      <c r="B157" s="368" t="s">
        <v>378</v>
      </c>
      <c r="C157" s="368" t="s">
        <v>590</v>
      </c>
      <c r="D157" s="368" t="s">
        <v>136</v>
      </c>
      <c r="E157" s="368" t="s">
        <v>144</v>
      </c>
      <c r="F157" s="368" t="s">
        <v>136</v>
      </c>
      <c r="G157" s="368" t="s">
        <v>827</v>
      </c>
      <c r="H157" s="368" t="s">
        <v>319</v>
      </c>
      <c r="I157" s="368" t="s">
        <v>789</v>
      </c>
      <c r="J157" s="368" t="s">
        <v>745</v>
      </c>
      <c r="K157" s="368" t="s">
        <v>818</v>
      </c>
      <c r="L157" s="369">
        <v>2025</v>
      </c>
      <c r="M157" s="370">
        <v>26700</v>
      </c>
      <c r="N157" s="370">
        <v>1500</v>
      </c>
      <c r="O157" s="368" t="s">
        <v>819</v>
      </c>
    </row>
    <row r="158" spans="1:15" x14ac:dyDescent="0.3">
      <c r="A158" s="368" t="s">
        <v>726</v>
      </c>
      <c r="B158" s="368" t="s">
        <v>378</v>
      </c>
      <c r="C158" s="368" t="s">
        <v>590</v>
      </c>
      <c r="D158" s="368" t="s">
        <v>136</v>
      </c>
      <c r="E158" s="368" t="s">
        <v>144</v>
      </c>
      <c r="F158" s="368" t="s">
        <v>136</v>
      </c>
      <c r="G158" s="368" t="s">
        <v>827</v>
      </c>
      <c r="H158" s="368" t="s">
        <v>536</v>
      </c>
      <c r="I158" s="368" t="s">
        <v>789</v>
      </c>
      <c r="J158" s="368" t="s">
        <v>739</v>
      </c>
      <c r="K158" s="368" t="s">
        <v>818</v>
      </c>
      <c r="L158" s="369">
        <v>2025</v>
      </c>
      <c r="M158" s="370">
        <v>1957.2625</v>
      </c>
      <c r="N158" s="370">
        <v>38.75</v>
      </c>
      <c r="O158" s="368" t="s">
        <v>819</v>
      </c>
    </row>
    <row r="159" spans="1:15" x14ac:dyDescent="0.3">
      <c r="A159" s="368" t="s">
        <v>726</v>
      </c>
      <c r="B159" s="368" t="s">
        <v>378</v>
      </c>
      <c r="C159" s="368" t="s">
        <v>590</v>
      </c>
      <c r="D159" s="368" t="s">
        <v>136</v>
      </c>
      <c r="E159" s="368" t="s">
        <v>144</v>
      </c>
      <c r="F159" s="368" t="s">
        <v>136</v>
      </c>
      <c r="G159" s="368" t="s">
        <v>827</v>
      </c>
      <c r="H159" s="368" t="s">
        <v>550</v>
      </c>
      <c r="I159" s="368" t="s">
        <v>801</v>
      </c>
      <c r="J159" s="368" t="s">
        <v>760</v>
      </c>
      <c r="K159" s="368" t="s">
        <v>818</v>
      </c>
      <c r="L159" s="369">
        <v>2025</v>
      </c>
      <c r="M159" s="370">
        <v>11063</v>
      </c>
      <c r="N159" s="370">
        <v>8510</v>
      </c>
      <c r="O159" s="368" t="s">
        <v>819</v>
      </c>
    </row>
    <row r="160" spans="1:15" x14ac:dyDescent="0.3">
      <c r="A160" s="368" t="s">
        <v>726</v>
      </c>
      <c r="B160" s="368" t="s">
        <v>378</v>
      </c>
      <c r="C160" s="368" t="s">
        <v>590</v>
      </c>
      <c r="D160" s="368" t="s">
        <v>136</v>
      </c>
      <c r="E160" s="368" t="s">
        <v>144</v>
      </c>
      <c r="F160" s="368" t="s">
        <v>136</v>
      </c>
      <c r="G160" s="368" t="s">
        <v>827</v>
      </c>
      <c r="H160" s="368" t="s">
        <v>501</v>
      </c>
      <c r="I160" s="368" t="s">
        <v>785</v>
      </c>
      <c r="J160" s="368" t="s">
        <v>1185</v>
      </c>
      <c r="K160" s="368" t="s">
        <v>818</v>
      </c>
      <c r="L160" s="369">
        <v>2025</v>
      </c>
      <c r="M160" s="370">
        <v>77350</v>
      </c>
      <c r="N160" s="370">
        <v>9100</v>
      </c>
      <c r="O160" s="368" t="s">
        <v>819</v>
      </c>
    </row>
    <row r="161" spans="1:15" x14ac:dyDescent="0.3">
      <c r="A161" s="368" t="s">
        <v>726</v>
      </c>
      <c r="B161" s="368" t="s">
        <v>378</v>
      </c>
      <c r="C161" s="368" t="s">
        <v>590</v>
      </c>
      <c r="D161" s="368" t="s">
        <v>136</v>
      </c>
      <c r="E161" s="368" t="s">
        <v>144</v>
      </c>
      <c r="F161" s="368" t="s">
        <v>136</v>
      </c>
      <c r="G161" s="368" t="s">
        <v>827</v>
      </c>
      <c r="H161" s="368" t="s">
        <v>537</v>
      </c>
      <c r="I161" s="368" t="s">
        <v>798</v>
      </c>
      <c r="J161" s="368" t="s">
        <v>739</v>
      </c>
      <c r="K161" s="368" t="s">
        <v>818</v>
      </c>
      <c r="L161" s="369">
        <v>2025</v>
      </c>
      <c r="M161" s="370">
        <v>2950.2</v>
      </c>
      <c r="N161" s="370">
        <v>71</v>
      </c>
      <c r="O161" s="368" t="s">
        <v>819</v>
      </c>
    </row>
    <row r="162" spans="1:15" x14ac:dyDescent="0.3">
      <c r="A162" s="368" t="s">
        <v>726</v>
      </c>
      <c r="B162" s="368" t="s">
        <v>378</v>
      </c>
      <c r="C162" s="368" t="s">
        <v>590</v>
      </c>
      <c r="D162" s="368" t="s">
        <v>136</v>
      </c>
      <c r="E162" s="368" t="s">
        <v>144</v>
      </c>
      <c r="F162" s="368" t="s">
        <v>136</v>
      </c>
      <c r="G162" s="368" t="s">
        <v>827</v>
      </c>
      <c r="H162" s="368" t="s">
        <v>320</v>
      </c>
      <c r="I162" s="368" t="s">
        <v>797</v>
      </c>
      <c r="J162" s="368" t="s">
        <v>745</v>
      </c>
      <c r="K162" s="368" t="s">
        <v>818</v>
      </c>
      <c r="L162" s="369">
        <v>2025</v>
      </c>
      <c r="M162" s="370">
        <v>11494.334999999999</v>
      </c>
      <c r="N162" s="370">
        <v>1209.93</v>
      </c>
      <c r="O162" s="368" t="s">
        <v>819</v>
      </c>
    </row>
    <row r="163" spans="1:15" x14ac:dyDescent="0.3">
      <c r="A163" s="368" t="s">
        <v>726</v>
      </c>
      <c r="B163" s="368" t="s">
        <v>378</v>
      </c>
      <c r="C163" s="368" t="s">
        <v>590</v>
      </c>
      <c r="D163" s="368" t="s">
        <v>136</v>
      </c>
      <c r="E163" s="368" t="s">
        <v>144</v>
      </c>
      <c r="F163" s="368" t="s">
        <v>136</v>
      </c>
      <c r="G163" s="368" t="s">
        <v>827</v>
      </c>
      <c r="H163" s="368" t="s">
        <v>503</v>
      </c>
      <c r="I163" s="368" t="s">
        <v>788</v>
      </c>
      <c r="J163" s="368" t="s">
        <v>1185</v>
      </c>
      <c r="K163" s="368" t="s">
        <v>818</v>
      </c>
      <c r="L163" s="369">
        <v>2025</v>
      </c>
      <c r="M163" s="370">
        <v>57400</v>
      </c>
      <c r="N163" s="370">
        <v>4100</v>
      </c>
      <c r="O163" s="368" t="s">
        <v>819</v>
      </c>
    </row>
    <row r="164" spans="1:15" x14ac:dyDescent="0.3">
      <c r="A164" s="368" t="s">
        <v>726</v>
      </c>
      <c r="B164" s="368" t="s">
        <v>378</v>
      </c>
      <c r="C164" s="368" t="s">
        <v>590</v>
      </c>
      <c r="D164" s="368" t="s">
        <v>136</v>
      </c>
      <c r="E164" s="368" t="s">
        <v>144</v>
      </c>
      <c r="F164" s="368" t="s">
        <v>136</v>
      </c>
      <c r="G164" s="368" t="s">
        <v>827</v>
      </c>
      <c r="H164" s="368" t="s">
        <v>398</v>
      </c>
      <c r="I164" s="368" t="s">
        <v>786</v>
      </c>
      <c r="J164" s="368" t="s">
        <v>770</v>
      </c>
      <c r="K164" s="368" t="s">
        <v>818</v>
      </c>
      <c r="L164" s="369">
        <v>2025</v>
      </c>
      <c r="M164" s="370">
        <v>18450</v>
      </c>
      <c r="N164" s="370">
        <v>2460</v>
      </c>
      <c r="O164" s="368" t="s">
        <v>819</v>
      </c>
    </row>
    <row r="165" spans="1:15" x14ac:dyDescent="0.3">
      <c r="A165" s="368" t="s">
        <v>726</v>
      </c>
      <c r="B165" s="368" t="s">
        <v>378</v>
      </c>
      <c r="C165" s="368" t="s">
        <v>590</v>
      </c>
      <c r="D165" s="368" t="s">
        <v>136</v>
      </c>
      <c r="E165" s="368" t="s">
        <v>144</v>
      </c>
      <c r="F165" s="368" t="s">
        <v>136</v>
      </c>
      <c r="G165" s="368" t="s">
        <v>827</v>
      </c>
      <c r="H165" s="368" t="s">
        <v>506</v>
      </c>
      <c r="I165" s="368" t="s">
        <v>798</v>
      </c>
      <c r="J165" s="368" t="s">
        <v>1185</v>
      </c>
      <c r="K165" s="368" t="s">
        <v>818</v>
      </c>
      <c r="L165" s="369">
        <v>2025</v>
      </c>
      <c r="M165" s="370">
        <v>22620</v>
      </c>
      <c r="N165" s="370">
        <v>1300</v>
      </c>
      <c r="O165" s="368" t="s">
        <v>819</v>
      </c>
    </row>
    <row r="166" spans="1:15" x14ac:dyDescent="0.3">
      <c r="A166" s="368" t="s">
        <v>726</v>
      </c>
      <c r="B166" s="368" t="s">
        <v>378</v>
      </c>
      <c r="C166" s="368" t="s">
        <v>590</v>
      </c>
      <c r="D166" s="368" t="s">
        <v>136</v>
      </c>
      <c r="E166" s="368" t="s">
        <v>144</v>
      </c>
      <c r="F166" s="368" t="s">
        <v>136</v>
      </c>
      <c r="G166" s="368" t="s">
        <v>827</v>
      </c>
      <c r="H166" s="368" t="s">
        <v>542</v>
      </c>
      <c r="I166" s="368" t="s">
        <v>800</v>
      </c>
      <c r="J166" s="368" t="s">
        <v>745</v>
      </c>
      <c r="K166" s="368" t="s">
        <v>818</v>
      </c>
      <c r="L166" s="369">
        <v>2025</v>
      </c>
      <c r="M166" s="370">
        <v>4591.08</v>
      </c>
      <c r="N166" s="370">
        <v>353.16</v>
      </c>
      <c r="O166" s="368" t="s">
        <v>819</v>
      </c>
    </row>
    <row r="167" spans="1:15" x14ac:dyDescent="0.3">
      <c r="A167" s="368" t="s">
        <v>726</v>
      </c>
      <c r="B167" s="368" t="s">
        <v>378</v>
      </c>
      <c r="C167" s="368" t="s">
        <v>590</v>
      </c>
      <c r="D167" s="368" t="s">
        <v>136</v>
      </c>
      <c r="E167" s="368" t="s">
        <v>144</v>
      </c>
      <c r="F167" s="368" t="s">
        <v>136</v>
      </c>
      <c r="G167" s="368" t="s">
        <v>827</v>
      </c>
      <c r="H167" s="368" t="s">
        <v>329</v>
      </c>
      <c r="I167" s="368" t="s">
        <v>799</v>
      </c>
      <c r="J167" s="368" t="s">
        <v>745</v>
      </c>
      <c r="K167" s="368" t="s">
        <v>818</v>
      </c>
      <c r="L167" s="369">
        <v>2025</v>
      </c>
      <c r="M167" s="370">
        <v>24.2</v>
      </c>
      <c r="N167" s="370">
        <v>2.2000000000000002</v>
      </c>
      <c r="O167" s="368" t="s">
        <v>819</v>
      </c>
    </row>
    <row r="168" spans="1:15" x14ac:dyDescent="0.3">
      <c r="A168" s="368" t="s">
        <v>726</v>
      </c>
      <c r="B168" s="368" t="s">
        <v>378</v>
      </c>
      <c r="C168" s="368" t="s">
        <v>590</v>
      </c>
      <c r="D168" s="368" t="s">
        <v>136</v>
      </c>
      <c r="E168" s="368" t="s">
        <v>144</v>
      </c>
      <c r="F168" s="368" t="s">
        <v>136</v>
      </c>
      <c r="G168" s="368" t="s">
        <v>827</v>
      </c>
      <c r="H168" s="368" t="s">
        <v>330</v>
      </c>
      <c r="I168" s="368" t="s">
        <v>788</v>
      </c>
      <c r="J168" s="368" t="s">
        <v>745</v>
      </c>
      <c r="K168" s="368" t="s">
        <v>818</v>
      </c>
      <c r="L168" s="369">
        <v>2025</v>
      </c>
      <c r="M168" s="370">
        <v>3054123.2</v>
      </c>
      <c r="N168" s="370">
        <v>190882.7</v>
      </c>
      <c r="O168" s="368" t="s">
        <v>819</v>
      </c>
    </row>
    <row r="169" spans="1:15" x14ac:dyDescent="0.3">
      <c r="A169" s="368" t="s">
        <v>726</v>
      </c>
      <c r="B169" s="368" t="s">
        <v>378</v>
      </c>
      <c r="C169" s="368" t="s">
        <v>590</v>
      </c>
      <c r="D169" s="368" t="s">
        <v>136</v>
      </c>
      <c r="E169" s="368" t="s">
        <v>144</v>
      </c>
      <c r="F169" s="368" t="s">
        <v>136</v>
      </c>
      <c r="G169" s="368" t="s">
        <v>827</v>
      </c>
      <c r="H169" s="368" t="s">
        <v>333</v>
      </c>
      <c r="I169" s="368" t="s">
        <v>784</v>
      </c>
      <c r="J169" s="368" t="s">
        <v>745</v>
      </c>
      <c r="K169" s="368" t="s">
        <v>818</v>
      </c>
      <c r="L169" s="369">
        <v>2025</v>
      </c>
      <c r="M169" s="370">
        <v>368</v>
      </c>
      <c r="N169" s="370">
        <v>46</v>
      </c>
      <c r="O169" s="368" t="s">
        <v>819</v>
      </c>
    </row>
    <row r="170" spans="1:15" x14ac:dyDescent="0.3">
      <c r="A170" s="368" t="s">
        <v>726</v>
      </c>
      <c r="B170" s="368" t="s">
        <v>378</v>
      </c>
      <c r="C170" s="368" t="s">
        <v>590</v>
      </c>
      <c r="D170" s="368" t="s">
        <v>136</v>
      </c>
      <c r="E170" s="368" t="s">
        <v>144</v>
      </c>
      <c r="F170" s="368" t="s">
        <v>136</v>
      </c>
      <c r="G170" s="368" t="s">
        <v>827</v>
      </c>
      <c r="H170" s="368" t="s">
        <v>334</v>
      </c>
      <c r="I170" s="368" t="s">
        <v>790</v>
      </c>
      <c r="J170" s="368" t="s">
        <v>745</v>
      </c>
      <c r="K170" s="368" t="s">
        <v>818</v>
      </c>
      <c r="L170" s="369">
        <v>2025</v>
      </c>
      <c r="M170" s="370">
        <v>442.75</v>
      </c>
      <c r="N170" s="370">
        <v>25</v>
      </c>
      <c r="O170" s="368" t="s">
        <v>819</v>
      </c>
    </row>
    <row r="171" spans="1:15" x14ac:dyDescent="0.3">
      <c r="A171" s="368" t="s">
        <v>726</v>
      </c>
      <c r="B171" s="368" t="s">
        <v>378</v>
      </c>
      <c r="C171" s="368" t="s">
        <v>590</v>
      </c>
      <c r="D171" s="368" t="s">
        <v>136</v>
      </c>
      <c r="E171" s="368" t="s">
        <v>144</v>
      </c>
      <c r="F171" s="368" t="s">
        <v>136</v>
      </c>
      <c r="G171" s="368" t="s">
        <v>827</v>
      </c>
      <c r="H171" s="368" t="s">
        <v>337</v>
      </c>
      <c r="I171" s="368" t="s">
        <v>784</v>
      </c>
      <c r="J171" s="368" t="s">
        <v>745</v>
      </c>
      <c r="K171" s="368" t="s">
        <v>818</v>
      </c>
      <c r="L171" s="369">
        <v>2025</v>
      </c>
      <c r="M171" s="370">
        <v>5007.6000000000004</v>
      </c>
      <c r="N171" s="370">
        <v>535</v>
      </c>
      <c r="O171" s="368" t="s">
        <v>819</v>
      </c>
    </row>
    <row r="172" spans="1:15" x14ac:dyDescent="0.3">
      <c r="A172" s="368" t="s">
        <v>726</v>
      </c>
      <c r="B172" s="368" t="s">
        <v>378</v>
      </c>
      <c r="C172" s="368" t="s">
        <v>590</v>
      </c>
      <c r="D172" s="368" t="s">
        <v>136</v>
      </c>
      <c r="E172" s="368" t="s">
        <v>144</v>
      </c>
      <c r="F172" s="368" t="s">
        <v>136</v>
      </c>
      <c r="G172" s="368" t="s">
        <v>827</v>
      </c>
      <c r="H172" s="368" t="s">
        <v>567</v>
      </c>
      <c r="I172" s="368" t="s">
        <v>795</v>
      </c>
      <c r="J172" s="368" t="s">
        <v>773</v>
      </c>
      <c r="K172" s="368" t="s">
        <v>818</v>
      </c>
      <c r="L172" s="369">
        <v>2025</v>
      </c>
      <c r="M172" s="370">
        <v>1407.6</v>
      </c>
      <c r="N172" s="370">
        <v>690</v>
      </c>
      <c r="O172" s="368" t="s">
        <v>821</v>
      </c>
    </row>
    <row r="173" spans="1:15" x14ac:dyDescent="0.3">
      <c r="A173" s="368" t="s">
        <v>726</v>
      </c>
      <c r="B173" s="368" t="s">
        <v>378</v>
      </c>
      <c r="C173" s="368" t="s">
        <v>590</v>
      </c>
      <c r="D173" s="368" t="s">
        <v>136</v>
      </c>
      <c r="E173" s="368" t="s">
        <v>144</v>
      </c>
      <c r="F173" s="368" t="s">
        <v>136</v>
      </c>
      <c r="G173" s="368" t="s">
        <v>827</v>
      </c>
      <c r="H173" s="368" t="s">
        <v>508</v>
      </c>
      <c r="I173" s="368" t="s">
        <v>798</v>
      </c>
      <c r="J173" s="368" t="s">
        <v>1185</v>
      </c>
      <c r="K173" s="368" t="s">
        <v>818</v>
      </c>
      <c r="L173" s="369">
        <v>2025</v>
      </c>
      <c r="M173" s="370">
        <v>7000</v>
      </c>
      <c r="N173" s="370">
        <v>1000</v>
      </c>
      <c r="O173" s="368" t="s">
        <v>819</v>
      </c>
    </row>
    <row r="174" spans="1:15" x14ac:dyDescent="0.3">
      <c r="A174" s="368" t="s">
        <v>726</v>
      </c>
      <c r="B174" s="368" t="s">
        <v>378</v>
      </c>
      <c r="C174" s="368" t="s">
        <v>590</v>
      </c>
      <c r="D174" s="368" t="s">
        <v>136</v>
      </c>
      <c r="E174" s="368" t="s">
        <v>144</v>
      </c>
      <c r="F174" s="368" t="s">
        <v>136</v>
      </c>
      <c r="G174" s="368" t="s">
        <v>827</v>
      </c>
      <c r="H174" s="368" t="s">
        <v>510</v>
      </c>
      <c r="I174" s="368" t="s">
        <v>798</v>
      </c>
      <c r="J174" s="368" t="s">
        <v>1185</v>
      </c>
      <c r="K174" s="368" t="s">
        <v>818</v>
      </c>
      <c r="L174" s="369">
        <v>2025</v>
      </c>
      <c r="M174" s="370">
        <v>3783.67</v>
      </c>
      <c r="N174" s="370">
        <v>649</v>
      </c>
      <c r="O174" s="368" t="s">
        <v>819</v>
      </c>
    </row>
    <row r="175" spans="1:15" x14ac:dyDescent="0.3">
      <c r="A175" s="368" t="s">
        <v>726</v>
      </c>
      <c r="B175" s="368" t="s">
        <v>378</v>
      </c>
      <c r="C175" s="368" t="s">
        <v>590</v>
      </c>
      <c r="D175" s="368" t="s">
        <v>136</v>
      </c>
      <c r="E175" s="368" t="s">
        <v>144</v>
      </c>
      <c r="F175" s="368" t="s">
        <v>136</v>
      </c>
      <c r="G175" s="368" t="s">
        <v>827</v>
      </c>
      <c r="H175" s="368" t="s">
        <v>511</v>
      </c>
      <c r="I175" s="368" t="s">
        <v>785</v>
      </c>
      <c r="J175" s="368" t="s">
        <v>1185</v>
      </c>
      <c r="K175" s="368" t="s">
        <v>818</v>
      </c>
      <c r="L175" s="369">
        <v>2025</v>
      </c>
      <c r="M175" s="370">
        <v>51</v>
      </c>
      <c r="N175" s="370">
        <v>6</v>
      </c>
      <c r="O175" s="368" t="s">
        <v>819</v>
      </c>
    </row>
    <row r="176" spans="1:15" x14ac:dyDescent="0.3">
      <c r="A176" s="368" t="s">
        <v>726</v>
      </c>
      <c r="B176" s="368" t="s">
        <v>378</v>
      </c>
      <c r="C176" s="368" t="s">
        <v>590</v>
      </c>
      <c r="D176" s="368" t="s">
        <v>136</v>
      </c>
      <c r="E176" s="368" t="s">
        <v>144</v>
      </c>
      <c r="F176" s="368" t="s">
        <v>136</v>
      </c>
      <c r="G176" s="368" t="s">
        <v>827</v>
      </c>
      <c r="H176" s="368" t="s">
        <v>432</v>
      </c>
      <c r="I176" s="368" t="s">
        <v>798</v>
      </c>
      <c r="J176" s="368" t="s">
        <v>774</v>
      </c>
      <c r="K176" s="368" t="s">
        <v>818</v>
      </c>
      <c r="L176" s="369">
        <v>2025</v>
      </c>
      <c r="M176" s="370">
        <v>49331.1</v>
      </c>
      <c r="N176" s="370">
        <v>12649</v>
      </c>
      <c r="O176" s="368" t="s">
        <v>821</v>
      </c>
    </row>
    <row r="177" spans="1:15" x14ac:dyDescent="0.3">
      <c r="A177" s="368" t="s">
        <v>726</v>
      </c>
      <c r="B177" s="368" t="s">
        <v>378</v>
      </c>
      <c r="C177" s="368" t="s">
        <v>590</v>
      </c>
      <c r="D177" s="368" t="s">
        <v>136</v>
      </c>
      <c r="E177" s="368" t="s">
        <v>144</v>
      </c>
      <c r="F177" s="368" t="s">
        <v>136</v>
      </c>
      <c r="G177" s="368" t="s">
        <v>827</v>
      </c>
      <c r="H177" s="368" t="s">
        <v>433</v>
      </c>
      <c r="I177" s="368" t="s">
        <v>798</v>
      </c>
      <c r="J177" s="368" t="s">
        <v>774</v>
      </c>
      <c r="K177" s="368" t="s">
        <v>818</v>
      </c>
      <c r="L177" s="369">
        <v>2025</v>
      </c>
      <c r="M177" s="370">
        <v>407.649</v>
      </c>
      <c r="N177" s="370">
        <v>15</v>
      </c>
      <c r="O177" s="368" t="s">
        <v>821</v>
      </c>
    </row>
    <row r="178" spans="1:15" x14ac:dyDescent="0.3">
      <c r="A178" s="368" t="s">
        <v>726</v>
      </c>
      <c r="B178" s="368" t="s">
        <v>378</v>
      </c>
      <c r="C178" s="368" t="s">
        <v>590</v>
      </c>
      <c r="D178" s="368" t="s">
        <v>136</v>
      </c>
      <c r="E178" s="368" t="s">
        <v>144</v>
      </c>
      <c r="F178" s="368" t="s">
        <v>136</v>
      </c>
      <c r="G178" s="368" t="s">
        <v>827</v>
      </c>
      <c r="H178" s="368" t="s">
        <v>539</v>
      </c>
      <c r="I178" s="368" t="s">
        <v>789</v>
      </c>
      <c r="J178" s="368" t="s">
        <v>740</v>
      </c>
      <c r="K178" s="368" t="s">
        <v>818</v>
      </c>
      <c r="L178" s="369">
        <v>2025</v>
      </c>
      <c r="M178" s="370">
        <v>5115361.6780000003</v>
      </c>
      <c r="N178" s="370">
        <v>558548.35</v>
      </c>
      <c r="O178" s="368" t="s">
        <v>819</v>
      </c>
    </row>
    <row r="179" spans="1:15" x14ac:dyDescent="0.3">
      <c r="A179" s="368" t="s">
        <v>726</v>
      </c>
      <c r="B179" s="368" t="s">
        <v>378</v>
      </c>
      <c r="C179" s="368" t="s">
        <v>590</v>
      </c>
      <c r="D179" s="368" t="s">
        <v>136</v>
      </c>
      <c r="E179" s="368" t="s">
        <v>144</v>
      </c>
      <c r="F179" s="368" t="s">
        <v>136</v>
      </c>
      <c r="G179" s="368" t="s">
        <v>827</v>
      </c>
      <c r="H179" s="368" t="s">
        <v>540</v>
      </c>
      <c r="I179" s="368" t="s">
        <v>790</v>
      </c>
      <c r="J179" s="368" t="s">
        <v>742</v>
      </c>
      <c r="K179" s="368" t="s">
        <v>818</v>
      </c>
      <c r="L179" s="369">
        <v>2025</v>
      </c>
      <c r="M179" s="370">
        <v>126000</v>
      </c>
      <c r="N179" s="370">
        <v>4200</v>
      </c>
      <c r="O179" s="368" t="s">
        <v>819</v>
      </c>
    </row>
    <row r="180" spans="1:15" x14ac:dyDescent="0.3">
      <c r="A180" s="368" t="s">
        <v>726</v>
      </c>
      <c r="B180" s="368" t="s">
        <v>378</v>
      </c>
      <c r="C180" s="368" t="s">
        <v>590</v>
      </c>
      <c r="D180" s="368" t="s">
        <v>136</v>
      </c>
      <c r="E180" s="368" t="s">
        <v>144</v>
      </c>
      <c r="F180" s="368" t="s">
        <v>136</v>
      </c>
      <c r="G180" s="368" t="s">
        <v>827</v>
      </c>
      <c r="H180" s="368" t="s">
        <v>437</v>
      </c>
      <c r="I180" s="368" t="s">
        <v>796</v>
      </c>
      <c r="J180" s="368" t="s">
        <v>738</v>
      </c>
      <c r="K180" s="368" t="s">
        <v>818</v>
      </c>
      <c r="L180" s="369">
        <v>2025</v>
      </c>
      <c r="M180" s="370">
        <v>1248.8</v>
      </c>
      <c r="N180" s="370">
        <v>140</v>
      </c>
      <c r="O180" s="368" t="s">
        <v>819</v>
      </c>
    </row>
    <row r="181" spans="1:15" x14ac:dyDescent="0.3">
      <c r="A181" s="368" t="s">
        <v>726</v>
      </c>
      <c r="B181" s="368" t="s">
        <v>378</v>
      </c>
      <c r="C181" s="368" t="s">
        <v>590</v>
      </c>
      <c r="D181" s="368" t="s">
        <v>136</v>
      </c>
      <c r="E181" s="368" t="s">
        <v>144</v>
      </c>
      <c r="F181" s="368" t="s">
        <v>136</v>
      </c>
      <c r="G181" s="368" t="s">
        <v>827</v>
      </c>
      <c r="H181" s="368" t="s">
        <v>538</v>
      </c>
      <c r="I181" s="368" t="s">
        <v>798</v>
      </c>
      <c r="J181" s="368" t="s">
        <v>740</v>
      </c>
      <c r="K181" s="368" t="s">
        <v>818</v>
      </c>
      <c r="L181" s="369">
        <v>2025</v>
      </c>
      <c r="M181" s="370">
        <v>178.88</v>
      </c>
      <c r="N181" s="370">
        <v>17.2</v>
      </c>
      <c r="O181" s="368" t="s">
        <v>819</v>
      </c>
    </row>
    <row r="182" spans="1:15" x14ac:dyDescent="0.3">
      <c r="A182" s="368" t="s">
        <v>726</v>
      </c>
      <c r="B182" s="368" t="s">
        <v>378</v>
      </c>
      <c r="C182" s="368" t="s">
        <v>590</v>
      </c>
      <c r="D182" s="368" t="s">
        <v>136</v>
      </c>
      <c r="E182" s="368" t="s">
        <v>144</v>
      </c>
      <c r="F182" s="368" t="s">
        <v>136</v>
      </c>
      <c r="G182" s="368" t="s">
        <v>827</v>
      </c>
      <c r="H182" s="368" t="s">
        <v>412</v>
      </c>
      <c r="I182" s="368" t="s">
        <v>801</v>
      </c>
      <c r="J182" s="368" t="s">
        <v>1186</v>
      </c>
      <c r="K182" s="368" t="s">
        <v>818</v>
      </c>
      <c r="L182" s="369">
        <v>2025</v>
      </c>
      <c r="M182" s="370">
        <v>9611.7000000000007</v>
      </c>
      <c r="N182" s="370">
        <v>597</v>
      </c>
      <c r="O182" s="368" t="s">
        <v>819</v>
      </c>
    </row>
    <row r="183" spans="1:15" x14ac:dyDescent="0.3">
      <c r="A183" s="368" t="s">
        <v>726</v>
      </c>
      <c r="B183" s="368" t="s">
        <v>378</v>
      </c>
      <c r="C183" s="368" t="s">
        <v>590</v>
      </c>
      <c r="D183" s="368" t="s">
        <v>136</v>
      </c>
      <c r="E183" s="368" t="s">
        <v>144</v>
      </c>
      <c r="F183" s="368" t="s">
        <v>136</v>
      </c>
      <c r="G183" s="368" t="s">
        <v>827</v>
      </c>
      <c r="H183" s="368" t="s">
        <v>423</v>
      </c>
      <c r="I183" s="368" t="s">
        <v>798</v>
      </c>
      <c r="J183" s="368" t="s">
        <v>781</v>
      </c>
      <c r="K183" s="368" t="s">
        <v>818</v>
      </c>
      <c r="L183" s="369">
        <v>2025</v>
      </c>
      <c r="M183" s="370">
        <v>22.8</v>
      </c>
      <c r="N183" s="370">
        <v>4</v>
      </c>
      <c r="O183" s="368" t="s">
        <v>819</v>
      </c>
    </row>
    <row r="184" spans="1:15" x14ac:dyDescent="0.3">
      <c r="A184" s="368" t="s">
        <v>726</v>
      </c>
      <c r="B184" s="368" t="s">
        <v>378</v>
      </c>
      <c r="C184" s="368" t="s">
        <v>590</v>
      </c>
      <c r="D184" s="368" t="s">
        <v>136</v>
      </c>
      <c r="E184" s="368" t="s">
        <v>144</v>
      </c>
      <c r="F184" s="368" t="s">
        <v>136</v>
      </c>
      <c r="G184" s="368" t="s">
        <v>827</v>
      </c>
      <c r="H184" s="368" t="s">
        <v>438</v>
      </c>
      <c r="I184" s="368" t="s">
        <v>790</v>
      </c>
      <c r="J184" s="368" t="s">
        <v>738</v>
      </c>
      <c r="K184" s="368" t="s">
        <v>818</v>
      </c>
      <c r="L184" s="369">
        <v>2025</v>
      </c>
      <c r="M184" s="370">
        <v>2447.5</v>
      </c>
      <c r="N184" s="370">
        <v>550</v>
      </c>
      <c r="O184" s="368" t="s">
        <v>819</v>
      </c>
    </row>
    <row r="185" spans="1:15" x14ac:dyDescent="0.3">
      <c r="A185" s="368" t="s">
        <v>726</v>
      </c>
      <c r="B185" s="368" t="s">
        <v>378</v>
      </c>
      <c r="C185" s="368" t="s">
        <v>590</v>
      </c>
      <c r="D185" s="368" t="s">
        <v>136</v>
      </c>
      <c r="E185" s="368" t="s">
        <v>144</v>
      </c>
      <c r="F185" s="368" t="s">
        <v>136</v>
      </c>
      <c r="G185" s="368" t="s">
        <v>827</v>
      </c>
      <c r="H185" s="368" t="s">
        <v>340</v>
      </c>
      <c r="I185" s="368" t="s">
        <v>790</v>
      </c>
      <c r="J185" s="368" t="s">
        <v>745</v>
      </c>
      <c r="K185" s="368" t="s">
        <v>818</v>
      </c>
      <c r="L185" s="369">
        <v>2025</v>
      </c>
      <c r="M185" s="370">
        <v>11000</v>
      </c>
      <c r="N185" s="370">
        <v>1000</v>
      </c>
      <c r="O185" s="368" t="s">
        <v>819</v>
      </c>
    </row>
    <row r="186" spans="1:15" x14ac:dyDescent="0.3">
      <c r="A186" s="368" t="s">
        <v>726</v>
      </c>
      <c r="B186" s="368" t="s">
        <v>378</v>
      </c>
      <c r="C186" s="368" t="s">
        <v>590</v>
      </c>
      <c r="D186" s="368" t="s">
        <v>136</v>
      </c>
      <c r="E186" s="368" t="s">
        <v>144</v>
      </c>
      <c r="F186" s="368" t="s">
        <v>136</v>
      </c>
      <c r="G186" s="368" t="s">
        <v>827</v>
      </c>
      <c r="H186" s="368" t="s">
        <v>440</v>
      </c>
      <c r="I186" s="368" t="s">
        <v>797</v>
      </c>
      <c r="J186" s="368" t="s">
        <v>738</v>
      </c>
      <c r="K186" s="368" t="s">
        <v>818</v>
      </c>
      <c r="L186" s="369">
        <v>2025</v>
      </c>
      <c r="M186" s="370">
        <v>4834.4920000000002</v>
      </c>
      <c r="N186" s="370">
        <v>621.4</v>
      </c>
      <c r="O186" s="368" t="s">
        <v>819</v>
      </c>
    </row>
    <row r="187" spans="1:15" x14ac:dyDescent="0.3">
      <c r="A187" s="368" t="s">
        <v>726</v>
      </c>
      <c r="B187" s="368" t="s">
        <v>378</v>
      </c>
      <c r="C187" s="368" t="s">
        <v>590</v>
      </c>
      <c r="D187" s="368" t="s">
        <v>136</v>
      </c>
      <c r="E187" s="368" t="s">
        <v>144</v>
      </c>
      <c r="F187" s="368" t="s">
        <v>136</v>
      </c>
      <c r="G187" s="368" t="s">
        <v>827</v>
      </c>
      <c r="H187" s="368" t="s">
        <v>414</v>
      </c>
      <c r="I187" s="368" t="s">
        <v>801</v>
      </c>
      <c r="J187" s="368" t="s">
        <v>1186</v>
      </c>
      <c r="K187" s="368" t="s">
        <v>818</v>
      </c>
      <c r="L187" s="369">
        <v>2025</v>
      </c>
      <c r="M187" s="370">
        <v>14523.72</v>
      </c>
      <c r="N187" s="370">
        <v>762</v>
      </c>
      <c r="O187" s="368" t="s">
        <v>819</v>
      </c>
    </row>
    <row r="188" spans="1:15" x14ac:dyDescent="0.3">
      <c r="A188" s="368" t="s">
        <v>726</v>
      </c>
      <c r="B188" s="368" t="s">
        <v>378</v>
      </c>
      <c r="C188" s="368" t="s">
        <v>590</v>
      </c>
      <c r="D188" s="368" t="s">
        <v>136</v>
      </c>
      <c r="E188" s="368" t="s">
        <v>147</v>
      </c>
      <c r="F188" s="368" t="s">
        <v>136</v>
      </c>
      <c r="G188" s="368" t="s">
        <v>828</v>
      </c>
      <c r="H188" s="368" t="s">
        <v>489</v>
      </c>
      <c r="I188" s="368" t="s">
        <v>797</v>
      </c>
      <c r="J188" s="368" t="s">
        <v>1185</v>
      </c>
      <c r="K188" s="368" t="s">
        <v>818</v>
      </c>
      <c r="L188" s="369">
        <v>2025</v>
      </c>
      <c r="M188" s="370">
        <v>561.29999999999995</v>
      </c>
      <c r="N188" s="370">
        <v>30</v>
      </c>
      <c r="O188" s="368" t="s">
        <v>819</v>
      </c>
    </row>
    <row r="189" spans="1:15" x14ac:dyDescent="0.3">
      <c r="A189" s="368" t="s">
        <v>726</v>
      </c>
      <c r="B189" s="368" t="s">
        <v>378</v>
      </c>
      <c r="C189" s="368" t="s">
        <v>590</v>
      </c>
      <c r="D189" s="368" t="s">
        <v>136</v>
      </c>
      <c r="E189" s="368" t="s">
        <v>147</v>
      </c>
      <c r="F189" s="368" t="s">
        <v>136</v>
      </c>
      <c r="G189" s="368" t="s">
        <v>828</v>
      </c>
      <c r="H189" s="368" t="s">
        <v>550</v>
      </c>
      <c r="I189" s="368" t="s">
        <v>801</v>
      </c>
      <c r="J189" s="368" t="s">
        <v>760</v>
      </c>
      <c r="K189" s="368" t="s">
        <v>818</v>
      </c>
      <c r="L189" s="369">
        <v>2025</v>
      </c>
      <c r="M189" s="370">
        <v>146029</v>
      </c>
      <c r="N189" s="370">
        <v>112330</v>
      </c>
      <c r="O189" s="368" t="s">
        <v>819</v>
      </c>
    </row>
    <row r="190" spans="1:15" x14ac:dyDescent="0.3">
      <c r="A190" s="368" t="s">
        <v>726</v>
      </c>
      <c r="B190" s="368" t="s">
        <v>378</v>
      </c>
      <c r="C190" s="368" t="s">
        <v>590</v>
      </c>
      <c r="D190" s="368" t="s">
        <v>136</v>
      </c>
      <c r="E190" s="368" t="s">
        <v>147</v>
      </c>
      <c r="F190" s="368" t="s">
        <v>136</v>
      </c>
      <c r="G190" s="368" t="s">
        <v>828</v>
      </c>
      <c r="H190" s="368" t="s">
        <v>554</v>
      </c>
      <c r="I190" s="368" t="s">
        <v>801</v>
      </c>
      <c r="J190" s="368" t="s">
        <v>760</v>
      </c>
      <c r="K190" s="368" t="s">
        <v>818</v>
      </c>
      <c r="L190" s="369">
        <v>2025</v>
      </c>
      <c r="M190" s="370">
        <v>660000</v>
      </c>
      <c r="N190" s="370">
        <v>176000</v>
      </c>
      <c r="O190" s="368" t="s">
        <v>819</v>
      </c>
    </row>
    <row r="191" spans="1:15" x14ac:dyDescent="0.3">
      <c r="A191" s="368" t="s">
        <v>726</v>
      </c>
      <c r="B191" s="368" t="s">
        <v>378</v>
      </c>
      <c r="C191" s="368" t="s">
        <v>590</v>
      </c>
      <c r="D191" s="368" t="s">
        <v>136</v>
      </c>
      <c r="E191" s="368" t="s">
        <v>147</v>
      </c>
      <c r="F191" s="368" t="s">
        <v>136</v>
      </c>
      <c r="G191" s="368" t="s">
        <v>828</v>
      </c>
      <c r="H191" s="368" t="s">
        <v>506</v>
      </c>
      <c r="I191" s="368" t="s">
        <v>798</v>
      </c>
      <c r="J191" s="368" t="s">
        <v>1185</v>
      </c>
      <c r="K191" s="368" t="s">
        <v>818</v>
      </c>
      <c r="L191" s="369">
        <v>2025</v>
      </c>
      <c r="M191" s="370">
        <v>3480</v>
      </c>
      <c r="N191" s="370">
        <v>200</v>
      </c>
      <c r="O191" s="368" t="s">
        <v>819</v>
      </c>
    </row>
    <row r="192" spans="1:15" x14ac:dyDescent="0.3">
      <c r="A192" s="368" t="s">
        <v>726</v>
      </c>
      <c r="B192" s="368" t="s">
        <v>378</v>
      </c>
      <c r="C192" s="368" t="s">
        <v>590</v>
      </c>
      <c r="D192" s="368" t="s">
        <v>136</v>
      </c>
      <c r="E192" s="368" t="s">
        <v>147</v>
      </c>
      <c r="F192" s="368" t="s">
        <v>136</v>
      </c>
      <c r="G192" s="368" t="s">
        <v>828</v>
      </c>
      <c r="H192" s="368" t="s">
        <v>330</v>
      </c>
      <c r="I192" s="368" t="s">
        <v>788</v>
      </c>
      <c r="J192" s="368" t="s">
        <v>745</v>
      </c>
      <c r="K192" s="368" t="s">
        <v>818</v>
      </c>
      <c r="L192" s="369">
        <v>2025</v>
      </c>
      <c r="M192" s="370">
        <v>11462.4</v>
      </c>
      <c r="N192" s="370">
        <v>716.4</v>
      </c>
      <c r="O192" s="368" t="s">
        <v>819</v>
      </c>
    </row>
    <row r="193" spans="1:15" x14ac:dyDescent="0.3">
      <c r="A193" s="368" t="s">
        <v>726</v>
      </c>
      <c r="B193" s="368" t="s">
        <v>378</v>
      </c>
      <c r="C193" s="368" t="s">
        <v>590</v>
      </c>
      <c r="D193" s="368" t="s">
        <v>136</v>
      </c>
      <c r="E193" s="368" t="s">
        <v>147</v>
      </c>
      <c r="F193" s="368" t="s">
        <v>136</v>
      </c>
      <c r="G193" s="368" t="s">
        <v>828</v>
      </c>
      <c r="H193" s="368" t="s">
        <v>539</v>
      </c>
      <c r="I193" s="368" t="s">
        <v>789</v>
      </c>
      <c r="J193" s="368" t="s">
        <v>740</v>
      </c>
      <c r="K193" s="368" t="s">
        <v>818</v>
      </c>
      <c r="L193" s="369">
        <v>2025</v>
      </c>
      <c r="M193" s="370">
        <v>302395.97200000001</v>
      </c>
      <c r="N193" s="370">
        <v>32422.240000000002</v>
      </c>
      <c r="O193" s="368" t="s">
        <v>819</v>
      </c>
    </row>
    <row r="194" spans="1:15" x14ac:dyDescent="0.3">
      <c r="A194" s="368" t="s">
        <v>726</v>
      </c>
      <c r="B194" s="368" t="s">
        <v>378</v>
      </c>
      <c r="C194" s="368" t="s">
        <v>590</v>
      </c>
      <c r="D194" s="368" t="s">
        <v>136</v>
      </c>
      <c r="E194" s="368" t="s">
        <v>148</v>
      </c>
      <c r="F194" s="368" t="s">
        <v>136</v>
      </c>
      <c r="G194" s="368" t="s">
        <v>829</v>
      </c>
      <c r="H194" s="368" t="s">
        <v>483</v>
      </c>
      <c r="I194" s="368" t="s">
        <v>788</v>
      </c>
      <c r="J194" s="368" t="s">
        <v>1185</v>
      </c>
      <c r="K194" s="368" t="s">
        <v>818</v>
      </c>
      <c r="L194" s="369">
        <v>2025</v>
      </c>
      <c r="M194" s="370">
        <v>3097.5</v>
      </c>
      <c r="N194" s="370">
        <v>295</v>
      </c>
      <c r="O194" s="368" t="s">
        <v>819</v>
      </c>
    </row>
    <row r="195" spans="1:15" x14ac:dyDescent="0.3">
      <c r="A195" s="368" t="s">
        <v>726</v>
      </c>
      <c r="B195" s="368" t="s">
        <v>378</v>
      </c>
      <c r="C195" s="368" t="s">
        <v>590</v>
      </c>
      <c r="D195" s="368" t="s">
        <v>136</v>
      </c>
      <c r="E195" s="368" t="s">
        <v>148</v>
      </c>
      <c r="F195" s="368" t="s">
        <v>136</v>
      </c>
      <c r="G195" s="368" t="s">
        <v>829</v>
      </c>
      <c r="H195" s="368" t="s">
        <v>486</v>
      </c>
      <c r="I195" s="368" t="s">
        <v>796</v>
      </c>
      <c r="J195" s="368" t="s">
        <v>1185</v>
      </c>
      <c r="K195" s="368" t="s">
        <v>818</v>
      </c>
      <c r="L195" s="369">
        <v>2025</v>
      </c>
      <c r="M195" s="370">
        <v>55120</v>
      </c>
      <c r="N195" s="370">
        <v>6890</v>
      </c>
      <c r="O195" s="368" t="s">
        <v>819</v>
      </c>
    </row>
    <row r="196" spans="1:15" x14ac:dyDescent="0.3">
      <c r="A196" s="368" t="s">
        <v>726</v>
      </c>
      <c r="B196" s="368" t="s">
        <v>378</v>
      </c>
      <c r="C196" s="368" t="s">
        <v>590</v>
      </c>
      <c r="D196" s="368" t="s">
        <v>136</v>
      </c>
      <c r="E196" s="368" t="s">
        <v>148</v>
      </c>
      <c r="F196" s="368" t="s">
        <v>136</v>
      </c>
      <c r="G196" s="368" t="s">
        <v>829</v>
      </c>
      <c r="H196" s="368" t="s">
        <v>380</v>
      </c>
      <c r="I196" s="368" t="s">
        <v>785</v>
      </c>
      <c r="J196" s="368" t="s">
        <v>757</v>
      </c>
      <c r="K196" s="368" t="s">
        <v>818</v>
      </c>
      <c r="L196" s="369">
        <v>2025</v>
      </c>
      <c r="M196" s="370">
        <v>1160</v>
      </c>
      <c r="N196" s="370">
        <v>500</v>
      </c>
      <c r="O196" s="368" t="s">
        <v>819</v>
      </c>
    </row>
    <row r="197" spans="1:15" x14ac:dyDescent="0.3">
      <c r="A197" s="368" t="s">
        <v>726</v>
      </c>
      <c r="B197" s="368" t="s">
        <v>378</v>
      </c>
      <c r="C197" s="368" t="s">
        <v>590</v>
      </c>
      <c r="D197" s="368" t="s">
        <v>136</v>
      </c>
      <c r="E197" s="368" t="s">
        <v>148</v>
      </c>
      <c r="F197" s="368" t="s">
        <v>136</v>
      </c>
      <c r="G197" s="368" t="s">
        <v>829</v>
      </c>
      <c r="H197" s="368" t="s">
        <v>545</v>
      </c>
      <c r="I197" s="368" t="s">
        <v>786</v>
      </c>
      <c r="J197" s="368" t="s">
        <v>760</v>
      </c>
      <c r="K197" s="368" t="s">
        <v>818</v>
      </c>
      <c r="L197" s="369">
        <v>2025</v>
      </c>
      <c r="M197" s="370">
        <v>195539.84</v>
      </c>
      <c r="N197" s="370">
        <v>70592</v>
      </c>
      <c r="O197" s="368" t="s">
        <v>819</v>
      </c>
    </row>
    <row r="198" spans="1:15" x14ac:dyDescent="0.3">
      <c r="A198" s="368" t="s">
        <v>726</v>
      </c>
      <c r="B198" s="368" t="s">
        <v>378</v>
      </c>
      <c r="C198" s="368" t="s">
        <v>590</v>
      </c>
      <c r="D198" s="368" t="s">
        <v>136</v>
      </c>
      <c r="E198" s="368" t="s">
        <v>148</v>
      </c>
      <c r="F198" s="368" t="s">
        <v>136</v>
      </c>
      <c r="G198" s="368" t="s">
        <v>829</v>
      </c>
      <c r="H198" s="368" t="s">
        <v>535</v>
      </c>
      <c r="I198" s="368" t="s">
        <v>789</v>
      </c>
      <c r="J198" s="368" t="s">
        <v>739</v>
      </c>
      <c r="K198" s="368" t="s">
        <v>818</v>
      </c>
      <c r="L198" s="369">
        <v>2025</v>
      </c>
      <c r="M198" s="370">
        <v>3518.4092638053899</v>
      </c>
      <c r="N198" s="370">
        <v>76.5</v>
      </c>
      <c r="O198" s="368" t="s">
        <v>819</v>
      </c>
    </row>
    <row r="199" spans="1:15" x14ac:dyDescent="0.3">
      <c r="A199" s="368" t="s">
        <v>726</v>
      </c>
      <c r="B199" s="368" t="s">
        <v>378</v>
      </c>
      <c r="C199" s="368" t="s">
        <v>590</v>
      </c>
      <c r="D199" s="368" t="s">
        <v>136</v>
      </c>
      <c r="E199" s="368" t="s">
        <v>148</v>
      </c>
      <c r="F199" s="368" t="s">
        <v>136</v>
      </c>
      <c r="G199" s="368" t="s">
        <v>829</v>
      </c>
      <c r="H199" s="368" t="s">
        <v>319</v>
      </c>
      <c r="I199" s="368" t="s">
        <v>789</v>
      </c>
      <c r="J199" s="368" t="s">
        <v>745</v>
      </c>
      <c r="K199" s="368" t="s">
        <v>818</v>
      </c>
      <c r="L199" s="369">
        <v>2025</v>
      </c>
      <c r="M199" s="370">
        <v>1278.93</v>
      </c>
      <c r="N199" s="370">
        <v>71.849999999999994</v>
      </c>
      <c r="O199" s="368" t="s">
        <v>819</v>
      </c>
    </row>
    <row r="200" spans="1:15" x14ac:dyDescent="0.3">
      <c r="A200" s="368" t="s">
        <v>726</v>
      </c>
      <c r="B200" s="368" t="s">
        <v>378</v>
      </c>
      <c r="C200" s="368" t="s">
        <v>590</v>
      </c>
      <c r="D200" s="368" t="s">
        <v>136</v>
      </c>
      <c r="E200" s="368" t="s">
        <v>148</v>
      </c>
      <c r="F200" s="368" t="s">
        <v>136</v>
      </c>
      <c r="G200" s="368" t="s">
        <v>829</v>
      </c>
      <c r="H200" s="368" t="s">
        <v>550</v>
      </c>
      <c r="I200" s="368" t="s">
        <v>801</v>
      </c>
      <c r="J200" s="368" t="s">
        <v>760</v>
      </c>
      <c r="K200" s="368" t="s">
        <v>818</v>
      </c>
      <c r="L200" s="369">
        <v>2025</v>
      </c>
      <c r="M200" s="370">
        <v>107419</v>
      </c>
      <c r="N200" s="370">
        <v>82630</v>
      </c>
      <c r="O200" s="368" t="s">
        <v>819</v>
      </c>
    </row>
    <row r="201" spans="1:15" x14ac:dyDescent="0.3">
      <c r="A201" s="368" t="s">
        <v>726</v>
      </c>
      <c r="B201" s="368" t="s">
        <v>378</v>
      </c>
      <c r="C201" s="368" t="s">
        <v>590</v>
      </c>
      <c r="D201" s="368" t="s">
        <v>136</v>
      </c>
      <c r="E201" s="368" t="s">
        <v>148</v>
      </c>
      <c r="F201" s="368" t="s">
        <v>136</v>
      </c>
      <c r="G201" s="368" t="s">
        <v>829</v>
      </c>
      <c r="H201" s="368" t="s">
        <v>320</v>
      </c>
      <c r="I201" s="368" t="s">
        <v>797</v>
      </c>
      <c r="J201" s="368" t="s">
        <v>745</v>
      </c>
      <c r="K201" s="368" t="s">
        <v>818</v>
      </c>
      <c r="L201" s="369">
        <v>2025</v>
      </c>
      <c r="M201" s="370">
        <v>2455.37</v>
      </c>
      <c r="N201" s="370">
        <v>258.45999999999998</v>
      </c>
      <c r="O201" s="368" t="s">
        <v>819</v>
      </c>
    </row>
    <row r="202" spans="1:15" x14ac:dyDescent="0.3">
      <c r="A202" s="368" t="s">
        <v>726</v>
      </c>
      <c r="B202" s="368" t="s">
        <v>378</v>
      </c>
      <c r="C202" s="368" t="s">
        <v>590</v>
      </c>
      <c r="D202" s="368" t="s">
        <v>136</v>
      </c>
      <c r="E202" s="368" t="s">
        <v>148</v>
      </c>
      <c r="F202" s="368" t="s">
        <v>136</v>
      </c>
      <c r="G202" s="368" t="s">
        <v>829</v>
      </c>
      <c r="H202" s="368" t="s">
        <v>398</v>
      </c>
      <c r="I202" s="368" t="s">
        <v>786</v>
      </c>
      <c r="J202" s="368" t="s">
        <v>770</v>
      </c>
      <c r="K202" s="368" t="s">
        <v>818</v>
      </c>
      <c r="L202" s="369">
        <v>2025</v>
      </c>
      <c r="M202" s="370">
        <v>8850</v>
      </c>
      <c r="N202" s="370">
        <v>1180</v>
      </c>
      <c r="O202" s="368" t="s">
        <v>819</v>
      </c>
    </row>
    <row r="203" spans="1:15" x14ac:dyDescent="0.3">
      <c r="A203" s="368" t="s">
        <v>726</v>
      </c>
      <c r="B203" s="368" t="s">
        <v>378</v>
      </c>
      <c r="C203" s="368" t="s">
        <v>590</v>
      </c>
      <c r="D203" s="368" t="s">
        <v>136</v>
      </c>
      <c r="E203" s="368" t="s">
        <v>148</v>
      </c>
      <c r="F203" s="368" t="s">
        <v>136</v>
      </c>
      <c r="G203" s="368" t="s">
        <v>829</v>
      </c>
      <c r="H203" s="368" t="s">
        <v>506</v>
      </c>
      <c r="I203" s="368" t="s">
        <v>798</v>
      </c>
      <c r="J203" s="368" t="s">
        <v>1185</v>
      </c>
      <c r="K203" s="368" t="s">
        <v>818</v>
      </c>
      <c r="L203" s="369">
        <v>2025</v>
      </c>
      <c r="M203" s="370">
        <v>41760</v>
      </c>
      <c r="N203" s="370">
        <v>2400</v>
      </c>
      <c r="O203" s="368" t="s">
        <v>819</v>
      </c>
    </row>
    <row r="204" spans="1:15" x14ac:dyDescent="0.3">
      <c r="A204" s="368" t="s">
        <v>726</v>
      </c>
      <c r="B204" s="368" t="s">
        <v>378</v>
      </c>
      <c r="C204" s="368" t="s">
        <v>590</v>
      </c>
      <c r="D204" s="368" t="s">
        <v>136</v>
      </c>
      <c r="E204" s="368" t="s">
        <v>148</v>
      </c>
      <c r="F204" s="368" t="s">
        <v>136</v>
      </c>
      <c r="G204" s="368" t="s">
        <v>829</v>
      </c>
      <c r="H204" s="368" t="s">
        <v>541</v>
      </c>
      <c r="I204" s="368" t="s">
        <v>800</v>
      </c>
      <c r="J204" s="368" t="s">
        <v>745</v>
      </c>
      <c r="K204" s="368" t="s">
        <v>818</v>
      </c>
      <c r="L204" s="369">
        <v>2025</v>
      </c>
      <c r="M204" s="370">
        <v>99</v>
      </c>
      <c r="N204" s="370">
        <v>9</v>
      </c>
      <c r="O204" s="368" t="s">
        <v>819</v>
      </c>
    </row>
    <row r="205" spans="1:15" x14ac:dyDescent="0.3">
      <c r="A205" s="368" t="s">
        <v>726</v>
      </c>
      <c r="B205" s="368" t="s">
        <v>378</v>
      </c>
      <c r="C205" s="368" t="s">
        <v>590</v>
      </c>
      <c r="D205" s="368" t="s">
        <v>136</v>
      </c>
      <c r="E205" s="368" t="s">
        <v>148</v>
      </c>
      <c r="F205" s="368" t="s">
        <v>136</v>
      </c>
      <c r="G205" s="368" t="s">
        <v>829</v>
      </c>
      <c r="H205" s="368" t="s">
        <v>542</v>
      </c>
      <c r="I205" s="368" t="s">
        <v>800</v>
      </c>
      <c r="J205" s="368" t="s">
        <v>745</v>
      </c>
      <c r="K205" s="368" t="s">
        <v>818</v>
      </c>
      <c r="L205" s="369">
        <v>2025</v>
      </c>
      <c r="M205" s="370">
        <v>291.85000000000002</v>
      </c>
      <c r="N205" s="370">
        <v>22.45</v>
      </c>
      <c r="O205" s="368" t="s">
        <v>819</v>
      </c>
    </row>
    <row r="206" spans="1:15" x14ac:dyDescent="0.3">
      <c r="A206" s="368" t="s">
        <v>726</v>
      </c>
      <c r="B206" s="368" t="s">
        <v>378</v>
      </c>
      <c r="C206" s="368" t="s">
        <v>590</v>
      </c>
      <c r="D206" s="368" t="s">
        <v>136</v>
      </c>
      <c r="E206" s="368" t="s">
        <v>148</v>
      </c>
      <c r="F206" s="368" t="s">
        <v>136</v>
      </c>
      <c r="G206" s="368" t="s">
        <v>829</v>
      </c>
      <c r="H206" s="368" t="s">
        <v>330</v>
      </c>
      <c r="I206" s="368" t="s">
        <v>788</v>
      </c>
      <c r="J206" s="368" t="s">
        <v>745</v>
      </c>
      <c r="K206" s="368" t="s">
        <v>818</v>
      </c>
      <c r="L206" s="369">
        <v>2025</v>
      </c>
      <c r="M206" s="370">
        <v>907753.6</v>
      </c>
      <c r="N206" s="370">
        <v>56734.6</v>
      </c>
      <c r="O206" s="368" t="s">
        <v>819</v>
      </c>
    </row>
    <row r="207" spans="1:15" x14ac:dyDescent="0.3">
      <c r="A207" s="368" t="s">
        <v>726</v>
      </c>
      <c r="B207" s="368" t="s">
        <v>378</v>
      </c>
      <c r="C207" s="368" t="s">
        <v>590</v>
      </c>
      <c r="D207" s="368" t="s">
        <v>136</v>
      </c>
      <c r="E207" s="368" t="s">
        <v>148</v>
      </c>
      <c r="F207" s="368" t="s">
        <v>136</v>
      </c>
      <c r="G207" s="368" t="s">
        <v>829</v>
      </c>
      <c r="H207" s="368" t="s">
        <v>334</v>
      </c>
      <c r="I207" s="368" t="s">
        <v>790</v>
      </c>
      <c r="J207" s="368" t="s">
        <v>745</v>
      </c>
      <c r="K207" s="368" t="s">
        <v>818</v>
      </c>
      <c r="L207" s="369">
        <v>2025</v>
      </c>
      <c r="M207" s="370">
        <v>106.26</v>
      </c>
      <c r="N207" s="370">
        <v>6</v>
      </c>
      <c r="O207" s="368" t="s">
        <v>819</v>
      </c>
    </row>
    <row r="208" spans="1:15" x14ac:dyDescent="0.3">
      <c r="A208" s="368" t="s">
        <v>726</v>
      </c>
      <c r="B208" s="368" t="s">
        <v>378</v>
      </c>
      <c r="C208" s="368" t="s">
        <v>590</v>
      </c>
      <c r="D208" s="368" t="s">
        <v>136</v>
      </c>
      <c r="E208" s="368" t="s">
        <v>148</v>
      </c>
      <c r="F208" s="368" t="s">
        <v>136</v>
      </c>
      <c r="G208" s="368" t="s">
        <v>829</v>
      </c>
      <c r="H208" s="368" t="s">
        <v>337</v>
      </c>
      <c r="I208" s="368" t="s">
        <v>784</v>
      </c>
      <c r="J208" s="368" t="s">
        <v>745</v>
      </c>
      <c r="K208" s="368" t="s">
        <v>818</v>
      </c>
      <c r="L208" s="369">
        <v>2025</v>
      </c>
      <c r="M208" s="370">
        <v>468</v>
      </c>
      <c r="N208" s="370">
        <v>50</v>
      </c>
      <c r="O208" s="368" t="s">
        <v>819</v>
      </c>
    </row>
    <row r="209" spans="1:15" x14ac:dyDescent="0.3">
      <c r="A209" s="368" t="s">
        <v>726</v>
      </c>
      <c r="B209" s="368" t="s">
        <v>378</v>
      </c>
      <c r="C209" s="368" t="s">
        <v>590</v>
      </c>
      <c r="D209" s="368" t="s">
        <v>136</v>
      </c>
      <c r="E209" s="368" t="s">
        <v>148</v>
      </c>
      <c r="F209" s="368" t="s">
        <v>136</v>
      </c>
      <c r="G209" s="368" t="s">
        <v>829</v>
      </c>
      <c r="H209" s="368" t="s">
        <v>432</v>
      </c>
      <c r="I209" s="368" t="s">
        <v>798</v>
      </c>
      <c r="J209" s="368" t="s">
        <v>774</v>
      </c>
      <c r="K209" s="368" t="s">
        <v>818</v>
      </c>
      <c r="L209" s="369">
        <v>2025</v>
      </c>
      <c r="M209" s="370">
        <v>2433.6</v>
      </c>
      <c r="N209" s="370">
        <v>624</v>
      </c>
      <c r="O209" s="368" t="s">
        <v>821</v>
      </c>
    </row>
    <row r="210" spans="1:15" x14ac:dyDescent="0.3">
      <c r="A210" s="368" t="s">
        <v>726</v>
      </c>
      <c r="B210" s="368" t="s">
        <v>378</v>
      </c>
      <c r="C210" s="368" t="s">
        <v>590</v>
      </c>
      <c r="D210" s="368" t="s">
        <v>136</v>
      </c>
      <c r="E210" s="368" t="s">
        <v>148</v>
      </c>
      <c r="F210" s="368" t="s">
        <v>136</v>
      </c>
      <c r="G210" s="368" t="s">
        <v>829</v>
      </c>
      <c r="H210" s="368" t="s">
        <v>539</v>
      </c>
      <c r="I210" s="368" t="s">
        <v>789</v>
      </c>
      <c r="J210" s="368" t="s">
        <v>740</v>
      </c>
      <c r="K210" s="368" t="s">
        <v>818</v>
      </c>
      <c r="L210" s="369">
        <v>2025</v>
      </c>
      <c r="M210" s="370">
        <v>134937.76</v>
      </c>
      <c r="N210" s="370">
        <v>14352.4</v>
      </c>
      <c r="O210" s="368" t="s">
        <v>819</v>
      </c>
    </row>
    <row r="211" spans="1:15" x14ac:dyDescent="0.3">
      <c r="A211" s="368" t="s">
        <v>726</v>
      </c>
      <c r="B211" s="368" t="s">
        <v>378</v>
      </c>
      <c r="C211" s="368" t="s">
        <v>590</v>
      </c>
      <c r="D211" s="368" t="s">
        <v>136</v>
      </c>
      <c r="E211" s="368" t="s">
        <v>148</v>
      </c>
      <c r="F211" s="368" t="s">
        <v>136</v>
      </c>
      <c r="G211" s="368" t="s">
        <v>829</v>
      </c>
      <c r="H211" s="368" t="s">
        <v>339</v>
      </c>
      <c r="I211" s="368" t="s">
        <v>790</v>
      </c>
      <c r="J211" s="368" t="s">
        <v>745</v>
      </c>
      <c r="K211" s="368" t="s">
        <v>818</v>
      </c>
      <c r="L211" s="369">
        <v>2025</v>
      </c>
      <c r="M211" s="370">
        <v>18440</v>
      </c>
      <c r="N211" s="370">
        <v>922</v>
      </c>
      <c r="O211" s="368" t="s">
        <v>819</v>
      </c>
    </row>
    <row r="212" spans="1:15" x14ac:dyDescent="0.3">
      <c r="A212" s="368" t="s">
        <v>726</v>
      </c>
      <c r="B212" s="368" t="s">
        <v>378</v>
      </c>
      <c r="C212" s="368" t="s">
        <v>590</v>
      </c>
      <c r="D212" s="368" t="s">
        <v>136</v>
      </c>
      <c r="E212" s="368" t="s">
        <v>148</v>
      </c>
      <c r="F212" s="368" t="s">
        <v>136</v>
      </c>
      <c r="G212" s="368" t="s">
        <v>829</v>
      </c>
      <c r="H212" s="368" t="s">
        <v>439</v>
      </c>
      <c r="I212" s="368" t="s">
        <v>785</v>
      </c>
      <c r="J212" s="368" t="s">
        <v>738</v>
      </c>
      <c r="K212" s="368" t="s">
        <v>818</v>
      </c>
      <c r="L212" s="369">
        <v>2025</v>
      </c>
      <c r="M212" s="370">
        <v>487.92</v>
      </c>
      <c r="N212" s="370">
        <v>24</v>
      </c>
      <c r="O212" s="368" t="s">
        <v>819</v>
      </c>
    </row>
    <row r="213" spans="1:15" x14ac:dyDescent="0.3">
      <c r="A213" s="368" t="s">
        <v>726</v>
      </c>
      <c r="B213" s="368" t="s">
        <v>378</v>
      </c>
      <c r="C213" s="368" t="s">
        <v>590</v>
      </c>
      <c r="D213" s="368" t="s">
        <v>136</v>
      </c>
      <c r="E213" s="368" t="s">
        <v>149</v>
      </c>
      <c r="F213" s="368" t="s">
        <v>136</v>
      </c>
      <c r="G213" s="368" t="s">
        <v>830</v>
      </c>
      <c r="H213" s="368" t="s">
        <v>483</v>
      </c>
      <c r="I213" s="368" t="s">
        <v>788</v>
      </c>
      <c r="J213" s="368" t="s">
        <v>1185</v>
      </c>
      <c r="K213" s="368" t="s">
        <v>818</v>
      </c>
      <c r="L213" s="369">
        <v>2025</v>
      </c>
      <c r="M213" s="370">
        <v>1953</v>
      </c>
      <c r="N213" s="370">
        <v>186</v>
      </c>
      <c r="O213" s="368" t="s">
        <v>819</v>
      </c>
    </row>
    <row r="214" spans="1:15" x14ac:dyDescent="0.3">
      <c r="A214" s="368" t="s">
        <v>726</v>
      </c>
      <c r="B214" s="368" t="s">
        <v>378</v>
      </c>
      <c r="C214" s="368" t="s">
        <v>590</v>
      </c>
      <c r="D214" s="368" t="s">
        <v>136</v>
      </c>
      <c r="E214" s="368" t="s">
        <v>149</v>
      </c>
      <c r="F214" s="368" t="s">
        <v>136</v>
      </c>
      <c r="G214" s="368" t="s">
        <v>830</v>
      </c>
      <c r="H214" s="368" t="s">
        <v>486</v>
      </c>
      <c r="I214" s="368" t="s">
        <v>796</v>
      </c>
      <c r="J214" s="368" t="s">
        <v>1185</v>
      </c>
      <c r="K214" s="368" t="s">
        <v>818</v>
      </c>
      <c r="L214" s="369">
        <v>2025</v>
      </c>
      <c r="M214" s="370">
        <v>96500</v>
      </c>
      <c r="N214" s="370">
        <v>9650</v>
      </c>
      <c r="O214" s="368" t="s">
        <v>819</v>
      </c>
    </row>
    <row r="215" spans="1:15" x14ac:dyDescent="0.3">
      <c r="A215" s="368" t="s">
        <v>726</v>
      </c>
      <c r="B215" s="368" t="s">
        <v>378</v>
      </c>
      <c r="C215" s="368" t="s">
        <v>590</v>
      </c>
      <c r="D215" s="368" t="s">
        <v>136</v>
      </c>
      <c r="E215" s="368" t="s">
        <v>149</v>
      </c>
      <c r="F215" s="368" t="s">
        <v>136</v>
      </c>
      <c r="G215" s="368" t="s">
        <v>830</v>
      </c>
      <c r="H215" s="368" t="s">
        <v>489</v>
      </c>
      <c r="I215" s="368" t="s">
        <v>797</v>
      </c>
      <c r="J215" s="368" t="s">
        <v>1185</v>
      </c>
      <c r="K215" s="368" t="s">
        <v>818</v>
      </c>
      <c r="L215" s="369">
        <v>2025</v>
      </c>
      <c r="M215" s="370">
        <v>5238.8</v>
      </c>
      <c r="N215" s="370">
        <v>280</v>
      </c>
      <c r="O215" s="368" t="s">
        <v>819</v>
      </c>
    </row>
    <row r="216" spans="1:15" x14ac:dyDescent="0.3">
      <c r="A216" s="368" t="s">
        <v>726</v>
      </c>
      <c r="B216" s="368" t="s">
        <v>378</v>
      </c>
      <c r="C216" s="368" t="s">
        <v>590</v>
      </c>
      <c r="D216" s="368" t="s">
        <v>136</v>
      </c>
      <c r="E216" s="368" t="s">
        <v>149</v>
      </c>
      <c r="F216" s="368" t="s">
        <v>136</v>
      </c>
      <c r="G216" s="368" t="s">
        <v>830</v>
      </c>
      <c r="H216" s="368" t="s">
        <v>543</v>
      </c>
      <c r="I216" s="368" t="s">
        <v>798</v>
      </c>
      <c r="J216" s="368" t="s">
        <v>756</v>
      </c>
      <c r="K216" s="368" t="s">
        <v>818</v>
      </c>
      <c r="L216" s="369">
        <v>2025</v>
      </c>
      <c r="M216" s="370">
        <v>25</v>
      </c>
      <c r="N216" s="370">
        <v>5</v>
      </c>
      <c r="O216" s="368" t="s">
        <v>819</v>
      </c>
    </row>
    <row r="217" spans="1:15" x14ac:dyDescent="0.3">
      <c r="A217" s="368" t="s">
        <v>726</v>
      </c>
      <c r="B217" s="368" t="s">
        <v>378</v>
      </c>
      <c r="C217" s="368" t="s">
        <v>590</v>
      </c>
      <c r="D217" s="368" t="s">
        <v>136</v>
      </c>
      <c r="E217" s="368" t="s">
        <v>149</v>
      </c>
      <c r="F217" s="368" t="s">
        <v>136</v>
      </c>
      <c r="G217" s="368" t="s">
        <v>830</v>
      </c>
      <c r="H217" s="368" t="s">
        <v>380</v>
      </c>
      <c r="I217" s="368" t="s">
        <v>785</v>
      </c>
      <c r="J217" s="368" t="s">
        <v>757</v>
      </c>
      <c r="K217" s="368" t="s">
        <v>818</v>
      </c>
      <c r="L217" s="369">
        <v>2025</v>
      </c>
      <c r="M217" s="370">
        <v>25450.400000000001</v>
      </c>
      <c r="N217" s="370">
        <v>10970</v>
      </c>
      <c r="O217" s="368" t="s">
        <v>819</v>
      </c>
    </row>
    <row r="218" spans="1:15" x14ac:dyDescent="0.3">
      <c r="A218" s="368" t="s">
        <v>726</v>
      </c>
      <c r="B218" s="368" t="s">
        <v>378</v>
      </c>
      <c r="C218" s="368" t="s">
        <v>590</v>
      </c>
      <c r="D218" s="368" t="s">
        <v>136</v>
      </c>
      <c r="E218" s="368" t="s">
        <v>149</v>
      </c>
      <c r="F218" s="368" t="s">
        <v>136</v>
      </c>
      <c r="G218" s="368" t="s">
        <v>830</v>
      </c>
      <c r="H218" s="368" t="s">
        <v>315</v>
      </c>
      <c r="I218" s="368" t="s">
        <v>784</v>
      </c>
      <c r="J218" s="368" t="s">
        <v>745</v>
      </c>
      <c r="K218" s="368" t="s">
        <v>818</v>
      </c>
      <c r="L218" s="369">
        <v>2025</v>
      </c>
      <c r="M218" s="370">
        <v>3037.7684479999998</v>
      </c>
      <c r="N218" s="370">
        <v>352</v>
      </c>
      <c r="O218" s="368" t="s">
        <v>819</v>
      </c>
    </row>
    <row r="219" spans="1:15" x14ac:dyDescent="0.3">
      <c r="A219" s="368" t="s">
        <v>726</v>
      </c>
      <c r="B219" s="368" t="s">
        <v>378</v>
      </c>
      <c r="C219" s="368" t="s">
        <v>590</v>
      </c>
      <c r="D219" s="368" t="s">
        <v>136</v>
      </c>
      <c r="E219" s="368" t="s">
        <v>149</v>
      </c>
      <c r="F219" s="368" t="s">
        <v>136</v>
      </c>
      <c r="G219" s="368" t="s">
        <v>830</v>
      </c>
      <c r="H219" s="368" t="s">
        <v>396</v>
      </c>
      <c r="I219" s="368" t="s">
        <v>788</v>
      </c>
      <c r="J219" s="368" t="s">
        <v>770</v>
      </c>
      <c r="K219" s="368" t="s">
        <v>818</v>
      </c>
      <c r="L219" s="369">
        <v>2025</v>
      </c>
      <c r="M219" s="370">
        <v>140</v>
      </c>
      <c r="N219" s="370">
        <v>0.02</v>
      </c>
      <c r="O219" s="368" t="s">
        <v>819</v>
      </c>
    </row>
    <row r="220" spans="1:15" x14ac:dyDescent="0.3">
      <c r="A220" s="368" t="s">
        <v>726</v>
      </c>
      <c r="B220" s="368" t="s">
        <v>378</v>
      </c>
      <c r="C220" s="368" t="s">
        <v>590</v>
      </c>
      <c r="D220" s="368" t="s">
        <v>136</v>
      </c>
      <c r="E220" s="368" t="s">
        <v>149</v>
      </c>
      <c r="F220" s="368" t="s">
        <v>136</v>
      </c>
      <c r="G220" s="368" t="s">
        <v>830</v>
      </c>
      <c r="H220" s="368" t="s">
        <v>381</v>
      </c>
      <c r="I220" s="368" t="s">
        <v>789</v>
      </c>
      <c r="J220" s="368" t="s">
        <v>757</v>
      </c>
      <c r="K220" s="368" t="s">
        <v>818</v>
      </c>
      <c r="L220" s="369">
        <v>2025</v>
      </c>
      <c r="M220" s="370">
        <v>2976.88</v>
      </c>
      <c r="N220" s="370">
        <v>1172</v>
      </c>
      <c r="O220" s="368" t="s">
        <v>819</v>
      </c>
    </row>
    <row r="221" spans="1:15" x14ac:dyDescent="0.3">
      <c r="A221" s="368" t="s">
        <v>726</v>
      </c>
      <c r="B221" s="368" t="s">
        <v>378</v>
      </c>
      <c r="C221" s="368" t="s">
        <v>590</v>
      </c>
      <c r="D221" s="368" t="s">
        <v>136</v>
      </c>
      <c r="E221" s="368" t="s">
        <v>149</v>
      </c>
      <c r="F221" s="368" t="s">
        <v>136</v>
      </c>
      <c r="G221" s="368" t="s">
        <v>830</v>
      </c>
      <c r="H221" s="368" t="s">
        <v>547</v>
      </c>
      <c r="I221" s="368" t="s">
        <v>798</v>
      </c>
      <c r="J221" s="368" t="s">
        <v>760</v>
      </c>
      <c r="K221" s="368" t="s">
        <v>818</v>
      </c>
      <c r="L221" s="369">
        <v>2025</v>
      </c>
      <c r="M221" s="370">
        <v>63519.3</v>
      </c>
      <c r="N221" s="370">
        <v>23790</v>
      </c>
      <c r="O221" s="368" t="s">
        <v>819</v>
      </c>
    </row>
    <row r="222" spans="1:15" x14ac:dyDescent="0.3">
      <c r="A222" s="368" t="s">
        <v>726</v>
      </c>
      <c r="B222" s="368" t="s">
        <v>378</v>
      </c>
      <c r="C222" s="368" t="s">
        <v>590</v>
      </c>
      <c r="D222" s="368" t="s">
        <v>136</v>
      </c>
      <c r="E222" s="368" t="s">
        <v>149</v>
      </c>
      <c r="F222" s="368" t="s">
        <v>136</v>
      </c>
      <c r="G222" s="368" t="s">
        <v>830</v>
      </c>
      <c r="H222" s="368" t="s">
        <v>568</v>
      </c>
      <c r="I222" s="368" t="s">
        <v>799</v>
      </c>
      <c r="J222" s="368" t="s">
        <v>776</v>
      </c>
      <c r="K222" s="368" t="s">
        <v>818</v>
      </c>
      <c r="L222" s="369">
        <v>2025</v>
      </c>
      <c r="M222" s="370">
        <v>1049.0550000000001</v>
      </c>
      <c r="N222" s="370">
        <v>10.5</v>
      </c>
      <c r="O222" s="368" t="s">
        <v>819</v>
      </c>
    </row>
    <row r="223" spans="1:15" x14ac:dyDescent="0.3">
      <c r="A223" s="368" t="s">
        <v>726</v>
      </c>
      <c r="B223" s="368" t="s">
        <v>378</v>
      </c>
      <c r="C223" s="368" t="s">
        <v>590</v>
      </c>
      <c r="D223" s="368" t="s">
        <v>136</v>
      </c>
      <c r="E223" s="368" t="s">
        <v>149</v>
      </c>
      <c r="F223" s="368" t="s">
        <v>136</v>
      </c>
      <c r="G223" s="368" t="s">
        <v>830</v>
      </c>
      <c r="H223" s="368" t="s">
        <v>499</v>
      </c>
      <c r="I223" s="368" t="s">
        <v>798</v>
      </c>
      <c r="J223" s="368" t="s">
        <v>1185</v>
      </c>
      <c r="K223" s="368" t="s">
        <v>818</v>
      </c>
      <c r="L223" s="369">
        <v>2025</v>
      </c>
      <c r="M223" s="370">
        <v>15000</v>
      </c>
      <c r="N223" s="370">
        <v>2500</v>
      </c>
      <c r="O223" s="368" t="s">
        <v>819</v>
      </c>
    </row>
    <row r="224" spans="1:15" x14ac:dyDescent="0.3">
      <c r="A224" s="368" t="s">
        <v>726</v>
      </c>
      <c r="B224" s="368" t="s">
        <v>378</v>
      </c>
      <c r="C224" s="368" t="s">
        <v>590</v>
      </c>
      <c r="D224" s="368" t="s">
        <v>136</v>
      </c>
      <c r="E224" s="368" t="s">
        <v>149</v>
      </c>
      <c r="F224" s="368" t="s">
        <v>136</v>
      </c>
      <c r="G224" s="368" t="s">
        <v>830</v>
      </c>
      <c r="H224" s="368" t="s">
        <v>549</v>
      </c>
      <c r="I224" s="368" t="s">
        <v>801</v>
      </c>
      <c r="J224" s="368" t="s">
        <v>760</v>
      </c>
      <c r="K224" s="368" t="s">
        <v>818</v>
      </c>
      <c r="L224" s="369">
        <v>2025</v>
      </c>
      <c r="M224" s="370">
        <v>561298.19999999995</v>
      </c>
      <c r="N224" s="370">
        <v>456340</v>
      </c>
      <c r="O224" s="368" t="s">
        <v>819</v>
      </c>
    </row>
    <row r="225" spans="1:15" x14ac:dyDescent="0.3">
      <c r="A225" s="368" t="s">
        <v>726</v>
      </c>
      <c r="B225" s="368" t="s">
        <v>378</v>
      </c>
      <c r="C225" s="368" t="s">
        <v>590</v>
      </c>
      <c r="D225" s="368" t="s">
        <v>136</v>
      </c>
      <c r="E225" s="368" t="s">
        <v>149</v>
      </c>
      <c r="F225" s="368" t="s">
        <v>136</v>
      </c>
      <c r="G225" s="368" t="s">
        <v>830</v>
      </c>
      <c r="H225" s="368" t="s">
        <v>535</v>
      </c>
      <c r="I225" s="368" t="s">
        <v>789</v>
      </c>
      <c r="J225" s="368" t="s">
        <v>739</v>
      </c>
      <c r="K225" s="368" t="s">
        <v>818</v>
      </c>
      <c r="L225" s="369">
        <v>2025</v>
      </c>
      <c r="M225" s="370">
        <v>874056.72975310194</v>
      </c>
      <c r="N225" s="370">
        <v>20532</v>
      </c>
      <c r="O225" s="368" t="s">
        <v>819</v>
      </c>
    </row>
    <row r="226" spans="1:15" x14ac:dyDescent="0.3">
      <c r="A226" s="368" t="s">
        <v>726</v>
      </c>
      <c r="B226" s="368" t="s">
        <v>378</v>
      </c>
      <c r="C226" s="368" t="s">
        <v>590</v>
      </c>
      <c r="D226" s="368" t="s">
        <v>136</v>
      </c>
      <c r="E226" s="368" t="s">
        <v>149</v>
      </c>
      <c r="F226" s="368" t="s">
        <v>136</v>
      </c>
      <c r="G226" s="368" t="s">
        <v>830</v>
      </c>
      <c r="H226" s="368" t="s">
        <v>319</v>
      </c>
      <c r="I226" s="368" t="s">
        <v>789</v>
      </c>
      <c r="J226" s="368" t="s">
        <v>745</v>
      </c>
      <c r="K226" s="368" t="s">
        <v>818</v>
      </c>
      <c r="L226" s="369">
        <v>2025</v>
      </c>
      <c r="M226" s="370">
        <v>82887.213000000003</v>
      </c>
      <c r="N226" s="370">
        <v>4656.585</v>
      </c>
      <c r="O226" s="368" t="s">
        <v>819</v>
      </c>
    </row>
    <row r="227" spans="1:15" x14ac:dyDescent="0.3">
      <c r="A227" s="368" t="s">
        <v>726</v>
      </c>
      <c r="B227" s="368" t="s">
        <v>378</v>
      </c>
      <c r="C227" s="368" t="s">
        <v>590</v>
      </c>
      <c r="D227" s="368" t="s">
        <v>136</v>
      </c>
      <c r="E227" s="368" t="s">
        <v>149</v>
      </c>
      <c r="F227" s="368" t="s">
        <v>136</v>
      </c>
      <c r="G227" s="368" t="s">
        <v>830</v>
      </c>
      <c r="H227" s="368" t="s">
        <v>536</v>
      </c>
      <c r="I227" s="368" t="s">
        <v>789</v>
      </c>
      <c r="J227" s="368" t="s">
        <v>739</v>
      </c>
      <c r="K227" s="368" t="s">
        <v>818</v>
      </c>
      <c r="L227" s="369">
        <v>2025</v>
      </c>
      <c r="M227" s="370">
        <v>714958.4375</v>
      </c>
      <c r="N227" s="370">
        <v>15131.25</v>
      </c>
      <c r="O227" s="368" t="s">
        <v>819</v>
      </c>
    </row>
    <row r="228" spans="1:15" x14ac:dyDescent="0.3">
      <c r="A228" s="368" t="s">
        <v>726</v>
      </c>
      <c r="B228" s="368" t="s">
        <v>378</v>
      </c>
      <c r="C228" s="368" t="s">
        <v>590</v>
      </c>
      <c r="D228" s="368" t="s">
        <v>136</v>
      </c>
      <c r="E228" s="368" t="s">
        <v>149</v>
      </c>
      <c r="F228" s="368" t="s">
        <v>136</v>
      </c>
      <c r="G228" s="368" t="s">
        <v>830</v>
      </c>
      <c r="H228" s="368" t="s">
        <v>550</v>
      </c>
      <c r="I228" s="368" t="s">
        <v>801</v>
      </c>
      <c r="J228" s="368" t="s">
        <v>760</v>
      </c>
      <c r="K228" s="368" t="s">
        <v>818</v>
      </c>
      <c r="L228" s="369">
        <v>2025</v>
      </c>
      <c r="M228" s="370">
        <v>5712694</v>
      </c>
      <c r="N228" s="370">
        <v>4394380</v>
      </c>
      <c r="O228" s="368" t="s">
        <v>819</v>
      </c>
    </row>
    <row r="229" spans="1:15" x14ac:dyDescent="0.3">
      <c r="A229" s="368" t="s">
        <v>726</v>
      </c>
      <c r="B229" s="368" t="s">
        <v>378</v>
      </c>
      <c r="C229" s="368" t="s">
        <v>590</v>
      </c>
      <c r="D229" s="368" t="s">
        <v>136</v>
      </c>
      <c r="E229" s="368" t="s">
        <v>149</v>
      </c>
      <c r="F229" s="368" t="s">
        <v>136</v>
      </c>
      <c r="G229" s="368" t="s">
        <v>830</v>
      </c>
      <c r="H229" s="368" t="s">
        <v>501</v>
      </c>
      <c r="I229" s="368" t="s">
        <v>785</v>
      </c>
      <c r="J229" s="368" t="s">
        <v>1185</v>
      </c>
      <c r="K229" s="368" t="s">
        <v>818</v>
      </c>
      <c r="L229" s="369">
        <v>2025</v>
      </c>
      <c r="M229" s="370">
        <v>281350</v>
      </c>
      <c r="N229" s="370">
        <v>33100</v>
      </c>
      <c r="O229" s="368" t="s">
        <v>819</v>
      </c>
    </row>
    <row r="230" spans="1:15" x14ac:dyDescent="0.3">
      <c r="A230" s="368" t="s">
        <v>726</v>
      </c>
      <c r="B230" s="368" t="s">
        <v>378</v>
      </c>
      <c r="C230" s="368" t="s">
        <v>590</v>
      </c>
      <c r="D230" s="368" t="s">
        <v>136</v>
      </c>
      <c r="E230" s="368" t="s">
        <v>149</v>
      </c>
      <c r="F230" s="368" t="s">
        <v>136</v>
      </c>
      <c r="G230" s="368" t="s">
        <v>830</v>
      </c>
      <c r="H230" s="368" t="s">
        <v>537</v>
      </c>
      <c r="I230" s="368" t="s">
        <v>798</v>
      </c>
      <c r="J230" s="368" t="s">
        <v>739</v>
      </c>
      <c r="K230" s="368" t="s">
        <v>818</v>
      </c>
      <c r="L230" s="369">
        <v>2025</v>
      </c>
      <c r="M230" s="370">
        <v>103699.2</v>
      </c>
      <c r="N230" s="370">
        <v>2416</v>
      </c>
      <c r="O230" s="368" t="s">
        <v>819</v>
      </c>
    </row>
    <row r="231" spans="1:15" x14ac:dyDescent="0.3">
      <c r="A231" s="368" t="s">
        <v>726</v>
      </c>
      <c r="B231" s="368" t="s">
        <v>378</v>
      </c>
      <c r="C231" s="368" t="s">
        <v>590</v>
      </c>
      <c r="D231" s="368" t="s">
        <v>136</v>
      </c>
      <c r="E231" s="368" t="s">
        <v>149</v>
      </c>
      <c r="F231" s="368" t="s">
        <v>136</v>
      </c>
      <c r="G231" s="368" t="s">
        <v>830</v>
      </c>
      <c r="H231" s="368" t="s">
        <v>320</v>
      </c>
      <c r="I231" s="368" t="s">
        <v>797</v>
      </c>
      <c r="J231" s="368" t="s">
        <v>745</v>
      </c>
      <c r="K231" s="368" t="s">
        <v>818</v>
      </c>
      <c r="L231" s="369">
        <v>2025</v>
      </c>
      <c r="M231" s="370">
        <v>64333.904999999999</v>
      </c>
      <c r="N231" s="370">
        <v>6771.99</v>
      </c>
      <c r="O231" s="368" t="s">
        <v>819</v>
      </c>
    </row>
    <row r="232" spans="1:15" x14ac:dyDescent="0.3">
      <c r="A232" s="368" t="s">
        <v>726</v>
      </c>
      <c r="B232" s="368" t="s">
        <v>378</v>
      </c>
      <c r="C232" s="368" t="s">
        <v>590</v>
      </c>
      <c r="D232" s="368" t="s">
        <v>136</v>
      </c>
      <c r="E232" s="368" t="s">
        <v>149</v>
      </c>
      <c r="F232" s="368" t="s">
        <v>136</v>
      </c>
      <c r="G232" s="368" t="s">
        <v>830</v>
      </c>
      <c r="H232" s="368" t="s">
        <v>552</v>
      </c>
      <c r="I232" s="368" t="s">
        <v>791</v>
      </c>
      <c r="J232" s="368" t="s">
        <v>760</v>
      </c>
      <c r="K232" s="368" t="s">
        <v>818</v>
      </c>
      <c r="L232" s="369">
        <v>2025</v>
      </c>
      <c r="M232" s="370">
        <v>452000</v>
      </c>
      <c r="N232" s="370">
        <v>226000</v>
      </c>
      <c r="O232" s="368" t="s">
        <v>819</v>
      </c>
    </row>
    <row r="233" spans="1:15" x14ac:dyDescent="0.3">
      <c r="A233" s="368" t="s">
        <v>726</v>
      </c>
      <c r="B233" s="368" t="s">
        <v>378</v>
      </c>
      <c r="C233" s="368" t="s">
        <v>590</v>
      </c>
      <c r="D233" s="368" t="s">
        <v>136</v>
      </c>
      <c r="E233" s="368" t="s">
        <v>149</v>
      </c>
      <c r="F233" s="368" t="s">
        <v>136</v>
      </c>
      <c r="G233" s="368" t="s">
        <v>830</v>
      </c>
      <c r="H233" s="368" t="s">
        <v>375</v>
      </c>
      <c r="I233" s="368" t="s">
        <v>786</v>
      </c>
      <c r="J233" s="368" t="s">
        <v>748</v>
      </c>
      <c r="K233" s="368" t="s">
        <v>818</v>
      </c>
      <c r="L233" s="369">
        <v>2025</v>
      </c>
      <c r="M233" s="370">
        <v>1800</v>
      </c>
      <c r="N233" s="370">
        <v>200</v>
      </c>
      <c r="O233" s="368" t="s">
        <v>819</v>
      </c>
    </row>
    <row r="234" spans="1:15" x14ac:dyDescent="0.3">
      <c r="A234" s="368" t="s">
        <v>726</v>
      </c>
      <c r="B234" s="368" t="s">
        <v>378</v>
      </c>
      <c r="C234" s="368" t="s">
        <v>590</v>
      </c>
      <c r="D234" s="368" t="s">
        <v>136</v>
      </c>
      <c r="E234" s="368" t="s">
        <v>149</v>
      </c>
      <c r="F234" s="368" t="s">
        <v>136</v>
      </c>
      <c r="G234" s="368" t="s">
        <v>830</v>
      </c>
      <c r="H234" s="368" t="s">
        <v>503</v>
      </c>
      <c r="I234" s="368" t="s">
        <v>788</v>
      </c>
      <c r="J234" s="368" t="s">
        <v>1185</v>
      </c>
      <c r="K234" s="368" t="s">
        <v>818</v>
      </c>
      <c r="L234" s="369">
        <v>2025</v>
      </c>
      <c r="M234" s="370">
        <v>308000</v>
      </c>
      <c r="N234" s="370">
        <v>22000</v>
      </c>
      <c r="O234" s="368" t="s">
        <v>819</v>
      </c>
    </row>
    <row r="235" spans="1:15" x14ac:dyDescent="0.3">
      <c r="A235" s="368" t="s">
        <v>726</v>
      </c>
      <c r="B235" s="368" t="s">
        <v>378</v>
      </c>
      <c r="C235" s="368" t="s">
        <v>590</v>
      </c>
      <c r="D235" s="368" t="s">
        <v>136</v>
      </c>
      <c r="E235" s="368" t="s">
        <v>149</v>
      </c>
      <c r="F235" s="368" t="s">
        <v>136</v>
      </c>
      <c r="G235" s="368" t="s">
        <v>830</v>
      </c>
      <c r="H235" s="368" t="s">
        <v>554</v>
      </c>
      <c r="I235" s="368" t="s">
        <v>801</v>
      </c>
      <c r="J235" s="368" t="s">
        <v>760</v>
      </c>
      <c r="K235" s="368" t="s">
        <v>818</v>
      </c>
      <c r="L235" s="369">
        <v>2025</v>
      </c>
      <c r="M235" s="370">
        <v>626250</v>
      </c>
      <c r="N235" s="370">
        <v>167000</v>
      </c>
      <c r="O235" s="368" t="s">
        <v>819</v>
      </c>
    </row>
    <row r="236" spans="1:15" x14ac:dyDescent="0.3">
      <c r="A236" s="368" t="s">
        <v>726</v>
      </c>
      <c r="B236" s="368" t="s">
        <v>378</v>
      </c>
      <c r="C236" s="368" t="s">
        <v>590</v>
      </c>
      <c r="D236" s="368" t="s">
        <v>136</v>
      </c>
      <c r="E236" s="368" t="s">
        <v>149</v>
      </c>
      <c r="F236" s="368" t="s">
        <v>136</v>
      </c>
      <c r="G236" s="368" t="s">
        <v>830</v>
      </c>
      <c r="H236" s="368" t="s">
        <v>555</v>
      </c>
      <c r="I236" s="368" t="s">
        <v>796</v>
      </c>
      <c r="J236" s="368" t="s">
        <v>760</v>
      </c>
      <c r="K236" s="368" t="s">
        <v>818</v>
      </c>
      <c r="L236" s="369">
        <v>2025</v>
      </c>
      <c r="M236" s="370">
        <v>128820</v>
      </c>
      <c r="N236" s="370">
        <v>67800</v>
      </c>
      <c r="O236" s="368" t="s">
        <v>819</v>
      </c>
    </row>
    <row r="237" spans="1:15" x14ac:dyDescent="0.3">
      <c r="A237" s="368" t="s">
        <v>726</v>
      </c>
      <c r="B237" s="368" t="s">
        <v>378</v>
      </c>
      <c r="C237" s="368" t="s">
        <v>590</v>
      </c>
      <c r="D237" s="368" t="s">
        <v>136</v>
      </c>
      <c r="E237" s="368" t="s">
        <v>149</v>
      </c>
      <c r="F237" s="368" t="s">
        <v>136</v>
      </c>
      <c r="G237" s="368" t="s">
        <v>830</v>
      </c>
      <c r="H237" s="368" t="s">
        <v>398</v>
      </c>
      <c r="I237" s="368" t="s">
        <v>786</v>
      </c>
      <c r="J237" s="368" t="s">
        <v>770</v>
      </c>
      <c r="K237" s="368" t="s">
        <v>818</v>
      </c>
      <c r="L237" s="369">
        <v>2025</v>
      </c>
      <c r="M237" s="370">
        <v>173775</v>
      </c>
      <c r="N237" s="370">
        <v>23170</v>
      </c>
      <c r="O237" s="368" t="s">
        <v>819</v>
      </c>
    </row>
    <row r="238" spans="1:15" x14ac:dyDescent="0.3">
      <c r="A238" s="368" t="s">
        <v>726</v>
      </c>
      <c r="B238" s="368" t="s">
        <v>378</v>
      </c>
      <c r="C238" s="368" t="s">
        <v>590</v>
      </c>
      <c r="D238" s="368" t="s">
        <v>136</v>
      </c>
      <c r="E238" s="368" t="s">
        <v>149</v>
      </c>
      <c r="F238" s="368" t="s">
        <v>136</v>
      </c>
      <c r="G238" s="368" t="s">
        <v>830</v>
      </c>
      <c r="H238" s="368" t="s">
        <v>563</v>
      </c>
      <c r="I238" s="368" t="s">
        <v>787</v>
      </c>
      <c r="J238" s="368" t="s">
        <v>761</v>
      </c>
      <c r="K238" s="368" t="s">
        <v>818</v>
      </c>
      <c r="L238" s="369">
        <v>2025</v>
      </c>
      <c r="M238" s="370">
        <v>313400</v>
      </c>
      <c r="N238" s="370">
        <v>20000</v>
      </c>
      <c r="O238" s="368" t="s">
        <v>819</v>
      </c>
    </row>
    <row r="239" spans="1:15" x14ac:dyDescent="0.3">
      <c r="A239" s="368" t="s">
        <v>726</v>
      </c>
      <c r="B239" s="368" t="s">
        <v>378</v>
      </c>
      <c r="C239" s="368" t="s">
        <v>590</v>
      </c>
      <c r="D239" s="368" t="s">
        <v>136</v>
      </c>
      <c r="E239" s="368" t="s">
        <v>149</v>
      </c>
      <c r="F239" s="368" t="s">
        <v>136</v>
      </c>
      <c r="G239" s="368" t="s">
        <v>830</v>
      </c>
      <c r="H239" s="368" t="s">
        <v>506</v>
      </c>
      <c r="I239" s="368" t="s">
        <v>798</v>
      </c>
      <c r="J239" s="368" t="s">
        <v>1185</v>
      </c>
      <c r="K239" s="368" t="s">
        <v>818</v>
      </c>
      <c r="L239" s="369">
        <v>2025</v>
      </c>
      <c r="M239" s="370">
        <v>100920</v>
      </c>
      <c r="N239" s="370">
        <v>5800</v>
      </c>
      <c r="O239" s="368" t="s">
        <v>819</v>
      </c>
    </row>
    <row r="240" spans="1:15" x14ac:dyDescent="0.3">
      <c r="A240" s="368" t="s">
        <v>726</v>
      </c>
      <c r="B240" s="368" t="s">
        <v>378</v>
      </c>
      <c r="C240" s="368" t="s">
        <v>590</v>
      </c>
      <c r="D240" s="368" t="s">
        <v>136</v>
      </c>
      <c r="E240" s="368" t="s">
        <v>149</v>
      </c>
      <c r="F240" s="368" t="s">
        <v>136</v>
      </c>
      <c r="G240" s="368" t="s">
        <v>830</v>
      </c>
      <c r="H240" s="368" t="s">
        <v>327</v>
      </c>
      <c r="I240" s="368" t="s">
        <v>785</v>
      </c>
      <c r="J240" s="368" t="s">
        <v>745</v>
      </c>
      <c r="K240" s="368" t="s">
        <v>818</v>
      </c>
      <c r="L240" s="369">
        <v>2025</v>
      </c>
      <c r="M240" s="370">
        <v>2026007.325</v>
      </c>
      <c r="N240" s="370">
        <v>234220.5</v>
      </c>
      <c r="O240" s="368" t="s">
        <v>819</v>
      </c>
    </row>
    <row r="241" spans="1:15" x14ac:dyDescent="0.3">
      <c r="A241" s="368" t="s">
        <v>726</v>
      </c>
      <c r="B241" s="368" t="s">
        <v>378</v>
      </c>
      <c r="C241" s="368" t="s">
        <v>590</v>
      </c>
      <c r="D241" s="368" t="s">
        <v>136</v>
      </c>
      <c r="E241" s="368" t="s">
        <v>149</v>
      </c>
      <c r="F241" s="368" t="s">
        <v>136</v>
      </c>
      <c r="G241" s="368" t="s">
        <v>830</v>
      </c>
      <c r="H241" s="368" t="s">
        <v>541</v>
      </c>
      <c r="I241" s="368" t="s">
        <v>800</v>
      </c>
      <c r="J241" s="368" t="s">
        <v>745</v>
      </c>
      <c r="K241" s="368" t="s">
        <v>818</v>
      </c>
      <c r="L241" s="369">
        <v>2025</v>
      </c>
      <c r="M241" s="370">
        <v>964.7</v>
      </c>
      <c r="N241" s="370">
        <v>87.7</v>
      </c>
      <c r="O241" s="368" t="s">
        <v>819</v>
      </c>
    </row>
    <row r="242" spans="1:15" x14ac:dyDescent="0.3">
      <c r="A242" s="368" t="s">
        <v>726</v>
      </c>
      <c r="B242" s="368" t="s">
        <v>378</v>
      </c>
      <c r="C242" s="368" t="s">
        <v>590</v>
      </c>
      <c r="D242" s="368" t="s">
        <v>136</v>
      </c>
      <c r="E242" s="368" t="s">
        <v>149</v>
      </c>
      <c r="F242" s="368" t="s">
        <v>136</v>
      </c>
      <c r="G242" s="368" t="s">
        <v>830</v>
      </c>
      <c r="H242" s="368" t="s">
        <v>542</v>
      </c>
      <c r="I242" s="368" t="s">
        <v>800</v>
      </c>
      <c r="J242" s="368" t="s">
        <v>745</v>
      </c>
      <c r="K242" s="368" t="s">
        <v>818</v>
      </c>
      <c r="L242" s="369">
        <v>2025</v>
      </c>
      <c r="M242" s="370">
        <v>394.29</v>
      </c>
      <c r="N242" s="370">
        <v>30.33</v>
      </c>
      <c r="O242" s="368" t="s">
        <v>819</v>
      </c>
    </row>
    <row r="243" spans="1:15" x14ac:dyDescent="0.3">
      <c r="A243" s="368" t="s">
        <v>726</v>
      </c>
      <c r="B243" s="368" t="s">
        <v>378</v>
      </c>
      <c r="C243" s="368" t="s">
        <v>590</v>
      </c>
      <c r="D243" s="368" t="s">
        <v>136</v>
      </c>
      <c r="E243" s="368" t="s">
        <v>149</v>
      </c>
      <c r="F243" s="368" t="s">
        <v>136</v>
      </c>
      <c r="G243" s="368" t="s">
        <v>830</v>
      </c>
      <c r="H243" s="368" t="s">
        <v>329</v>
      </c>
      <c r="I243" s="368" t="s">
        <v>799</v>
      </c>
      <c r="J243" s="368" t="s">
        <v>745</v>
      </c>
      <c r="K243" s="368" t="s">
        <v>818</v>
      </c>
      <c r="L243" s="369">
        <v>2025</v>
      </c>
      <c r="M243" s="370">
        <v>187.33</v>
      </c>
      <c r="N243" s="370">
        <v>17.03</v>
      </c>
      <c r="O243" s="368" t="s">
        <v>819</v>
      </c>
    </row>
    <row r="244" spans="1:15" x14ac:dyDescent="0.3">
      <c r="A244" s="368" t="s">
        <v>726</v>
      </c>
      <c r="B244" s="368" t="s">
        <v>378</v>
      </c>
      <c r="C244" s="368" t="s">
        <v>590</v>
      </c>
      <c r="D244" s="368" t="s">
        <v>136</v>
      </c>
      <c r="E244" s="368" t="s">
        <v>149</v>
      </c>
      <c r="F244" s="368" t="s">
        <v>136</v>
      </c>
      <c r="G244" s="368" t="s">
        <v>830</v>
      </c>
      <c r="H244" s="368" t="s">
        <v>330</v>
      </c>
      <c r="I244" s="368" t="s">
        <v>788</v>
      </c>
      <c r="J244" s="368" t="s">
        <v>745</v>
      </c>
      <c r="K244" s="368" t="s">
        <v>818</v>
      </c>
      <c r="L244" s="369">
        <v>2025</v>
      </c>
      <c r="M244" s="370">
        <v>5095897.5999999996</v>
      </c>
      <c r="N244" s="370">
        <v>318493.59999999998</v>
      </c>
      <c r="O244" s="368" t="s">
        <v>819</v>
      </c>
    </row>
    <row r="245" spans="1:15" x14ac:dyDescent="0.3">
      <c r="A245" s="368" t="s">
        <v>726</v>
      </c>
      <c r="B245" s="368" t="s">
        <v>378</v>
      </c>
      <c r="C245" s="368" t="s">
        <v>590</v>
      </c>
      <c r="D245" s="368" t="s">
        <v>136</v>
      </c>
      <c r="E245" s="368" t="s">
        <v>149</v>
      </c>
      <c r="F245" s="368" t="s">
        <v>136</v>
      </c>
      <c r="G245" s="368" t="s">
        <v>830</v>
      </c>
      <c r="H245" s="368" t="s">
        <v>333</v>
      </c>
      <c r="I245" s="368" t="s">
        <v>784</v>
      </c>
      <c r="J245" s="368" t="s">
        <v>745</v>
      </c>
      <c r="K245" s="368" t="s">
        <v>818</v>
      </c>
      <c r="L245" s="369">
        <v>2025</v>
      </c>
      <c r="M245" s="370">
        <v>688</v>
      </c>
      <c r="N245" s="370">
        <v>86</v>
      </c>
      <c r="O245" s="368" t="s">
        <v>819</v>
      </c>
    </row>
    <row r="246" spans="1:15" x14ac:dyDescent="0.3">
      <c r="A246" s="368" t="s">
        <v>726</v>
      </c>
      <c r="B246" s="368" t="s">
        <v>378</v>
      </c>
      <c r="C246" s="368" t="s">
        <v>590</v>
      </c>
      <c r="D246" s="368" t="s">
        <v>136</v>
      </c>
      <c r="E246" s="368" t="s">
        <v>149</v>
      </c>
      <c r="F246" s="368" t="s">
        <v>136</v>
      </c>
      <c r="G246" s="368" t="s">
        <v>830</v>
      </c>
      <c r="H246" s="368" t="s">
        <v>336</v>
      </c>
      <c r="I246" s="368" t="s">
        <v>787</v>
      </c>
      <c r="J246" s="368" t="s">
        <v>745</v>
      </c>
      <c r="K246" s="368" t="s">
        <v>818</v>
      </c>
      <c r="L246" s="369">
        <v>2025</v>
      </c>
      <c r="M246" s="370">
        <v>91500</v>
      </c>
      <c r="N246" s="370">
        <v>5000</v>
      </c>
      <c r="O246" s="368" t="s">
        <v>819</v>
      </c>
    </row>
    <row r="247" spans="1:15" x14ac:dyDescent="0.3">
      <c r="A247" s="368" t="s">
        <v>726</v>
      </c>
      <c r="B247" s="368" t="s">
        <v>378</v>
      </c>
      <c r="C247" s="368" t="s">
        <v>590</v>
      </c>
      <c r="D247" s="368" t="s">
        <v>136</v>
      </c>
      <c r="E247" s="368" t="s">
        <v>149</v>
      </c>
      <c r="F247" s="368" t="s">
        <v>136</v>
      </c>
      <c r="G247" s="368" t="s">
        <v>830</v>
      </c>
      <c r="H247" s="368" t="s">
        <v>337</v>
      </c>
      <c r="I247" s="368" t="s">
        <v>784</v>
      </c>
      <c r="J247" s="368" t="s">
        <v>745</v>
      </c>
      <c r="K247" s="368" t="s">
        <v>818</v>
      </c>
      <c r="L247" s="369">
        <v>2025</v>
      </c>
      <c r="M247" s="370">
        <v>2340</v>
      </c>
      <c r="N247" s="370">
        <v>250</v>
      </c>
      <c r="O247" s="368" t="s">
        <v>819</v>
      </c>
    </row>
    <row r="248" spans="1:15" x14ac:dyDescent="0.3">
      <c r="A248" s="368" t="s">
        <v>726</v>
      </c>
      <c r="B248" s="368" t="s">
        <v>378</v>
      </c>
      <c r="C248" s="368" t="s">
        <v>590</v>
      </c>
      <c r="D248" s="368" t="s">
        <v>136</v>
      </c>
      <c r="E248" s="368" t="s">
        <v>149</v>
      </c>
      <c r="F248" s="368" t="s">
        <v>136</v>
      </c>
      <c r="G248" s="368" t="s">
        <v>830</v>
      </c>
      <c r="H248" s="368" t="s">
        <v>567</v>
      </c>
      <c r="I248" s="368" t="s">
        <v>795</v>
      </c>
      <c r="J248" s="368" t="s">
        <v>773</v>
      </c>
      <c r="K248" s="368" t="s">
        <v>818</v>
      </c>
      <c r="L248" s="369">
        <v>2025</v>
      </c>
      <c r="M248" s="370">
        <v>204</v>
      </c>
      <c r="N248" s="370">
        <v>100</v>
      </c>
      <c r="O248" s="368" t="s">
        <v>821</v>
      </c>
    </row>
    <row r="249" spans="1:15" x14ac:dyDescent="0.3">
      <c r="A249" s="368" t="s">
        <v>726</v>
      </c>
      <c r="B249" s="368" t="s">
        <v>378</v>
      </c>
      <c r="C249" s="368" t="s">
        <v>590</v>
      </c>
      <c r="D249" s="368" t="s">
        <v>136</v>
      </c>
      <c r="E249" s="368" t="s">
        <v>149</v>
      </c>
      <c r="F249" s="368" t="s">
        <v>136</v>
      </c>
      <c r="G249" s="368" t="s">
        <v>830</v>
      </c>
      <c r="H249" s="368" t="s">
        <v>508</v>
      </c>
      <c r="I249" s="368" t="s">
        <v>798</v>
      </c>
      <c r="J249" s="368" t="s">
        <v>1185</v>
      </c>
      <c r="K249" s="368" t="s">
        <v>818</v>
      </c>
      <c r="L249" s="369">
        <v>2025</v>
      </c>
      <c r="M249" s="370">
        <v>140000</v>
      </c>
      <c r="N249" s="370">
        <v>20000</v>
      </c>
      <c r="O249" s="368" t="s">
        <v>819</v>
      </c>
    </row>
    <row r="250" spans="1:15" x14ac:dyDescent="0.3">
      <c r="A250" s="368" t="s">
        <v>726</v>
      </c>
      <c r="B250" s="368" t="s">
        <v>378</v>
      </c>
      <c r="C250" s="368" t="s">
        <v>590</v>
      </c>
      <c r="D250" s="368" t="s">
        <v>136</v>
      </c>
      <c r="E250" s="368" t="s">
        <v>149</v>
      </c>
      <c r="F250" s="368" t="s">
        <v>136</v>
      </c>
      <c r="G250" s="368" t="s">
        <v>830</v>
      </c>
      <c r="H250" s="368" t="s">
        <v>509</v>
      </c>
      <c r="I250" s="368" t="s">
        <v>798</v>
      </c>
      <c r="J250" s="368" t="s">
        <v>1185</v>
      </c>
      <c r="K250" s="368" t="s">
        <v>818</v>
      </c>
      <c r="L250" s="369">
        <v>2025</v>
      </c>
      <c r="M250" s="370">
        <v>43596.217174708203</v>
      </c>
      <c r="N250" s="370">
        <v>5608</v>
      </c>
      <c r="O250" s="368" t="s">
        <v>819</v>
      </c>
    </row>
    <row r="251" spans="1:15" x14ac:dyDescent="0.3">
      <c r="A251" s="368" t="s">
        <v>726</v>
      </c>
      <c r="B251" s="368" t="s">
        <v>378</v>
      </c>
      <c r="C251" s="368" t="s">
        <v>590</v>
      </c>
      <c r="D251" s="368" t="s">
        <v>136</v>
      </c>
      <c r="E251" s="368" t="s">
        <v>149</v>
      </c>
      <c r="F251" s="368" t="s">
        <v>136</v>
      </c>
      <c r="G251" s="368" t="s">
        <v>830</v>
      </c>
      <c r="H251" s="368" t="s">
        <v>510</v>
      </c>
      <c r="I251" s="368" t="s">
        <v>798</v>
      </c>
      <c r="J251" s="368" t="s">
        <v>1185</v>
      </c>
      <c r="K251" s="368" t="s">
        <v>818</v>
      </c>
      <c r="L251" s="369">
        <v>2025</v>
      </c>
      <c r="M251" s="370">
        <v>63637.364999999998</v>
      </c>
      <c r="N251" s="370">
        <v>10915.5</v>
      </c>
      <c r="O251" s="368" t="s">
        <v>819</v>
      </c>
    </row>
    <row r="252" spans="1:15" x14ac:dyDescent="0.3">
      <c r="A252" s="368" t="s">
        <v>726</v>
      </c>
      <c r="B252" s="368" t="s">
        <v>378</v>
      </c>
      <c r="C252" s="368" t="s">
        <v>590</v>
      </c>
      <c r="D252" s="368" t="s">
        <v>136</v>
      </c>
      <c r="E252" s="368" t="s">
        <v>149</v>
      </c>
      <c r="F252" s="368" t="s">
        <v>136</v>
      </c>
      <c r="G252" s="368" t="s">
        <v>830</v>
      </c>
      <c r="H252" s="368" t="s">
        <v>511</v>
      </c>
      <c r="I252" s="368" t="s">
        <v>785</v>
      </c>
      <c r="J252" s="368" t="s">
        <v>1185</v>
      </c>
      <c r="K252" s="368" t="s">
        <v>818</v>
      </c>
      <c r="L252" s="369">
        <v>2025</v>
      </c>
      <c r="M252" s="370">
        <v>41684</v>
      </c>
      <c r="N252" s="370">
        <v>4904</v>
      </c>
      <c r="O252" s="368" t="s">
        <v>819</v>
      </c>
    </row>
    <row r="253" spans="1:15" x14ac:dyDescent="0.3">
      <c r="A253" s="368" t="s">
        <v>726</v>
      </c>
      <c r="B253" s="368" t="s">
        <v>378</v>
      </c>
      <c r="C253" s="368" t="s">
        <v>590</v>
      </c>
      <c r="D253" s="368" t="s">
        <v>136</v>
      </c>
      <c r="E253" s="368" t="s">
        <v>149</v>
      </c>
      <c r="F253" s="368" t="s">
        <v>136</v>
      </c>
      <c r="G253" s="368" t="s">
        <v>830</v>
      </c>
      <c r="H253" s="368" t="s">
        <v>338</v>
      </c>
      <c r="I253" s="368" t="s">
        <v>786</v>
      </c>
      <c r="J253" s="368" t="s">
        <v>745</v>
      </c>
      <c r="K253" s="368" t="s">
        <v>818</v>
      </c>
      <c r="L253" s="369">
        <v>2025</v>
      </c>
      <c r="M253" s="370">
        <v>33768</v>
      </c>
      <c r="N253" s="370">
        <v>1800</v>
      </c>
      <c r="O253" s="368" t="s">
        <v>819</v>
      </c>
    </row>
    <row r="254" spans="1:15" x14ac:dyDescent="0.3">
      <c r="A254" s="368" t="s">
        <v>726</v>
      </c>
      <c r="B254" s="368" t="s">
        <v>378</v>
      </c>
      <c r="C254" s="368" t="s">
        <v>590</v>
      </c>
      <c r="D254" s="368" t="s">
        <v>136</v>
      </c>
      <c r="E254" s="368" t="s">
        <v>149</v>
      </c>
      <c r="F254" s="368" t="s">
        <v>136</v>
      </c>
      <c r="G254" s="368" t="s">
        <v>830</v>
      </c>
      <c r="H254" s="368" t="s">
        <v>557</v>
      </c>
      <c r="I254" s="368" t="s">
        <v>801</v>
      </c>
      <c r="J254" s="368" t="s">
        <v>760</v>
      </c>
      <c r="K254" s="368" t="s">
        <v>818</v>
      </c>
      <c r="L254" s="369">
        <v>2025</v>
      </c>
      <c r="M254" s="370">
        <v>1044446.4</v>
      </c>
      <c r="N254" s="370">
        <v>644720</v>
      </c>
      <c r="O254" s="368" t="s">
        <v>819</v>
      </c>
    </row>
    <row r="255" spans="1:15" x14ac:dyDescent="0.3">
      <c r="A255" s="368" t="s">
        <v>726</v>
      </c>
      <c r="B255" s="368" t="s">
        <v>378</v>
      </c>
      <c r="C255" s="368" t="s">
        <v>590</v>
      </c>
      <c r="D255" s="368" t="s">
        <v>136</v>
      </c>
      <c r="E255" s="368" t="s">
        <v>149</v>
      </c>
      <c r="F255" s="368" t="s">
        <v>136</v>
      </c>
      <c r="G255" s="368" t="s">
        <v>830</v>
      </c>
      <c r="H255" s="368" t="s">
        <v>432</v>
      </c>
      <c r="I255" s="368" t="s">
        <v>798</v>
      </c>
      <c r="J255" s="368" t="s">
        <v>774</v>
      </c>
      <c r="K255" s="368" t="s">
        <v>818</v>
      </c>
      <c r="L255" s="369">
        <v>2025</v>
      </c>
      <c r="M255" s="370">
        <v>7061476.5</v>
      </c>
      <c r="N255" s="370">
        <v>1810635</v>
      </c>
      <c r="O255" s="368" t="s">
        <v>821</v>
      </c>
    </row>
    <row r="256" spans="1:15" x14ac:dyDescent="0.3">
      <c r="A256" s="368" t="s">
        <v>726</v>
      </c>
      <c r="B256" s="368" t="s">
        <v>378</v>
      </c>
      <c r="C256" s="368" t="s">
        <v>590</v>
      </c>
      <c r="D256" s="368" t="s">
        <v>136</v>
      </c>
      <c r="E256" s="368" t="s">
        <v>149</v>
      </c>
      <c r="F256" s="368" t="s">
        <v>136</v>
      </c>
      <c r="G256" s="368" t="s">
        <v>830</v>
      </c>
      <c r="H256" s="368" t="s">
        <v>433</v>
      </c>
      <c r="I256" s="368" t="s">
        <v>798</v>
      </c>
      <c r="J256" s="368" t="s">
        <v>774</v>
      </c>
      <c r="K256" s="368" t="s">
        <v>818</v>
      </c>
      <c r="L256" s="369">
        <v>2025</v>
      </c>
      <c r="M256" s="370">
        <v>54027.080800000003</v>
      </c>
      <c r="N256" s="370">
        <v>1988</v>
      </c>
      <c r="O256" s="368" t="s">
        <v>821</v>
      </c>
    </row>
    <row r="257" spans="1:15" x14ac:dyDescent="0.3">
      <c r="A257" s="368" t="s">
        <v>726</v>
      </c>
      <c r="B257" s="368" t="s">
        <v>378</v>
      </c>
      <c r="C257" s="368" t="s">
        <v>590</v>
      </c>
      <c r="D257" s="368" t="s">
        <v>136</v>
      </c>
      <c r="E257" s="368" t="s">
        <v>149</v>
      </c>
      <c r="F257" s="368" t="s">
        <v>136</v>
      </c>
      <c r="G257" s="368" t="s">
        <v>830</v>
      </c>
      <c r="H257" s="368" t="s">
        <v>539</v>
      </c>
      <c r="I257" s="368" t="s">
        <v>789</v>
      </c>
      <c r="J257" s="368" t="s">
        <v>740</v>
      </c>
      <c r="K257" s="368" t="s">
        <v>818</v>
      </c>
      <c r="L257" s="369">
        <v>2025</v>
      </c>
      <c r="M257" s="370">
        <v>61427573.561533503</v>
      </c>
      <c r="N257" s="370">
        <v>6795169.5965</v>
      </c>
      <c r="O257" s="368" t="s">
        <v>819</v>
      </c>
    </row>
    <row r="258" spans="1:15" x14ac:dyDescent="0.3">
      <c r="A258" s="368" t="s">
        <v>726</v>
      </c>
      <c r="B258" s="368" t="s">
        <v>378</v>
      </c>
      <c r="C258" s="368" t="s">
        <v>590</v>
      </c>
      <c r="D258" s="368" t="s">
        <v>136</v>
      </c>
      <c r="E258" s="368" t="s">
        <v>149</v>
      </c>
      <c r="F258" s="368" t="s">
        <v>136</v>
      </c>
      <c r="G258" s="368" t="s">
        <v>830</v>
      </c>
      <c r="H258" s="368" t="s">
        <v>420</v>
      </c>
      <c r="I258" s="368" t="s">
        <v>789</v>
      </c>
      <c r="J258" s="368" t="s">
        <v>781</v>
      </c>
      <c r="K258" s="368" t="s">
        <v>818</v>
      </c>
      <c r="L258" s="369">
        <v>2025</v>
      </c>
      <c r="M258" s="370">
        <v>28656.240000000002</v>
      </c>
      <c r="N258" s="370">
        <v>20616</v>
      </c>
      <c r="O258" s="368" t="s">
        <v>819</v>
      </c>
    </row>
    <row r="259" spans="1:15" x14ac:dyDescent="0.3">
      <c r="A259" s="368" t="s">
        <v>726</v>
      </c>
      <c r="B259" s="368" t="s">
        <v>378</v>
      </c>
      <c r="C259" s="368" t="s">
        <v>590</v>
      </c>
      <c r="D259" s="368" t="s">
        <v>136</v>
      </c>
      <c r="E259" s="368" t="s">
        <v>149</v>
      </c>
      <c r="F259" s="368" t="s">
        <v>136</v>
      </c>
      <c r="G259" s="368" t="s">
        <v>830</v>
      </c>
      <c r="H259" s="368" t="s">
        <v>513</v>
      </c>
      <c r="I259" s="368" t="s">
        <v>798</v>
      </c>
      <c r="J259" s="368" t="s">
        <v>1185</v>
      </c>
      <c r="K259" s="368" t="s">
        <v>818</v>
      </c>
      <c r="L259" s="369">
        <v>2025</v>
      </c>
      <c r="M259" s="370">
        <v>11477.0501454483</v>
      </c>
      <c r="N259" s="370">
        <v>1180</v>
      </c>
      <c r="O259" s="368" t="s">
        <v>819</v>
      </c>
    </row>
    <row r="260" spans="1:15" x14ac:dyDescent="0.3">
      <c r="A260" s="368" t="s">
        <v>726</v>
      </c>
      <c r="B260" s="368" t="s">
        <v>378</v>
      </c>
      <c r="C260" s="368" t="s">
        <v>590</v>
      </c>
      <c r="D260" s="368" t="s">
        <v>136</v>
      </c>
      <c r="E260" s="368" t="s">
        <v>149</v>
      </c>
      <c r="F260" s="368" t="s">
        <v>136</v>
      </c>
      <c r="G260" s="368" t="s">
        <v>830</v>
      </c>
      <c r="H260" s="368" t="s">
        <v>1199</v>
      </c>
      <c r="I260" s="368" t="s">
        <v>787</v>
      </c>
      <c r="J260" s="368" t="s">
        <v>761</v>
      </c>
      <c r="K260" s="368" t="s">
        <v>818</v>
      </c>
      <c r="L260" s="369">
        <v>2025</v>
      </c>
      <c r="M260" s="370">
        <v>1530.82566</v>
      </c>
      <c r="N260" s="370">
        <v>88.2</v>
      </c>
      <c r="O260" s="368" t="s">
        <v>819</v>
      </c>
    </row>
    <row r="261" spans="1:15" x14ac:dyDescent="0.3">
      <c r="A261" s="368" t="s">
        <v>726</v>
      </c>
      <c r="B261" s="368" t="s">
        <v>378</v>
      </c>
      <c r="C261" s="368" t="s">
        <v>590</v>
      </c>
      <c r="D261" s="368" t="s">
        <v>136</v>
      </c>
      <c r="E261" s="368" t="s">
        <v>149</v>
      </c>
      <c r="F261" s="368" t="s">
        <v>136</v>
      </c>
      <c r="G261" s="368" t="s">
        <v>830</v>
      </c>
      <c r="H261" s="368" t="s">
        <v>564</v>
      </c>
      <c r="I261" s="368" t="s">
        <v>797</v>
      </c>
      <c r="J261" s="368" t="s">
        <v>764</v>
      </c>
      <c r="K261" s="368" t="s">
        <v>818</v>
      </c>
      <c r="L261" s="369">
        <v>2025</v>
      </c>
      <c r="M261" s="370">
        <v>4120.22</v>
      </c>
      <c r="N261" s="370">
        <v>299</v>
      </c>
      <c r="O261" s="368" t="s">
        <v>819</v>
      </c>
    </row>
    <row r="262" spans="1:15" x14ac:dyDescent="0.3">
      <c r="A262" s="368" t="s">
        <v>726</v>
      </c>
      <c r="B262" s="368" t="s">
        <v>378</v>
      </c>
      <c r="C262" s="368" t="s">
        <v>590</v>
      </c>
      <c r="D262" s="368" t="s">
        <v>136</v>
      </c>
      <c r="E262" s="368" t="s">
        <v>149</v>
      </c>
      <c r="F262" s="368" t="s">
        <v>136</v>
      </c>
      <c r="G262" s="368" t="s">
        <v>830</v>
      </c>
      <c r="H262" s="368" t="s">
        <v>436</v>
      </c>
      <c r="I262" s="368" t="s">
        <v>790</v>
      </c>
      <c r="J262" s="368" t="s">
        <v>738</v>
      </c>
      <c r="K262" s="368" t="s">
        <v>818</v>
      </c>
      <c r="L262" s="369">
        <v>2025</v>
      </c>
      <c r="M262" s="370">
        <v>697</v>
      </c>
      <c r="N262" s="370">
        <v>82</v>
      </c>
      <c r="O262" s="368" t="s">
        <v>819</v>
      </c>
    </row>
    <row r="263" spans="1:15" x14ac:dyDescent="0.3">
      <c r="A263" s="368" t="s">
        <v>726</v>
      </c>
      <c r="B263" s="368" t="s">
        <v>378</v>
      </c>
      <c r="C263" s="368" t="s">
        <v>590</v>
      </c>
      <c r="D263" s="368" t="s">
        <v>136</v>
      </c>
      <c r="E263" s="368" t="s">
        <v>149</v>
      </c>
      <c r="F263" s="368" t="s">
        <v>136</v>
      </c>
      <c r="G263" s="368" t="s">
        <v>830</v>
      </c>
      <c r="H263" s="368" t="s">
        <v>565</v>
      </c>
      <c r="I263" s="368" t="s">
        <v>798</v>
      </c>
      <c r="J263" s="368" t="s">
        <v>767</v>
      </c>
      <c r="K263" s="368" t="s">
        <v>818</v>
      </c>
      <c r="L263" s="369">
        <v>2025</v>
      </c>
      <c r="M263" s="370">
        <v>5239.08</v>
      </c>
      <c r="N263" s="370">
        <v>539</v>
      </c>
      <c r="O263" s="368" t="s">
        <v>819</v>
      </c>
    </row>
    <row r="264" spans="1:15" x14ac:dyDescent="0.3">
      <c r="A264" s="368" t="s">
        <v>726</v>
      </c>
      <c r="B264" s="368" t="s">
        <v>378</v>
      </c>
      <c r="C264" s="368" t="s">
        <v>590</v>
      </c>
      <c r="D264" s="368" t="s">
        <v>136</v>
      </c>
      <c r="E264" s="368" t="s">
        <v>149</v>
      </c>
      <c r="F264" s="368" t="s">
        <v>136</v>
      </c>
      <c r="G264" s="368" t="s">
        <v>830</v>
      </c>
      <c r="H264" s="368" t="s">
        <v>560</v>
      </c>
      <c r="I264" s="368" t="s">
        <v>788</v>
      </c>
      <c r="J264" s="368" t="s">
        <v>761</v>
      </c>
      <c r="K264" s="368" t="s">
        <v>818</v>
      </c>
      <c r="L264" s="369">
        <v>2025</v>
      </c>
      <c r="M264" s="370">
        <v>405726.25</v>
      </c>
      <c r="N264" s="370">
        <v>1049275</v>
      </c>
      <c r="O264" s="368" t="s">
        <v>819</v>
      </c>
    </row>
    <row r="265" spans="1:15" x14ac:dyDescent="0.3">
      <c r="A265" s="368" t="s">
        <v>726</v>
      </c>
      <c r="B265" s="368" t="s">
        <v>378</v>
      </c>
      <c r="C265" s="368" t="s">
        <v>590</v>
      </c>
      <c r="D265" s="368" t="s">
        <v>136</v>
      </c>
      <c r="E265" s="368" t="s">
        <v>149</v>
      </c>
      <c r="F265" s="368" t="s">
        <v>136</v>
      </c>
      <c r="G265" s="368" t="s">
        <v>830</v>
      </c>
      <c r="H265" s="368" t="s">
        <v>540</v>
      </c>
      <c r="I265" s="368" t="s">
        <v>790</v>
      </c>
      <c r="J265" s="368" t="s">
        <v>742</v>
      </c>
      <c r="K265" s="368" t="s">
        <v>818</v>
      </c>
      <c r="L265" s="369">
        <v>2025</v>
      </c>
      <c r="M265" s="370">
        <v>390000</v>
      </c>
      <c r="N265" s="370">
        <v>13000</v>
      </c>
      <c r="O265" s="368" t="s">
        <v>819</v>
      </c>
    </row>
    <row r="266" spans="1:15" x14ac:dyDescent="0.3">
      <c r="A266" s="368" t="s">
        <v>726</v>
      </c>
      <c r="B266" s="368" t="s">
        <v>378</v>
      </c>
      <c r="C266" s="368" t="s">
        <v>590</v>
      </c>
      <c r="D266" s="368" t="s">
        <v>136</v>
      </c>
      <c r="E266" s="368" t="s">
        <v>149</v>
      </c>
      <c r="F266" s="368" t="s">
        <v>136</v>
      </c>
      <c r="G266" s="368" t="s">
        <v>830</v>
      </c>
      <c r="H266" s="368" t="s">
        <v>546</v>
      </c>
      <c r="I266" s="368" t="s">
        <v>801</v>
      </c>
      <c r="J266" s="368" t="s">
        <v>760</v>
      </c>
      <c r="K266" s="368" t="s">
        <v>818</v>
      </c>
      <c r="L266" s="369">
        <v>2025</v>
      </c>
      <c r="M266" s="370">
        <v>166260</v>
      </c>
      <c r="N266" s="370">
        <v>55420</v>
      </c>
      <c r="O266" s="368" t="s">
        <v>819</v>
      </c>
    </row>
    <row r="267" spans="1:15" x14ac:dyDescent="0.3">
      <c r="A267" s="368" t="s">
        <v>726</v>
      </c>
      <c r="B267" s="368" t="s">
        <v>378</v>
      </c>
      <c r="C267" s="368" t="s">
        <v>590</v>
      </c>
      <c r="D267" s="368" t="s">
        <v>136</v>
      </c>
      <c r="E267" s="368" t="s">
        <v>149</v>
      </c>
      <c r="F267" s="368" t="s">
        <v>136</v>
      </c>
      <c r="G267" s="368" t="s">
        <v>830</v>
      </c>
      <c r="H267" s="368" t="s">
        <v>437</v>
      </c>
      <c r="I267" s="368" t="s">
        <v>796</v>
      </c>
      <c r="J267" s="368" t="s">
        <v>738</v>
      </c>
      <c r="K267" s="368" t="s">
        <v>818</v>
      </c>
      <c r="L267" s="369">
        <v>2025</v>
      </c>
      <c r="M267" s="370">
        <v>877645.66839999997</v>
      </c>
      <c r="N267" s="370">
        <v>98390.77</v>
      </c>
      <c r="O267" s="368" t="s">
        <v>819</v>
      </c>
    </row>
    <row r="268" spans="1:15" x14ac:dyDescent="0.3">
      <c r="A268" s="368" t="s">
        <v>726</v>
      </c>
      <c r="B268" s="368" t="s">
        <v>378</v>
      </c>
      <c r="C268" s="368" t="s">
        <v>590</v>
      </c>
      <c r="D268" s="368" t="s">
        <v>136</v>
      </c>
      <c r="E268" s="368" t="s">
        <v>149</v>
      </c>
      <c r="F268" s="368" t="s">
        <v>136</v>
      </c>
      <c r="G268" s="368" t="s">
        <v>830</v>
      </c>
      <c r="H268" s="368" t="s">
        <v>548</v>
      </c>
      <c r="I268" s="368" t="s">
        <v>801</v>
      </c>
      <c r="J268" s="368" t="s">
        <v>760</v>
      </c>
      <c r="K268" s="368" t="s">
        <v>818</v>
      </c>
      <c r="L268" s="369">
        <v>2025</v>
      </c>
      <c r="M268" s="370">
        <v>3403400</v>
      </c>
      <c r="N268" s="370">
        <v>3094000</v>
      </c>
      <c r="O268" s="368" t="s">
        <v>819</v>
      </c>
    </row>
    <row r="269" spans="1:15" x14ac:dyDescent="0.3">
      <c r="A269" s="368" t="s">
        <v>726</v>
      </c>
      <c r="B269" s="368" t="s">
        <v>378</v>
      </c>
      <c r="C269" s="368" t="s">
        <v>590</v>
      </c>
      <c r="D269" s="368" t="s">
        <v>136</v>
      </c>
      <c r="E269" s="368" t="s">
        <v>149</v>
      </c>
      <c r="F269" s="368" t="s">
        <v>136</v>
      </c>
      <c r="G269" s="368" t="s">
        <v>830</v>
      </c>
      <c r="H269" s="368" t="s">
        <v>561</v>
      </c>
      <c r="I269" s="368" t="s">
        <v>789</v>
      </c>
      <c r="J269" s="368" t="s">
        <v>761</v>
      </c>
      <c r="K269" s="368" t="s">
        <v>818</v>
      </c>
      <c r="L269" s="369">
        <v>2025</v>
      </c>
      <c r="M269" s="370">
        <v>816800</v>
      </c>
      <c r="N269" s="370">
        <v>40000</v>
      </c>
      <c r="O269" s="368" t="s">
        <v>819</v>
      </c>
    </row>
    <row r="270" spans="1:15" x14ac:dyDescent="0.3">
      <c r="A270" s="368" t="s">
        <v>726</v>
      </c>
      <c r="B270" s="368" t="s">
        <v>378</v>
      </c>
      <c r="C270" s="368" t="s">
        <v>590</v>
      </c>
      <c r="D270" s="368" t="s">
        <v>136</v>
      </c>
      <c r="E270" s="368" t="s">
        <v>149</v>
      </c>
      <c r="F270" s="368" t="s">
        <v>136</v>
      </c>
      <c r="G270" s="368" t="s">
        <v>830</v>
      </c>
      <c r="H270" s="368" t="s">
        <v>538</v>
      </c>
      <c r="I270" s="368" t="s">
        <v>798</v>
      </c>
      <c r="J270" s="368" t="s">
        <v>740</v>
      </c>
      <c r="K270" s="368" t="s">
        <v>818</v>
      </c>
      <c r="L270" s="369">
        <v>2025</v>
      </c>
      <c r="M270" s="370">
        <v>204280.95999999999</v>
      </c>
      <c r="N270" s="370">
        <v>19642.400000000001</v>
      </c>
      <c r="O270" s="368" t="s">
        <v>819</v>
      </c>
    </row>
    <row r="271" spans="1:15" x14ac:dyDescent="0.3">
      <c r="A271" s="368" t="s">
        <v>726</v>
      </c>
      <c r="B271" s="368" t="s">
        <v>378</v>
      </c>
      <c r="C271" s="368" t="s">
        <v>590</v>
      </c>
      <c r="D271" s="368" t="s">
        <v>136</v>
      </c>
      <c r="E271" s="368" t="s">
        <v>149</v>
      </c>
      <c r="F271" s="368" t="s">
        <v>136</v>
      </c>
      <c r="G271" s="368" t="s">
        <v>830</v>
      </c>
      <c r="H271" s="368" t="s">
        <v>412</v>
      </c>
      <c r="I271" s="368" t="s">
        <v>801</v>
      </c>
      <c r="J271" s="368" t="s">
        <v>1186</v>
      </c>
      <c r="K271" s="368" t="s">
        <v>818</v>
      </c>
      <c r="L271" s="369">
        <v>2025</v>
      </c>
      <c r="M271" s="370">
        <v>481373.9</v>
      </c>
      <c r="N271" s="370">
        <v>29899</v>
      </c>
      <c r="O271" s="368" t="s">
        <v>819</v>
      </c>
    </row>
    <row r="272" spans="1:15" x14ac:dyDescent="0.3">
      <c r="A272" s="368" t="s">
        <v>726</v>
      </c>
      <c r="B272" s="368" t="s">
        <v>378</v>
      </c>
      <c r="C272" s="368" t="s">
        <v>590</v>
      </c>
      <c r="D272" s="368" t="s">
        <v>136</v>
      </c>
      <c r="E272" s="368" t="s">
        <v>149</v>
      </c>
      <c r="F272" s="368" t="s">
        <v>136</v>
      </c>
      <c r="G272" s="368" t="s">
        <v>830</v>
      </c>
      <c r="H272" s="368" t="s">
        <v>423</v>
      </c>
      <c r="I272" s="368" t="s">
        <v>798</v>
      </c>
      <c r="J272" s="368" t="s">
        <v>781</v>
      </c>
      <c r="K272" s="368" t="s">
        <v>818</v>
      </c>
      <c r="L272" s="369">
        <v>2025</v>
      </c>
      <c r="M272" s="370">
        <v>77936.100000000006</v>
      </c>
      <c r="N272" s="370">
        <v>13673</v>
      </c>
      <c r="O272" s="368" t="s">
        <v>819</v>
      </c>
    </row>
    <row r="273" spans="1:15" x14ac:dyDescent="0.3">
      <c r="A273" s="368" t="s">
        <v>726</v>
      </c>
      <c r="B273" s="368" t="s">
        <v>378</v>
      </c>
      <c r="C273" s="368" t="s">
        <v>590</v>
      </c>
      <c r="D273" s="368" t="s">
        <v>136</v>
      </c>
      <c r="E273" s="368" t="s">
        <v>149</v>
      </c>
      <c r="F273" s="368" t="s">
        <v>136</v>
      </c>
      <c r="G273" s="368" t="s">
        <v>830</v>
      </c>
      <c r="H273" s="368" t="s">
        <v>551</v>
      </c>
      <c r="I273" s="368" t="s">
        <v>785</v>
      </c>
      <c r="J273" s="368" t="s">
        <v>760</v>
      </c>
      <c r="K273" s="368" t="s">
        <v>818</v>
      </c>
      <c r="L273" s="369">
        <v>2025</v>
      </c>
      <c r="M273" s="370">
        <v>16905.900000000001</v>
      </c>
      <c r="N273" s="370">
        <v>15510</v>
      </c>
      <c r="O273" s="368" t="s">
        <v>819</v>
      </c>
    </row>
    <row r="274" spans="1:15" x14ac:dyDescent="0.3">
      <c r="A274" s="368" t="s">
        <v>726</v>
      </c>
      <c r="B274" s="368" t="s">
        <v>378</v>
      </c>
      <c r="C274" s="368" t="s">
        <v>590</v>
      </c>
      <c r="D274" s="368" t="s">
        <v>136</v>
      </c>
      <c r="E274" s="368" t="s">
        <v>149</v>
      </c>
      <c r="F274" s="368" t="s">
        <v>136</v>
      </c>
      <c r="G274" s="368" t="s">
        <v>830</v>
      </c>
      <c r="H274" s="368" t="s">
        <v>566</v>
      </c>
      <c r="I274" s="368" t="s">
        <v>798</v>
      </c>
      <c r="J274" s="368" t="s">
        <v>767</v>
      </c>
      <c r="K274" s="368" t="s">
        <v>818</v>
      </c>
      <c r="L274" s="369">
        <v>2025</v>
      </c>
      <c r="M274" s="370">
        <v>10656</v>
      </c>
      <c r="N274" s="370">
        <v>360</v>
      </c>
      <c r="O274" s="368" t="s">
        <v>819</v>
      </c>
    </row>
    <row r="275" spans="1:15" x14ac:dyDescent="0.3">
      <c r="A275" s="368" t="s">
        <v>726</v>
      </c>
      <c r="B275" s="368" t="s">
        <v>378</v>
      </c>
      <c r="C275" s="368" t="s">
        <v>590</v>
      </c>
      <c r="D275" s="368" t="s">
        <v>136</v>
      </c>
      <c r="E275" s="368" t="s">
        <v>149</v>
      </c>
      <c r="F275" s="368" t="s">
        <v>136</v>
      </c>
      <c r="G275" s="368" t="s">
        <v>830</v>
      </c>
      <c r="H275" s="368" t="s">
        <v>438</v>
      </c>
      <c r="I275" s="368" t="s">
        <v>790</v>
      </c>
      <c r="J275" s="368" t="s">
        <v>738</v>
      </c>
      <c r="K275" s="368" t="s">
        <v>818</v>
      </c>
      <c r="L275" s="369">
        <v>2025</v>
      </c>
      <c r="M275" s="370">
        <v>60075</v>
      </c>
      <c r="N275" s="370">
        <v>13500</v>
      </c>
      <c r="O275" s="368" t="s">
        <v>819</v>
      </c>
    </row>
    <row r="276" spans="1:15" x14ac:dyDescent="0.3">
      <c r="A276" s="368" t="s">
        <v>726</v>
      </c>
      <c r="B276" s="368" t="s">
        <v>378</v>
      </c>
      <c r="C276" s="368" t="s">
        <v>590</v>
      </c>
      <c r="D276" s="368" t="s">
        <v>136</v>
      </c>
      <c r="E276" s="368" t="s">
        <v>149</v>
      </c>
      <c r="F276" s="368" t="s">
        <v>136</v>
      </c>
      <c r="G276" s="368" t="s">
        <v>830</v>
      </c>
      <c r="H276" s="368" t="s">
        <v>556</v>
      </c>
      <c r="I276" s="368" t="s">
        <v>799</v>
      </c>
      <c r="J276" s="368" t="s">
        <v>760</v>
      </c>
      <c r="K276" s="368" t="s">
        <v>818</v>
      </c>
      <c r="L276" s="369">
        <v>2025</v>
      </c>
      <c r="M276" s="370">
        <v>109500</v>
      </c>
      <c r="N276" s="370">
        <v>73000</v>
      </c>
      <c r="O276" s="368" t="s">
        <v>819</v>
      </c>
    </row>
    <row r="277" spans="1:15" x14ac:dyDescent="0.3">
      <c r="A277" s="368" t="s">
        <v>726</v>
      </c>
      <c r="B277" s="368" t="s">
        <v>378</v>
      </c>
      <c r="C277" s="368" t="s">
        <v>590</v>
      </c>
      <c r="D277" s="368" t="s">
        <v>136</v>
      </c>
      <c r="E277" s="368" t="s">
        <v>149</v>
      </c>
      <c r="F277" s="368" t="s">
        <v>136</v>
      </c>
      <c r="G277" s="368" t="s">
        <v>830</v>
      </c>
      <c r="H277" s="368" t="s">
        <v>425</v>
      </c>
      <c r="I277" s="368" t="s">
        <v>798</v>
      </c>
      <c r="J277" s="368" t="s">
        <v>781</v>
      </c>
      <c r="K277" s="368" t="s">
        <v>818</v>
      </c>
      <c r="L277" s="369">
        <v>2025</v>
      </c>
      <c r="M277" s="370">
        <v>16491.09</v>
      </c>
      <c r="N277" s="370">
        <v>2541</v>
      </c>
      <c r="O277" s="368" t="s">
        <v>819</v>
      </c>
    </row>
    <row r="278" spans="1:15" x14ac:dyDescent="0.3">
      <c r="A278" s="368" t="s">
        <v>726</v>
      </c>
      <c r="B278" s="368" t="s">
        <v>378</v>
      </c>
      <c r="C278" s="368" t="s">
        <v>590</v>
      </c>
      <c r="D278" s="368" t="s">
        <v>136</v>
      </c>
      <c r="E278" s="368" t="s">
        <v>149</v>
      </c>
      <c r="F278" s="368" t="s">
        <v>136</v>
      </c>
      <c r="G278" s="368" t="s">
        <v>830</v>
      </c>
      <c r="H278" s="368" t="s">
        <v>339</v>
      </c>
      <c r="I278" s="368" t="s">
        <v>790</v>
      </c>
      <c r="J278" s="368" t="s">
        <v>745</v>
      </c>
      <c r="K278" s="368" t="s">
        <v>818</v>
      </c>
      <c r="L278" s="369">
        <v>2025</v>
      </c>
      <c r="M278" s="370">
        <v>44444</v>
      </c>
      <c r="N278" s="370">
        <v>2222.1999999999998</v>
      </c>
      <c r="O278" s="368" t="s">
        <v>819</v>
      </c>
    </row>
    <row r="279" spans="1:15" x14ac:dyDescent="0.3">
      <c r="A279" s="368" t="s">
        <v>726</v>
      </c>
      <c r="B279" s="368" t="s">
        <v>378</v>
      </c>
      <c r="C279" s="368" t="s">
        <v>590</v>
      </c>
      <c r="D279" s="368" t="s">
        <v>136</v>
      </c>
      <c r="E279" s="368" t="s">
        <v>149</v>
      </c>
      <c r="F279" s="368" t="s">
        <v>136</v>
      </c>
      <c r="G279" s="368" t="s">
        <v>830</v>
      </c>
      <c r="H279" s="368" t="s">
        <v>439</v>
      </c>
      <c r="I279" s="368" t="s">
        <v>785</v>
      </c>
      <c r="J279" s="368" t="s">
        <v>738</v>
      </c>
      <c r="K279" s="368" t="s">
        <v>818</v>
      </c>
      <c r="L279" s="369">
        <v>2025</v>
      </c>
      <c r="M279" s="370">
        <v>263822.40999999997</v>
      </c>
      <c r="N279" s="370">
        <v>12977</v>
      </c>
      <c r="O279" s="368" t="s">
        <v>819</v>
      </c>
    </row>
    <row r="280" spans="1:15" x14ac:dyDescent="0.3">
      <c r="A280" s="368" t="s">
        <v>726</v>
      </c>
      <c r="B280" s="368" t="s">
        <v>378</v>
      </c>
      <c r="C280" s="368" t="s">
        <v>590</v>
      </c>
      <c r="D280" s="368" t="s">
        <v>136</v>
      </c>
      <c r="E280" s="368" t="s">
        <v>149</v>
      </c>
      <c r="F280" s="368" t="s">
        <v>136</v>
      </c>
      <c r="G280" s="368" t="s">
        <v>830</v>
      </c>
      <c r="H280" s="368" t="s">
        <v>440</v>
      </c>
      <c r="I280" s="368" t="s">
        <v>797</v>
      </c>
      <c r="J280" s="368" t="s">
        <v>738</v>
      </c>
      <c r="K280" s="368" t="s">
        <v>818</v>
      </c>
      <c r="L280" s="369">
        <v>2025</v>
      </c>
      <c r="M280" s="370">
        <v>362190.12</v>
      </c>
      <c r="N280" s="370">
        <v>46554</v>
      </c>
      <c r="O280" s="368" t="s">
        <v>819</v>
      </c>
    </row>
    <row r="281" spans="1:15" x14ac:dyDescent="0.3">
      <c r="A281" s="368" t="s">
        <v>726</v>
      </c>
      <c r="B281" s="368" t="s">
        <v>378</v>
      </c>
      <c r="C281" s="368" t="s">
        <v>590</v>
      </c>
      <c r="D281" s="368" t="s">
        <v>136</v>
      </c>
      <c r="E281" s="368" t="s">
        <v>149</v>
      </c>
      <c r="F281" s="368" t="s">
        <v>136</v>
      </c>
      <c r="G281" s="368" t="s">
        <v>830</v>
      </c>
      <c r="H281" s="368" t="s">
        <v>413</v>
      </c>
      <c r="I281" s="368" t="s">
        <v>785</v>
      </c>
      <c r="J281" s="368" t="s">
        <v>1186</v>
      </c>
      <c r="K281" s="368" t="s">
        <v>818</v>
      </c>
      <c r="L281" s="369">
        <v>2025</v>
      </c>
      <c r="M281" s="370">
        <v>4139.1899999999996</v>
      </c>
      <c r="N281" s="370">
        <v>113</v>
      </c>
      <c r="O281" s="368" t="s">
        <v>819</v>
      </c>
    </row>
    <row r="282" spans="1:15" x14ac:dyDescent="0.3">
      <c r="A282" s="368" t="s">
        <v>726</v>
      </c>
      <c r="B282" s="368" t="s">
        <v>378</v>
      </c>
      <c r="C282" s="368" t="s">
        <v>590</v>
      </c>
      <c r="D282" s="368" t="s">
        <v>136</v>
      </c>
      <c r="E282" s="368" t="s">
        <v>149</v>
      </c>
      <c r="F282" s="368" t="s">
        <v>136</v>
      </c>
      <c r="G282" s="368" t="s">
        <v>830</v>
      </c>
      <c r="H282" s="368" t="s">
        <v>414</v>
      </c>
      <c r="I282" s="368" t="s">
        <v>801</v>
      </c>
      <c r="J282" s="368" t="s">
        <v>1186</v>
      </c>
      <c r="K282" s="368" t="s">
        <v>818</v>
      </c>
      <c r="L282" s="369">
        <v>2025</v>
      </c>
      <c r="M282" s="370">
        <v>566177.30000000005</v>
      </c>
      <c r="N282" s="370">
        <v>29705</v>
      </c>
      <c r="O282" s="368" t="s">
        <v>819</v>
      </c>
    </row>
    <row r="283" spans="1:15" x14ac:dyDescent="0.3">
      <c r="A283" s="368" t="s">
        <v>726</v>
      </c>
      <c r="B283" s="368" t="s">
        <v>378</v>
      </c>
      <c r="C283" s="368" t="s">
        <v>590</v>
      </c>
      <c r="D283" s="368" t="s">
        <v>136</v>
      </c>
      <c r="E283" s="368" t="s">
        <v>137</v>
      </c>
      <c r="F283" s="368" t="s">
        <v>136</v>
      </c>
      <c r="G283" s="368" t="s">
        <v>831</v>
      </c>
      <c r="H283" s="368" t="s">
        <v>483</v>
      </c>
      <c r="I283" s="368" t="s">
        <v>788</v>
      </c>
      <c r="J283" s="368" t="s">
        <v>1185</v>
      </c>
      <c r="K283" s="368" t="s">
        <v>818</v>
      </c>
      <c r="L283" s="369">
        <v>2025</v>
      </c>
      <c r="M283" s="370">
        <v>3465</v>
      </c>
      <c r="N283" s="370">
        <v>330</v>
      </c>
      <c r="O283" s="368" t="s">
        <v>819</v>
      </c>
    </row>
    <row r="284" spans="1:15" x14ac:dyDescent="0.3">
      <c r="A284" s="368" t="s">
        <v>726</v>
      </c>
      <c r="B284" s="368" t="s">
        <v>378</v>
      </c>
      <c r="C284" s="368" t="s">
        <v>590</v>
      </c>
      <c r="D284" s="368" t="s">
        <v>136</v>
      </c>
      <c r="E284" s="368" t="s">
        <v>137</v>
      </c>
      <c r="F284" s="368" t="s">
        <v>136</v>
      </c>
      <c r="G284" s="368" t="s">
        <v>831</v>
      </c>
      <c r="H284" s="368" t="s">
        <v>485</v>
      </c>
      <c r="I284" s="368" t="s">
        <v>788</v>
      </c>
      <c r="J284" s="368" t="s">
        <v>1185</v>
      </c>
      <c r="K284" s="368" t="s">
        <v>818</v>
      </c>
      <c r="L284" s="369">
        <v>2025</v>
      </c>
      <c r="M284" s="370">
        <v>860</v>
      </c>
      <c r="N284" s="370">
        <v>100</v>
      </c>
      <c r="O284" s="368" t="s">
        <v>819</v>
      </c>
    </row>
    <row r="285" spans="1:15" x14ac:dyDescent="0.3">
      <c r="A285" s="368" t="s">
        <v>726</v>
      </c>
      <c r="B285" s="368" t="s">
        <v>378</v>
      </c>
      <c r="C285" s="368" t="s">
        <v>590</v>
      </c>
      <c r="D285" s="368" t="s">
        <v>136</v>
      </c>
      <c r="E285" s="368" t="s">
        <v>137</v>
      </c>
      <c r="F285" s="368" t="s">
        <v>136</v>
      </c>
      <c r="G285" s="368" t="s">
        <v>831</v>
      </c>
      <c r="H285" s="368" t="s">
        <v>486</v>
      </c>
      <c r="I285" s="368" t="s">
        <v>796</v>
      </c>
      <c r="J285" s="368" t="s">
        <v>1185</v>
      </c>
      <c r="K285" s="368" t="s">
        <v>818</v>
      </c>
      <c r="L285" s="369">
        <v>2025</v>
      </c>
      <c r="M285" s="370">
        <v>121000</v>
      </c>
      <c r="N285" s="370">
        <v>12100</v>
      </c>
      <c r="O285" s="368" t="s">
        <v>819</v>
      </c>
    </row>
    <row r="286" spans="1:15" x14ac:dyDescent="0.3">
      <c r="A286" s="368" t="s">
        <v>726</v>
      </c>
      <c r="B286" s="368" t="s">
        <v>378</v>
      </c>
      <c r="C286" s="368" t="s">
        <v>590</v>
      </c>
      <c r="D286" s="368" t="s">
        <v>136</v>
      </c>
      <c r="E286" s="368" t="s">
        <v>137</v>
      </c>
      <c r="F286" s="368" t="s">
        <v>136</v>
      </c>
      <c r="G286" s="368" t="s">
        <v>831</v>
      </c>
      <c r="H286" s="368" t="s">
        <v>489</v>
      </c>
      <c r="I286" s="368" t="s">
        <v>797</v>
      </c>
      <c r="J286" s="368" t="s">
        <v>1185</v>
      </c>
      <c r="K286" s="368" t="s">
        <v>818</v>
      </c>
      <c r="L286" s="369">
        <v>2025</v>
      </c>
      <c r="M286" s="370">
        <v>138079.79999999999</v>
      </c>
      <c r="N286" s="370">
        <v>7380</v>
      </c>
      <c r="O286" s="368" t="s">
        <v>819</v>
      </c>
    </row>
    <row r="287" spans="1:15" x14ac:dyDescent="0.3">
      <c r="A287" s="368" t="s">
        <v>726</v>
      </c>
      <c r="B287" s="368" t="s">
        <v>378</v>
      </c>
      <c r="C287" s="368" t="s">
        <v>590</v>
      </c>
      <c r="D287" s="368" t="s">
        <v>136</v>
      </c>
      <c r="E287" s="368" t="s">
        <v>137</v>
      </c>
      <c r="F287" s="368" t="s">
        <v>136</v>
      </c>
      <c r="G287" s="368" t="s">
        <v>831</v>
      </c>
      <c r="H287" s="368" t="s">
        <v>492</v>
      </c>
      <c r="I287" s="368" t="s">
        <v>785</v>
      </c>
      <c r="J287" s="368" t="s">
        <v>1185</v>
      </c>
      <c r="K287" s="368" t="s">
        <v>818</v>
      </c>
      <c r="L287" s="369">
        <v>2025</v>
      </c>
      <c r="M287" s="370">
        <v>30278.5</v>
      </c>
      <c r="N287" s="370">
        <v>2870</v>
      </c>
      <c r="O287" s="368" t="s">
        <v>819</v>
      </c>
    </row>
    <row r="288" spans="1:15" x14ac:dyDescent="0.3">
      <c r="A288" s="368" t="s">
        <v>726</v>
      </c>
      <c r="B288" s="368" t="s">
        <v>378</v>
      </c>
      <c r="C288" s="368" t="s">
        <v>590</v>
      </c>
      <c r="D288" s="368" t="s">
        <v>136</v>
      </c>
      <c r="E288" s="368" t="s">
        <v>137</v>
      </c>
      <c r="F288" s="368" t="s">
        <v>136</v>
      </c>
      <c r="G288" s="368" t="s">
        <v>831</v>
      </c>
      <c r="H288" s="368" t="s">
        <v>544</v>
      </c>
      <c r="I288" s="368" t="s">
        <v>797</v>
      </c>
      <c r="J288" s="368" t="s">
        <v>756</v>
      </c>
      <c r="K288" s="368" t="s">
        <v>818</v>
      </c>
      <c r="L288" s="369">
        <v>2025</v>
      </c>
      <c r="M288" s="370">
        <v>807.35</v>
      </c>
      <c r="N288" s="370">
        <v>67</v>
      </c>
      <c r="O288" s="368" t="s">
        <v>819</v>
      </c>
    </row>
    <row r="289" spans="1:15" x14ac:dyDescent="0.3">
      <c r="A289" s="368" t="s">
        <v>726</v>
      </c>
      <c r="B289" s="368" t="s">
        <v>378</v>
      </c>
      <c r="C289" s="368" t="s">
        <v>590</v>
      </c>
      <c r="D289" s="368" t="s">
        <v>136</v>
      </c>
      <c r="E289" s="368" t="s">
        <v>137</v>
      </c>
      <c r="F289" s="368" t="s">
        <v>136</v>
      </c>
      <c r="G289" s="368" t="s">
        <v>831</v>
      </c>
      <c r="H289" s="368" t="s">
        <v>380</v>
      </c>
      <c r="I289" s="368" t="s">
        <v>785</v>
      </c>
      <c r="J289" s="368" t="s">
        <v>757</v>
      </c>
      <c r="K289" s="368" t="s">
        <v>818</v>
      </c>
      <c r="L289" s="369">
        <v>2025</v>
      </c>
      <c r="M289" s="370">
        <v>10022.4</v>
      </c>
      <c r="N289" s="370">
        <v>4320</v>
      </c>
      <c r="O289" s="368" t="s">
        <v>819</v>
      </c>
    </row>
    <row r="290" spans="1:15" x14ac:dyDescent="0.3">
      <c r="A290" s="368" t="s">
        <v>726</v>
      </c>
      <c r="B290" s="368" t="s">
        <v>378</v>
      </c>
      <c r="C290" s="368" t="s">
        <v>590</v>
      </c>
      <c r="D290" s="368" t="s">
        <v>136</v>
      </c>
      <c r="E290" s="368" t="s">
        <v>137</v>
      </c>
      <c r="F290" s="368" t="s">
        <v>136</v>
      </c>
      <c r="G290" s="368" t="s">
        <v>831</v>
      </c>
      <c r="H290" s="368" t="s">
        <v>315</v>
      </c>
      <c r="I290" s="368" t="s">
        <v>784</v>
      </c>
      <c r="J290" s="368" t="s">
        <v>745</v>
      </c>
      <c r="K290" s="368" t="s">
        <v>818</v>
      </c>
      <c r="L290" s="369">
        <v>2025</v>
      </c>
      <c r="M290" s="370">
        <v>108652.00216</v>
      </c>
      <c r="N290" s="370">
        <v>12590</v>
      </c>
      <c r="O290" s="368" t="s">
        <v>819</v>
      </c>
    </row>
    <row r="291" spans="1:15" x14ac:dyDescent="0.3">
      <c r="A291" s="368" t="s">
        <v>726</v>
      </c>
      <c r="B291" s="368" t="s">
        <v>378</v>
      </c>
      <c r="C291" s="368" t="s">
        <v>590</v>
      </c>
      <c r="D291" s="368" t="s">
        <v>136</v>
      </c>
      <c r="E291" s="368" t="s">
        <v>137</v>
      </c>
      <c r="F291" s="368" t="s">
        <v>136</v>
      </c>
      <c r="G291" s="368" t="s">
        <v>831</v>
      </c>
      <c r="H291" s="368" t="s">
        <v>396</v>
      </c>
      <c r="I291" s="368" t="s">
        <v>788</v>
      </c>
      <c r="J291" s="368" t="s">
        <v>770</v>
      </c>
      <c r="K291" s="368" t="s">
        <v>818</v>
      </c>
      <c r="L291" s="369">
        <v>2025</v>
      </c>
      <c r="M291" s="370">
        <v>1582</v>
      </c>
      <c r="N291" s="370">
        <v>0.22600000000000001</v>
      </c>
      <c r="O291" s="368" t="s">
        <v>819</v>
      </c>
    </row>
    <row r="292" spans="1:15" x14ac:dyDescent="0.3">
      <c r="A292" s="368" t="s">
        <v>726</v>
      </c>
      <c r="B292" s="368" t="s">
        <v>378</v>
      </c>
      <c r="C292" s="368" t="s">
        <v>590</v>
      </c>
      <c r="D292" s="368" t="s">
        <v>136</v>
      </c>
      <c r="E292" s="368" t="s">
        <v>137</v>
      </c>
      <c r="F292" s="368" t="s">
        <v>136</v>
      </c>
      <c r="G292" s="368" t="s">
        <v>831</v>
      </c>
      <c r="H292" s="368" t="s">
        <v>381</v>
      </c>
      <c r="I292" s="368" t="s">
        <v>789</v>
      </c>
      <c r="J292" s="368" t="s">
        <v>757</v>
      </c>
      <c r="K292" s="368" t="s">
        <v>818</v>
      </c>
      <c r="L292" s="369">
        <v>2025</v>
      </c>
      <c r="M292" s="370">
        <v>36311.839999999997</v>
      </c>
      <c r="N292" s="370">
        <v>14296</v>
      </c>
      <c r="O292" s="368" t="s">
        <v>819</v>
      </c>
    </row>
    <row r="293" spans="1:15" x14ac:dyDescent="0.3">
      <c r="A293" s="368" t="s">
        <v>726</v>
      </c>
      <c r="B293" s="368" t="s">
        <v>378</v>
      </c>
      <c r="C293" s="368" t="s">
        <v>590</v>
      </c>
      <c r="D293" s="368" t="s">
        <v>136</v>
      </c>
      <c r="E293" s="368" t="s">
        <v>137</v>
      </c>
      <c r="F293" s="368" t="s">
        <v>136</v>
      </c>
      <c r="G293" s="368" t="s">
        <v>831</v>
      </c>
      <c r="H293" s="368" t="s">
        <v>547</v>
      </c>
      <c r="I293" s="368" t="s">
        <v>798</v>
      </c>
      <c r="J293" s="368" t="s">
        <v>760</v>
      </c>
      <c r="K293" s="368" t="s">
        <v>818</v>
      </c>
      <c r="L293" s="369">
        <v>2025</v>
      </c>
      <c r="M293" s="370">
        <v>1335</v>
      </c>
      <c r="N293" s="370">
        <v>500</v>
      </c>
      <c r="O293" s="368" t="s">
        <v>819</v>
      </c>
    </row>
    <row r="294" spans="1:15" x14ac:dyDescent="0.3">
      <c r="A294" s="368" t="s">
        <v>726</v>
      </c>
      <c r="B294" s="368" t="s">
        <v>378</v>
      </c>
      <c r="C294" s="368" t="s">
        <v>590</v>
      </c>
      <c r="D294" s="368" t="s">
        <v>136</v>
      </c>
      <c r="E294" s="368" t="s">
        <v>137</v>
      </c>
      <c r="F294" s="368" t="s">
        <v>136</v>
      </c>
      <c r="G294" s="368" t="s">
        <v>831</v>
      </c>
      <c r="H294" s="368" t="s">
        <v>568</v>
      </c>
      <c r="I294" s="368" t="s">
        <v>799</v>
      </c>
      <c r="J294" s="368" t="s">
        <v>776</v>
      </c>
      <c r="K294" s="368" t="s">
        <v>818</v>
      </c>
      <c r="L294" s="369">
        <v>2025</v>
      </c>
      <c r="M294" s="370">
        <v>4995.5</v>
      </c>
      <c r="N294" s="370">
        <v>50</v>
      </c>
      <c r="O294" s="368" t="s">
        <v>819</v>
      </c>
    </row>
    <row r="295" spans="1:15" x14ac:dyDescent="0.3">
      <c r="A295" s="368" t="s">
        <v>726</v>
      </c>
      <c r="B295" s="368" t="s">
        <v>378</v>
      </c>
      <c r="C295" s="368" t="s">
        <v>590</v>
      </c>
      <c r="D295" s="368" t="s">
        <v>136</v>
      </c>
      <c r="E295" s="368" t="s">
        <v>137</v>
      </c>
      <c r="F295" s="368" t="s">
        <v>136</v>
      </c>
      <c r="G295" s="368" t="s">
        <v>831</v>
      </c>
      <c r="H295" s="368" t="s">
        <v>499</v>
      </c>
      <c r="I295" s="368" t="s">
        <v>798</v>
      </c>
      <c r="J295" s="368" t="s">
        <v>1185</v>
      </c>
      <c r="K295" s="368" t="s">
        <v>818</v>
      </c>
      <c r="L295" s="369">
        <v>2025</v>
      </c>
      <c r="M295" s="370">
        <v>38400</v>
      </c>
      <c r="N295" s="370">
        <v>6400</v>
      </c>
      <c r="O295" s="368" t="s">
        <v>819</v>
      </c>
    </row>
    <row r="296" spans="1:15" x14ac:dyDescent="0.3">
      <c r="A296" s="368" t="s">
        <v>726</v>
      </c>
      <c r="B296" s="368" t="s">
        <v>378</v>
      </c>
      <c r="C296" s="368" t="s">
        <v>590</v>
      </c>
      <c r="D296" s="368" t="s">
        <v>136</v>
      </c>
      <c r="E296" s="368" t="s">
        <v>137</v>
      </c>
      <c r="F296" s="368" t="s">
        <v>136</v>
      </c>
      <c r="G296" s="368" t="s">
        <v>831</v>
      </c>
      <c r="H296" s="368" t="s">
        <v>549</v>
      </c>
      <c r="I296" s="368" t="s">
        <v>801</v>
      </c>
      <c r="J296" s="368" t="s">
        <v>760</v>
      </c>
      <c r="K296" s="368" t="s">
        <v>818</v>
      </c>
      <c r="L296" s="369">
        <v>2025</v>
      </c>
      <c r="M296" s="370">
        <v>72385.5</v>
      </c>
      <c r="N296" s="370">
        <v>58850</v>
      </c>
      <c r="O296" s="368" t="s">
        <v>819</v>
      </c>
    </row>
    <row r="297" spans="1:15" x14ac:dyDescent="0.3">
      <c r="A297" s="368" t="s">
        <v>726</v>
      </c>
      <c r="B297" s="368" t="s">
        <v>378</v>
      </c>
      <c r="C297" s="368" t="s">
        <v>590</v>
      </c>
      <c r="D297" s="368" t="s">
        <v>136</v>
      </c>
      <c r="E297" s="368" t="s">
        <v>137</v>
      </c>
      <c r="F297" s="368" t="s">
        <v>136</v>
      </c>
      <c r="G297" s="368" t="s">
        <v>831</v>
      </c>
      <c r="H297" s="368" t="s">
        <v>535</v>
      </c>
      <c r="I297" s="368" t="s">
        <v>789</v>
      </c>
      <c r="J297" s="368" t="s">
        <v>739</v>
      </c>
      <c r="K297" s="368" t="s">
        <v>818</v>
      </c>
      <c r="L297" s="369">
        <v>2025</v>
      </c>
      <c r="M297" s="370">
        <v>61626.354785570496</v>
      </c>
      <c r="N297" s="370">
        <v>1422.5</v>
      </c>
      <c r="O297" s="368" t="s">
        <v>819</v>
      </c>
    </row>
    <row r="298" spans="1:15" x14ac:dyDescent="0.3">
      <c r="A298" s="368" t="s">
        <v>726</v>
      </c>
      <c r="B298" s="368" t="s">
        <v>378</v>
      </c>
      <c r="C298" s="368" t="s">
        <v>590</v>
      </c>
      <c r="D298" s="368" t="s">
        <v>136</v>
      </c>
      <c r="E298" s="368" t="s">
        <v>137</v>
      </c>
      <c r="F298" s="368" t="s">
        <v>136</v>
      </c>
      <c r="G298" s="368" t="s">
        <v>831</v>
      </c>
      <c r="H298" s="368" t="s">
        <v>319</v>
      </c>
      <c r="I298" s="368" t="s">
        <v>789</v>
      </c>
      <c r="J298" s="368" t="s">
        <v>745</v>
      </c>
      <c r="K298" s="368" t="s">
        <v>818</v>
      </c>
      <c r="L298" s="369">
        <v>2025</v>
      </c>
      <c r="M298" s="370">
        <v>27970.385999999999</v>
      </c>
      <c r="N298" s="370">
        <v>1571.37</v>
      </c>
      <c r="O298" s="368" t="s">
        <v>819</v>
      </c>
    </row>
    <row r="299" spans="1:15" x14ac:dyDescent="0.3">
      <c r="A299" s="368" t="s">
        <v>726</v>
      </c>
      <c r="B299" s="368" t="s">
        <v>378</v>
      </c>
      <c r="C299" s="368" t="s">
        <v>590</v>
      </c>
      <c r="D299" s="368" t="s">
        <v>136</v>
      </c>
      <c r="E299" s="368" t="s">
        <v>137</v>
      </c>
      <c r="F299" s="368" t="s">
        <v>136</v>
      </c>
      <c r="G299" s="368" t="s">
        <v>831</v>
      </c>
      <c r="H299" s="368" t="s">
        <v>536</v>
      </c>
      <c r="I299" s="368" t="s">
        <v>789</v>
      </c>
      <c r="J299" s="368" t="s">
        <v>739</v>
      </c>
      <c r="K299" s="368" t="s">
        <v>818</v>
      </c>
      <c r="L299" s="369">
        <v>2025</v>
      </c>
      <c r="M299" s="370">
        <v>43143.9375</v>
      </c>
      <c r="N299" s="370">
        <v>1081.25</v>
      </c>
      <c r="O299" s="368" t="s">
        <v>819</v>
      </c>
    </row>
    <row r="300" spans="1:15" x14ac:dyDescent="0.3">
      <c r="A300" s="368" t="s">
        <v>726</v>
      </c>
      <c r="B300" s="368" t="s">
        <v>378</v>
      </c>
      <c r="C300" s="368" t="s">
        <v>590</v>
      </c>
      <c r="D300" s="368" t="s">
        <v>136</v>
      </c>
      <c r="E300" s="368" t="s">
        <v>137</v>
      </c>
      <c r="F300" s="368" t="s">
        <v>136</v>
      </c>
      <c r="G300" s="368" t="s">
        <v>831</v>
      </c>
      <c r="H300" s="368" t="s">
        <v>550</v>
      </c>
      <c r="I300" s="368" t="s">
        <v>801</v>
      </c>
      <c r="J300" s="368" t="s">
        <v>760</v>
      </c>
      <c r="K300" s="368" t="s">
        <v>818</v>
      </c>
      <c r="L300" s="369">
        <v>2025</v>
      </c>
      <c r="M300" s="370">
        <v>5233943</v>
      </c>
      <c r="N300" s="370">
        <v>4026110</v>
      </c>
      <c r="O300" s="368" t="s">
        <v>819</v>
      </c>
    </row>
    <row r="301" spans="1:15" x14ac:dyDescent="0.3">
      <c r="A301" s="368" t="s">
        <v>726</v>
      </c>
      <c r="B301" s="368" t="s">
        <v>378</v>
      </c>
      <c r="C301" s="368" t="s">
        <v>590</v>
      </c>
      <c r="D301" s="368" t="s">
        <v>136</v>
      </c>
      <c r="E301" s="368" t="s">
        <v>137</v>
      </c>
      <c r="F301" s="368" t="s">
        <v>136</v>
      </c>
      <c r="G301" s="368" t="s">
        <v>831</v>
      </c>
      <c r="H301" s="368" t="s">
        <v>501</v>
      </c>
      <c r="I301" s="368" t="s">
        <v>785</v>
      </c>
      <c r="J301" s="368" t="s">
        <v>1185</v>
      </c>
      <c r="K301" s="368" t="s">
        <v>818</v>
      </c>
      <c r="L301" s="369">
        <v>2025</v>
      </c>
      <c r="M301" s="370">
        <v>146200</v>
      </c>
      <c r="N301" s="370">
        <v>17200</v>
      </c>
      <c r="O301" s="368" t="s">
        <v>819</v>
      </c>
    </row>
    <row r="302" spans="1:15" x14ac:dyDescent="0.3">
      <c r="A302" s="368" t="s">
        <v>726</v>
      </c>
      <c r="B302" s="368" t="s">
        <v>378</v>
      </c>
      <c r="C302" s="368" t="s">
        <v>590</v>
      </c>
      <c r="D302" s="368" t="s">
        <v>136</v>
      </c>
      <c r="E302" s="368" t="s">
        <v>137</v>
      </c>
      <c r="F302" s="368" t="s">
        <v>136</v>
      </c>
      <c r="G302" s="368" t="s">
        <v>831</v>
      </c>
      <c r="H302" s="368" t="s">
        <v>537</v>
      </c>
      <c r="I302" s="368" t="s">
        <v>798</v>
      </c>
      <c r="J302" s="368" t="s">
        <v>739</v>
      </c>
      <c r="K302" s="368" t="s">
        <v>818</v>
      </c>
      <c r="L302" s="369">
        <v>2025</v>
      </c>
      <c r="M302" s="370">
        <v>55917.4</v>
      </c>
      <c r="N302" s="370">
        <v>1227</v>
      </c>
      <c r="O302" s="368" t="s">
        <v>819</v>
      </c>
    </row>
    <row r="303" spans="1:15" x14ac:dyDescent="0.3">
      <c r="A303" s="368" t="s">
        <v>726</v>
      </c>
      <c r="B303" s="368" t="s">
        <v>378</v>
      </c>
      <c r="C303" s="368" t="s">
        <v>590</v>
      </c>
      <c r="D303" s="368" t="s">
        <v>136</v>
      </c>
      <c r="E303" s="368" t="s">
        <v>137</v>
      </c>
      <c r="F303" s="368" t="s">
        <v>136</v>
      </c>
      <c r="G303" s="368" t="s">
        <v>831</v>
      </c>
      <c r="H303" s="368" t="s">
        <v>320</v>
      </c>
      <c r="I303" s="368" t="s">
        <v>797</v>
      </c>
      <c r="J303" s="368" t="s">
        <v>745</v>
      </c>
      <c r="K303" s="368" t="s">
        <v>818</v>
      </c>
      <c r="L303" s="369">
        <v>2025</v>
      </c>
      <c r="M303" s="370">
        <v>84456.33</v>
      </c>
      <c r="N303" s="370">
        <v>8890.14</v>
      </c>
      <c r="O303" s="368" t="s">
        <v>819</v>
      </c>
    </row>
    <row r="304" spans="1:15" x14ac:dyDescent="0.3">
      <c r="A304" s="368" t="s">
        <v>726</v>
      </c>
      <c r="B304" s="368" t="s">
        <v>378</v>
      </c>
      <c r="C304" s="368" t="s">
        <v>590</v>
      </c>
      <c r="D304" s="368" t="s">
        <v>136</v>
      </c>
      <c r="E304" s="368" t="s">
        <v>137</v>
      </c>
      <c r="F304" s="368" t="s">
        <v>136</v>
      </c>
      <c r="G304" s="368" t="s">
        <v>831</v>
      </c>
      <c r="H304" s="368" t="s">
        <v>375</v>
      </c>
      <c r="I304" s="368" t="s">
        <v>786</v>
      </c>
      <c r="J304" s="368" t="s">
        <v>748</v>
      </c>
      <c r="K304" s="368" t="s">
        <v>818</v>
      </c>
      <c r="L304" s="369">
        <v>2025</v>
      </c>
      <c r="M304" s="370">
        <v>6300</v>
      </c>
      <c r="N304" s="370">
        <v>700</v>
      </c>
      <c r="O304" s="368" t="s">
        <v>819</v>
      </c>
    </row>
    <row r="305" spans="1:15" x14ac:dyDescent="0.3">
      <c r="A305" s="368" t="s">
        <v>726</v>
      </c>
      <c r="B305" s="368" t="s">
        <v>378</v>
      </c>
      <c r="C305" s="368" t="s">
        <v>590</v>
      </c>
      <c r="D305" s="368" t="s">
        <v>136</v>
      </c>
      <c r="E305" s="368" t="s">
        <v>137</v>
      </c>
      <c r="F305" s="368" t="s">
        <v>136</v>
      </c>
      <c r="G305" s="368" t="s">
        <v>831</v>
      </c>
      <c r="H305" s="368" t="s">
        <v>503</v>
      </c>
      <c r="I305" s="368" t="s">
        <v>788</v>
      </c>
      <c r="J305" s="368" t="s">
        <v>1185</v>
      </c>
      <c r="K305" s="368" t="s">
        <v>818</v>
      </c>
      <c r="L305" s="369">
        <v>2025</v>
      </c>
      <c r="M305" s="370">
        <v>462000</v>
      </c>
      <c r="N305" s="370">
        <v>33000</v>
      </c>
      <c r="O305" s="368" t="s">
        <v>819</v>
      </c>
    </row>
    <row r="306" spans="1:15" x14ac:dyDescent="0.3">
      <c r="A306" s="368" t="s">
        <v>726</v>
      </c>
      <c r="B306" s="368" t="s">
        <v>378</v>
      </c>
      <c r="C306" s="368" t="s">
        <v>590</v>
      </c>
      <c r="D306" s="368" t="s">
        <v>136</v>
      </c>
      <c r="E306" s="368" t="s">
        <v>137</v>
      </c>
      <c r="F306" s="368" t="s">
        <v>136</v>
      </c>
      <c r="G306" s="368" t="s">
        <v>831</v>
      </c>
      <c r="H306" s="368" t="s">
        <v>554</v>
      </c>
      <c r="I306" s="368" t="s">
        <v>801</v>
      </c>
      <c r="J306" s="368" t="s">
        <v>760</v>
      </c>
      <c r="K306" s="368" t="s">
        <v>818</v>
      </c>
      <c r="L306" s="369">
        <v>2025</v>
      </c>
      <c r="M306" s="370">
        <v>1316250</v>
      </c>
      <c r="N306" s="370">
        <v>351000</v>
      </c>
      <c r="O306" s="368" t="s">
        <v>819</v>
      </c>
    </row>
    <row r="307" spans="1:15" x14ac:dyDescent="0.3">
      <c r="A307" s="368" t="s">
        <v>726</v>
      </c>
      <c r="B307" s="368" t="s">
        <v>378</v>
      </c>
      <c r="C307" s="368" t="s">
        <v>590</v>
      </c>
      <c r="D307" s="368" t="s">
        <v>136</v>
      </c>
      <c r="E307" s="368" t="s">
        <v>137</v>
      </c>
      <c r="F307" s="368" t="s">
        <v>136</v>
      </c>
      <c r="G307" s="368" t="s">
        <v>831</v>
      </c>
      <c r="H307" s="368" t="s">
        <v>398</v>
      </c>
      <c r="I307" s="368" t="s">
        <v>786</v>
      </c>
      <c r="J307" s="368" t="s">
        <v>770</v>
      </c>
      <c r="K307" s="368" t="s">
        <v>818</v>
      </c>
      <c r="L307" s="369">
        <v>2025</v>
      </c>
      <c r="M307" s="370">
        <v>250500</v>
      </c>
      <c r="N307" s="370">
        <v>33400</v>
      </c>
      <c r="O307" s="368" t="s">
        <v>819</v>
      </c>
    </row>
    <row r="308" spans="1:15" x14ac:dyDescent="0.3">
      <c r="A308" s="368" t="s">
        <v>726</v>
      </c>
      <c r="B308" s="368" t="s">
        <v>378</v>
      </c>
      <c r="C308" s="368" t="s">
        <v>590</v>
      </c>
      <c r="D308" s="368" t="s">
        <v>136</v>
      </c>
      <c r="E308" s="368" t="s">
        <v>137</v>
      </c>
      <c r="F308" s="368" t="s">
        <v>136</v>
      </c>
      <c r="G308" s="368" t="s">
        <v>831</v>
      </c>
      <c r="H308" s="368" t="s">
        <v>563</v>
      </c>
      <c r="I308" s="368" t="s">
        <v>787</v>
      </c>
      <c r="J308" s="368" t="s">
        <v>761</v>
      </c>
      <c r="K308" s="368" t="s">
        <v>818</v>
      </c>
      <c r="L308" s="369">
        <v>2025</v>
      </c>
      <c r="M308" s="370">
        <v>78350</v>
      </c>
      <c r="N308" s="370">
        <v>5000</v>
      </c>
      <c r="O308" s="368" t="s">
        <v>819</v>
      </c>
    </row>
    <row r="309" spans="1:15" x14ac:dyDescent="0.3">
      <c r="A309" s="368" t="s">
        <v>726</v>
      </c>
      <c r="B309" s="368" t="s">
        <v>378</v>
      </c>
      <c r="C309" s="368" t="s">
        <v>590</v>
      </c>
      <c r="D309" s="368" t="s">
        <v>136</v>
      </c>
      <c r="E309" s="368" t="s">
        <v>137</v>
      </c>
      <c r="F309" s="368" t="s">
        <v>136</v>
      </c>
      <c r="G309" s="368" t="s">
        <v>831</v>
      </c>
      <c r="H309" s="368" t="s">
        <v>506</v>
      </c>
      <c r="I309" s="368" t="s">
        <v>798</v>
      </c>
      <c r="J309" s="368" t="s">
        <v>1185</v>
      </c>
      <c r="K309" s="368" t="s">
        <v>818</v>
      </c>
      <c r="L309" s="369">
        <v>2025</v>
      </c>
      <c r="M309" s="370">
        <v>515040</v>
      </c>
      <c r="N309" s="370">
        <v>29600</v>
      </c>
      <c r="O309" s="368" t="s">
        <v>819</v>
      </c>
    </row>
    <row r="310" spans="1:15" x14ac:dyDescent="0.3">
      <c r="A310" s="368" t="s">
        <v>726</v>
      </c>
      <c r="B310" s="368" t="s">
        <v>378</v>
      </c>
      <c r="C310" s="368" t="s">
        <v>590</v>
      </c>
      <c r="D310" s="368" t="s">
        <v>136</v>
      </c>
      <c r="E310" s="368" t="s">
        <v>137</v>
      </c>
      <c r="F310" s="368" t="s">
        <v>136</v>
      </c>
      <c r="G310" s="368" t="s">
        <v>831</v>
      </c>
      <c r="H310" s="368" t="s">
        <v>322</v>
      </c>
      <c r="I310" s="368" t="s">
        <v>796</v>
      </c>
      <c r="J310" s="368" t="s">
        <v>745</v>
      </c>
      <c r="K310" s="368" t="s">
        <v>818</v>
      </c>
      <c r="L310" s="369">
        <v>2025</v>
      </c>
      <c r="M310" s="370">
        <v>8299.1200000000008</v>
      </c>
      <c r="N310" s="370">
        <v>454</v>
      </c>
      <c r="O310" s="368" t="s">
        <v>819</v>
      </c>
    </row>
    <row r="311" spans="1:15" x14ac:dyDescent="0.3">
      <c r="A311" s="368" t="s">
        <v>726</v>
      </c>
      <c r="B311" s="368" t="s">
        <v>378</v>
      </c>
      <c r="C311" s="368" t="s">
        <v>590</v>
      </c>
      <c r="D311" s="368" t="s">
        <v>136</v>
      </c>
      <c r="E311" s="368" t="s">
        <v>137</v>
      </c>
      <c r="F311" s="368" t="s">
        <v>136</v>
      </c>
      <c r="G311" s="368" t="s">
        <v>831</v>
      </c>
      <c r="H311" s="368" t="s">
        <v>541</v>
      </c>
      <c r="I311" s="368" t="s">
        <v>800</v>
      </c>
      <c r="J311" s="368" t="s">
        <v>745</v>
      </c>
      <c r="K311" s="368" t="s">
        <v>818</v>
      </c>
      <c r="L311" s="369">
        <v>2025</v>
      </c>
      <c r="M311" s="370">
        <v>4092</v>
      </c>
      <c r="N311" s="370">
        <v>372</v>
      </c>
      <c r="O311" s="368" t="s">
        <v>819</v>
      </c>
    </row>
    <row r="312" spans="1:15" x14ac:dyDescent="0.3">
      <c r="A312" s="368" t="s">
        <v>726</v>
      </c>
      <c r="B312" s="368" t="s">
        <v>378</v>
      </c>
      <c r="C312" s="368" t="s">
        <v>590</v>
      </c>
      <c r="D312" s="368" t="s">
        <v>136</v>
      </c>
      <c r="E312" s="368" t="s">
        <v>137</v>
      </c>
      <c r="F312" s="368" t="s">
        <v>136</v>
      </c>
      <c r="G312" s="368" t="s">
        <v>831</v>
      </c>
      <c r="H312" s="368" t="s">
        <v>542</v>
      </c>
      <c r="I312" s="368" t="s">
        <v>800</v>
      </c>
      <c r="J312" s="368" t="s">
        <v>745</v>
      </c>
      <c r="K312" s="368" t="s">
        <v>818</v>
      </c>
      <c r="L312" s="369">
        <v>2025</v>
      </c>
      <c r="M312" s="370">
        <v>37414.129999999997</v>
      </c>
      <c r="N312" s="370">
        <v>2878.01</v>
      </c>
      <c r="O312" s="368" t="s">
        <v>819</v>
      </c>
    </row>
    <row r="313" spans="1:15" x14ac:dyDescent="0.3">
      <c r="A313" s="368" t="s">
        <v>726</v>
      </c>
      <c r="B313" s="368" t="s">
        <v>378</v>
      </c>
      <c r="C313" s="368" t="s">
        <v>590</v>
      </c>
      <c r="D313" s="368" t="s">
        <v>136</v>
      </c>
      <c r="E313" s="368" t="s">
        <v>137</v>
      </c>
      <c r="F313" s="368" t="s">
        <v>136</v>
      </c>
      <c r="G313" s="368" t="s">
        <v>831</v>
      </c>
      <c r="H313" s="368" t="s">
        <v>328</v>
      </c>
      <c r="I313" s="368" t="s">
        <v>786</v>
      </c>
      <c r="J313" s="368" t="s">
        <v>745</v>
      </c>
      <c r="K313" s="368" t="s">
        <v>818</v>
      </c>
      <c r="L313" s="369">
        <v>2025</v>
      </c>
      <c r="M313" s="370">
        <v>16500</v>
      </c>
      <c r="N313" s="370">
        <v>1100</v>
      </c>
      <c r="O313" s="368" t="s">
        <v>819</v>
      </c>
    </row>
    <row r="314" spans="1:15" x14ac:dyDescent="0.3">
      <c r="A314" s="368" t="s">
        <v>726</v>
      </c>
      <c r="B314" s="368" t="s">
        <v>378</v>
      </c>
      <c r="C314" s="368" t="s">
        <v>590</v>
      </c>
      <c r="D314" s="368" t="s">
        <v>136</v>
      </c>
      <c r="E314" s="368" t="s">
        <v>137</v>
      </c>
      <c r="F314" s="368" t="s">
        <v>136</v>
      </c>
      <c r="G314" s="368" t="s">
        <v>831</v>
      </c>
      <c r="H314" s="368" t="s">
        <v>329</v>
      </c>
      <c r="I314" s="368" t="s">
        <v>799</v>
      </c>
      <c r="J314" s="368" t="s">
        <v>745</v>
      </c>
      <c r="K314" s="368" t="s">
        <v>818</v>
      </c>
      <c r="L314" s="369">
        <v>2025</v>
      </c>
      <c r="M314" s="370">
        <v>4222.13</v>
      </c>
      <c r="N314" s="370">
        <v>383.83</v>
      </c>
      <c r="O314" s="368" t="s">
        <v>819</v>
      </c>
    </row>
    <row r="315" spans="1:15" x14ac:dyDescent="0.3">
      <c r="A315" s="368" t="s">
        <v>726</v>
      </c>
      <c r="B315" s="368" t="s">
        <v>378</v>
      </c>
      <c r="C315" s="368" t="s">
        <v>590</v>
      </c>
      <c r="D315" s="368" t="s">
        <v>136</v>
      </c>
      <c r="E315" s="368" t="s">
        <v>137</v>
      </c>
      <c r="F315" s="368" t="s">
        <v>136</v>
      </c>
      <c r="G315" s="368" t="s">
        <v>831</v>
      </c>
      <c r="H315" s="368" t="s">
        <v>330</v>
      </c>
      <c r="I315" s="368" t="s">
        <v>788</v>
      </c>
      <c r="J315" s="368" t="s">
        <v>745</v>
      </c>
      <c r="K315" s="368" t="s">
        <v>818</v>
      </c>
      <c r="L315" s="369">
        <v>2025</v>
      </c>
      <c r="M315" s="370">
        <v>8634726.4000000004</v>
      </c>
      <c r="N315" s="370">
        <v>539670.4</v>
      </c>
      <c r="O315" s="368" t="s">
        <v>819</v>
      </c>
    </row>
    <row r="316" spans="1:15" x14ac:dyDescent="0.3">
      <c r="A316" s="368" t="s">
        <v>726</v>
      </c>
      <c r="B316" s="368" t="s">
        <v>378</v>
      </c>
      <c r="C316" s="368" t="s">
        <v>590</v>
      </c>
      <c r="D316" s="368" t="s">
        <v>136</v>
      </c>
      <c r="E316" s="368" t="s">
        <v>137</v>
      </c>
      <c r="F316" s="368" t="s">
        <v>136</v>
      </c>
      <c r="G316" s="368" t="s">
        <v>831</v>
      </c>
      <c r="H316" s="368" t="s">
        <v>333</v>
      </c>
      <c r="I316" s="368" t="s">
        <v>784</v>
      </c>
      <c r="J316" s="368" t="s">
        <v>745</v>
      </c>
      <c r="K316" s="368" t="s">
        <v>818</v>
      </c>
      <c r="L316" s="369">
        <v>2025</v>
      </c>
      <c r="M316" s="370">
        <v>98232</v>
      </c>
      <c r="N316" s="370">
        <v>12279</v>
      </c>
      <c r="O316" s="368" t="s">
        <v>819</v>
      </c>
    </row>
    <row r="317" spans="1:15" x14ac:dyDescent="0.3">
      <c r="A317" s="368" t="s">
        <v>726</v>
      </c>
      <c r="B317" s="368" t="s">
        <v>378</v>
      </c>
      <c r="C317" s="368" t="s">
        <v>590</v>
      </c>
      <c r="D317" s="368" t="s">
        <v>136</v>
      </c>
      <c r="E317" s="368" t="s">
        <v>137</v>
      </c>
      <c r="F317" s="368" t="s">
        <v>136</v>
      </c>
      <c r="G317" s="368" t="s">
        <v>831</v>
      </c>
      <c r="H317" s="368" t="s">
        <v>334</v>
      </c>
      <c r="I317" s="368" t="s">
        <v>790</v>
      </c>
      <c r="J317" s="368" t="s">
        <v>745</v>
      </c>
      <c r="K317" s="368" t="s">
        <v>818</v>
      </c>
      <c r="L317" s="369">
        <v>2025</v>
      </c>
      <c r="M317" s="370">
        <v>796.95</v>
      </c>
      <c r="N317" s="370">
        <v>45</v>
      </c>
      <c r="O317" s="368" t="s">
        <v>819</v>
      </c>
    </row>
    <row r="318" spans="1:15" x14ac:dyDescent="0.3">
      <c r="A318" s="368" t="s">
        <v>726</v>
      </c>
      <c r="B318" s="368" t="s">
        <v>378</v>
      </c>
      <c r="C318" s="368" t="s">
        <v>590</v>
      </c>
      <c r="D318" s="368" t="s">
        <v>136</v>
      </c>
      <c r="E318" s="368" t="s">
        <v>137</v>
      </c>
      <c r="F318" s="368" t="s">
        <v>136</v>
      </c>
      <c r="G318" s="368" t="s">
        <v>831</v>
      </c>
      <c r="H318" s="368" t="s">
        <v>336</v>
      </c>
      <c r="I318" s="368" t="s">
        <v>787</v>
      </c>
      <c r="J318" s="368" t="s">
        <v>745</v>
      </c>
      <c r="K318" s="368" t="s">
        <v>818</v>
      </c>
      <c r="L318" s="369">
        <v>2025</v>
      </c>
      <c r="M318" s="370">
        <v>36600</v>
      </c>
      <c r="N318" s="370">
        <v>2000</v>
      </c>
      <c r="O318" s="368" t="s">
        <v>819</v>
      </c>
    </row>
    <row r="319" spans="1:15" x14ac:dyDescent="0.3">
      <c r="A319" s="368" t="s">
        <v>726</v>
      </c>
      <c r="B319" s="368" t="s">
        <v>378</v>
      </c>
      <c r="C319" s="368" t="s">
        <v>590</v>
      </c>
      <c r="D319" s="368" t="s">
        <v>136</v>
      </c>
      <c r="E319" s="368" t="s">
        <v>137</v>
      </c>
      <c r="F319" s="368" t="s">
        <v>136</v>
      </c>
      <c r="G319" s="368" t="s">
        <v>831</v>
      </c>
      <c r="H319" s="368" t="s">
        <v>337</v>
      </c>
      <c r="I319" s="368" t="s">
        <v>784</v>
      </c>
      <c r="J319" s="368" t="s">
        <v>745</v>
      </c>
      <c r="K319" s="368" t="s">
        <v>818</v>
      </c>
      <c r="L319" s="369">
        <v>2025</v>
      </c>
      <c r="M319" s="370">
        <v>9598.68</v>
      </c>
      <c r="N319" s="370">
        <v>1025.5</v>
      </c>
      <c r="O319" s="368" t="s">
        <v>819</v>
      </c>
    </row>
    <row r="320" spans="1:15" x14ac:dyDescent="0.3">
      <c r="A320" s="368" t="s">
        <v>726</v>
      </c>
      <c r="B320" s="368" t="s">
        <v>378</v>
      </c>
      <c r="C320" s="368" t="s">
        <v>590</v>
      </c>
      <c r="D320" s="368" t="s">
        <v>136</v>
      </c>
      <c r="E320" s="368" t="s">
        <v>137</v>
      </c>
      <c r="F320" s="368" t="s">
        <v>136</v>
      </c>
      <c r="G320" s="368" t="s">
        <v>831</v>
      </c>
      <c r="H320" s="368" t="s">
        <v>567</v>
      </c>
      <c r="I320" s="368" t="s">
        <v>795</v>
      </c>
      <c r="J320" s="368" t="s">
        <v>773</v>
      </c>
      <c r="K320" s="368" t="s">
        <v>818</v>
      </c>
      <c r="L320" s="369">
        <v>2025</v>
      </c>
      <c r="M320" s="370">
        <v>204</v>
      </c>
      <c r="N320" s="370">
        <v>100</v>
      </c>
      <c r="O320" s="368" t="s">
        <v>821</v>
      </c>
    </row>
    <row r="321" spans="1:15" x14ac:dyDescent="0.3">
      <c r="A321" s="368" t="s">
        <v>726</v>
      </c>
      <c r="B321" s="368" t="s">
        <v>378</v>
      </c>
      <c r="C321" s="368" t="s">
        <v>590</v>
      </c>
      <c r="D321" s="368" t="s">
        <v>136</v>
      </c>
      <c r="E321" s="368" t="s">
        <v>137</v>
      </c>
      <c r="F321" s="368" t="s">
        <v>136</v>
      </c>
      <c r="G321" s="368" t="s">
        <v>831</v>
      </c>
      <c r="H321" s="368" t="s">
        <v>508</v>
      </c>
      <c r="I321" s="368" t="s">
        <v>798</v>
      </c>
      <c r="J321" s="368" t="s">
        <v>1185</v>
      </c>
      <c r="K321" s="368" t="s">
        <v>818</v>
      </c>
      <c r="L321" s="369">
        <v>2025</v>
      </c>
      <c r="M321" s="370">
        <v>147000</v>
      </c>
      <c r="N321" s="370">
        <v>21000</v>
      </c>
      <c r="O321" s="368" t="s">
        <v>819</v>
      </c>
    </row>
    <row r="322" spans="1:15" x14ac:dyDescent="0.3">
      <c r="A322" s="368" t="s">
        <v>726</v>
      </c>
      <c r="B322" s="368" t="s">
        <v>378</v>
      </c>
      <c r="C322" s="368" t="s">
        <v>590</v>
      </c>
      <c r="D322" s="368" t="s">
        <v>136</v>
      </c>
      <c r="E322" s="368" t="s">
        <v>137</v>
      </c>
      <c r="F322" s="368" t="s">
        <v>136</v>
      </c>
      <c r="G322" s="368" t="s">
        <v>831</v>
      </c>
      <c r="H322" s="368" t="s">
        <v>509</v>
      </c>
      <c r="I322" s="368" t="s">
        <v>798</v>
      </c>
      <c r="J322" s="368" t="s">
        <v>1185</v>
      </c>
      <c r="K322" s="368" t="s">
        <v>818</v>
      </c>
      <c r="L322" s="369">
        <v>2025</v>
      </c>
      <c r="M322" s="370">
        <v>46239.354449922299</v>
      </c>
      <c r="N322" s="370">
        <v>5948</v>
      </c>
      <c r="O322" s="368" t="s">
        <v>819</v>
      </c>
    </row>
    <row r="323" spans="1:15" x14ac:dyDescent="0.3">
      <c r="A323" s="368" t="s">
        <v>726</v>
      </c>
      <c r="B323" s="368" t="s">
        <v>378</v>
      </c>
      <c r="C323" s="368" t="s">
        <v>590</v>
      </c>
      <c r="D323" s="368" t="s">
        <v>136</v>
      </c>
      <c r="E323" s="368" t="s">
        <v>137</v>
      </c>
      <c r="F323" s="368" t="s">
        <v>136</v>
      </c>
      <c r="G323" s="368" t="s">
        <v>831</v>
      </c>
      <c r="H323" s="368" t="s">
        <v>510</v>
      </c>
      <c r="I323" s="368" t="s">
        <v>798</v>
      </c>
      <c r="J323" s="368" t="s">
        <v>1185</v>
      </c>
      <c r="K323" s="368" t="s">
        <v>818</v>
      </c>
      <c r="L323" s="369">
        <v>2025</v>
      </c>
      <c r="M323" s="370">
        <v>98307.962</v>
      </c>
      <c r="N323" s="370">
        <v>16111.4</v>
      </c>
      <c r="O323" s="368" t="s">
        <v>819</v>
      </c>
    </row>
    <row r="324" spans="1:15" x14ac:dyDescent="0.3">
      <c r="A324" s="368" t="s">
        <v>726</v>
      </c>
      <c r="B324" s="368" t="s">
        <v>378</v>
      </c>
      <c r="C324" s="368" t="s">
        <v>590</v>
      </c>
      <c r="D324" s="368" t="s">
        <v>136</v>
      </c>
      <c r="E324" s="368" t="s">
        <v>137</v>
      </c>
      <c r="F324" s="368" t="s">
        <v>136</v>
      </c>
      <c r="G324" s="368" t="s">
        <v>831</v>
      </c>
      <c r="H324" s="368" t="s">
        <v>511</v>
      </c>
      <c r="I324" s="368" t="s">
        <v>785</v>
      </c>
      <c r="J324" s="368" t="s">
        <v>1185</v>
      </c>
      <c r="K324" s="368" t="s">
        <v>818</v>
      </c>
      <c r="L324" s="369">
        <v>2025</v>
      </c>
      <c r="M324" s="370">
        <v>110219.5</v>
      </c>
      <c r="N324" s="370">
        <v>12967</v>
      </c>
      <c r="O324" s="368" t="s">
        <v>819</v>
      </c>
    </row>
    <row r="325" spans="1:15" x14ac:dyDescent="0.3">
      <c r="A325" s="368" t="s">
        <v>726</v>
      </c>
      <c r="B325" s="368" t="s">
        <v>378</v>
      </c>
      <c r="C325" s="368" t="s">
        <v>590</v>
      </c>
      <c r="D325" s="368" t="s">
        <v>136</v>
      </c>
      <c r="E325" s="368" t="s">
        <v>137</v>
      </c>
      <c r="F325" s="368" t="s">
        <v>136</v>
      </c>
      <c r="G325" s="368" t="s">
        <v>831</v>
      </c>
      <c r="H325" s="368" t="s">
        <v>338</v>
      </c>
      <c r="I325" s="368" t="s">
        <v>786</v>
      </c>
      <c r="J325" s="368" t="s">
        <v>745</v>
      </c>
      <c r="K325" s="368" t="s">
        <v>818</v>
      </c>
      <c r="L325" s="369">
        <v>2025</v>
      </c>
      <c r="M325" s="370">
        <v>20636</v>
      </c>
      <c r="N325" s="370">
        <v>1100</v>
      </c>
      <c r="O325" s="368" t="s">
        <v>819</v>
      </c>
    </row>
    <row r="326" spans="1:15" x14ac:dyDescent="0.3">
      <c r="A326" s="368" t="s">
        <v>726</v>
      </c>
      <c r="B326" s="368" t="s">
        <v>378</v>
      </c>
      <c r="C326" s="368" t="s">
        <v>590</v>
      </c>
      <c r="D326" s="368" t="s">
        <v>136</v>
      </c>
      <c r="E326" s="368" t="s">
        <v>137</v>
      </c>
      <c r="F326" s="368" t="s">
        <v>136</v>
      </c>
      <c r="G326" s="368" t="s">
        <v>831</v>
      </c>
      <c r="H326" s="368" t="s">
        <v>432</v>
      </c>
      <c r="I326" s="368" t="s">
        <v>798</v>
      </c>
      <c r="J326" s="368" t="s">
        <v>774</v>
      </c>
      <c r="K326" s="368" t="s">
        <v>818</v>
      </c>
      <c r="L326" s="369">
        <v>2025</v>
      </c>
      <c r="M326" s="370">
        <v>129413.7</v>
      </c>
      <c r="N326" s="370">
        <v>33183</v>
      </c>
      <c r="O326" s="368" t="s">
        <v>821</v>
      </c>
    </row>
    <row r="327" spans="1:15" x14ac:dyDescent="0.3">
      <c r="A327" s="368" t="s">
        <v>726</v>
      </c>
      <c r="B327" s="368" t="s">
        <v>378</v>
      </c>
      <c r="C327" s="368" t="s">
        <v>590</v>
      </c>
      <c r="D327" s="368" t="s">
        <v>136</v>
      </c>
      <c r="E327" s="368" t="s">
        <v>137</v>
      </c>
      <c r="F327" s="368" t="s">
        <v>136</v>
      </c>
      <c r="G327" s="368" t="s">
        <v>831</v>
      </c>
      <c r="H327" s="368" t="s">
        <v>433</v>
      </c>
      <c r="I327" s="368" t="s">
        <v>798</v>
      </c>
      <c r="J327" s="368" t="s">
        <v>774</v>
      </c>
      <c r="K327" s="368" t="s">
        <v>818</v>
      </c>
      <c r="L327" s="369">
        <v>2025</v>
      </c>
      <c r="M327" s="370">
        <v>1549.0662</v>
      </c>
      <c r="N327" s="370">
        <v>57</v>
      </c>
      <c r="O327" s="368" t="s">
        <v>821</v>
      </c>
    </row>
    <row r="328" spans="1:15" x14ac:dyDescent="0.3">
      <c r="A328" s="368" t="s">
        <v>726</v>
      </c>
      <c r="B328" s="368" t="s">
        <v>378</v>
      </c>
      <c r="C328" s="368" t="s">
        <v>590</v>
      </c>
      <c r="D328" s="368" t="s">
        <v>136</v>
      </c>
      <c r="E328" s="368" t="s">
        <v>137</v>
      </c>
      <c r="F328" s="368" t="s">
        <v>136</v>
      </c>
      <c r="G328" s="368" t="s">
        <v>831</v>
      </c>
      <c r="H328" s="368" t="s">
        <v>539</v>
      </c>
      <c r="I328" s="368" t="s">
        <v>789</v>
      </c>
      <c r="J328" s="368" t="s">
        <v>740</v>
      </c>
      <c r="K328" s="368" t="s">
        <v>818</v>
      </c>
      <c r="L328" s="369">
        <v>2025</v>
      </c>
      <c r="M328" s="370">
        <v>106127966.858909</v>
      </c>
      <c r="N328" s="370">
        <v>13186292.051000001</v>
      </c>
      <c r="O328" s="368" t="s">
        <v>819</v>
      </c>
    </row>
    <row r="329" spans="1:15" x14ac:dyDescent="0.3">
      <c r="A329" s="368" t="s">
        <v>726</v>
      </c>
      <c r="B329" s="368" t="s">
        <v>378</v>
      </c>
      <c r="C329" s="368" t="s">
        <v>590</v>
      </c>
      <c r="D329" s="368" t="s">
        <v>136</v>
      </c>
      <c r="E329" s="368" t="s">
        <v>137</v>
      </c>
      <c r="F329" s="368" t="s">
        <v>136</v>
      </c>
      <c r="G329" s="368" t="s">
        <v>831</v>
      </c>
      <c r="H329" s="368" t="s">
        <v>420</v>
      </c>
      <c r="I329" s="368" t="s">
        <v>789</v>
      </c>
      <c r="J329" s="368" t="s">
        <v>781</v>
      </c>
      <c r="K329" s="368" t="s">
        <v>818</v>
      </c>
      <c r="L329" s="369">
        <v>2025</v>
      </c>
      <c r="M329" s="370">
        <v>10858.68</v>
      </c>
      <c r="N329" s="370">
        <v>7812</v>
      </c>
      <c r="O329" s="368" t="s">
        <v>819</v>
      </c>
    </row>
    <row r="330" spans="1:15" x14ac:dyDescent="0.3">
      <c r="A330" s="368" t="s">
        <v>726</v>
      </c>
      <c r="B330" s="368" t="s">
        <v>378</v>
      </c>
      <c r="C330" s="368" t="s">
        <v>590</v>
      </c>
      <c r="D330" s="368" t="s">
        <v>136</v>
      </c>
      <c r="E330" s="368" t="s">
        <v>137</v>
      </c>
      <c r="F330" s="368" t="s">
        <v>136</v>
      </c>
      <c r="G330" s="368" t="s">
        <v>831</v>
      </c>
      <c r="H330" s="368" t="s">
        <v>513</v>
      </c>
      <c r="I330" s="368" t="s">
        <v>798</v>
      </c>
      <c r="J330" s="368" t="s">
        <v>1185</v>
      </c>
      <c r="K330" s="368" t="s">
        <v>818</v>
      </c>
      <c r="L330" s="369">
        <v>2025</v>
      </c>
      <c r="M330" s="370">
        <v>25093.889301064999</v>
      </c>
      <c r="N330" s="370">
        <v>2580</v>
      </c>
      <c r="O330" s="368" t="s">
        <v>819</v>
      </c>
    </row>
    <row r="331" spans="1:15" x14ac:dyDescent="0.3">
      <c r="A331" s="368" t="s">
        <v>726</v>
      </c>
      <c r="B331" s="368" t="s">
        <v>378</v>
      </c>
      <c r="C331" s="368" t="s">
        <v>590</v>
      </c>
      <c r="D331" s="368" t="s">
        <v>136</v>
      </c>
      <c r="E331" s="368" t="s">
        <v>137</v>
      </c>
      <c r="F331" s="368" t="s">
        <v>136</v>
      </c>
      <c r="G331" s="368" t="s">
        <v>831</v>
      </c>
      <c r="H331" s="368" t="s">
        <v>564</v>
      </c>
      <c r="I331" s="368" t="s">
        <v>797</v>
      </c>
      <c r="J331" s="368" t="s">
        <v>764</v>
      </c>
      <c r="K331" s="368" t="s">
        <v>818</v>
      </c>
      <c r="L331" s="369">
        <v>2025</v>
      </c>
      <c r="M331" s="370">
        <v>1529.58</v>
      </c>
      <c r="N331" s="370">
        <v>111</v>
      </c>
      <c r="O331" s="368" t="s">
        <v>819</v>
      </c>
    </row>
    <row r="332" spans="1:15" x14ac:dyDescent="0.3">
      <c r="A332" s="368" t="s">
        <v>726</v>
      </c>
      <c r="B332" s="368" t="s">
        <v>378</v>
      </c>
      <c r="C332" s="368" t="s">
        <v>590</v>
      </c>
      <c r="D332" s="368" t="s">
        <v>136</v>
      </c>
      <c r="E332" s="368" t="s">
        <v>137</v>
      </c>
      <c r="F332" s="368" t="s">
        <v>136</v>
      </c>
      <c r="G332" s="368" t="s">
        <v>831</v>
      </c>
      <c r="H332" s="368" t="s">
        <v>560</v>
      </c>
      <c r="I332" s="368" t="s">
        <v>788</v>
      </c>
      <c r="J332" s="368" t="s">
        <v>761</v>
      </c>
      <c r="K332" s="368" t="s">
        <v>818</v>
      </c>
      <c r="L332" s="369">
        <v>2025</v>
      </c>
      <c r="M332" s="370">
        <v>1192398.75</v>
      </c>
      <c r="N332" s="370">
        <v>3010425</v>
      </c>
      <c r="O332" s="368" t="s">
        <v>819</v>
      </c>
    </row>
    <row r="333" spans="1:15" x14ac:dyDescent="0.3">
      <c r="A333" s="368" t="s">
        <v>726</v>
      </c>
      <c r="B333" s="368" t="s">
        <v>378</v>
      </c>
      <c r="C333" s="368" t="s">
        <v>590</v>
      </c>
      <c r="D333" s="368" t="s">
        <v>136</v>
      </c>
      <c r="E333" s="368" t="s">
        <v>137</v>
      </c>
      <c r="F333" s="368" t="s">
        <v>136</v>
      </c>
      <c r="G333" s="368" t="s">
        <v>831</v>
      </c>
      <c r="H333" s="368" t="s">
        <v>540</v>
      </c>
      <c r="I333" s="368" t="s">
        <v>790</v>
      </c>
      <c r="J333" s="368" t="s">
        <v>742</v>
      </c>
      <c r="K333" s="368" t="s">
        <v>818</v>
      </c>
      <c r="L333" s="369">
        <v>2025</v>
      </c>
      <c r="M333" s="370">
        <v>156000</v>
      </c>
      <c r="N333" s="370">
        <v>5200</v>
      </c>
      <c r="O333" s="368" t="s">
        <v>819</v>
      </c>
    </row>
    <row r="334" spans="1:15" x14ac:dyDescent="0.3">
      <c r="A334" s="368" t="s">
        <v>726</v>
      </c>
      <c r="B334" s="368" t="s">
        <v>378</v>
      </c>
      <c r="C334" s="368" t="s">
        <v>590</v>
      </c>
      <c r="D334" s="368" t="s">
        <v>136</v>
      </c>
      <c r="E334" s="368" t="s">
        <v>137</v>
      </c>
      <c r="F334" s="368" t="s">
        <v>136</v>
      </c>
      <c r="G334" s="368" t="s">
        <v>831</v>
      </c>
      <c r="H334" s="368" t="s">
        <v>546</v>
      </c>
      <c r="I334" s="368" t="s">
        <v>801</v>
      </c>
      <c r="J334" s="368" t="s">
        <v>760</v>
      </c>
      <c r="K334" s="368" t="s">
        <v>818</v>
      </c>
      <c r="L334" s="369">
        <v>2025</v>
      </c>
      <c r="M334" s="370">
        <v>34530</v>
      </c>
      <c r="N334" s="370">
        <v>11510</v>
      </c>
      <c r="O334" s="368" t="s">
        <v>819</v>
      </c>
    </row>
    <row r="335" spans="1:15" x14ac:dyDescent="0.3">
      <c r="A335" s="368" t="s">
        <v>726</v>
      </c>
      <c r="B335" s="368" t="s">
        <v>378</v>
      </c>
      <c r="C335" s="368" t="s">
        <v>590</v>
      </c>
      <c r="D335" s="368" t="s">
        <v>136</v>
      </c>
      <c r="E335" s="368" t="s">
        <v>137</v>
      </c>
      <c r="F335" s="368" t="s">
        <v>136</v>
      </c>
      <c r="G335" s="368" t="s">
        <v>831</v>
      </c>
      <c r="H335" s="368" t="s">
        <v>437</v>
      </c>
      <c r="I335" s="368" t="s">
        <v>796</v>
      </c>
      <c r="J335" s="368" t="s">
        <v>738</v>
      </c>
      <c r="K335" s="368" t="s">
        <v>818</v>
      </c>
      <c r="L335" s="369">
        <v>2025</v>
      </c>
      <c r="M335" s="370">
        <v>1649959.16</v>
      </c>
      <c r="N335" s="370">
        <v>184973</v>
      </c>
      <c r="O335" s="368" t="s">
        <v>819</v>
      </c>
    </row>
    <row r="336" spans="1:15" x14ac:dyDescent="0.3">
      <c r="A336" s="368" t="s">
        <v>726</v>
      </c>
      <c r="B336" s="368" t="s">
        <v>378</v>
      </c>
      <c r="C336" s="368" t="s">
        <v>590</v>
      </c>
      <c r="D336" s="368" t="s">
        <v>136</v>
      </c>
      <c r="E336" s="368" t="s">
        <v>137</v>
      </c>
      <c r="F336" s="368" t="s">
        <v>136</v>
      </c>
      <c r="G336" s="368" t="s">
        <v>831</v>
      </c>
      <c r="H336" s="368" t="s">
        <v>561</v>
      </c>
      <c r="I336" s="368" t="s">
        <v>789</v>
      </c>
      <c r="J336" s="368" t="s">
        <v>761</v>
      </c>
      <c r="K336" s="368" t="s">
        <v>818</v>
      </c>
      <c r="L336" s="369">
        <v>2025</v>
      </c>
      <c r="M336" s="370">
        <v>408400</v>
      </c>
      <c r="N336" s="370">
        <v>20000</v>
      </c>
      <c r="O336" s="368" t="s">
        <v>819</v>
      </c>
    </row>
    <row r="337" spans="1:15" x14ac:dyDescent="0.3">
      <c r="A337" s="368" t="s">
        <v>726</v>
      </c>
      <c r="B337" s="368" t="s">
        <v>378</v>
      </c>
      <c r="C337" s="368" t="s">
        <v>590</v>
      </c>
      <c r="D337" s="368" t="s">
        <v>136</v>
      </c>
      <c r="E337" s="368" t="s">
        <v>137</v>
      </c>
      <c r="F337" s="368" t="s">
        <v>136</v>
      </c>
      <c r="G337" s="368" t="s">
        <v>831</v>
      </c>
      <c r="H337" s="368" t="s">
        <v>538</v>
      </c>
      <c r="I337" s="368" t="s">
        <v>798</v>
      </c>
      <c r="J337" s="368" t="s">
        <v>740</v>
      </c>
      <c r="K337" s="368" t="s">
        <v>818</v>
      </c>
      <c r="L337" s="369">
        <v>2025</v>
      </c>
      <c r="M337" s="370">
        <v>100530.56</v>
      </c>
      <c r="N337" s="370">
        <v>9666.4</v>
      </c>
      <c r="O337" s="368" t="s">
        <v>819</v>
      </c>
    </row>
    <row r="338" spans="1:15" x14ac:dyDescent="0.3">
      <c r="A338" s="368" t="s">
        <v>726</v>
      </c>
      <c r="B338" s="368" t="s">
        <v>378</v>
      </c>
      <c r="C338" s="368" t="s">
        <v>590</v>
      </c>
      <c r="D338" s="368" t="s">
        <v>136</v>
      </c>
      <c r="E338" s="368" t="s">
        <v>137</v>
      </c>
      <c r="F338" s="368" t="s">
        <v>136</v>
      </c>
      <c r="G338" s="368" t="s">
        <v>831</v>
      </c>
      <c r="H338" s="368" t="s">
        <v>412</v>
      </c>
      <c r="I338" s="368" t="s">
        <v>801</v>
      </c>
      <c r="J338" s="368" t="s">
        <v>1186</v>
      </c>
      <c r="K338" s="368" t="s">
        <v>818</v>
      </c>
      <c r="L338" s="369">
        <v>2025</v>
      </c>
      <c r="M338" s="370">
        <v>62951</v>
      </c>
      <c r="N338" s="370">
        <v>3910</v>
      </c>
      <c r="O338" s="368" t="s">
        <v>819</v>
      </c>
    </row>
    <row r="339" spans="1:15" x14ac:dyDescent="0.3">
      <c r="A339" s="368" t="s">
        <v>726</v>
      </c>
      <c r="B339" s="368" t="s">
        <v>378</v>
      </c>
      <c r="C339" s="368" t="s">
        <v>590</v>
      </c>
      <c r="D339" s="368" t="s">
        <v>136</v>
      </c>
      <c r="E339" s="368" t="s">
        <v>137</v>
      </c>
      <c r="F339" s="368" t="s">
        <v>136</v>
      </c>
      <c r="G339" s="368" t="s">
        <v>831</v>
      </c>
      <c r="H339" s="368" t="s">
        <v>423</v>
      </c>
      <c r="I339" s="368" t="s">
        <v>798</v>
      </c>
      <c r="J339" s="368" t="s">
        <v>781</v>
      </c>
      <c r="K339" s="368" t="s">
        <v>818</v>
      </c>
      <c r="L339" s="369">
        <v>2025</v>
      </c>
      <c r="M339" s="370">
        <v>70862.399999999994</v>
      </c>
      <c r="N339" s="370">
        <v>12432</v>
      </c>
      <c r="O339" s="368" t="s">
        <v>819</v>
      </c>
    </row>
    <row r="340" spans="1:15" x14ac:dyDescent="0.3">
      <c r="A340" s="368" t="s">
        <v>726</v>
      </c>
      <c r="B340" s="368" t="s">
        <v>378</v>
      </c>
      <c r="C340" s="368" t="s">
        <v>590</v>
      </c>
      <c r="D340" s="368" t="s">
        <v>136</v>
      </c>
      <c r="E340" s="368" t="s">
        <v>137</v>
      </c>
      <c r="F340" s="368" t="s">
        <v>136</v>
      </c>
      <c r="G340" s="368" t="s">
        <v>831</v>
      </c>
      <c r="H340" s="368" t="s">
        <v>566</v>
      </c>
      <c r="I340" s="368" t="s">
        <v>798</v>
      </c>
      <c r="J340" s="368" t="s">
        <v>767</v>
      </c>
      <c r="K340" s="368" t="s">
        <v>818</v>
      </c>
      <c r="L340" s="369">
        <v>2025</v>
      </c>
      <c r="M340" s="370">
        <v>592</v>
      </c>
      <c r="N340" s="370">
        <v>20</v>
      </c>
      <c r="O340" s="368" t="s">
        <v>819</v>
      </c>
    </row>
    <row r="341" spans="1:15" x14ac:dyDescent="0.3">
      <c r="A341" s="368" t="s">
        <v>726</v>
      </c>
      <c r="B341" s="368" t="s">
        <v>378</v>
      </c>
      <c r="C341" s="368" t="s">
        <v>590</v>
      </c>
      <c r="D341" s="368" t="s">
        <v>136</v>
      </c>
      <c r="E341" s="368" t="s">
        <v>137</v>
      </c>
      <c r="F341" s="368" t="s">
        <v>136</v>
      </c>
      <c r="G341" s="368" t="s">
        <v>831</v>
      </c>
      <c r="H341" s="368" t="s">
        <v>438</v>
      </c>
      <c r="I341" s="368" t="s">
        <v>790</v>
      </c>
      <c r="J341" s="368" t="s">
        <v>738</v>
      </c>
      <c r="K341" s="368" t="s">
        <v>818</v>
      </c>
      <c r="L341" s="369">
        <v>2025</v>
      </c>
      <c r="M341" s="370">
        <v>44500</v>
      </c>
      <c r="N341" s="370">
        <v>10000</v>
      </c>
      <c r="O341" s="368" t="s">
        <v>819</v>
      </c>
    </row>
    <row r="342" spans="1:15" x14ac:dyDescent="0.3">
      <c r="A342" s="368" t="s">
        <v>726</v>
      </c>
      <c r="B342" s="368" t="s">
        <v>378</v>
      </c>
      <c r="C342" s="368" t="s">
        <v>590</v>
      </c>
      <c r="D342" s="368" t="s">
        <v>136</v>
      </c>
      <c r="E342" s="368" t="s">
        <v>137</v>
      </c>
      <c r="F342" s="368" t="s">
        <v>136</v>
      </c>
      <c r="G342" s="368" t="s">
        <v>831</v>
      </c>
      <c r="H342" s="368" t="s">
        <v>556</v>
      </c>
      <c r="I342" s="368" t="s">
        <v>799</v>
      </c>
      <c r="J342" s="368" t="s">
        <v>760</v>
      </c>
      <c r="K342" s="368" t="s">
        <v>818</v>
      </c>
      <c r="L342" s="369">
        <v>2025</v>
      </c>
      <c r="M342" s="370">
        <v>370500</v>
      </c>
      <c r="N342" s="370">
        <v>247000</v>
      </c>
      <c r="O342" s="368" t="s">
        <v>819</v>
      </c>
    </row>
    <row r="343" spans="1:15" x14ac:dyDescent="0.3">
      <c r="A343" s="368" t="s">
        <v>726</v>
      </c>
      <c r="B343" s="368" t="s">
        <v>378</v>
      </c>
      <c r="C343" s="368" t="s">
        <v>590</v>
      </c>
      <c r="D343" s="368" t="s">
        <v>136</v>
      </c>
      <c r="E343" s="368" t="s">
        <v>137</v>
      </c>
      <c r="F343" s="368" t="s">
        <v>136</v>
      </c>
      <c r="G343" s="368" t="s">
        <v>831</v>
      </c>
      <c r="H343" s="368" t="s">
        <v>425</v>
      </c>
      <c r="I343" s="368" t="s">
        <v>798</v>
      </c>
      <c r="J343" s="368" t="s">
        <v>781</v>
      </c>
      <c r="K343" s="368" t="s">
        <v>818</v>
      </c>
      <c r="L343" s="369">
        <v>2025</v>
      </c>
      <c r="M343" s="370">
        <v>12908.61</v>
      </c>
      <c r="N343" s="370">
        <v>1989</v>
      </c>
      <c r="O343" s="368" t="s">
        <v>819</v>
      </c>
    </row>
    <row r="344" spans="1:15" x14ac:dyDescent="0.3">
      <c r="A344" s="368" t="s">
        <v>726</v>
      </c>
      <c r="B344" s="368" t="s">
        <v>378</v>
      </c>
      <c r="C344" s="368" t="s">
        <v>590</v>
      </c>
      <c r="D344" s="368" t="s">
        <v>136</v>
      </c>
      <c r="E344" s="368" t="s">
        <v>137</v>
      </c>
      <c r="F344" s="368" t="s">
        <v>136</v>
      </c>
      <c r="G344" s="368" t="s">
        <v>831</v>
      </c>
      <c r="H344" s="368" t="s">
        <v>339</v>
      </c>
      <c r="I344" s="368" t="s">
        <v>790</v>
      </c>
      <c r="J344" s="368" t="s">
        <v>745</v>
      </c>
      <c r="K344" s="368" t="s">
        <v>818</v>
      </c>
      <c r="L344" s="369">
        <v>2025</v>
      </c>
      <c r="M344" s="370">
        <v>47804</v>
      </c>
      <c r="N344" s="370">
        <v>2390.1999999999998</v>
      </c>
      <c r="O344" s="368" t="s">
        <v>819</v>
      </c>
    </row>
    <row r="345" spans="1:15" x14ac:dyDescent="0.3">
      <c r="A345" s="368" t="s">
        <v>726</v>
      </c>
      <c r="B345" s="368" t="s">
        <v>378</v>
      </c>
      <c r="C345" s="368" t="s">
        <v>590</v>
      </c>
      <c r="D345" s="368" t="s">
        <v>136</v>
      </c>
      <c r="E345" s="368" t="s">
        <v>137</v>
      </c>
      <c r="F345" s="368" t="s">
        <v>136</v>
      </c>
      <c r="G345" s="368" t="s">
        <v>831</v>
      </c>
      <c r="H345" s="368" t="s">
        <v>340</v>
      </c>
      <c r="I345" s="368" t="s">
        <v>790</v>
      </c>
      <c r="J345" s="368" t="s">
        <v>745</v>
      </c>
      <c r="K345" s="368" t="s">
        <v>818</v>
      </c>
      <c r="L345" s="369">
        <v>2025</v>
      </c>
      <c r="M345" s="370">
        <v>27500</v>
      </c>
      <c r="N345" s="370">
        <v>2500</v>
      </c>
      <c r="O345" s="368" t="s">
        <v>819</v>
      </c>
    </row>
    <row r="346" spans="1:15" x14ac:dyDescent="0.3">
      <c r="A346" s="368" t="s">
        <v>726</v>
      </c>
      <c r="B346" s="368" t="s">
        <v>378</v>
      </c>
      <c r="C346" s="368" t="s">
        <v>590</v>
      </c>
      <c r="D346" s="368" t="s">
        <v>136</v>
      </c>
      <c r="E346" s="368" t="s">
        <v>137</v>
      </c>
      <c r="F346" s="368" t="s">
        <v>136</v>
      </c>
      <c r="G346" s="368" t="s">
        <v>831</v>
      </c>
      <c r="H346" s="368" t="s">
        <v>439</v>
      </c>
      <c r="I346" s="368" t="s">
        <v>785</v>
      </c>
      <c r="J346" s="368" t="s">
        <v>738</v>
      </c>
      <c r="K346" s="368" t="s">
        <v>818</v>
      </c>
      <c r="L346" s="369">
        <v>2025</v>
      </c>
      <c r="M346" s="370">
        <v>3883.03</v>
      </c>
      <c r="N346" s="370">
        <v>191</v>
      </c>
      <c r="O346" s="368" t="s">
        <v>819</v>
      </c>
    </row>
    <row r="347" spans="1:15" x14ac:dyDescent="0.3">
      <c r="A347" s="368" t="s">
        <v>726</v>
      </c>
      <c r="B347" s="368" t="s">
        <v>378</v>
      </c>
      <c r="C347" s="368" t="s">
        <v>590</v>
      </c>
      <c r="D347" s="368" t="s">
        <v>136</v>
      </c>
      <c r="E347" s="368" t="s">
        <v>137</v>
      </c>
      <c r="F347" s="368" t="s">
        <v>136</v>
      </c>
      <c r="G347" s="368" t="s">
        <v>831</v>
      </c>
      <c r="H347" s="368" t="s">
        <v>440</v>
      </c>
      <c r="I347" s="368" t="s">
        <v>797</v>
      </c>
      <c r="J347" s="368" t="s">
        <v>738</v>
      </c>
      <c r="K347" s="368" t="s">
        <v>818</v>
      </c>
      <c r="L347" s="369">
        <v>2025</v>
      </c>
      <c r="M347" s="370">
        <v>202076.16399999999</v>
      </c>
      <c r="N347" s="370">
        <v>25973.8</v>
      </c>
      <c r="O347" s="368" t="s">
        <v>819</v>
      </c>
    </row>
    <row r="348" spans="1:15" x14ac:dyDescent="0.3">
      <c r="A348" s="368" t="s">
        <v>726</v>
      </c>
      <c r="B348" s="368" t="s">
        <v>378</v>
      </c>
      <c r="C348" s="368" t="s">
        <v>590</v>
      </c>
      <c r="D348" s="368" t="s">
        <v>136</v>
      </c>
      <c r="E348" s="368" t="s">
        <v>137</v>
      </c>
      <c r="F348" s="368" t="s">
        <v>136</v>
      </c>
      <c r="G348" s="368" t="s">
        <v>831</v>
      </c>
      <c r="H348" s="368" t="s">
        <v>533</v>
      </c>
      <c r="I348" s="368" t="s">
        <v>784</v>
      </c>
      <c r="J348" s="368" t="s">
        <v>732</v>
      </c>
      <c r="K348" s="368" t="s">
        <v>818</v>
      </c>
      <c r="L348" s="369">
        <v>2025</v>
      </c>
      <c r="M348" s="370">
        <v>740125</v>
      </c>
      <c r="N348" s="370">
        <v>95500</v>
      </c>
      <c r="O348" s="368" t="s">
        <v>819</v>
      </c>
    </row>
    <row r="349" spans="1:15" x14ac:dyDescent="0.3">
      <c r="A349" s="368" t="s">
        <v>726</v>
      </c>
      <c r="B349" s="368" t="s">
        <v>378</v>
      </c>
      <c r="C349" s="368" t="s">
        <v>590</v>
      </c>
      <c r="D349" s="368" t="s">
        <v>136</v>
      </c>
      <c r="E349" s="368" t="s">
        <v>137</v>
      </c>
      <c r="F349" s="368" t="s">
        <v>136</v>
      </c>
      <c r="G349" s="368" t="s">
        <v>831</v>
      </c>
      <c r="H349" s="368" t="s">
        <v>414</v>
      </c>
      <c r="I349" s="368" t="s">
        <v>801</v>
      </c>
      <c r="J349" s="368" t="s">
        <v>1186</v>
      </c>
      <c r="K349" s="368" t="s">
        <v>818</v>
      </c>
      <c r="L349" s="369">
        <v>2025</v>
      </c>
      <c r="M349" s="370">
        <v>113616.66</v>
      </c>
      <c r="N349" s="370">
        <v>5961</v>
      </c>
      <c r="O349" s="368" t="s">
        <v>819</v>
      </c>
    </row>
    <row r="350" spans="1:15" x14ac:dyDescent="0.3">
      <c r="A350" s="368" t="s">
        <v>726</v>
      </c>
      <c r="B350" s="368" t="s">
        <v>378</v>
      </c>
      <c r="C350" s="368" t="s">
        <v>590</v>
      </c>
      <c r="D350" s="368" t="s">
        <v>136</v>
      </c>
      <c r="E350" s="368" t="s">
        <v>150</v>
      </c>
      <c r="F350" s="368" t="s">
        <v>136</v>
      </c>
      <c r="G350" s="368" t="s">
        <v>832</v>
      </c>
      <c r="H350" s="368" t="s">
        <v>483</v>
      </c>
      <c r="I350" s="368" t="s">
        <v>788</v>
      </c>
      <c r="J350" s="368" t="s">
        <v>1185</v>
      </c>
      <c r="K350" s="368" t="s">
        <v>818</v>
      </c>
      <c r="L350" s="369">
        <v>2025</v>
      </c>
      <c r="M350" s="370">
        <v>42</v>
      </c>
      <c r="N350" s="370">
        <v>4</v>
      </c>
      <c r="O350" s="368" t="s">
        <v>819</v>
      </c>
    </row>
    <row r="351" spans="1:15" x14ac:dyDescent="0.3">
      <c r="A351" s="368" t="s">
        <v>726</v>
      </c>
      <c r="B351" s="368" t="s">
        <v>378</v>
      </c>
      <c r="C351" s="368" t="s">
        <v>590</v>
      </c>
      <c r="D351" s="368" t="s">
        <v>136</v>
      </c>
      <c r="E351" s="368" t="s">
        <v>150</v>
      </c>
      <c r="F351" s="368" t="s">
        <v>136</v>
      </c>
      <c r="G351" s="368" t="s">
        <v>832</v>
      </c>
      <c r="H351" s="368" t="s">
        <v>535</v>
      </c>
      <c r="I351" s="368" t="s">
        <v>789</v>
      </c>
      <c r="J351" s="368" t="s">
        <v>739</v>
      </c>
      <c r="K351" s="368" t="s">
        <v>818</v>
      </c>
      <c r="L351" s="369">
        <v>2025</v>
      </c>
      <c r="M351" s="370">
        <v>5133.1251805240099</v>
      </c>
      <c r="N351" s="370">
        <v>159.5</v>
      </c>
      <c r="O351" s="368" t="s">
        <v>819</v>
      </c>
    </row>
    <row r="352" spans="1:15" x14ac:dyDescent="0.3">
      <c r="A352" s="368" t="s">
        <v>726</v>
      </c>
      <c r="B352" s="368" t="s">
        <v>378</v>
      </c>
      <c r="C352" s="368" t="s">
        <v>590</v>
      </c>
      <c r="D352" s="368" t="s">
        <v>136</v>
      </c>
      <c r="E352" s="368" t="s">
        <v>150</v>
      </c>
      <c r="F352" s="368" t="s">
        <v>136</v>
      </c>
      <c r="G352" s="368" t="s">
        <v>832</v>
      </c>
      <c r="H352" s="368" t="s">
        <v>550</v>
      </c>
      <c r="I352" s="368" t="s">
        <v>801</v>
      </c>
      <c r="J352" s="368" t="s">
        <v>760</v>
      </c>
      <c r="K352" s="368" t="s">
        <v>818</v>
      </c>
      <c r="L352" s="369">
        <v>2025</v>
      </c>
      <c r="M352" s="370">
        <v>279799</v>
      </c>
      <c r="N352" s="370">
        <v>215230</v>
      </c>
      <c r="O352" s="368" t="s">
        <v>819</v>
      </c>
    </row>
    <row r="353" spans="1:15" x14ac:dyDescent="0.3">
      <c r="A353" s="368" t="s">
        <v>726</v>
      </c>
      <c r="B353" s="368" t="s">
        <v>378</v>
      </c>
      <c r="C353" s="368" t="s">
        <v>590</v>
      </c>
      <c r="D353" s="368" t="s">
        <v>136</v>
      </c>
      <c r="E353" s="368" t="s">
        <v>150</v>
      </c>
      <c r="F353" s="368" t="s">
        <v>136</v>
      </c>
      <c r="G353" s="368" t="s">
        <v>832</v>
      </c>
      <c r="H353" s="368" t="s">
        <v>537</v>
      </c>
      <c r="I353" s="368" t="s">
        <v>798</v>
      </c>
      <c r="J353" s="368" t="s">
        <v>739</v>
      </c>
      <c r="K353" s="368" t="s">
        <v>818</v>
      </c>
      <c r="L353" s="369">
        <v>2025</v>
      </c>
      <c r="M353" s="370">
        <v>369.6</v>
      </c>
      <c r="N353" s="370">
        <v>8</v>
      </c>
      <c r="O353" s="368" t="s">
        <v>819</v>
      </c>
    </row>
    <row r="354" spans="1:15" x14ac:dyDescent="0.3">
      <c r="A354" s="368" t="s">
        <v>726</v>
      </c>
      <c r="B354" s="368" t="s">
        <v>378</v>
      </c>
      <c r="C354" s="368" t="s">
        <v>590</v>
      </c>
      <c r="D354" s="368" t="s">
        <v>136</v>
      </c>
      <c r="E354" s="368" t="s">
        <v>150</v>
      </c>
      <c r="F354" s="368" t="s">
        <v>136</v>
      </c>
      <c r="G354" s="368" t="s">
        <v>832</v>
      </c>
      <c r="H354" s="368" t="s">
        <v>320</v>
      </c>
      <c r="I354" s="368" t="s">
        <v>797</v>
      </c>
      <c r="J354" s="368" t="s">
        <v>745</v>
      </c>
      <c r="K354" s="368" t="s">
        <v>818</v>
      </c>
      <c r="L354" s="369">
        <v>2025</v>
      </c>
      <c r="M354" s="370">
        <v>2083.54</v>
      </c>
      <c r="N354" s="370">
        <v>219.32</v>
      </c>
      <c r="O354" s="368" t="s">
        <v>819</v>
      </c>
    </row>
    <row r="355" spans="1:15" x14ac:dyDescent="0.3">
      <c r="A355" s="368" t="s">
        <v>726</v>
      </c>
      <c r="B355" s="368" t="s">
        <v>378</v>
      </c>
      <c r="C355" s="368" t="s">
        <v>590</v>
      </c>
      <c r="D355" s="368" t="s">
        <v>136</v>
      </c>
      <c r="E355" s="368" t="s">
        <v>150</v>
      </c>
      <c r="F355" s="368" t="s">
        <v>136</v>
      </c>
      <c r="G355" s="368" t="s">
        <v>832</v>
      </c>
      <c r="H355" s="368" t="s">
        <v>554</v>
      </c>
      <c r="I355" s="368" t="s">
        <v>801</v>
      </c>
      <c r="J355" s="368" t="s">
        <v>760</v>
      </c>
      <c r="K355" s="368" t="s">
        <v>818</v>
      </c>
      <c r="L355" s="369">
        <v>2025</v>
      </c>
      <c r="M355" s="370">
        <v>22500</v>
      </c>
      <c r="N355" s="370">
        <v>6000</v>
      </c>
      <c r="O355" s="368" t="s">
        <v>819</v>
      </c>
    </row>
    <row r="356" spans="1:15" x14ac:dyDescent="0.3">
      <c r="A356" s="368" t="s">
        <v>726</v>
      </c>
      <c r="B356" s="368" t="s">
        <v>378</v>
      </c>
      <c r="C356" s="368" t="s">
        <v>590</v>
      </c>
      <c r="D356" s="368" t="s">
        <v>136</v>
      </c>
      <c r="E356" s="368" t="s">
        <v>150</v>
      </c>
      <c r="F356" s="368" t="s">
        <v>136</v>
      </c>
      <c r="G356" s="368" t="s">
        <v>832</v>
      </c>
      <c r="H356" s="368" t="s">
        <v>398</v>
      </c>
      <c r="I356" s="368" t="s">
        <v>786</v>
      </c>
      <c r="J356" s="368" t="s">
        <v>770</v>
      </c>
      <c r="K356" s="368" t="s">
        <v>818</v>
      </c>
      <c r="L356" s="369">
        <v>2025</v>
      </c>
      <c r="M356" s="370">
        <v>17175</v>
      </c>
      <c r="N356" s="370">
        <v>2290</v>
      </c>
      <c r="O356" s="368" t="s">
        <v>819</v>
      </c>
    </row>
    <row r="357" spans="1:15" x14ac:dyDescent="0.3">
      <c r="A357" s="368" t="s">
        <v>726</v>
      </c>
      <c r="B357" s="368" t="s">
        <v>378</v>
      </c>
      <c r="C357" s="368" t="s">
        <v>590</v>
      </c>
      <c r="D357" s="368" t="s">
        <v>136</v>
      </c>
      <c r="E357" s="368" t="s">
        <v>150</v>
      </c>
      <c r="F357" s="368" t="s">
        <v>136</v>
      </c>
      <c r="G357" s="368" t="s">
        <v>832</v>
      </c>
      <c r="H357" s="368" t="s">
        <v>541</v>
      </c>
      <c r="I357" s="368" t="s">
        <v>800</v>
      </c>
      <c r="J357" s="368" t="s">
        <v>745</v>
      </c>
      <c r="K357" s="368" t="s">
        <v>818</v>
      </c>
      <c r="L357" s="369">
        <v>2025</v>
      </c>
      <c r="M357" s="370">
        <v>209</v>
      </c>
      <c r="N357" s="370">
        <v>19</v>
      </c>
      <c r="O357" s="368" t="s">
        <v>819</v>
      </c>
    </row>
    <row r="358" spans="1:15" x14ac:dyDescent="0.3">
      <c r="A358" s="368" t="s">
        <v>726</v>
      </c>
      <c r="B358" s="368" t="s">
        <v>378</v>
      </c>
      <c r="C358" s="368" t="s">
        <v>590</v>
      </c>
      <c r="D358" s="368" t="s">
        <v>136</v>
      </c>
      <c r="E358" s="368" t="s">
        <v>150</v>
      </c>
      <c r="F358" s="368" t="s">
        <v>136</v>
      </c>
      <c r="G358" s="368" t="s">
        <v>832</v>
      </c>
      <c r="H358" s="368" t="s">
        <v>542</v>
      </c>
      <c r="I358" s="368" t="s">
        <v>800</v>
      </c>
      <c r="J358" s="368" t="s">
        <v>745</v>
      </c>
      <c r="K358" s="368" t="s">
        <v>818</v>
      </c>
      <c r="L358" s="369">
        <v>2025</v>
      </c>
      <c r="M358" s="370">
        <v>2282.02</v>
      </c>
      <c r="N358" s="370">
        <v>175.54</v>
      </c>
      <c r="O358" s="368" t="s">
        <v>819</v>
      </c>
    </row>
    <row r="359" spans="1:15" x14ac:dyDescent="0.3">
      <c r="A359" s="368" t="s">
        <v>726</v>
      </c>
      <c r="B359" s="368" t="s">
        <v>378</v>
      </c>
      <c r="C359" s="368" t="s">
        <v>590</v>
      </c>
      <c r="D359" s="368" t="s">
        <v>136</v>
      </c>
      <c r="E359" s="368" t="s">
        <v>150</v>
      </c>
      <c r="F359" s="368" t="s">
        <v>136</v>
      </c>
      <c r="G359" s="368" t="s">
        <v>832</v>
      </c>
      <c r="H359" s="368" t="s">
        <v>330</v>
      </c>
      <c r="I359" s="368" t="s">
        <v>788</v>
      </c>
      <c r="J359" s="368" t="s">
        <v>745</v>
      </c>
      <c r="K359" s="368" t="s">
        <v>818</v>
      </c>
      <c r="L359" s="369">
        <v>2025</v>
      </c>
      <c r="M359" s="370">
        <v>115414.39999999999</v>
      </c>
      <c r="N359" s="370">
        <v>7213.4</v>
      </c>
      <c r="O359" s="368" t="s">
        <v>819</v>
      </c>
    </row>
    <row r="360" spans="1:15" x14ac:dyDescent="0.3">
      <c r="A360" s="368" t="s">
        <v>726</v>
      </c>
      <c r="B360" s="368" t="s">
        <v>378</v>
      </c>
      <c r="C360" s="368" t="s">
        <v>590</v>
      </c>
      <c r="D360" s="368" t="s">
        <v>136</v>
      </c>
      <c r="E360" s="368" t="s">
        <v>150</v>
      </c>
      <c r="F360" s="368" t="s">
        <v>136</v>
      </c>
      <c r="G360" s="368" t="s">
        <v>832</v>
      </c>
      <c r="H360" s="368" t="s">
        <v>337</v>
      </c>
      <c r="I360" s="368" t="s">
        <v>784</v>
      </c>
      <c r="J360" s="368" t="s">
        <v>745</v>
      </c>
      <c r="K360" s="368" t="s">
        <v>818</v>
      </c>
      <c r="L360" s="369">
        <v>2025</v>
      </c>
      <c r="M360" s="370">
        <v>185.328</v>
      </c>
      <c r="N360" s="370">
        <v>19.8</v>
      </c>
      <c r="O360" s="368" t="s">
        <v>819</v>
      </c>
    </row>
    <row r="361" spans="1:15" x14ac:dyDescent="0.3">
      <c r="A361" s="368" t="s">
        <v>726</v>
      </c>
      <c r="B361" s="368" t="s">
        <v>378</v>
      </c>
      <c r="C361" s="368" t="s">
        <v>590</v>
      </c>
      <c r="D361" s="368" t="s">
        <v>136</v>
      </c>
      <c r="E361" s="368" t="s">
        <v>150</v>
      </c>
      <c r="F361" s="368" t="s">
        <v>136</v>
      </c>
      <c r="G361" s="368" t="s">
        <v>832</v>
      </c>
      <c r="H361" s="368" t="s">
        <v>338</v>
      </c>
      <c r="I361" s="368" t="s">
        <v>786</v>
      </c>
      <c r="J361" s="368" t="s">
        <v>745</v>
      </c>
      <c r="K361" s="368" t="s">
        <v>818</v>
      </c>
      <c r="L361" s="369">
        <v>2025</v>
      </c>
      <c r="M361" s="370">
        <v>1313.2</v>
      </c>
      <c r="N361" s="370">
        <v>70</v>
      </c>
      <c r="O361" s="368" t="s">
        <v>819</v>
      </c>
    </row>
    <row r="362" spans="1:15" x14ac:dyDescent="0.3">
      <c r="A362" s="368" t="s">
        <v>726</v>
      </c>
      <c r="B362" s="368" t="s">
        <v>378</v>
      </c>
      <c r="C362" s="368" t="s">
        <v>590</v>
      </c>
      <c r="D362" s="368" t="s">
        <v>136</v>
      </c>
      <c r="E362" s="368" t="s">
        <v>150</v>
      </c>
      <c r="F362" s="368" t="s">
        <v>136</v>
      </c>
      <c r="G362" s="368" t="s">
        <v>832</v>
      </c>
      <c r="H362" s="368" t="s">
        <v>432</v>
      </c>
      <c r="I362" s="368" t="s">
        <v>798</v>
      </c>
      <c r="J362" s="368" t="s">
        <v>774</v>
      </c>
      <c r="K362" s="368" t="s">
        <v>818</v>
      </c>
      <c r="L362" s="369">
        <v>2025</v>
      </c>
      <c r="M362" s="370">
        <v>5440.5</v>
      </c>
      <c r="N362" s="370">
        <v>1395</v>
      </c>
      <c r="O362" s="368" t="s">
        <v>821</v>
      </c>
    </row>
    <row r="363" spans="1:15" x14ac:dyDescent="0.3">
      <c r="A363" s="368" t="s">
        <v>726</v>
      </c>
      <c r="B363" s="368" t="s">
        <v>378</v>
      </c>
      <c r="C363" s="368" t="s">
        <v>590</v>
      </c>
      <c r="D363" s="368" t="s">
        <v>136</v>
      </c>
      <c r="E363" s="368" t="s">
        <v>150</v>
      </c>
      <c r="F363" s="368" t="s">
        <v>136</v>
      </c>
      <c r="G363" s="368" t="s">
        <v>832</v>
      </c>
      <c r="H363" s="368" t="s">
        <v>539</v>
      </c>
      <c r="I363" s="368" t="s">
        <v>789</v>
      </c>
      <c r="J363" s="368" t="s">
        <v>740</v>
      </c>
      <c r="K363" s="368" t="s">
        <v>818</v>
      </c>
      <c r="L363" s="369">
        <v>2025</v>
      </c>
      <c r="M363" s="370">
        <v>101320.48</v>
      </c>
      <c r="N363" s="370">
        <v>10565.2</v>
      </c>
      <c r="O363" s="368" t="s">
        <v>819</v>
      </c>
    </row>
    <row r="364" spans="1:15" x14ac:dyDescent="0.3">
      <c r="A364" s="368" t="s">
        <v>726</v>
      </c>
      <c r="B364" s="368" t="s">
        <v>378</v>
      </c>
      <c r="C364" s="368" t="s">
        <v>590</v>
      </c>
      <c r="D364" s="368" t="s">
        <v>136</v>
      </c>
      <c r="E364" s="368" t="s">
        <v>150</v>
      </c>
      <c r="F364" s="368" t="s">
        <v>136</v>
      </c>
      <c r="G364" s="368" t="s">
        <v>832</v>
      </c>
      <c r="H364" s="368" t="s">
        <v>540</v>
      </c>
      <c r="I364" s="368" t="s">
        <v>790</v>
      </c>
      <c r="J364" s="368" t="s">
        <v>742</v>
      </c>
      <c r="K364" s="368" t="s">
        <v>818</v>
      </c>
      <c r="L364" s="369">
        <v>2025</v>
      </c>
      <c r="M364" s="370">
        <v>156000</v>
      </c>
      <c r="N364" s="370">
        <v>5200</v>
      </c>
      <c r="O364" s="368" t="s">
        <v>819</v>
      </c>
    </row>
    <row r="365" spans="1:15" x14ac:dyDescent="0.3">
      <c r="A365" s="368" t="s">
        <v>726</v>
      </c>
      <c r="B365" s="368" t="s">
        <v>378</v>
      </c>
      <c r="C365" s="368" t="s">
        <v>590</v>
      </c>
      <c r="D365" s="368" t="s">
        <v>136</v>
      </c>
      <c r="E365" s="368" t="s">
        <v>150</v>
      </c>
      <c r="F365" s="368" t="s">
        <v>136</v>
      </c>
      <c r="G365" s="368" t="s">
        <v>832</v>
      </c>
      <c r="H365" s="368" t="s">
        <v>437</v>
      </c>
      <c r="I365" s="368" t="s">
        <v>796</v>
      </c>
      <c r="J365" s="368" t="s">
        <v>738</v>
      </c>
      <c r="K365" s="368" t="s">
        <v>818</v>
      </c>
      <c r="L365" s="369">
        <v>2025</v>
      </c>
      <c r="M365" s="370">
        <v>1846.44</v>
      </c>
      <c r="N365" s="370">
        <v>207</v>
      </c>
      <c r="O365" s="368" t="s">
        <v>819</v>
      </c>
    </row>
    <row r="366" spans="1:15" x14ac:dyDescent="0.3">
      <c r="A366" s="368" t="s">
        <v>726</v>
      </c>
      <c r="B366" s="368" t="s">
        <v>378</v>
      </c>
      <c r="C366" s="368" t="s">
        <v>590</v>
      </c>
      <c r="D366" s="368" t="s">
        <v>136</v>
      </c>
      <c r="E366" s="368" t="s">
        <v>150</v>
      </c>
      <c r="F366" s="368" t="s">
        <v>136</v>
      </c>
      <c r="G366" s="368" t="s">
        <v>832</v>
      </c>
      <c r="H366" s="368" t="s">
        <v>423</v>
      </c>
      <c r="I366" s="368" t="s">
        <v>798</v>
      </c>
      <c r="J366" s="368" t="s">
        <v>781</v>
      </c>
      <c r="K366" s="368" t="s">
        <v>818</v>
      </c>
      <c r="L366" s="369">
        <v>2025</v>
      </c>
      <c r="M366" s="370">
        <v>22.8</v>
      </c>
      <c r="N366" s="370">
        <v>4</v>
      </c>
      <c r="O366" s="368" t="s">
        <v>819</v>
      </c>
    </row>
    <row r="367" spans="1:15" x14ac:dyDescent="0.3">
      <c r="A367" s="368" t="s">
        <v>726</v>
      </c>
      <c r="B367" s="368" t="s">
        <v>378</v>
      </c>
      <c r="C367" s="368" t="s">
        <v>590</v>
      </c>
      <c r="D367" s="368" t="s">
        <v>136</v>
      </c>
      <c r="E367" s="368" t="s">
        <v>150</v>
      </c>
      <c r="F367" s="368" t="s">
        <v>136</v>
      </c>
      <c r="G367" s="368" t="s">
        <v>832</v>
      </c>
      <c r="H367" s="368" t="s">
        <v>566</v>
      </c>
      <c r="I367" s="368" t="s">
        <v>798</v>
      </c>
      <c r="J367" s="368" t="s">
        <v>767</v>
      </c>
      <c r="K367" s="368" t="s">
        <v>818</v>
      </c>
      <c r="L367" s="369">
        <v>2025</v>
      </c>
      <c r="M367" s="370">
        <v>296</v>
      </c>
      <c r="N367" s="370">
        <v>10</v>
      </c>
      <c r="O367" s="368" t="s">
        <v>819</v>
      </c>
    </row>
    <row r="368" spans="1:15" x14ac:dyDescent="0.3">
      <c r="A368" s="368" t="s">
        <v>726</v>
      </c>
      <c r="B368" s="368" t="s">
        <v>378</v>
      </c>
      <c r="C368" s="368" t="s">
        <v>590</v>
      </c>
      <c r="D368" s="368" t="s">
        <v>136</v>
      </c>
      <c r="E368" s="368" t="s">
        <v>150</v>
      </c>
      <c r="F368" s="368" t="s">
        <v>136</v>
      </c>
      <c r="G368" s="368" t="s">
        <v>832</v>
      </c>
      <c r="H368" s="368" t="s">
        <v>425</v>
      </c>
      <c r="I368" s="368" t="s">
        <v>798</v>
      </c>
      <c r="J368" s="368" t="s">
        <v>781</v>
      </c>
      <c r="K368" s="368" t="s">
        <v>818</v>
      </c>
      <c r="L368" s="369">
        <v>2025</v>
      </c>
      <c r="M368" s="370">
        <v>12.98</v>
      </c>
      <c r="N368" s="370">
        <v>2</v>
      </c>
      <c r="O368" s="368" t="s">
        <v>819</v>
      </c>
    </row>
    <row r="369" spans="1:15" x14ac:dyDescent="0.3">
      <c r="A369" s="368" t="s">
        <v>726</v>
      </c>
      <c r="B369" s="368" t="s">
        <v>378</v>
      </c>
      <c r="C369" s="368" t="s">
        <v>590</v>
      </c>
      <c r="D369" s="368" t="s">
        <v>136</v>
      </c>
      <c r="E369" s="368" t="s">
        <v>150</v>
      </c>
      <c r="F369" s="368" t="s">
        <v>136</v>
      </c>
      <c r="G369" s="368" t="s">
        <v>832</v>
      </c>
      <c r="H369" s="368" t="s">
        <v>339</v>
      </c>
      <c r="I369" s="368" t="s">
        <v>790</v>
      </c>
      <c r="J369" s="368" t="s">
        <v>745</v>
      </c>
      <c r="K369" s="368" t="s">
        <v>818</v>
      </c>
      <c r="L369" s="369">
        <v>2025</v>
      </c>
      <c r="M369" s="370">
        <v>1040</v>
      </c>
      <c r="N369" s="370">
        <v>52</v>
      </c>
      <c r="O369" s="368" t="s">
        <v>819</v>
      </c>
    </row>
    <row r="370" spans="1:15" x14ac:dyDescent="0.3">
      <c r="A370" s="368" t="s">
        <v>726</v>
      </c>
      <c r="B370" s="368" t="s">
        <v>378</v>
      </c>
      <c r="C370" s="368" t="s">
        <v>590</v>
      </c>
      <c r="D370" s="368" t="s">
        <v>136</v>
      </c>
      <c r="E370" s="368" t="s">
        <v>151</v>
      </c>
      <c r="F370" s="368" t="s">
        <v>136</v>
      </c>
      <c r="G370" s="368" t="s">
        <v>833</v>
      </c>
      <c r="H370" s="368" t="s">
        <v>535</v>
      </c>
      <c r="I370" s="368" t="s">
        <v>789</v>
      </c>
      <c r="J370" s="368" t="s">
        <v>739</v>
      </c>
      <c r="K370" s="368" t="s">
        <v>818</v>
      </c>
      <c r="L370" s="369">
        <v>2025</v>
      </c>
      <c r="M370" s="370">
        <v>5082.1467143855598</v>
      </c>
      <c r="N370" s="370">
        <v>110.5</v>
      </c>
      <c r="O370" s="368" t="s">
        <v>819</v>
      </c>
    </row>
    <row r="371" spans="1:15" x14ac:dyDescent="0.3">
      <c r="A371" s="368" t="s">
        <v>726</v>
      </c>
      <c r="B371" s="368" t="s">
        <v>378</v>
      </c>
      <c r="C371" s="368" t="s">
        <v>590</v>
      </c>
      <c r="D371" s="368" t="s">
        <v>136</v>
      </c>
      <c r="E371" s="368" t="s">
        <v>151</v>
      </c>
      <c r="F371" s="368" t="s">
        <v>136</v>
      </c>
      <c r="G371" s="368" t="s">
        <v>833</v>
      </c>
      <c r="H371" s="368" t="s">
        <v>550</v>
      </c>
      <c r="I371" s="368" t="s">
        <v>801</v>
      </c>
      <c r="J371" s="368" t="s">
        <v>760</v>
      </c>
      <c r="K371" s="368" t="s">
        <v>818</v>
      </c>
      <c r="L371" s="369">
        <v>2025</v>
      </c>
      <c r="M371" s="370">
        <v>46423</v>
      </c>
      <c r="N371" s="370">
        <v>35710</v>
      </c>
      <c r="O371" s="368" t="s">
        <v>819</v>
      </c>
    </row>
    <row r="372" spans="1:15" x14ac:dyDescent="0.3">
      <c r="A372" s="368" t="s">
        <v>726</v>
      </c>
      <c r="B372" s="368" t="s">
        <v>378</v>
      </c>
      <c r="C372" s="368" t="s">
        <v>590</v>
      </c>
      <c r="D372" s="368" t="s">
        <v>136</v>
      </c>
      <c r="E372" s="368" t="s">
        <v>151</v>
      </c>
      <c r="F372" s="368" t="s">
        <v>136</v>
      </c>
      <c r="G372" s="368" t="s">
        <v>833</v>
      </c>
      <c r="H372" s="368" t="s">
        <v>320</v>
      </c>
      <c r="I372" s="368" t="s">
        <v>797</v>
      </c>
      <c r="J372" s="368" t="s">
        <v>745</v>
      </c>
      <c r="K372" s="368" t="s">
        <v>818</v>
      </c>
      <c r="L372" s="369">
        <v>2025</v>
      </c>
      <c r="M372" s="370">
        <v>5158.7849999999999</v>
      </c>
      <c r="N372" s="370">
        <v>543.03</v>
      </c>
      <c r="O372" s="368" t="s">
        <v>819</v>
      </c>
    </row>
    <row r="373" spans="1:15" x14ac:dyDescent="0.3">
      <c r="A373" s="368" t="s">
        <v>726</v>
      </c>
      <c r="B373" s="368" t="s">
        <v>378</v>
      </c>
      <c r="C373" s="368" t="s">
        <v>590</v>
      </c>
      <c r="D373" s="368" t="s">
        <v>136</v>
      </c>
      <c r="E373" s="368" t="s">
        <v>151</v>
      </c>
      <c r="F373" s="368" t="s">
        <v>136</v>
      </c>
      <c r="G373" s="368" t="s">
        <v>833</v>
      </c>
      <c r="H373" s="368" t="s">
        <v>506</v>
      </c>
      <c r="I373" s="368" t="s">
        <v>798</v>
      </c>
      <c r="J373" s="368" t="s">
        <v>1185</v>
      </c>
      <c r="K373" s="368" t="s">
        <v>818</v>
      </c>
      <c r="L373" s="369">
        <v>2025</v>
      </c>
      <c r="M373" s="370">
        <v>1740</v>
      </c>
      <c r="N373" s="370">
        <v>100</v>
      </c>
      <c r="O373" s="368" t="s">
        <v>819</v>
      </c>
    </row>
    <row r="374" spans="1:15" x14ac:dyDescent="0.3">
      <c r="A374" s="368" t="s">
        <v>726</v>
      </c>
      <c r="B374" s="368" t="s">
        <v>378</v>
      </c>
      <c r="C374" s="368" t="s">
        <v>590</v>
      </c>
      <c r="D374" s="368" t="s">
        <v>136</v>
      </c>
      <c r="E374" s="368" t="s">
        <v>151</v>
      </c>
      <c r="F374" s="368" t="s">
        <v>136</v>
      </c>
      <c r="G374" s="368" t="s">
        <v>833</v>
      </c>
      <c r="H374" s="368" t="s">
        <v>542</v>
      </c>
      <c r="I374" s="368" t="s">
        <v>800</v>
      </c>
      <c r="J374" s="368" t="s">
        <v>745</v>
      </c>
      <c r="K374" s="368" t="s">
        <v>818</v>
      </c>
      <c r="L374" s="369">
        <v>2025</v>
      </c>
      <c r="M374" s="370">
        <v>429</v>
      </c>
      <c r="N374" s="370">
        <v>33</v>
      </c>
      <c r="O374" s="368" t="s">
        <v>819</v>
      </c>
    </row>
    <row r="375" spans="1:15" x14ac:dyDescent="0.3">
      <c r="A375" s="368" t="s">
        <v>726</v>
      </c>
      <c r="B375" s="368" t="s">
        <v>378</v>
      </c>
      <c r="C375" s="368" t="s">
        <v>590</v>
      </c>
      <c r="D375" s="368" t="s">
        <v>136</v>
      </c>
      <c r="E375" s="368" t="s">
        <v>151</v>
      </c>
      <c r="F375" s="368" t="s">
        <v>136</v>
      </c>
      <c r="G375" s="368" t="s">
        <v>833</v>
      </c>
      <c r="H375" s="368" t="s">
        <v>330</v>
      </c>
      <c r="I375" s="368" t="s">
        <v>788</v>
      </c>
      <c r="J375" s="368" t="s">
        <v>745</v>
      </c>
      <c r="K375" s="368" t="s">
        <v>818</v>
      </c>
      <c r="L375" s="369">
        <v>2025</v>
      </c>
      <c r="M375" s="370">
        <v>29515.200000000001</v>
      </c>
      <c r="N375" s="370">
        <v>1844.7</v>
      </c>
      <c r="O375" s="368" t="s">
        <v>819</v>
      </c>
    </row>
    <row r="376" spans="1:15" x14ac:dyDescent="0.3">
      <c r="A376" s="368" t="s">
        <v>726</v>
      </c>
      <c r="B376" s="368" t="s">
        <v>378</v>
      </c>
      <c r="C376" s="368" t="s">
        <v>590</v>
      </c>
      <c r="D376" s="368" t="s">
        <v>136</v>
      </c>
      <c r="E376" s="368" t="s">
        <v>151</v>
      </c>
      <c r="F376" s="368" t="s">
        <v>136</v>
      </c>
      <c r="G376" s="368" t="s">
        <v>833</v>
      </c>
      <c r="H376" s="368" t="s">
        <v>333</v>
      </c>
      <c r="I376" s="368" t="s">
        <v>784</v>
      </c>
      <c r="J376" s="368" t="s">
        <v>745</v>
      </c>
      <c r="K376" s="368" t="s">
        <v>818</v>
      </c>
      <c r="L376" s="369">
        <v>2025</v>
      </c>
      <c r="M376" s="370">
        <v>904</v>
      </c>
      <c r="N376" s="370">
        <v>113</v>
      </c>
      <c r="O376" s="368" t="s">
        <v>819</v>
      </c>
    </row>
    <row r="377" spans="1:15" x14ac:dyDescent="0.3">
      <c r="A377" s="368" t="s">
        <v>726</v>
      </c>
      <c r="B377" s="368" t="s">
        <v>378</v>
      </c>
      <c r="C377" s="368" t="s">
        <v>590</v>
      </c>
      <c r="D377" s="368" t="s">
        <v>136</v>
      </c>
      <c r="E377" s="368" t="s">
        <v>151</v>
      </c>
      <c r="F377" s="368" t="s">
        <v>136</v>
      </c>
      <c r="G377" s="368" t="s">
        <v>833</v>
      </c>
      <c r="H377" s="368" t="s">
        <v>337</v>
      </c>
      <c r="I377" s="368" t="s">
        <v>784</v>
      </c>
      <c r="J377" s="368" t="s">
        <v>745</v>
      </c>
      <c r="K377" s="368" t="s">
        <v>818</v>
      </c>
      <c r="L377" s="369">
        <v>2025</v>
      </c>
      <c r="M377" s="370">
        <v>1872</v>
      </c>
      <c r="N377" s="370">
        <v>200</v>
      </c>
      <c r="O377" s="368" t="s">
        <v>819</v>
      </c>
    </row>
    <row r="378" spans="1:15" x14ac:dyDescent="0.3">
      <c r="A378" s="368" t="s">
        <v>726</v>
      </c>
      <c r="B378" s="368" t="s">
        <v>378</v>
      </c>
      <c r="C378" s="368" t="s">
        <v>590</v>
      </c>
      <c r="D378" s="368" t="s">
        <v>136</v>
      </c>
      <c r="E378" s="368" t="s">
        <v>151</v>
      </c>
      <c r="F378" s="368" t="s">
        <v>136</v>
      </c>
      <c r="G378" s="368" t="s">
        <v>833</v>
      </c>
      <c r="H378" s="368" t="s">
        <v>432</v>
      </c>
      <c r="I378" s="368" t="s">
        <v>798</v>
      </c>
      <c r="J378" s="368" t="s">
        <v>774</v>
      </c>
      <c r="K378" s="368" t="s">
        <v>818</v>
      </c>
      <c r="L378" s="369">
        <v>2025</v>
      </c>
      <c r="M378" s="370">
        <v>351</v>
      </c>
      <c r="N378" s="370">
        <v>90</v>
      </c>
      <c r="O378" s="368" t="s">
        <v>821</v>
      </c>
    </row>
    <row r="379" spans="1:15" x14ac:dyDescent="0.3">
      <c r="A379" s="368" t="s">
        <v>726</v>
      </c>
      <c r="B379" s="368" t="s">
        <v>378</v>
      </c>
      <c r="C379" s="368" t="s">
        <v>590</v>
      </c>
      <c r="D379" s="368" t="s">
        <v>136</v>
      </c>
      <c r="E379" s="368" t="s">
        <v>151</v>
      </c>
      <c r="F379" s="368" t="s">
        <v>136</v>
      </c>
      <c r="G379" s="368" t="s">
        <v>833</v>
      </c>
      <c r="H379" s="368" t="s">
        <v>539</v>
      </c>
      <c r="I379" s="368" t="s">
        <v>789</v>
      </c>
      <c r="J379" s="368" t="s">
        <v>740</v>
      </c>
      <c r="K379" s="368" t="s">
        <v>818</v>
      </c>
      <c r="L379" s="369">
        <v>2025</v>
      </c>
      <c r="M379" s="370">
        <v>1503367.25825</v>
      </c>
      <c r="N379" s="370">
        <v>169427.9</v>
      </c>
      <c r="O379" s="368" t="s">
        <v>819</v>
      </c>
    </row>
    <row r="380" spans="1:15" x14ac:dyDescent="0.3">
      <c r="A380" s="368" t="s">
        <v>726</v>
      </c>
      <c r="B380" s="368" t="s">
        <v>378</v>
      </c>
      <c r="C380" s="368" t="s">
        <v>590</v>
      </c>
      <c r="D380" s="368" t="s">
        <v>136</v>
      </c>
      <c r="E380" s="368" t="s">
        <v>151</v>
      </c>
      <c r="F380" s="368" t="s">
        <v>136</v>
      </c>
      <c r="G380" s="368" t="s">
        <v>833</v>
      </c>
      <c r="H380" s="368" t="s">
        <v>565</v>
      </c>
      <c r="I380" s="368" t="s">
        <v>798</v>
      </c>
      <c r="J380" s="368" t="s">
        <v>767</v>
      </c>
      <c r="K380" s="368" t="s">
        <v>818</v>
      </c>
      <c r="L380" s="369">
        <v>2025</v>
      </c>
      <c r="M380" s="370">
        <v>1234.44</v>
      </c>
      <c r="N380" s="370">
        <v>127</v>
      </c>
      <c r="O380" s="368" t="s">
        <v>819</v>
      </c>
    </row>
    <row r="381" spans="1:15" x14ac:dyDescent="0.3">
      <c r="A381" s="368" t="s">
        <v>726</v>
      </c>
      <c r="B381" s="368" t="s">
        <v>378</v>
      </c>
      <c r="C381" s="368" t="s">
        <v>590</v>
      </c>
      <c r="D381" s="368" t="s">
        <v>136</v>
      </c>
      <c r="E381" s="368" t="s">
        <v>151</v>
      </c>
      <c r="F381" s="368" t="s">
        <v>136</v>
      </c>
      <c r="G381" s="368" t="s">
        <v>833</v>
      </c>
      <c r="H381" s="368" t="s">
        <v>423</v>
      </c>
      <c r="I381" s="368" t="s">
        <v>798</v>
      </c>
      <c r="J381" s="368" t="s">
        <v>781</v>
      </c>
      <c r="K381" s="368" t="s">
        <v>818</v>
      </c>
      <c r="L381" s="369">
        <v>2025</v>
      </c>
      <c r="M381" s="370">
        <v>1311</v>
      </c>
      <c r="N381" s="370">
        <v>230</v>
      </c>
      <c r="O381" s="368" t="s">
        <v>819</v>
      </c>
    </row>
    <row r="382" spans="1:15" x14ac:dyDescent="0.3">
      <c r="A382" s="368" t="s">
        <v>726</v>
      </c>
      <c r="B382" s="368" t="s">
        <v>378</v>
      </c>
      <c r="C382" s="368" t="s">
        <v>590</v>
      </c>
      <c r="D382" s="368" t="s">
        <v>136</v>
      </c>
      <c r="E382" s="368" t="s">
        <v>151</v>
      </c>
      <c r="F382" s="368" t="s">
        <v>136</v>
      </c>
      <c r="G382" s="368" t="s">
        <v>833</v>
      </c>
      <c r="H382" s="368" t="s">
        <v>339</v>
      </c>
      <c r="I382" s="368" t="s">
        <v>790</v>
      </c>
      <c r="J382" s="368" t="s">
        <v>745</v>
      </c>
      <c r="K382" s="368" t="s">
        <v>818</v>
      </c>
      <c r="L382" s="369">
        <v>2025</v>
      </c>
      <c r="M382" s="370">
        <v>18480</v>
      </c>
      <c r="N382" s="370">
        <v>924</v>
      </c>
      <c r="O382" s="368" t="s">
        <v>819</v>
      </c>
    </row>
    <row r="383" spans="1:15" x14ac:dyDescent="0.3">
      <c r="A383" s="368" t="s">
        <v>726</v>
      </c>
      <c r="B383" s="368" t="s">
        <v>378</v>
      </c>
      <c r="C383" s="368" t="s">
        <v>590</v>
      </c>
      <c r="D383" s="368" t="s">
        <v>136</v>
      </c>
      <c r="E383" s="368" t="s">
        <v>152</v>
      </c>
      <c r="F383" s="368" t="s">
        <v>136</v>
      </c>
      <c r="G383" s="368" t="s">
        <v>834</v>
      </c>
      <c r="H383" s="368" t="s">
        <v>483</v>
      </c>
      <c r="I383" s="368" t="s">
        <v>788</v>
      </c>
      <c r="J383" s="368" t="s">
        <v>1185</v>
      </c>
      <c r="K383" s="368" t="s">
        <v>818</v>
      </c>
      <c r="L383" s="369">
        <v>2025</v>
      </c>
      <c r="M383" s="370">
        <v>136.5</v>
      </c>
      <c r="N383" s="370">
        <v>13</v>
      </c>
      <c r="O383" s="368" t="s">
        <v>819</v>
      </c>
    </row>
    <row r="384" spans="1:15" x14ac:dyDescent="0.3">
      <c r="A384" s="368" t="s">
        <v>726</v>
      </c>
      <c r="B384" s="368" t="s">
        <v>378</v>
      </c>
      <c r="C384" s="368" t="s">
        <v>590</v>
      </c>
      <c r="D384" s="368" t="s">
        <v>136</v>
      </c>
      <c r="E384" s="368" t="s">
        <v>152</v>
      </c>
      <c r="F384" s="368" t="s">
        <v>136</v>
      </c>
      <c r="G384" s="368" t="s">
        <v>834</v>
      </c>
      <c r="H384" s="368" t="s">
        <v>491</v>
      </c>
      <c r="I384" s="368" t="s">
        <v>785</v>
      </c>
      <c r="J384" s="368" t="s">
        <v>1185</v>
      </c>
      <c r="K384" s="368" t="s">
        <v>818</v>
      </c>
      <c r="L384" s="369">
        <v>2025</v>
      </c>
      <c r="M384" s="370">
        <v>64000</v>
      </c>
      <c r="N384" s="370">
        <v>8000</v>
      </c>
      <c r="O384" s="368" t="s">
        <v>819</v>
      </c>
    </row>
    <row r="385" spans="1:15" x14ac:dyDescent="0.3">
      <c r="A385" s="368" t="s">
        <v>726</v>
      </c>
      <c r="B385" s="368" t="s">
        <v>378</v>
      </c>
      <c r="C385" s="368" t="s">
        <v>590</v>
      </c>
      <c r="D385" s="368" t="s">
        <v>136</v>
      </c>
      <c r="E385" s="368" t="s">
        <v>152</v>
      </c>
      <c r="F385" s="368" t="s">
        <v>136</v>
      </c>
      <c r="G385" s="368" t="s">
        <v>834</v>
      </c>
      <c r="H385" s="368" t="s">
        <v>543</v>
      </c>
      <c r="I385" s="368" t="s">
        <v>798</v>
      </c>
      <c r="J385" s="368" t="s">
        <v>756</v>
      </c>
      <c r="K385" s="368" t="s">
        <v>818</v>
      </c>
      <c r="L385" s="369">
        <v>2025</v>
      </c>
      <c r="M385" s="370">
        <v>50</v>
      </c>
      <c r="N385" s="370">
        <v>10</v>
      </c>
      <c r="O385" s="368" t="s">
        <v>819</v>
      </c>
    </row>
    <row r="386" spans="1:15" x14ac:dyDescent="0.3">
      <c r="A386" s="368" t="s">
        <v>726</v>
      </c>
      <c r="B386" s="368" t="s">
        <v>378</v>
      </c>
      <c r="C386" s="368" t="s">
        <v>590</v>
      </c>
      <c r="D386" s="368" t="s">
        <v>136</v>
      </c>
      <c r="E386" s="368" t="s">
        <v>152</v>
      </c>
      <c r="F386" s="368" t="s">
        <v>136</v>
      </c>
      <c r="G386" s="368" t="s">
        <v>834</v>
      </c>
      <c r="H386" s="368" t="s">
        <v>380</v>
      </c>
      <c r="I386" s="368" t="s">
        <v>785</v>
      </c>
      <c r="J386" s="368" t="s">
        <v>757</v>
      </c>
      <c r="K386" s="368" t="s">
        <v>818</v>
      </c>
      <c r="L386" s="369">
        <v>2025</v>
      </c>
      <c r="M386" s="370">
        <v>974.4</v>
      </c>
      <c r="N386" s="370">
        <v>420</v>
      </c>
      <c r="O386" s="368" t="s">
        <v>819</v>
      </c>
    </row>
    <row r="387" spans="1:15" x14ac:dyDescent="0.3">
      <c r="A387" s="368" t="s">
        <v>726</v>
      </c>
      <c r="B387" s="368" t="s">
        <v>378</v>
      </c>
      <c r="C387" s="368" t="s">
        <v>590</v>
      </c>
      <c r="D387" s="368" t="s">
        <v>136</v>
      </c>
      <c r="E387" s="368" t="s">
        <v>152</v>
      </c>
      <c r="F387" s="368" t="s">
        <v>136</v>
      </c>
      <c r="G387" s="368" t="s">
        <v>834</v>
      </c>
      <c r="H387" s="368" t="s">
        <v>545</v>
      </c>
      <c r="I387" s="368" t="s">
        <v>786</v>
      </c>
      <c r="J387" s="368" t="s">
        <v>760</v>
      </c>
      <c r="K387" s="368" t="s">
        <v>818</v>
      </c>
      <c r="L387" s="369">
        <v>2025</v>
      </c>
      <c r="M387" s="370">
        <v>29085</v>
      </c>
      <c r="N387" s="370">
        <v>10500</v>
      </c>
      <c r="O387" s="368" t="s">
        <v>819</v>
      </c>
    </row>
    <row r="388" spans="1:15" x14ac:dyDescent="0.3">
      <c r="A388" s="368" t="s">
        <v>726</v>
      </c>
      <c r="B388" s="368" t="s">
        <v>378</v>
      </c>
      <c r="C388" s="368" t="s">
        <v>590</v>
      </c>
      <c r="D388" s="368" t="s">
        <v>136</v>
      </c>
      <c r="E388" s="368" t="s">
        <v>152</v>
      </c>
      <c r="F388" s="368" t="s">
        <v>136</v>
      </c>
      <c r="G388" s="368" t="s">
        <v>834</v>
      </c>
      <c r="H388" s="368" t="s">
        <v>535</v>
      </c>
      <c r="I388" s="368" t="s">
        <v>789</v>
      </c>
      <c r="J388" s="368" t="s">
        <v>739</v>
      </c>
      <c r="K388" s="368" t="s">
        <v>818</v>
      </c>
      <c r="L388" s="369">
        <v>2025</v>
      </c>
      <c r="M388" s="370">
        <v>211476.80416572199</v>
      </c>
      <c r="N388" s="370">
        <v>6505.5</v>
      </c>
      <c r="O388" s="368" t="s">
        <v>819</v>
      </c>
    </row>
    <row r="389" spans="1:15" x14ac:dyDescent="0.3">
      <c r="A389" s="368" t="s">
        <v>726</v>
      </c>
      <c r="B389" s="368" t="s">
        <v>378</v>
      </c>
      <c r="C389" s="368" t="s">
        <v>590</v>
      </c>
      <c r="D389" s="368" t="s">
        <v>136</v>
      </c>
      <c r="E389" s="368" t="s">
        <v>152</v>
      </c>
      <c r="F389" s="368" t="s">
        <v>136</v>
      </c>
      <c r="G389" s="368" t="s">
        <v>834</v>
      </c>
      <c r="H389" s="368" t="s">
        <v>536</v>
      </c>
      <c r="I389" s="368" t="s">
        <v>789</v>
      </c>
      <c r="J389" s="368" t="s">
        <v>739</v>
      </c>
      <c r="K389" s="368" t="s">
        <v>818</v>
      </c>
      <c r="L389" s="369">
        <v>2025</v>
      </c>
      <c r="M389" s="370">
        <v>1957.2625</v>
      </c>
      <c r="N389" s="370">
        <v>38.75</v>
      </c>
      <c r="O389" s="368" t="s">
        <v>819</v>
      </c>
    </row>
    <row r="390" spans="1:15" x14ac:dyDescent="0.3">
      <c r="A390" s="368" t="s">
        <v>726</v>
      </c>
      <c r="B390" s="368" t="s">
        <v>378</v>
      </c>
      <c r="C390" s="368" t="s">
        <v>590</v>
      </c>
      <c r="D390" s="368" t="s">
        <v>136</v>
      </c>
      <c r="E390" s="368" t="s">
        <v>152</v>
      </c>
      <c r="F390" s="368" t="s">
        <v>136</v>
      </c>
      <c r="G390" s="368" t="s">
        <v>834</v>
      </c>
      <c r="H390" s="368" t="s">
        <v>537</v>
      </c>
      <c r="I390" s="368" t="s">
        <v>798</v>
      </c>
      <c r="J390" s="368" t="s">
        <v>739</v>
      </c>
      <c r="K390" s="368" t="s">
        <v>818</v>
      </c>
      <c r="L390" s="369">
        <v>2025</v>
      </c>
      <c r="M390" s="370">
        <v>121</v>
      </c>
      <c r="N390" s="370">
        <v>5</v>
      </c>
      <c r="O390" s="368" t="s">
        <v>819</v>
      </c>
    </row>
    <row r="391" spans="1:15" x14ac:dyDescent="0.3">
      <c r="A391" s="368" t="s">
        <v>726</v>
      </c>
      <c r="B391" s="368" t="s">
        <v>378</v>
      </c>
      <c r="C391" s="368" t="s">
        <v>590</v>
      </c>
      <c r="D391" s="368" t="s">
        <v>136</v>
      </c>
      <c r="E391" s="368" t="s">
        <v>152</v>
      </c>
      <c r="F391" s="368" t="s">
        <v>136</v>
      </c>
      <c r="G391" s="368" t="s">
        <v>834</v>
      </c>
      <c r="H391" s="368" t="s">
        <v>322</v>
      </c>
      <c r="I391" s="368" t="s">
        <v>796</v>
      </c>
      <c r="J391" s="368" t="s">
        <v>745</v>
      </c>
      <c r="K391" s="368" t="s">
        <v>818</v>
      </c>
      <c r="L391" s="369">
        <v>2025</v>
      </c>
      <c r="M391" s="370">
        <v>109.68</v>
      </c>
      <c r="N391" s="370">
        <v>6</v>
      </c>
      <c r="O391" s="368" t="s">
        <v>819</v>
      </c>
    </row>
    <row r="392" spans="1:15" x14ac:dyDescent="0.3">
      <c r="A392" s="368" t="s">
        <v>726</v>
      </c>
      <c r="B392" s="368" t="s">
        <v>378</v>
      </c>
      <c r="C392" s="368" t="s">
        <v>590</v>
      </c>
      <c r="D392" s="368" t="s">
        <v>136</v>
      </c>
      <c r="E392" s="368" t="s">
        <v>152</v>
      </c>
      <c r="F392" s="368" t="s">
        <v>136</v>
      </c>
      <c r="G392" s="368" t="s">
        <v>834</v>
      </c>
      <c r="H392" s="368" t="s">
        <v>328</v>
      </c>
      <c r="I392" s="368" t="s">
        <v>786</v>
      </c>
      <c r="J392" s="368" t="s">
        <v>745</v>
      </c>
      <c r="K392" s="368" t="s">
        <v>818</v>
      </c>
      <c r="L392" s="369">
        <v>2025</v>
      </c>
      <c r="M392" s="370">
        <v>8250</v>
      </c>
      <c r="N392" s="370">
        <v>550</v>
      </c>
      <c r="O392" s="368" t="s">
        <v>819</v>
      </c>
    </row>
    <row r="393" spans="1:15" x14ac:dyDescent="0.3">
      <c r="A393" s="368" t="s">
        <v>726</v>
      </c>
      <c r="B393" s="368" t="s">
        <v>378</v>
      </c>
      <c r="C393" s="368" t="s">
        <v>590</v>
      </c>
      <c r="D393" s="368" t="s">
        <v>136</v>
      </c>
      <c r="E393" s="368" t="s">
        <v>152</v>
      </c>
      <c r="F393" s="368" t="s">
        <v>136</v>
      </c>
      <c r="G393" s="368" t="s">
        <v>834</v>
      </c>
      <c r="H393" s="368" t="s">
        <v>329</v>
      </c>
      <c r="I393" s="368" t="s">
        <v>799</v>
      </c>
      <c r="J393" s="368" t="s">
        <v>745</v>
      </c>
      <c r="K393" s="368" t="s">
        <v>818</v>
      </c>
      <c r="L393" s="369">
        <v>2025</v>
      </c>
      <c r="M393" s="370">
        <v>77</v>
      </c>
      <c r="N393" s="370">
        <v>7</v>
      </c>
      <c r="O393" s="368" t="s">
        <v>819</v>
      </c>
    </row>
    <row r="394" spans="1:15" x14ac:dyDescent="0.3">
      <c r="A394" s="368" t="s">
        <v>726</v>
      </c>
      <c r="B394" s="368" t="s">
        <v>378</v>
      </c>
      <c r="C394" s="368" t="s">
        <v>590</v>
      </c>
      <c r="D394" s="368" t="s">
        <v>136</v>
      </c>
      <c r="E394" s="368" t="s">
        <v>152</v>
      </c>
      <c r="F394" s="368" t="s">
        <v>136</v>
      </c>
      <c r="G394" s="368" t="s">
        <v>834</v>
      </c>
      <c r="H394" s="368" t="s">
        <v>330</v>
      </c>
      <c r="I394" s="368" t="s">
        <v>788</v>
      </c>
      <c r="J394" s="368" t="s">
        <v>745</v>
      </c>
      <c r="K394" s="368" t="s">
        <v>818</v>
      </c>
      <c r="L394" s="369">
        <v>2025</v>
      </c>
      <c r="M394" s="370">
        <v>543824</v>
      </c>
      <c r="N394" s="370">
        <v>33989</v>
      </c>
      <c r="O394" s="368" t="s">
        <v>819</v>
      </c>
    </row>
    <row r="395" spans="1:15" x14ac:dyDescent="0.3">
      <c r="A395" s="368" t="s">
        <v>726</v>
      </c>
      <c r="B395" s="368" t="s">
        <v>378</v>
      </c>
      <c r="C395" s="368" t="s">
        <v>590</v>
      </c>
      <c r="D395" s="368" t="s">
        <v>136</v>
      </c>
      <c r="E395" s="368" t="s">
        <v>152</v>
      </c>
      <c r="F395" s="368" t="s">
        <v>136</v>
      </c>
      <c r="G395" s="368" t="s">
        <v>834</v>
      </c>
      <c r="H395" s="368" t="s">
        <v>333</v>
      </c>
      <c r="I395" s="368" t="s">
        <v>784</v>
      </c>
      <c r="J395" s="368" t="s">
        <v>745</v>
      </c>
      <c r="K395" s="368" t="s">
        <v>818</v>
      </c>
      <c r="L395" s="369">
        <v>2025</v>
      </c>
      <c r="M395" s="370">
        <v>496</v>
      </c>
      <c r="N395" s="370">
        <v>62</v>
      </c>
      <c r="O395" s="368" t="s">
        <v>819</v>
      </c>
    </row>
    <row r="396" spans="1:15" x14ac:dyDescent="0.3">
      <c r="A396" s="368" t="s">
        <v>726</v>
      </c>
      <c r="B396" s="368" t="s">
        <v>378</v>
      </c>
      <c r="C396" s="368" t="s">
        <v>590</v>
      </c>
      <c r="D396" s="368" t="s">
        <v>136</v>
      </c>
      <c r="E396" s="368" t="s">
        <v>152</v>
      </c>
      <c r="F396" s="368" t="s">
        <v>136</v>
      </c>
      <c r="G396" s="368" t="s">
        <v>834</v>
      </c>
      <c r="H396" s="368" t="s">
        <v>337</v>
      </c>
      <c r="I396" s="368" t="s">
        <v>784</v>
      </c>
      <c r="J396" s="368" t="s">
        <v>745</v>
      </c>
      <c r="K396" s="368" t="s">
        <v>818</v>
      </c>
      <c r="L396" s="369">
        <v>2025</v>
      </c>
      <c r="M396" s="370">
        <v>505.44</v>
      </c>
      <c r="N396" s="370">
        <v>54</v>
      </c>
      <c r="O396" s="368" t="s">
        <v>819</v>
      </c>
    </row>
    <row r="397" spans="1:15" x14ac:dyDescent="0.3">
      <c r="A397" s="368" t="s">
        <v>726</v>
      </c>
      <c r="B397" s="368" t="s">
        <v>378</v>
      </c>
      <c r="C397" s="368" t="s">
        <v>590</v>
      </c>
      <c r="D397" s="368" t="s">
        <v>136</v>
      </c>
      <c r="E397" s="368" t="s">
        <v>152</v>
      </c>
      <c r="F397" s="368" t="s">
        <v>136</v>
      </c>
      <c r="G397" s="368" t="s">
        <v>834</v>
      </c>
      <c r="H397" s="368" t="s">
        <v>508</v>
      </c>
      <c r="I397" s="368" t="s">
        <v>798</v>
      </c>
      <c r="J397" s="368" t="s">
        <v>1185</v>
      </c>
      <c r="K397" s="368" t="s">
        <v>818</v>
      </c>
      <c r="L397" s="369">
        <v>2025</v>
      </c>
      <c r="M397" s="370">
        <v>3500</v>
      </c>
      <c r="N397" s="370">
        <v>500</v>
      </c>
      <c r="O397" s="368" t="s">
        <v>819</v>
      </c>
    </row>
    <row r="398" spans="1:15" x14ac:dyDescent="0.3">
      <c r="A398" s="368" t="s">
        <v>726</v>
      </c>
      <c r="B398" s="368" t="s">
        <v>378</v>
      </c>
      <c r="C398" s="368" t="s">
        <v>590</v>
      </c>
      <c r="D398" s="368" t="s">
        <v>136</v>
      </c>
      <c r="E398" s="368" t="s">
        <v>152</v>
      </c>
      <c r="F398" s="368" t="s">
        <v>136</v>
      </c>
      <c r="G398" s="368" t="s">
        <v>834</v>
      </c>
      <c r="H398" s="368" t="s">
        <v>338</v>
      </c>
      <c r="I398" s="368" t="s">
        <v>786</v>
      </c>
      <c r="J398" s="368" t="s">
        <v>745</v>
      </c>
      <c r="K398" s="368" t="s">
        <v>818</v>
      </c>
      <c r="L398" s="369">
        <v>2025</v>
      </c>
      <c r="M398" s="370">
        <v>3376.8</v>
      </c>
      <c r="N398" s="370">
        <v>180</v>
      </c>
      <c r="O398" s="368" t="s">
        <v>819</v>
      </c>
    </row>
    <row r="399" spans="1:15" x14ac:dyDescent="0.3">
      <c r="A399" s="368" t="s">
        <v>726</v>
      </c>
      <c r="B399" s="368" t="s">
        <v>378</v>
      </c>
      <c r="C399" s="368" t="s">
        <v>590</v>
      </c>
      <c r="D399" s="368" t="s">
        <v>136</v>
      </c>
      <c r="E399" s="368" t="s">
        <v>152</v>
      </c>
      <c r="F399" s="368" t="s">
        <v>136</v>
      </c>
      <c r="G399" s="368" t="s">
        <v>834</v>
      </c>
      <c r="H399" s="368" t="s">
        <v>433</v>
      </c>
      <c r="I399" s="368" t="s">
        <v>798</v>
      </c>
      <c r="J399" s="368" t="s">
        <v>774</v>
      </c>
      <c r="K399" s="368" t="s">
        <v>818</v>
      </c>
      <c r="L399" s="369">
        <v>2025</v>
      </c>
      <c r="M399" s="370">
        <v>1087.0640000000001</v>
      </c>
      <c r="N399" s="370">
        <v>40</v>
      </c>
      <c r="O399" s="368" t="s">
        <v>821</v>
      </c>
    </row>
    <row r="400" spans="1:15" x14ac:dyDescent="0.3">
      <c r="A400" s="368" t="s">
        <v>726</v>
      </c>
      <c r="B400" s="368" t="s">
        <v>378</v>
      </c>
      <c r="C400" s="368" t="s">
        <v>590</v>
      </c>
      <c r="D400" s="368" t="s">
        <v>136</v>
      </c>
      <c r="E400" s="368" t="s">
        <v>152</v>
      </c>
      <c r="F400" s="368" t="s">
        <v>136</v>
      </c>
      <c r="G400" s="368" t="s">
        <v>834</v>
      </c>
      <c r="H400" s="368" t="s">
        <v>539</v>
      </c>
      <c r="I400" s="368" t="s">
        <v>789</v>
      </c>
      <c r="J400" s="368" t="s">
        <v>740</v>
      </c>
      <c r="K400" s="368" t="s">
        <v>818</v>
      </c>
      <c r="L400" s="369">
        <v>2025</v>
      </c>
      <c r="M400" s="370">
        <v>311304.05074999999</v>
      </c>
      <c r="N400" s="370">
        <v>33720.29</v>
      </c>
      <c r="O400" s="368" t="s">
        <v>819</v>
      </c>
    </row>
    <row r="401" spans="1:15" x14ac:dyDescent="0.3">
      <c r="A401" s="368" t="s">
        <v>726</v>
      </c>
      <c r="B401" s="368" t="s">
        <v>378</v>
      </c>
      <c r="C401" s="368" t="s">
        <v>590</v>
      </c>
      <c r="D401" s="368" t="s">
        <v>136</v>
      </c>
      <c r="E401" s="368" t="s">
        <v>152</v>
      </c>
      <c r="F401" s="368" t="s">
        <v>136</v>
      </c>
      <c r="G401" s="368" t="s">
        <v>834</v>
      </c>
      <c r="H401" s="368" t="s">
        <v>420</v>
      </c>
      <c r="I401" s="368" t="s">
        <v>789</v>
      </c>
      <c r="J401" s="368" t="s">
        <v>781</v>
      </c>
      <c r="K401" s="368" t="s">
        <v>818</v>
      </c>
      <c r="L401" s="369">
        <v>2025</v>
      </c>
      <c r="M401" s="370">
        <v>1922.37</v>
      </c>
      <c r="N401" s="370">
        <v>1383</v>
      </c>
      <c r="O401" s="368" t="s">
        <v>819</v>
      </c>
    </row>
    <row r="402" spans="1:15" x14ac:dyDescent="0.3">
      <c r="A402" s="368" t="s">
        <v>726</v>
      </c>
      <c r="B402" s="368" t="s">
        <v>378</v>
      </c>
      <c r="C402" s="368" t="s">
        <v>590</v>
      </c>
      <c r="D402" s="368" t="s">
        <v>136</v>
      </c>
      <c r="E402" s="368" t="s">
        <v>152</v>
      </c>
      <c r="F402" s="368" t="s">
        <v>136</v>
      </c>
      <c r="G402" s="368" t="s">
        <v>834</v>
      </c>
      <c r="H402" s="368" t="s">
        <v>565</v>
      </c>
      <c r="I402" s="368" t="s">
        <v>798</v>
      </c>
      <c r="J402" s="368" t="s">
        <v>767</v>
      </c>
      <c r="K402" s="368" t="s">
        <v>818</v>
      </c>
      <c r="L402" s="369">
        <v>2025</v>
      </c>
      <c r="M402" s="370">
        <v>29.16</v>
      </c>
      <c r="N402" s="370">
        <v>3</v>
      </c>
      <c r="O402" s="368" t="s">
        <v>819</v>
      </c>
    </row>
    <row r="403" spans="1:15" x14ac:dyDescent="0.3">
      <c r="A403" s="368" t="s">
        <v>726</v>
      </c>
      <c r="B403" s="368" t="s">
        <v>378</v>
      </c>
      <c r="C403" s="368" t="s">
        <v>590</v>
      </c>
      <c r="D403" s="368" t="s">
        <v>136</v>
      </c>
      <c r="E403" s="368" t="s">
        <v>152</v>
      </c>
      <c r="F403" s="368" t="s">
        <v>136</v>
      </c>
      <c r="G403" s="368" t="s">
        <v>834</v>
      </c>
      <c r="H403" s="368" t="s">
        <v>560</v>
      </c>
      <c r="I403" s="368" t="s">
        <v>788</v>
      </c>
      <c r="J403" s="368" t="s">
        <v>761</v>
      </c>
      <c r="K403" s="368" t="s">
        <v>818</v>
      </c>
      <c r="L403" s="369">
        <v>2025</v>
      </c>
      <c r="M403" s="370">
        <v>39287.5</v>
      </c>
      <c r="N403" s="370">
        <v>112250</v>
      </c>
      <c r="O403" s="368" t="s">
        <v>819</v>
      </c>
    </row>
    <row r="404" spans="1:15" x14ac:dyDescent="0.3">
      <c r="A404" s="368" t="s">
        <v>726</v>
      </c>
      <c r="B404" s="368" t="s">
        <v>378</v>
      </c>
      <c r="C404" s="368" t="s">
        <v>590</v>
      </c>
      <c r="D404" s="368" t="s">
        <v>136</v>
      </c>
      <c r="E404" s="368" t="s">
        <v>152</v>
      </c>
      <c r="F404" s="368" t="s">
        <v>136</v>
      </c>
      <c r="G404" s="368" t="s">
        <v>834</v>
      </c>
      <c r="H404" s="368" t="s">
        <v>540</v>
      </c>
      <c r="I404" s="368" t="s">
        <v>790</v>
      </c>
      <c r="J404" s="368" t="s">
        <v>742</v>
      </c>
      <c r="K404" s="368" t="s">
        <v>818</v>
      </c>
      <c r="L404" s="369">
        <v>2025</v>
      </c>
      <c r="M404" s="370">
        <v>234000</v>
      </c>
      <c r="N404" s="370">
        <v>7800</v>
      </c>
      <c r="O404" s="368" t="s">
        <v>819</v>
      </c>
    </row>
    <row r="405" spans="1:15" x14ac:dyDescent="0.3">
      <c r="A405" s="368" t="s">
        <v>726</v>
      </c>
      <c r="B405" s="368" t="s">
        <v>378</v>
      </c>
      <c r="C405" s="368" t="s">
        <v>590</v>
      </c>
      <c r="D405" s="368" t="s">
        <v>136</v>
      </c>
      <c r="E405" s="368" t="s">
        <v>152</v>
      </c>
      <c r="F405" s="368" t="s">
        <v>136</v>
      </c>
      <c r="G405" s="368" t="s">
        <v>834</v>
      </c>
      <c r="H405" s="368" t="s">
        <v>437</v>
      </c>
      <c r="I405" s="368" t="s">
        <v>796</v>
      </c>
      <c r="J405" s="368" t="s">
        <v>738</v>
      </c>
      <c r="K405" s="368" t="s">
        <v>818</v>
      </c>
      <c r="L405" s="369">
        <v>2025</v>
      </c>
      <c r="M405" s="370">
        <v>14280.92</v>
      </c>
      <c r="N405" s="370">
        <v>1601</v>
      </c>
      <c r="O405" s="368" t="s">
        <v>819</v>
      </c>
    </row>
    <row r="406" spans="1:15" x14ac:dyDescent="0.3">
      <c r="A406" s="368" t="s">
        <v>726</v>
      </c>
      <c r="B406" s="368" t="s">
        <v>378</v>
      </c>
      <c r="C406" s="368" t="s">
        <v>590</v>
      </c>
      <c r="D406" s="368" t="s">
        <v>136</v>
      </c>
      <c r="E406" s="368" t="s">
        <v>152</v>
      </c>
      <c r="F406" s="368" t="s">
        <v>136</v>
      </c>
      <c r="G406" s="368" t="s">
        <v>834</v>
      </c>
      <c r="H406" s="368" t="s">
        <v>561</v>
      </c>
      <c r="I406" s="368" t="s">
        <v>789</v>
      </c>
      <c r="J406" s="368" t="s">
        <v>761</v>
      </c>
      <c r="K406" s="368" t="s">
        <v>818</v>
      </c>
      <c r="L406" s="369">
        <v>2025</v>
      </c>
      <c r="M406" s="370">
        <v>102100</v>
      </c>
      <c r="N406" s="370">
        <v>5000</v>
      </c>
      <c r="O406" s="368" t="s">
        <v>819</v>
      </c>
    </row>
    <row r="407" spans="1:15" x14ac:dyDescent="0.3">
      <c r="A407" s="368" t="s">
        <v>726</v>
      </c>
      <c r="B407" s="368" t="s">
        <v>378</v>
      </c>
      <c r="C407" s="368" t="s">
        <v>590</v>
      </c>
      <c r="D407" s="368" t="s">
        <v>136</v>
      </c>
      <c r="E407" s="368" t="s">
        <v>152</v>
      </c>
      <c r="F407" s="368" t="s">
        <v>136</v>
      </c>
      <c r="G407" s="368" t="s">
        <v>834</v>
      </c>
      <c r="H407" s="368" t="s">
        <v>412</v>
      </c>
      <c r="I407" s="368" t="s">
        <v>801</v>
      </c>
      <c r="J407" s="368" t="s">
        <v>1186</v>
      </c>
      <c r="K407" s="368" t="s">
        <v>818</v>
      </c>
      <c r="L407" s="369">
        <v>2025</v>
      </c>
      <c r="M407" s="370">
        <v>17967.599999999999</v>
      </c>
      <c r="N407" s="370">
        <v>1116</v>
      </c>
      <c r="O407" s="368" t="s">
        <v>819</v>
      </c>
    </row>
    <row r="408" spans="1:15" x14ac:dyDescent="0.3">
      <c r="A408" s="368" t="s">
        <v>726</v>
      </c>
      <c r="B408" s="368" t="s">
        <v>378</v>
      </c>
      <c r="C408" s="368" t="s">
        <v>590</v>
      </c>
      <c r="D408" s="368" t="s">
        <v>136</v>
      </c>
      <c r="E408" s="368" t="s">
        <v>152</v>
      </c>
      <c r="F408" s="368" t="s">
        <v>136</v>
      </c>
      <c r="G408" s="368" t="s">
        <v>834</v>
      </c>
      <c r="H408" s="368" t="s">
        <v>438</v>
      </c>
      <c r="I408" s="368" t="s">
        <v>790</v>
      </c>
      <c r="J408" s="368" t="s">
        <v>738</v>
      </c>
      <c r="K408" s="368" t="s">
        <v>818</v>
      </c>
      <c r="L408" s="369">
        <v>2025</v>
      </c>
      <c r="M408" s="370">
        <v>3337.5</v>
      </c>
      <c r="N408" s="370">
        <v>750</v>
      </c>
      <c r="O408" s="368" t="s">
        <v>819</v>
      </c>
    </row>
    <row r="409" spans="1:15" x14ac:dyDescent="0.3">
      <c r="A409" s="368" t="s">
        <v>726</v>
      </c>
      <c r="B409" s="368" t="s">
        <v>378</v>
      </c>
      <c r="C409" s="368" t="s">
        <v>590</v>
      </c>
      <c r="D409" s="368" t="s">
        <v>136</v>
      </c>
      <c r="E409" s="368" t="s">
        <v>152</v>
      </c>
      <c r="F409" s="368" t="s">
        <v>136</v>
      </c>
      <c r="G409" s="368" t="s">
        <v>834</v>
      </c>
      <c r="H409" s="368" t="s">
        <v>339</v>
      </c>
      <c r="I409" s="368" t="s">
        <v>790</v>
      </c>
      <c r="J409" s="368" t="s">
        <v>745</v>
      </c>
      <c r="K409" s="368" t="s">
        <v>818</v>
      </c>
      <c r="L409" s="369">
        <v>2025</v>
      </c>
      <c r="M409" s="370">
        <v>153060</v>
      </c>
      <c r="N409" s="370">
        <v>7653</v>
      </c>
      <c r="O409" s="368" t="s">
        <v>819</v>
      </c>
    </row>
    <row r="410" spans="1:15" x14ac:dyDescent="0.3">
      <c r="A410" s="368" t="s">
        <v>726</v>
      </c>
      <c r="B410" s="368" t="s">
        <v>378</v>
      </c>
      <c r="C410" s="368" t="s">
        <v>590</v>
      </c>
      <c r="D410" s="368" t="s">
        <v>136</v>
      </c>
      <c r="E410" s="368" t="s">
        <v>152</v>
      </c>
      <c r="F410" s="368" t="s">
        <v>136</v>
      </c>
      <c r="G410" s="368" t="s">
        <v>834</v>
      </c>
      <c r="H410" s="368" t="s">
        <v>340</v>
      </c>
      <c r="I410" s="368" t="s">
        <v>790</v>
      </c>
      <c r="J410" s="368" t="s">
        <v>745</v>
      </c>
      <c r="K410" s="368" t="s">
        <v>818</v>
      </c>
      <c r="L410" s="369">
        <v>2025</v>
      </c>
      <c r="M410" s="370">
        <v>22000</v>
      </c>
      <c r="N410" s="370">
        <v>2000</v>
      </c>
      <c r="O410" s="368" t="s">
        <v>819</v>
      </c>
    </row>
    <row r="411" spans="1:15" x14ac:dyDescent="0.3">
      <c r="A411" s="368" t="s">
        <v>726</v>
      </c>
      <c r="B411" s="368" t="s">
        <v>378</v>
      </c>
      <c r="C411" s="368" t="s">
        <v>590</v>
      </c>
      <c r="D411" s="368" t="s">
        <v>136</v>
      </c>
      <c r="E411" s="368" t="s">
        <v>152</v>
      </c>
      <c r="F411" s="368" t="s">
        <v>136</v>
      </c>
      <c r="G411" s="368" t="s">
        <v>834</v>
      </c>
      <c r="H411" s="368" t="s">
        <v>414</v>
      </c>
      <c r="I411" s="368" t="s">
        <v>801</v>
      </c>
      <c r="J411" s="368" t="s">
        <v>1186</v>
      </c>
      <c r="K411" s="368" t="s">
        <v>818</v>
      </c>
      <c r="L411" s="369">
        <v>2025</v>
      </c>
      <c r="M411" s="370">
        <v>27484.52</v>
      </c>
      <c r="N411" s="370">
        <v>1442</v>
      </c>
      <c r="O411" s="368" t="s">
        <v>819</v>
      </c>
    </row>
    <row r="412" spans="1:15" x14ac:dyDescent="0.3">
      <c r="A412" s="368" t="s">
        <v>726</v>
      </c>
      <c r="B412" s="368" t="s">
        <v>378</v>
      </c>
      <c r="C412" s="368" t="s">
        <v>590</v>
      </c>
      <c r="D412" s="368" t="s">
        <v>136</v>
      </c>
      <c r="E412" s="368" t="s">
        <v>153</v>
      </c>
      <c r="F412" s="368" t="s">
        <v>136</v>
      </c>
      <c r="G412" s="368" t="s">
        <v>835</v>
      </c>
      <c r="H412" s="368" t="s">
        <v>483</v>
      </c>
      <c r="I412" s="368" t="s">
        <v>788</v>
      </c>
      <c r="J412" s="368" t="s">
        <v>1185</v>
      </c>
      <c r="K412" s="368" t="s">
        <v>818</v>
      </c>
      <c r="L412" s="369">
        <v>2025</v>
      </c>
      <c r="M412" s="370">
        <v>1323</v>
      </c>
      <c r="N412" s="370">
        <v>126</v>
      </c>
      <c r="O412" s="368" t="s">
        <v>819</v>
      </c>
    </row>
    <row r="413" spans="1:15" x14ac:dyDescent="0.3">
      <c r="A413" s="368" t="s">
        <v>726</v>
      </c>
      <c r="B413" s="368" t="s">
        <v>378</v>
      </c>
      <c r="C413" s="368" t="s">
        <v>590</v>
      </c>
      <c r="D413" s="368" t="s">
        <v>136</v>
      </c>
      <c r="E413" s="368" t="s">
        <v>153</v>
      </c>
      <c r="F413" s="368" t="s">
        <v>136</v>
      </c>
      <c r="G413" s="368" t="s">
        <v>835</v>
      </c>
      <c r="H413" s="368" t="s">
        <v>380</v>
      </c>
      <c r="I413" s="368" t="s">
        <v>785</v>
      </c>
      <c r="J413" s="368" t="s">
        <v>757</v>
      </c>
      <c r="K413" s="368" t="s">
        <v>818</v>
      </c>
      <c r="L413" s="369">
        <v>2025</v>
      </c>
      <c r="M413" s="370">
        <v>28953.599999999999</v>
      </c>
      <c r="N413" s="370">
        <v>12480</v>
      </c>
      <c r="O413" s="368" t="s">
        <v>819</v>
      </c>
    </row>
    <row r="414" spans="1:15" x14ac:dyDescent="0.3">
      <c r="A414" s="368" t="s">
        <v>726</v>
      </c>
      <c r="B414" s="368" t="s">
        <v>378</v>
      </c>
      <c r="C414" s="368" t="s">
        <v>590</v>
      </c>
      <c r="D414" s="368" t="s">
        <v>136</v>
      </c>
      <c r="E414" s="368" t="s">
        <v>153</v>
      </c>
      <c r="F414" s="368" t="s">
        <v>136</v>
      </c>
      <c r="G414" s="368" t="s">
        <v>835</v>
      </c>
      <c r="H414" s="368" t="s">
        <v>396</v>
      </c>
      <c r="I414" s="368" t="s">
        <v>788</v>
      </c>
      <c r="J414" s="368" t="s">
        <v>770</v>
      </c>
      <c r="K414" s="368" t="s">
        <v>818</v>
      </c>
      <c r="L414" s="369">
        <v>2025</v>
      </c>
      <c r="M414" s="370">
        <v>29498</v>
      </c>
      <c r="N414" s="370">
        <v>4.2140000000000004</v>
      </c>
      <c r="O414" s="368" t="s">
        <v>819</v>
      </c>
    </row>
    <row r="415" spans="1:15" x14ac:dyDescent="0.3">
      <c r="A415" s="368" t="s">
        <v>726</v>
      </c>
      <c r="B415" s="368" t="s">
        <v>378</v>
      </c>
      <c r="C415" s="368" t="s">
        <v>590</v>
      </c>
      <c r="D415" s="368" t="s">
        <v>136</v>
      </c>
      <c r="E415" s="368" t="s">
        <v>153</v>
      </c>
      <c r="F415" s="368" t="s">
        <v>136</v>
      </c>
      <c r="G415" s="368" t="s">
        <v>835</v>
      </c>
      <c r="H415" s="368" t="s">
        <v>381</v>
      </c>
      <c r="I415" s="368" t="s">
        <v>789</v>
      </c>
      <c r="J415" s="368" t="s">
        <v>757</v>
      </c>
      <c r="K415" s="368" t="s">
        <v>818</v>
      </c>
      <c r="L415" s="369">
        <v>2025</v>
      </c>
      <c r="M415" s="370">
        <v>55016.4</v>
      </c>
      <c r="N415" s="370">
        <v>21660</v>
      </c>
      <c r="O415" s="368" t="s">
        <v>819</v>
      </c>
    </row>
    <row r="416" spans="1:15" x14ac:dyDescent="0.3">
      <c r="A416" s="368" t="s">
        <v>726</v>
      </c>
      <c r="B416" s="368" t="s">
        <v>378</v>
      </c>
      <c r="C416" s="368" t="s">
        <v>590</v>
      </c>
      <c r="D416" s="368" t="s">
        <v>136</v>
      </c>
      <c r="E416" s="368" t="s">
        <v>153</v>
      </c>
      <c r="F416" s="368" t="s">
        <v>136</v>
      </c>
      <c r="G416" s="368" t="s">
        <v>835</v>
      </c>
      <c r="H416" s="368" t="s">
        <v>545</v>
      </c>
      <c r="I416" s="368" t="s">
        <v>786</v>
      </c>
      <c r="J416" s="368" t="s">
        <v>760</v>
      </c>
      <c r="K416" s="368" t="s">
        <v>818</v>
      </c>
      <c r="L416" s="369">
        <v>2025</v>
      </c>
      <c r="M416" s="370">
        <v>55.4</v>
      </c>
      <c r="N416" s="370">
        <v>20</v>
      </c>
      <c r="O416" s="368" t="s">
        <v>819</v>
      </c>
    </row>
    <row r="417" spans="1:15" x14ac:dyDescent="0.3">
      <c r="A417" s="368" t="s">
        <v>726</v>
      </c>
      <c r="B417" s="368" t="s">
        <v>378</v>
      </c>
      <c r="C417" s="368" t="s">
        <v>590</v>
      </c>
      <c r="D417" s="368" t="s">
        <v>136</v>
      </c>
      <c r="E417" s="368" t="s">
        <v>153</v>
      </c>
      <c r="F417" s="368" t="s">
        <v>136</v>
      </c>
      <c r="G417" s="368" t="s">
        <v>835</v>
      </c>
      <c r="H417" s="368" t="s">
        <v>499</v>
      </c>
      <c r="I417" s="368" t="s">
        <v>798</v>
      </c>
      <c r="J417" s="368" t="s">
        <v>1185</v>
      </c>
      <c r="K417" s="368" t="s">
        <v>818</v>
      </c>
      <c r="L417" s="369">
        <v>2025</v>
      </c>
      <c r="M417" s="370">
        <v>3000</v>
      </c>
      <c r="N417" s="370">
        <v>500</v>
      </c>
      <c r="O417" s="368" t="s">
        <v>819</v>
      </c>
    </row>
    <row r="418" spans="1:15" x14ac:dyDescent="0.3">
      <c r="A418" s="368" t="s">
        <v>726</v>
      </c>
      <c r="B418" s="368" t="s">
        <v>378</v>
      </c>
      <c r="C418" s="368" t="s">
        <v>590</v>
      </c>
      <c r="D418" s="368" t="s">
        <v>136</v>
      </c>
      <c r="E418" s="368" t="s">
        <v>153</v>
      </c>
      <c r="F418" s="368" t="s">
        <v>136</v>
      </c>
      <c r="G418" s="368" t="s">
        <v>835</v>
      </c>
      <c r="H418" s="368" t="s">
        <v>549</v>
      </c>
      <c r="I418" s="368" t="s">
        <v>801</v>
      </c>
      <c r="J418" s="368" t="s">
        <v>760</v>
      </c>
      <c r="K418" s="368" t="s">
        <v>818</v>
      </c>
      <c r="L418" s="369">
        <v>2025</v>
      </c>
      <c r="M418" s="370">
        <v>73308</v>
      </c>
      <c r="N418" s="370">
        <v>59600</v>
      </c>
      <c r="O418" s="368" t="s">
        <v>819</v>
      </c>
    </row>
    <row r="419" spans="1:15" x14ac:dyDescent="0.3">
      <c r="A419" s="368" t="s">
        <v>726</v>
      </c>
      <c r="B419" s="368" t="s">
        <v>378</v>
      </c>
      <c r="C419" s="368" t="s">
        <v>590</v>
      </c>
      <c r="D419" s="368" t="s">
        <v>136</v>
      </c>
      <c r="E419" s="368" t="s">
        <v>153</v>
      </c>
      <c r="F419" s="368" t="s">
        <v>136</v>
      </c>
      <c r="G419" s="368" t="s">
        <v>835</v>
      </c>
      <c r="H419" s="368" t="s">
        <v>535</v>
      </c>
      <c r="I419" s="368" t="s">
        <v>789</v>
      </c>
      <c r="J419" s="368" t="s">
        <v>739</v>
      </c>
      <c r="K419" s="368" t="s">
        <v>818</v>
      </c>
      <c r="L419" s="369">
        <v>2025</v>
      </c>
      <c r="M419" s="370">
        <v>247936.702336755</v>
      </c>
      <c r="N419" s="370">
        <v>5698</v>
      </c>
      <c r="O419" s="368" t="s">
        <v>819</v>
      </c>
    </row>
    <row r="420" spans="1:15" x14ac:dyDescent="0.3">
      <c r="A420" s="368" t="s">
        <v>726</v>
      </c>
      <c r="B420" s="368" t="s">
        <v>378</v>
      </c>
      <c r="C420" s="368" t="s">
        <v>590</v>
      </c>
      <c r="D420" s="368" t="s">
        <v>136</v>
      </c>
      <c r="E420" s="368" t="s">
        <v>153</v>
      </c>
      <c r="F420" s="368" t="s">
        <v>136</v>
      </c>
      <c r="G420" s="368" t="s">
        <v>835</v>
      </c>
      <c r="H420" s="368" t="s">
        <v>319</v>
      </c>
      <c r="I420" s="368" t="s">
        <v>789</v>
      </c>
      <c r="J420" s="368" t="s">
        <v>745</v>
      </c>
      <c r="K420" s="368" t="s">
        <v>818</v>
      </c>
      <c r="L420" s="369">
        <v>2025</v>
      </c>
      <c r="M420" s="370">
        <v>854.4</v>
      </c>
      <c r="N420" s="370">
        <v>48</v>
      </c>
      <c r="O420" s="368" t="s">
        <v>819</v>
      </c>
    </row>
    <row r="421" spans="1:15" x14ac:dyDescent="0.3">
      <c r="A421" s="368" t="s">
        <v>726</v>
      </c>
      <c r="B421" s="368" t="s">
        <v>378</v>
      </c>
      <c r="C421" s="368" t="s">
        <v>590</v>
      </c>
      <c r="D421" s="368" t="s">
        <v>136</v>
      </c>
      <c r="E421" s="368" t="s">
        <v>153</v>
      </c>
      <c r="F421" s="368" t="s">
        <v>136</v>
      </c>
      <c r="G421" s="368" t="s">
        <v>835</v>
      </c>
      <c r="H421" s="368" t="s">
        <v>536</v>
      </c>
      <c r="I421" s="368" t="s">
        <v>789</v>
      </c>
      <c r="J421" s="368" t="s">
        <v>739</v>
      </c>
      <c r="K421" s="368" t="s">
        <v>818</v>
      </c>
      <c r="L421" s="369">
        <v>2025</v>
      </c>
      <c r="M421" s="370">
        <v>147347.125</v>
      </c>
      <c r="N421" s="370">
        <v>3087.5</v>
      </c>
      <c r="O421" s="368" t="s">
        <v>819</v>
      </c>
    </row>
    <row r="422" spans="1:15" x14ac:dyDescent="0.3">
      <c r="A422" s="368" t="s">
        <v>726</v>
      </c>
      <c r="B422" s="368" t="s">
        <v>378</v>
      </c>
      <c r="C422" s="368" t="s">
        <v>590</v>
      </c>
      <c r="D422" s="368" t="s">
        <v>136</v>
      </c>
      <c r="E422" s="368" t="s">
        <v>153</v>
      </c>
      <c r="F422" s="368" t="s">
        <v>136</v>
      </c>
      <c r="G422" s="368" t="s">
        <v>835</v>
      </c>
      <c r="H422" s="368" t="s">
        <v>550</v>
      </c>
      <c r="I422" s="368" t="s">
        <v>801</v>
      </c>
      <c r="J422" s="368" t="s">
        <v>760</v>
      </c>
      <c r="K422" s="368" t="s">
        <v>818</v>
      </c>
      <c r="L422" s="369">
        <v>2025</v>
      </c>
      <c r="M422" s="370">
        <v>6459778</v>
      </c>
      <c r="N422" s="370">
        <v>4969060</v>
      </c>
      <c r="O422" s="368" t="s">
        <v>819</v>
      </c>
    </row>
    <row r="423" spans="1:15" x14ac:dyDescent="0.3">
      <c r="A423" s="368" t="s">
        <v>726</v>
      </c>
      <c r="B423" s="368" t="s">
        <v>378</v>
      </c>
      <c r="C423" s="368" t="s">
        <v>590</v>
      </c>
      <c r="D423" s="368" t="s">
        <v>136</v>
      </c>
      <c r="E423" s="368" t="s">
        <v>153</v>
      </c>
      <c r="F423" s="368" t="s">
        <v>136</v>
      </c>
      <c r="G423" s="368" t="s">
        <v>835</v>
      </c>
      <c r="H423" s="368" t="s">
        <v>501</v>
      </c>
      <c r="I423" s="368" t="s">
        <v>785</v>
      </c>
      <c r="J423" s="368" t="s">
        <v>1185</v>
      </c>
      <c r="K423" s="368" t="s">
        <v>818</v>
      </c>
      <c r="L423" s="369">
        <v>2025</v>
      </c>
      <c r="M423" s="370">
        <v>5100</v>
      </c>
      <c r="N423" s="370">
        <v>600</v>
      </c>
      <c r="O423" s="368" t="s">
        <v>819</v>
      </c>
    </row>
    <row r="424" spans="1:15" x14ac:dyDescent="0.3">
      <c r="A424" s="368" t="s">
        <v>726</v>
      </c>
      <c r="B424" s="368" t="s">
        <v>378</v>
      </c>
      <c r="C424" s="368" t="s">
        <v>590</v>
      </c>
      <c r="D424" s="368" t="s">
        <v>136</v>
      </c>
      <c r="E424" s="368" t="s">
        <v>153</v>
      </c>
      <c r="F424" s="368" t="s">
        <v>136</v>
      </c>
      <c r="G424" s="368" t="s">
        <v>835</v>
      </c>
      <c r="H424" s="368" t="s">
        <v>537</v>
      </c>
      <c r="I424" s="368" t="s">
        <v>798</v>
      </c>
      <c r="J424" s="368" t="s">
        <v>739</v>
      </c>
      <c r="K424" s="368" t="s">
        <v>818</v>
      </c>
      <c r="L424" s="369">
        <v>2025</v>
      </c>
      <c r="M424" s="370">
        <v>224602.4</v>
      </c>
      <c r="N424" s="370">
        <v>5252</v>
      </c>
      <c r="O424" s="368" t="s">
        <v>819</v>
      </c>
    </row>
    <row r="425" spans="1:15" x14ac:dyDescent="0.3">
      <c r="A425" s="368" t="s">
        <v>726</v>
      </c>
      <c r="B425" s="368" t="s">
        <v>378</v>
      </c>
      <c r="C425" s="368" t="s">
        <v>590</v>
      </c>
      <c r="D425" s="368" t="s">
        <v>136</v>
      </c>
      <c r="E425" s="368" t="s">
        <v>153</v>
      </c>
      <c r="F425" s="368" t="s">
        <v>136</v>
      </c>
      <c r="G425" s="368" t="s">
        <v>835</v>
      </c>
      <c r="H425" s="368" t="s">
        <v>320</v>
      </c>
      <c r="I425" s="368" t="s">
        <v>797</v>
      </c>
      <c r="J425" s="368" t="s">
        <v>745</v>
      </c>
      <c r="K425" s="368" t="s">
        <v>818</v>
      </c>
      <c r="L425" s="369">
        <v>2025</v>
      </c>
      <c r="M425" s="370">
        <v>9497.4349999999995</v>
      </c>
      <c r="N425" s="370">
        <v>999.73</v>
      </c>
      <c r="O425" s="368" t="s">
        <v>819</v>
      </c>
    </row>
    <row r="426" spans="1:15" x14ac:dyDescent="0.3">
      <c r="A426" s="368" t="s">
        <v>726</v>
      </c>
      <c r="B426" s="368" t="s">
        <v>378</v>
      </c>
      <c r="C426" s="368" t="s">
        <v>590</v>
      </c>
      <c r="D426" s="368" t="s">
        <v>136</v>
      </c>
      <c r="E426" s="368" t="s">
        <v>153</v>
      </c>
      <c r="F426" s="368" t="s">
        <v>136</v>
      </c>
      <c r="G426" s="368" t="s">
        <v>835</v>
      </c>
      <c r="H426" s="368" t="s">
        <v>552</v>
      </c>
      <c r="I426" s="368" t="s">
        <v>791</v>
      </c>
      <c r="J426" s="368" t="s">
        <v>760</v>
      </c>
      <c r="K426" s="368" t="s">
        <v>818</v>
      </c>
      <c r="L426" s="369">
        <v>2025</v>
      </c>
      <c r="M426" s="370">
        <v>600000</v>
      </c>
      <c r="N426" s="370">
        <v>300000</v>
      </c>
      <c r="O426" s="368" t="s">
        <v>819</v>
      </c>
    </row>
    <row r="427" spans="1:15" x14ac:dyDescent="0.3">
      <c r="A427" s="368" t="s">
        <v>726</v>
      </c>
      <c r="B427" s="368" t="s">
        <v>378</v>
      </c>
      <c r="C427" s="368" t="s">
        <v>590</v>
      </c>
      <c r="D427" s="368" t="s">
        <v>136</v>
      </c>
      <c r="E427" s="368" t="s">
        <v>153</v>
      </c>
      <c r="F427" s="368" t="s">
        <v>136</v>
      </c>
      <c r="G427" s="368" t="s">
        <v>835</v>
      </c>
      <c r="H427" s="368" t="s">
        <v>554</v>
      </c>
      <c r="I427" s="368" t="s">
        <v>801</v>
      </c>
      <c r="J427" s="368" t="s">
        <v>760</v>
      </c>
      <c r="K427" s="368" t="s">
        <v>818</v>
      </c>
      <c r="L427" s="369">
        <v>2025</v>
      </c>
      <c r="M427" s="370">
        <v>4661250</v>
      </c>
      <c r="N427" s="370">
        <v>1243000</v>
      </c>
      <c r="O427" s="368" t="s">
        <v>819</v>
      </c>
    </row>
    <row r="428" spans="1:15" x14ac:dyDescent="0.3">
      <c r="A428" s="368" t="s">
        <v>726</v>
      </c>
      <c r="B428" s="368" t="s">
        <v>378</v>
      </c>
      <c r="C428" s="368" t="s">
        <v>590</v>
      </c>
      <c r="D428" s="368" t="s">
        <v>136</v>
      </c>
      <c r="E428" s="368" t="s">
        <v>153</v>
      </c>
      <c r="F428" s="368" t="s">
        <v>136</v>
      </c>
      <c r="G428" s="368" t="s">
        <v>835</v>
      </c>
      <c r="H428" s="368" t="s">
        <v>398</v>
      </c>
      <c r="I428" s="368" t="s">
        <v>786</v>
      </c>
      <c r="J428" s="368" t="s">
        <v>770</v>
      </c>
      <c r="K428" s="368" t="s">
        <v>818</v>
      </c>
      <c r="L428" s="369">
        <v>2025</v>
      </c>
      <c r="M428" s="370">
        <v>72150</v>
      </c>
      <c r="N428" s="370">
        <v>9620</v>
      </c>
      <c r="O428" s="368" t="s">
        <v>819</v>
      </c>
    </row>
    <row r="429" spans="1:15" x14ac:dyDescent="0.3">
      <c r="A429" s="368" t="s">
        <v>726</v>
      </c>
      <c r="B429" s="368" t="s">
        <v>378</v>
      </c>
      <c r="C429" s="368" t="s">
        <v>590</v>
      </c>
      <c r="D429" s="368" t="s">
        <v>136</v>
      </c>
      <c r="E429" s="368" t="s">
        <v>153</v>
      </c>
      <c r="F429" s="368" t="s">
        <v>136</v>
      </c>
      <c r="G429" s="368" t="s">
        <v>835</v>
      </c>
      <c r="H429" s="368" t="s">
        <v>506</v>
      </c>
      <c r="I429" s="368" t="s">
        <v>798</v>
      </c>
      <c r="J429" s="368" t="s">
        <v>1185</v>
      </c>
      <c r="K429" s="368" t="s">
        <v>818</v>
      </c>
      <c r="L429" s="369">
        <v>2025</v>
      </c>
      <c r="M429" s="370">
        <v>13920</v>
      </c>
      <c r="N429" s="370">
        <v>800</v>
      </c>
      <c r="O429" s="368" t="s">
        <v>819</v>
      </c>
    </row>
    <row r="430" spans="1:15" x14ac:dyDescent="0.3">
      <c r="A430" s="368" t="s">
        <v>726</v>
      </c>
      <c r="B430" s="368" t="s">
        <v>378</v>
      </c>
      <c r="C430" s="368" t="s">
        <v>590</v>
      </c>
      <c r="D430" s="368" t="s">
        <v>136</v>
      </c>
      <c r="E430" s="368" t="s">
        <v>153</v>
      </c>
      <c r="F430" s="368" t="s">
        <v>136</v>
      </c>
      <c r="G430" s="368" t="s">
        <v>835</v>
      </c>
      <c r="H430" s="368" t="s">
        <v>542</v>
      </c>
      <c r="I430" s="368" t="s">
        <v>800</v>
      </c>
      <c r="J430" s="368" t="s">
        <v>745</v>
      </c>
      <c r="K430" s="368" t="s">
        <v>818</v>
      </c>
      <c r="L430" s="369">
        <v>2025</v>
      </c>
      <c r="M430" s="370">
        <v>40020.5</v>
      </c>
      <c r="N430" s="370">
        <v>3078.5</v>
      </c>
      <c r="O430" s="368" t="s">
        <v>819</v>
      </c>
    </row>
    <row r="431" spans="1:15" x14ac:dyDescent="0.3">
      <c r="A431" s="368" t="s">
        <v>726</v>
      </c>
      <c r="B431" s="368" t="s">
        <v>378</v>
      </c>
      <c r="C431" s="368" t="s">
        <v>590</v>
      </c>
      <c r="D431" s="368" t="s">
        <v>136</v>
      </c>
      <c r="E431" s="368" t="s">
        <v>153</v>
      </c>
      <c r="F431" s="368" t="s">
        <v>136</v>
      </c>
      <c r="G431" s="368" t="s">
        <v>835</v>
      </c>
      <c r="H431" s="368" t="s">
        <v>329</v>
      </c>
      <c r="I431" s="368" t="s">
        <v>799</v>
      </c>
      <c r="J431" s="368" t="s">
        <v>745</v>
      </c>
      <c r="K431" s="368" t="s">
        <v>818</v>
      </c>
      <c r="L431" s="369">
        <v>2025</v>
      </c>
      <c r="M431" s="370">
        <v>259.60000000000002</v>
      </c>
      <c r="N431" s="370">
        <v>23.6</v>
      </c>
      <c r="O431" s="368" t="s">
        <v>819</v>
      </c>
    </row>
    <row r="432" spans="1:15" x14ac:dyDescent="0.3">
      <c r="A432" s="368" t="s">
        <v>726</v>
      </c>
      <c r="B432" s="368" t="s">
        <v>378</v>
      </c>
      <c r="C432" s="368" t="s">
        <v>590</v>
      </c>
      <c r="D432" s="368" t="s">
        <v>136</v>
      </c>
      <c r="E432" s="368" t="s">
        <v>153</v>
      </c>
      <c r="F432" s="368" t="s">
        <v>136</v>
      </c>
      <c r="G432" s="368" t="s">
        <v>835</v>
      </c>
      <c r="H432" s="368" t="s">
        <v>330</v>
      </c>
      <c r="I432" s="368" t="s">
        <v>788</v>
      </c>
      <c r="J432" s="368" t="s">
        <v>745</v>
      </c>
      <c r="K432" s="368" t="s">
        <v>818</v>
      </c>
      <c r="L432" s="369">
        <v>2025</v>
      </c>
      <c r="M432" s="370">
        <v>562296</v>
      </c>
      <c r="N432" s="370">
        <v>35143.5</v>
      </c>
      <c r="O432" s="368" t="s">
        <v>819</v>
      </c>
    </row>
    <row r="433" spans="1:15" x14ac:dyDescent="0.3">
      <c r="A433" s="368" t="s">
        <v>726</v>
      </c>
      <c r="B433" s="368" t="s">
        <v>378</v>
      </c>
      <c r="C433" s="368" t="s">
        <v>590</v>
      </c>
      <c r="D433" s="368" t="s">
        <v>136</v>
      </c>
      <c r="E433" s="368" t="s">
        <v>153</v>
      </c>
      <c r="F433" s="368" t="s">
        <v>136</v>
      </c>
      <c r="G433" s="368" t="s">
        <v>835</v>
      </c>
      <c r="H433" s="368" t="s">
        <v>334</v>
      </c>
      <c r="I433" s="368" t="s">
        <v>790</v>
      </c>
      <c r="J433" s="368" t="s">
        <v>745</v>
      </c>
      <c r="K433" s="368" t="s">
        <v>818</v>
      </c>
      <c r="L433" s="369">
        <v>2025</v>
      </c>
      <c r="M433" s="370">
        <v>51.713200000000001</v>
      </c>
      <c r="N433" s="370">
        <v>2.92</v>
      </c>
      <c r="O433" s="368" t="s">
        <v>819</v>
      </c>
    </row>
    <row r="434" spans="1:15" x14ac:dyDescent="0.3">
      <c r="A434" s="368" t="s">
        <v>726</v>
      </c>
      <c r="B434" s="368" t="s">
        <v>378</v>
      </c>
      <c r="C434" s="368" t="s">
        <v>590</v>
      </c>
      <c r="D434" s="368" t="s">
        <v>136</v>
      </c>
      <c r="E434" s="368" t="s">
        <v>153</v>
      </c>
      <c r="F434" s="368" t="s">
        <v>136</v>
      </c>
      <c r="G434" s="368" t="s">
        <v>835</v>
      </c>
      <c r="H434" s="368" t="s">
        <v>337</v>
      </c>
      <c r="I434" s="368" t="s">
        <v>784</v>
      </c>
      <c r="J434" s="368" t="s">
        <v>745</v>
      </c>
      <c r="K434" s="368" t="s">
        <v>818</v>
      </c>
      <c r="L434" s="369">
        <v>2025</v>
      </c>
      <c r="M434" s="370">
        <v>12468.924000000001</v>
      </c>
      <c r="N434" s="370">
        <v>1332.15</v>
      </c>
      <c r="O434" s="368" t="s">
        <v>819</v>
      </c>
    </row>
    <row r="435" spans="1:15" x14ac:dyDescent="0.3">
      <c r="A435" s="368" t="s">
        <v>726</v>
      </c>
      <c r="B435" s="368" t="s">
        <v>378</v>
      </c>
      <c r="C435" s="368" t="s">
        <v>590</v>
      </c>
      <c r="D435" s="368" t="s">
        <v>136</v>
      </c>
      <c r="E435" s="368" t="s">
        <v>153</v>
      </c>
      <c r="F435" s="368" t="s">
        <v>136</v>
      </c>
      <c r="G435" s="368" t="s">
        <v>835</v>
      </c>
      <c r="H435" s="368" t="s">
        <v>567</v>
      </c>
      <c r="I435" s="368" t="s">
        <v>795</v>
      </c>
      <c r="J435" s="368" t="s">
        <v>773</v>
      </c>
      <c r="K435" s="368" t="s">
        <v>818</v>
      </c>
      <c r="L435" s="369">
        <v>2025</v>
      </c>
      <c r="M435" s="370">
        <v>102</v>
      </c>
      <c r="N435" s="370">
        <v>50</v>
      </c>
      <c r="O435" s="368" t="s">
        <v>821</v>
      </c>
    </row>
    <row r="436" spans="1:15" x14ac:dyDescent="0.3">
      <c r="A436" s="368" t="s">
        <v>726</v>
      </c>
      <c r="B436" s="368" t="s">
        <v>378</v>
      </c>
      <c r="C436" s="368" t="s">
        <v>590</v>
      </c>
      <c r="D436" s="368" t="s">
        <v>136</v>
      </c>
      <c r="E436" s="368" t="s">
        <v>153</v>
      </c>
      <c r="F436" s="368" t="s">
        <v>136</v>
      </c>
      <c r="G436" s="368" t="s">
        <v>835</v>
      </c>
      <c r="H436" s="368" t="s">
        <v>508</v>
      </c>
      <c r="I436" s="368" t="s">
        <v>798</v>
      </c>
      <c r="J436" s="368" t="s">
        <v>1185</v>
      </c>
      <c r="K436" s="368" t="s">
        <v>818</v>
      </c>
      <c r="L436" s="369">
        <v>2025</v>
      </c>
      <c r="M436" s="370">
        <v>7000</v>
      </c>
      <c r="N436" s="370">
        <v>1000</v>
      </c>
      <c r="O436" s="368" t="s">
        <v>819</v>
      </c>
    </row>
    <row r="437" spans="1:15" x14ac:dyDescent="0.3">
      <c r="A437" s="368" t="s">
        <v>726</v>
      </c>
      <c r="B437" s="368" t="s">
        <v>378</v>
      </c>
      <c r="C437" s="368" t="s">
        <v>590</v>
      </c>
      <c r="D437" s="368" t="s">
        <v>136</v>
      </c>
      <c r="E437" s="368" t="s">
        <v>153</v>
      </c>
      <c r="F437" s="368" t="s">
        <v>136</v>
      </c>
      <c r="G437" s="368" t="s">
        <v>835</v>
      </c>
      <c r="H437" s="368" t="s">
        <v>509</v>
      </c>
      <c r="I437" s="368" t="s">
        <v>798</v>
      </c>
      <c r="J437" s="368" t="s">
        <v>1185</v>
      </c>
      <c r="K437" s="368" t="s">
        <v>818</v>
      </c>
      <c r="L437" s="369">
        <v>2025</v>
      </c>
      <c r="M437" s="370">
        <v>963.96771213691397</v>
      </c>
      <c r="N437" s="370">
        <v>124</v>
      </c>
      <c r="O437" s="368" t="s">
        <v>819</v>
      </c>
    </row>
    <row r="438" spans="1:15" x14ac:dyDescent="0.3">
      <c r="A438" s="368" t="s">
        <v>726</v>
      </c>
      <c r="B438" s="368" t="s">
        <v>378</v>
      </c>
      <c r="C438" s="368" t="s">
        <v>590</v>
      </c>
      <c r="D438" s="368" t="s">
        <v>136</v>
      </c>
      <c r="E438" s="368" t="s">
        <v>153</v>
      </c>
      <c r="F438" s="368" t="s">
        <v>136</v>
      </c>
      <c r="G438" s="368" t="s">
        <v>835</v>
      </c>
      <c r="H438" s="368" t="s">
        <v>510</v>
      </c>
      <c r="I438" s="368" t="s">
        <v>798</v>
      </c>
      <c r="J438" s="368" t="s">
        <v>1185</v>
      </c>
      <c r="K438" s="368" t="s">
        <v>818</v>
      </c>
      <c r="L438" s="369">
        <v>2025</v>
      </c>
      <c r="M438" s="370">
        <v>699.6</v>
      </c>
      <c r="N438" s="370">
        <v>120</v>
      </c>
      <c r="O438" s="368" t="s">
        <v>819</v>
      </c>
    </row>
    <row r="439" spans="1:15" x14ac:dyDescent="0.3">
      <c r="A439" s="368" t="s">
        <v>726</v>
      </c>
      <c r="B439" s="368" t="s">
        <v>378</v>
      </c>
      <c r="C439" s="368" t="s">
        <v>590</v>
      </c>
      <c r="D439" s="368" t="s">
        <v>136</v>
      </c>
      <c r="E439" s="368" t="s">
        <v>153</v>
      </c>
      <c r="F439" s="368" t="s">
        <v>136</v>
      </c>
      <c r="G439" s="368" t="s">
        <v>835</v>
      </c>
      <c r="H439" s="368" t="s">
        <v>338</v>
      </c>
      <c r="I439" s="368" t="s">
        <v>786</v>
      </c>
      <c r="J439" s="368" t="s">
        <v>745</v>
      </c>
      <c r="K439" s="368" t="s">
        <v>818</v>
      </c>
      <c r="L439" s="369">
        <v>2025</v>
      </c>
      <c r="M439" s="370">
        <v>18384.8</v>
      </c>
      <c r="N439" s="370">
        <v>980</v>
      </c>
      <c r="O439" s="368" t="s">
        <v>819</v>
      </c>
    </row>
    <row r="440" spans="1:15" x14ac:dyDescent="0.3">
      <c r="A440" s="368" t="s">
        <v>726</v>
      </c>
      <c r="B440" s="368" t="s">
        <v>378</v>
      </c>
      <c r="C440" s="368" t="s">
        <v>590</v>
      </c>
      <c r="D440" s="368" t="s">
        <v>136</v>
      </c>
      <c r="E440" s="368" t="s">
        <v>153</v>
      </c>
      <c r="F440" s="368" t="s">
        <v>136</v>
      </c>
      <c r="G440" s="368" t="s">
        <v>835</v>
      </c>
      <c r="H440" s="368" t="s">
        <v>557</v>
      </c>
      <c r="I440" s="368" t="s">
        <v>801</v>
      </c>
      <c r="J440" s="368" t="s">
        <v>760</v>
      </c>
      <c r="K440" s="368" t="s">
        <v>818</v>
      </c>
      <c r="L440" s="369">
        <v>2025</v>
      </c>
      <c r="M440" s="370">
        <v>534405.6</v>
      </c>
      <c r="N440" s="370">
        <v>329880</v>
      </c>
      <c r="O440" s="368" t="s">
        <v>819</v>
      </c>
    </row>
    <row r="441" spans="1:15" x14ac:dyDescent="0.3">
      <c r="A441" s="368" t="s">
        <v>726</v>
      </c>
      <c r="B441" s="368" t="s">
        <v>378</v>
      </c>
      <c r="C441" s="368" t="s">
        <v>590</v>
      </c>
      <c r="D441" s="368" t="s">
        <v>136</v>
      </c>
      <c r="E441" s="368" t="s">
        <v>153</v>
      </c>
      <c r="F441" s="368" t="s">
        <v>136</v>
      </c>
      <c r="G441" s="368" t="s">
        <v>835</v>
      </c>
      <c r="H441" s="368" t="s">
        <v>432</v>
      </c>
      <c r="I441" s="368" t="s">
        <v>798</v>
      </c>
      <c r="J441" s="368" t="s">
        <v>774</v>
      </c>
      <c r="K441" s="368" t="s">
        <v>818</v>
      </c>
      <c r="L441" s="369">
        <v>2025</v>
      </c>
      <c r="M441" s="370">
        <v>430891.5</v>
      </c>
      <c r="N441" s="370">
        <v>110485</v>
      </c>
      <c r="O441" s="368" t="s">
        <v>821</v>
      </c>
    </row>
    <row r="442" spans="1:15" x14ac:dyDescent="0.3">
      <c r="A442" s="368" t="s">
        <v>726</v>
      </c>
      <c r="B442" s="368" t="s">
        <v>378</v>
      </c>
      <c r="C442" s="368" t="s">
        <v>590</v>
      </c>
      <c r="D442" s="368" t="s">
        <v>136</v>
      </c>
      <c r="E442" s="368" t="s">
        <v>153</v>
      </c>
      <c r="F442" s="368" t="s">
        <v>136</v>
      </c>
      <c r="G442" s="368" t="s">
        <v>835</v>
      </c>
      <c r="H442" s="368" t="s">
        <v>539</v>
      </c>
      <c r="I442" s="368" t="s">
        <v>789</v>
      </c>
      <c r="J442" s="368" t="s">
        <v>740</v>
      </c>
      <c r="K442" s="368" t="s">
        <v>818</v>
      </c>
      <c r="L442" s="369">
        <v>2025</v>
      </c>
      <c r="M442" s="370">
        <v>15843999.0378445</v>
      </c>
      <c r="N442" s="370">
        <v>1694775.8755000001</v>
      </c>
      <c r="O442" s="368" t="s">
        <v>819</v>
      </c>
    </row>
    <row r="443" spans="1:15" x14ac:dyDescent="0.3">
      <c r="A443" s="368" t="s">
        <v>726</v>
      </c>
      <c r="B443" s="368" t="s">
        <v>378</v>
      </c>
      <c r="C443" s="368" t="s">
        <v>590</v>
      </c>
      <c r="D443" s="368" t="s">
        <v>136</v>
      </c>
      <c r="E443" s="368" t="s">
        <v>153</v>
      </c>
      <c r="F443" s="368" t="s">
        <v>136</v>
      </c>
      <c r="G443" s="368" t="s">
        <v>835</v>
      </c>
      <c r="H443" s="368" t="s">
        <v>513</v>
      </c>
      <c r="I443" s="368" t="s">
        <v>798</v>
      </c>
      <c r="J443" s="368" t="s">
        <v>1185</v>
      </c>
      <c r="K443" s="368" t="s">
        <v>818</v>
      </c>
      <c r="L443" s="369">
        <v>2025</v>
      </c>
      <c r="M443" s="370">
        <v>11768.839555925801</v>
      </c>
      <c r="N443" s="370">
        <v>1210</v>
      </c>
      <c r="O443" s="368" t="s">
        <v>819</v>
      </c>
    </row>
    <row r="444" spans="1:15" x14ac:dyDescent="0.3">
      <c r="A444" s="368" t="s">
        <v>726</v>
      </c>
      <c r="B444" s="368" t="s">
        <v>378</v>
      </c>
      <c r="C444" s="368" t="s">
        <v>590</v>
      </c>
      <c r="D444" s="368" t="s">
        <v>136</v>
      </c>
      <c r="E444" s="368" t="s">
        <v>153</v>
      </c>
      <c r="F444" s="368" t="s">
        <v>136</v>
      </c>
      <c r="G444" s="368" t="s">
        <v>835</v>
      </c>
      <c r="H444" s="368" t="s">
        <v>565</v>
      </c>
      <c r="I444" s="368" t="s">
        <v>798</v>
      </c>
      <c r="J444" s="368" t="s">
        <v>767</v>
      </c>
      <c r="K444" s="368" t="s">
        <v>818</v>
      </c>
      <c r="L444" s="369">
        <v>2025</v>
      </c>
      <c r="M444" s="370">
        <v>30501.360000000001</v>
      </c>
      <c r="N444" s="370">
        <v>3138</v>
      </c>
      <c r="O444" s="368" t="s">
        <v>819</v>
      </c>
    </row>
    <row r="445" spans="1:15" x14ac:dyDescent="0.3">
      <c r="A445" s="368" t="s">
        <v>726</v>
      </c>
      <c r="B445" s="368" t="s">
        <v>378</v>
      </c>
      <c r="C445" s="368" t="s">
        <v>590</v>
      </c>
      <c r="D445" s="368" t="s">
        <v>136</v>
      </c>
      <c r="E445" s="368" t="s">
        <v>153</v>
      </c>
      <c r="F445" s="368" t="s">
        <v>136</v>
      </c>
      <c r="G445" s="368" t="s">
        <v>835</v>
      </c>
      <c r="H445" s="368" t="s">
        <v>560</v>
      </c>
      <c r="I445" s="368" t="s">
        <v>788</v>
      </c>
      <c r="J445" s="368" t="s">
        <v>761</v>
      </c>
      <c r="K445" s="368" t="s">
        <v>818</v>
      </c>
      <c r="L445" s="369">
        <v>2025</v>
      </c>
      <c r="M445" s="370">
        <v>283928.75</v>
      </c>
      <c r="N445" s="370">
        <v>811225</v>
      </c>
      <c r="O445" s="368" t="s">
        <v>819</v>
      </c>
    </row>
    <row r="446" spans="1:15" x14ac:dyDescent="0.3">
      <c r="A446" s="368" t="s">
        <v>726</v>
      </c>
      <c r="B446" s="368" t="s">
        <v>378</v>
      </c>
      <c r="C446" s="368" t="s">
        <v>590</v>
      </c>
      <c r="D446" s="368" t="s">
        <v>136</v>
      </c>
      <c r="E446" s="368" t="s">
        <v>153</v>
      </c>
      <c r="F446" s="368" t="s">
        <v>136</v>
      </c>
      <c r="G446" s="368" t="s">
        <v>835</v>
      </c>
      <c r="H446" s="368" t="s">
        <v>540</v>
      </c>
      <c r="I446" s="368" t="s">
        <v>790</v>
      </c>
      <c r="J446" s="368" t="s">
        <v>742</v>
      </c>
      <c r="K446" s="368" t="s">
        <v>818</v>
      </c>
      <c r="L446" s="369">
        <v>2025</v>
      </c>
      <c r="M446" s="370">
        <v>660000</v>
      </c>
      <c r="N446" s="370">
        <v>22000</v>
      </c>
      <c r="O446" s="368" t="s">
        <v>819</v>
      </c>
    </row>
    <row r="447" spans="1:15" x14ac:dyDescent="0.3">
      <c r="A447" s="368" t="s">
        <v>726</v>
      </c>
      <c r="B447" s="368" t="s">
        <v>378</v>
      </c>
      <c r="C447" s="368" t="s">
        <v>590</v>
      </c>
      <c r="D447" s="368" t="s">
        <v>136</v>
      </c>
      <c r="E447" s="368" t="s">
        <v>153</v>
      </c>
      <c r="F447" s="368" t="s">
        <v>136</v>
      </c>
      <c r="G447" s="368" t="s">
        <v>835</v>
      </c>
      <c r="H447" s="368" t="s">
        <v>546</v>
      </c>
      <c r="I447" s="368" t="s">
        <v>801</v>
      </c>
      <c r="J447" s="368" t="s">
        <v>760</v>
      </c>
      <c r="K447" s="368" t="s">
        <v>818</v>
      </c>
      <c r="L447" s="369">
        <v>2025</v>
      </c>
      <c r="M447" s="370">
        <v>94650</v>
      </c>
      <c r="N447" s="370">
        <v>31550</v>
      </c>
      <c r="O447" s="368" t="s">
        <v>819</v>
      </c>
    </row>
    <row r="448" spans="1:15" x14ac:dyDescent="0.3">
      <c r="A448" s="368" t="s">
        <v>726</v>
      </c>
      <c r="B448" s="368" t="s">
        <v>378</v>
      </c>
      <c r="C448" s="368" t="s">
        <v>590</v>
      </c>
      <c r="D448" s="368" t="s">
        <v>136</v>
      </c>
      <c r="E448" s="368" t="s">
        <v>153</v>
      </c>
      <c r="F448" s="368" t="s">
        <v>136</v>
      </c>
      <c r="G448" s="368" t="s">
        <v>835</v>
      </c>
      <c r="H448" s="368" t="s">
        <v>437</v>
      </c>
      <c r="I448" s="368" t="s">
        <v>796</v>
      </c>
      <c r="J448" s="368" t="s">
        <v>738</v>
      </c>
      <c r="K448" s="368" t="s">
        <v>818</v>
      </c>
      <c r="L448" s="369">
        <v>2025</v>
      </c>
      <c r="M448" s="370">
        <v>695.76</v>
      </c>
      <c r="N448" s="370">
        <v>78</v>
      </c>
      <c r="O448" s="368" t="s">
        <v>819</v>
      </c>
    </row>
    <row r="449" spans="1:15" x14ac:dyDescent="0.3">
      <c r="A449" s="368" t="s">
        <v>726</v>
      </c>
      <c r="B449" s="368" t="s">
        <v>378</v>
      </c>
      <c r="C449" s="368" t="s">
        <v>590</v>
      </c>
      <c r="D449" s="368" t="s">
        <v>136</v>
      </c>
      <c r="E449" s="368" t="s">
        <v>153</v>
      </c>
      <c r="F449" s="368" t="s">
        <v>136</v>
      </c>
      <c r="G449" s="368" t="s">
        <v>835</v>
      </c>
      <c r="H449" s="368" t="s">
        <v>548</v>
      </c>
      <c r="I449" s="368" t="s">
        <v>801</v>
      </c>
      <c r="J449" s="368" t="s">
        <v>760</v>
      </c>
      <c r="K449" s="368" t="s">
        <v>818</v>
      </c>
      <c r="L449" s="369">
        <v>2025</v>
      </c>
      <c r="M449" s="370">
        <v>216700</v>
      </c>
      <c r="N449" s="370">
        <v>197000</v>
      </c>
      <c r="O449" s="368" t="s">
        <v>819</v>
      </c>
    </row>
    <row r="450" spans="1:15" x14ac:dyDescent="0.3">
      <c r="A450" s="368" t="s">
        <v>726</v>
      </c>
      <c r="B450" s="368" t="s">
        <v>378</v>
      </c>
      <c r="C450" s="368" t="s">
        <v>590</v>
      </c>
      <c r="D450" s="368" t="s">
        <v>136</v>
      </c>
      <c r="E450" s="368" t="s">
        <v>153</v>
      </c>
      <c r="F450" s="368" t="s">
        <v>136</v>
      </c>
      <c r="G450" s="368" t="s">
        <v>835</v>
      </c>
      <c r="H450" s="368" t="s">
        <v>531</v>
      </c>
      <c r="I450" s="368" t="s">
        <v>786</v>
      </c>
      <c r="J450" s="368" t="s">
        <v>731</v>
      </c>
      <c r="K450" s="368" t="s">
        <v>818</v>
      </c>
      <c r="L450" s="369">
        <v>2025</v>
      </c>
      <c r="M450" s="370">
        <v>199080</v>
      </c>
      <c r="N450" s="370">
        <v>14220</v>
      </c>
      <c r="O450" s="368" t="s">
        <v>819</v>
      </c>
    </row>
    <row r="451" spans="1:15" x14ac:dyDescent="0.3">
      <c r="A451" s="368" t="s">
        <v>726</v>
      </c>
      <c r="B451" s="368" t="s">
        <v>378</v>
      </c>
      <c r="C451" s="368" t="s">
        <v>590</v>
      </c>
      <c r="D451" s="368" t="s">
        <v>136</v>
      </c>
      <c r="E451" s="368" t="s">
        <v>153</v>
      </c>
      <c r="F451" s="368" t="s">
        <v>136</v>
      </c>
      <c r="G451" s="368" t="s">
        <v>835</v>
      </c>
      <c r="H451" s="368" t="s">
        <v>561</v>
      </c>
      <c r="I451" s="368" t="s">
        <v>789</v>
      </c>
      <c r="J451" s="368" t="s">
        <v>761</v>
      </c>
      <c r="K451" s="368" t="s">
        <v>818</v>
      </c>
      <c r="L451" s="369">
        <v>2025</v>
      </c>
      <c r="M451" s="370">
        <v>408400</v>
      </c>
      <c r="N451" s="370">
        <v>20000</v>
      </c>
      <c r="O451" s="368" t="s">
        <v>819</v>
      </c>
    </row>
    <row r="452" spans="1:15" x14ac:dyDescent="0.3">
      <c r="A452" s="368" t="s">
        <v>726</v>
      </c>
      <c r="B452" s="368" t="s">
        <v>378</v>
      </c>
      <c r="C452" s="368" t="s">
        <v>590</v>
      </c>
      <c r="D452" s="368" t="s">
        <v>136</v>
      </c>
      <c r="E452" s="368" t="s">
        <v>153</v>
      </c>
      <c r="F452" s="368" t="s">
        <v>136</v>
      </c>
      <c r="G452" s="368" t="s">
        <v>835</v>
      </c>
      <c r="H452" s="368" t="s">
        <v>538</v>
      </c>
      <c r="I452" s="368" t="s">
        <v>798</v>
      </c>
      <c r="J452" s="368" t="s">
        <v>740</v>
      </c>
      <c r="K452" s="368" t="s">
        <v>818</v>
      </c>
      <c r="L452" s="369">
        <v>2025</v>
      </c>
      <c r="M452" s="370">
        <v>178.88</v>
      </c>
      <c r="N452" s="370">
        <v>17.2</v>
      </c>
      <c r="O452" s="368" t="s">
        <v>819</v>
      </c>
    </row>
    <row r="453" spans="1:15" x14ac:dyDescent="0.3">
      <c r="A453" s="368" t="s">
        <v>726</v>
      </c>
      <c r="B453" s="368" t="s">
        <v>378</v>
      </c>
      <c r="C453" s="368" t="s">
        <v>590</v>
      </c>
      <c r="D453" s="368" t="s">
        <v>136</v>
      </c>
      <c r="E453" s="368" t="s">
        <v>153</v>
      </c>
      <c r="F453" s="368" t="s">
        <v>136</v>
      </c>
      <c r="G453" s="368" t="s">
        <v>835</v>
      </c>
      <c r="H453" s="368" t="s">
        <v>412</v>
      </c>
      <c r="I453" s="368" t="s">
        <v>801</v>
      </c>
      <c r="J453" s="368" t="s">
        <v>1186</v>
      </c>
      <c r="K453" s="368" t="s">
        <v>818</v>
      </c>
      <c r="L453" s="369">
        <v>2025</v>
      </c>
      <c r="M453" s="370">
        <v>31250.1</v>
      </c>
      <c r="N453" s="370">
        <v>1941</v>
      </c>
      <c r="O453" s="368" t="s">
        <v>819</v>
      </c>
    </row>
    <row r="454" spans="1:15" x14ac:dyDescent="0.3">
      <c r="A454" s="368" t="s">
        <v>726</v>
      </c>
      <c r="B454" s="368" t="s">
        <v>378</v>
      </c>
      <c r="C454" s="368" t="s">
        <v>590</v>
      </c>
      <c r="D454" s="368" t="s">
        <v>136</v>
      </c>
      <c r="E454" s="368" t="s">
        <v>153</v>
      </c>
      <c r="F454" s="368" t="s">
        <v>136</v>
      </c>
      <c r="G454" s="368" t="s">
        <v>835</v>
      </c>
      <c r="H454" s="368" t="s">
        <v>423</v>
      </c>
      <c r="I454" s="368" t="s">
        <v>798</v>
      </c>
      <c r="J454" s="368" t="s">
        <v>781</v>
      </c>
      <c r="K454" s="368" t="s">
        <v>818</v>
      </c>
      <c r="L454" s="369">
        <v>2025</v>
      </c>
      <c r="M454" s="370">
        <v>353.4</v>
      </c>
      <c r="N454" s="370">
        <v>62</v>
      </c>
      <c r="O454" s="368" t="s">
        <v>819</v>
      </c>
    </row>
    <row r="455" spans="1:15" x14ac:dyDescent="0.3">
      <c r="A455" s="368" t="s">
        <v>726</v>
      </c>
      <c r="B455" s="368" t="s">
        <v>378</v>
      </c>
      <c r="C455" s="368" t="s">
        <v>590</v>
      </c>
      <c r="D455" s="368" t="s">
        <v>136</v>
      </c>
      <c r="E455" s="368" t="s">
        <v>153</v>
      </c>
      <c r="F455" s="368" t="s">
        <v>136</v>
      </c>
      <c r="G455" s="368" t="s">
        <v>835</v>
      </c>
      <c r="H455" s="368" t="s">
        <v>566</v>
      </c>
      <c r="I455" s="368" t="s">
        <v>798</v>
      </c>
      <c r="J455" s="368" t="s">
        <v>767</v>
      </c>
      <c r="K455" s="368" t="s">
        <v>818</v>
      </c>
      <c r="L455" s="369">
        <v>2025</v>
      </c>
      <c r="M455" s="370">
        <v>2368</v>
      </c>
      <c r="N455" s="370">
        <v>80</v>
      </c>
      <c r="O455" s="368" t="s">
        <v>819</v>
      </c>
    </row>
    <row r="456" spans="1:15" x14ac:dyDescent="0.3">
      <c r="A456" s="368" t="s">
        <v>726</v>
      </c>
      <c r="B456" s="368" t="s">
        <v>378</v>
      </c>
      <c r="C456" s="368" t="s">
        <v>590</v>
      </c>
      <c r="D456" s="368" t="s">
        <v>136</v>
      </c>
      <c r="E456" s="368" t="s">
        <v>153</v>
      </c>
      <c r="F456" s="368" t="s">
        <v>136</v>
      </c>
      <c r="G456" s="368" t="s">
        <v>835</v>
      </c>
      <c r="H456" s="368" t="s">
        <v>438</v>
      </c>
      <c r="I456" s="368" t="s">
        <v>790</v>
      </c>
      <c r="J456" s="368" t="s">
        <v>738</v>
      </c>
      <c r="K456" s="368" t="s">
        <v>818</v>
      </c>
      <c r="L456" s="369">
        <v>2025</v>
      </c>
      <c r="M456" s="370">
        <v>23140</v>
      </c>
      <c r="N456" s="370">
        <v>5200</v>
      </c>
      <c r="O456" s="368" t="s">
        <v>819</v>
      </c>
    </row>
    <row r="457" spans="1:15" x14ac:dyDescent="0.3">
      <c r="A457" s="368" t="s">
        <v>726</v>
      </c>
      <c r="B457" s="368" t="s">
        <v>378</v>
      </c>
      <c r="C457" s="368" t="s">
        <v>590</v>
      </c>
      <c r="D457" s="368" t="s">
        <v>136</v>
      </c>
      <c r="E457" s="368" t="s">
        <v>153</v>
      </c>
      <c r="F457" s="368" t="s">
        <v>136</v>
      </c>
      <c r="G457" s="368" t="s">
        <v>835</v>
      </c>
      <c r="H457" s="368" t="s">
        <v>556</v>
      </c>
      <c r="I457" s="368" t="s">
        <v>799</v>
      </c>
      <c r="J457" s="368" t="s">
        <v>760</v>
      </c>
      <c r="K457" s="368" t="s">
        <v>818</v>
      </c>
      <c r="L457" s="369">
        <v>2025</v>
      </c>
      <c r="M457" s="370">
        <v>82500</v>
      </c>
      <c r="N457" s="370">
        <v>55000</v>
      </c>
      <c r="O457" s="368" t="s">
        <v>819</v>
      </c>
    </row>
    <row r="458" spans="1:15" x14ac:dyDescent="0.3">
      <c r="A458" s="368" t="s">
        <v>726</v>
      </c>
      <c r="B458" s="368" t="s">
        <v>378</v>
      </c>
      <c r="C458" s="368" t="s">
        <v>590</v>
      </c>
      <c r="D458" s="368" t="s">
        <v>136</v>
      </c>
      <c r="E458" s="368" t="s">
        <v>153</v>
      </c>
      <c r="F458" s="368" t="s">
        <v>136</v>
      </c>
      <c r="G458" s="368" t="s">
        <v>835</v>
      </c>
      <c r="H458" s="368" t="s">
        <v>425</v>
      </c>
      <c r="I458" s="368" t="s">
        <v>798</v>
      </c>
      <c r="J458" s="368" t="s">
        <v>781</v>
      </c>
      <c r="K458" s="368" t="s">
        <v>818</v>
      </c>
      <c r="L458" s="369">
        <v>2025</v>
      </c>
      <c r="M458" s="370">
        <v>201.19</v>
      </c>
      <c r="N458" s="370">
        <v>31</v>
      </c>
      <c r="O458" s="368" t="s">
        <v>819</v>
      </c>
    </row>
    <row r="459" spans="1:15" x14ac:dyDescent="0.3">
      <c r="A459" s="368" t="s">
        <v>726</v>
      </c>
      <c r="B459" s="368" t="s">
        <v>378</v>
      </c>
      <c r="C459" s="368" t="s">
        <v>590</v>
      </c>
      <c r="D459" s="368" t="s">
        <v>136</v>
      </c>
      <c r="E459" s="368" t="s">
        <v>153</v>
      </c>
      <c r="F459" s="368" t="s">
        <v>136</v>
      </c>
      <c r="G459" s="368" t="s">
        <v>835</v>
      </c>
      <c r="H459" s="368" t="s">
        <v>339</v>
      </c>
      <c r="I459" s="368" t="s">
        <v>790</v>
      </c>
      <c r="J459" s="368" t="s">
        <v>745</v>
      </c>
      <c r="K459" s="368" t="s">
        <v>818</v>
      </c>
      <c r="L459" s="369">
        <v>2025</v>
      </c>
      <c r="M459" s="370">
        <v>4900</v>
      </c>
      <c r="N459" s="370">
        <v>245</v>
      </c>
      <c r="O459" s="368" t="s">
        <v>819</v>
      </c>
    </row>
    <row r="460" spans="1:15" x14ac:dyDescent="0.3">
      <c r="A460" s="368" t="s">
        <v>726</v>
      </c>
      <c r="B460" s="368" t="s">
        <v>378</v>
      </c>
      <c r="C460" s="368" t="s">
        <v>590</v>
      </c>
      <c r="D460" s="368" t="s">
        <v>136</v>
      </c>
      <c r="E460" s="368" t="s">
        <v>153</v>
      </c>
      <c r="F460" s="368" t="s">
        <v>136</v>
      </c>
      <c r="G460" s="368" t="s">
        <v>835</v>
      </c>
      <c r="H460" s="368" t="s">
        <v>340</v>
      </c>
      <c r="I460" s="368" t="s">
        <v>790</v>
      </c>
      <c r="J460" s="368" t="s">
        <v>745</v>
      </c>
      <c r="K460" s="368" t="s">
        <v>818</v>
      </c>
      <c r="L460" s="369">
        <v>2025</v>
      </c>
      <c r="M460" s="370">
        <v>8800</v>
      </c>
      <c r="N460" s="370">
        <v>800</v>
      </c>
      <c r="O460" s="368" t="s">
        <v>819</v>
      </c>
    </row>
    <row r="461" spans="1:15" x14ac:dyDescent="0.3">
      <c r="A461" s="368" t="s">
        <v>726</v>
      </c>
      <c r="B461" s="368" t="s">
        <v>378</v>
      </c>
      <c r="C461" s="368" t="s">
        <v>590</v>
      </c>
      <c r="D461" s="368" t="s">
        <v>136</v>
      </c>
      <c r="E461" s="368" t="s">
        <v>153</v>
      </c>
      <c r="F461" s="368" t="s">
        <v>136</v>
      </c>
      <c r="G461" s="368" t="s">
        <v>835</v>
      </c>
      <c r="H461" s="368" t="s">
        <v>533</v>
      </c>
      <c r="I461" s="368" t="s">
        <v>784</v>
      </c>
      <c r="J461" s="368" t="s">
        <v>732</v>
      </c>
      <c r="K461" s="368" t="s">
        <v>818</v>
      </c>
      <c r="L461" s="369">
        <v>2025</v>
      </c>
      <c r="M461" s="370">
        <v>78275</v>
      </c>
      <c r="N461" s="370">
        <v>10100</v>
      </c>
      <c r="O461" s="368" t="s">
        <v>819</v>
      </c>
    </row>
    <row r="462" spans="1:15" x14ac:dyDescent="0.3">
      <c r="A462" s="368" t="s">
        <v>726</v>
      </c>
      <c r="B462" s="368" t="s">
        <v>378</v>
      </c>
      <c r="C462" s="368" t="s">
        <v>590</v>
      </c>
      <c r="D462" s="368" t="s">
        <v>136</v>
      </c>
      <c r="E462" s="368" t="s">
        <v>153</v>
      </c>
      <c r="F462" s="368" t="s">
        <v>136</v>
      </c>
      <c r="G462" s="368" t="s">
        <v>835</v>
      </c>
      <c r="H462" s="368" t="s">
        <v>413</v>
      </c>
      <c r="I462" s="368" t="s">
        <v>785</v>
      </c>
      <c r="J462" s="368" t="s">
        <v>1186</v>
      </c>
      <c r="K462" s="368" t="s">
        <v>818</v>
      </c>
      <c r="L462" s="369">
        <v>2025</v>
      </c>
      <c r="M462" s="370">
        <v>219.78</v>
      </c>
      <c r="N462" s="370">
        <v>6</v>
      </c>
      <c r="O462" s="368" t="s">
        <v>819</v>
      </c>
    </row>
    <row r="463" spans="1:15" x14ac:dyDescent="0.3">
      <c r="A463" s="368" t="s">
        <v>726</v>
      </c>
      <c r="B463" s="368" t="s">
        <v>378</v>
      </c>
      <c r="C463" s="368" t="s">
        <v>590</v>
      </c>
      <c r="D463" s="368" t="s">
        <v>136</v>
      </c>
      <c r="E463" s="368" t="s">
        <v>153</v>
      </c>
      <c r="F463" s="368" t="s">
        <v>136</v>
      </c>
      <c r="G463" s="368" t="s">
        <v>835</v>
      </c>
      <c r="H463" s="368" t="s">
        <v>414</v>
      </c>
      <c r="I463" s="368" t="s">
        <v>801</v>
      </c>
      <c r="J463" s="368" t="s">
        <v>1186</v>
      </c>
      <c r="K463" s="368" t="s">
        <v>818</v>
      </c>
      <c r="L463" s="369">
        <v>2025</v>
      </c>
      <c r="M463" s="370">
        <v>57484.959999999999</v>
      </c>
      <c r="N463" s="370">
        <v>3016</v>
      </c>
      <c r="O463" s="368" t="s">
        <v>819</v>
      </c>
    </row>
    <row r="464" spans="1:15" x14ac:dyDescent="0.3">
      <c r="A464" s="368" t="s">
        <v>726</v>
      </c>
      <c r="B464" s="368" t="s">
        <v>378</v>
      </c>
      <c r="C464" s="368" t="s">
        <v>590</v>
      </c>
      <c r="D464" s="368" t="s">
        <v>136</v>
      </c>
      <c r="E464" s="368" t="s">
        <v>154</v>
      </c>
      <c r="F464" s="368" t="s">
        <v>136</v>
      </c>
      <c r="G464" s="368" t="s">
        <v>836</v>
      </c>
      <c r="H464" s="368" t="s">
        <v>543</v>
      </c>
      <c r="I464" s="368" t="s">
        <v>798</v>
      </c>
      <c r="J464" s="368" t="s">
        <v>756</v>
      </c>
      <c r="K464" s="368" t="s">
        <v>818</v>
      </c>
      <c r="L464" s="369">
        <v>2025</v>
      </c>
      <c r="M464" s="370">
        <v>10</v>
      </c>
      <c r="N464" s="370">
        <v>2</v>
      </c>
      <c r="O464" s="368" t="s">
        <v>819</v>
      </c>
    </row>
    <row r="465" spans="1:15" x14ac:dyDescent="0.3">
      <c r="A465" s="368" t="s">
        <v>726</v>
      </c>
      <c r="B465" s="368" t="s">
        <v>378</v>
      </c>
      <c r="C465" s="368" t="s">
        <v>590</v>
      </c>
      <c r="D465" s="368" t="s">
        <v>136</v>
      </c>
      <c r="E465" s="368" t="s">
        <v>154</v>
      </c>
      <c r="F465" s="368" t="s">
        <v>136</v>
      </c>
      <c r="G465" s="368" t="s">
        <v>836</v>
      </c>
      <c r="H465" s="368" t="s">
        <v>550</v>
      </c>
      <c r="I465" s="368" t="s">
        <v>801</v>
      </c>
      <c r="J465" s="368" t="s">
        <v>760</v>
      </c>
      <c r="K465" s="368" t="s">
        <v>818</v>
      </c>
      <c r="L465" s="369">
        <v>2025</v>
      </c>
      <c r="M465" s="370">
        <v>310206</v>
      </c>
      <c r="N465" s="370">
        <v>238620</v>
      </c>
      <c r="O465" s="368" t="s">
        <v>819</v>
      </c>
    </row>
    <row r="466" spans="1:15" x14ac:dyDescent="0.3">
      <c r="A466" s="368" t="s">
        <v>726</v>
      </c>
      <c r="B466" s="368" t="s">
        <v>378</v>
      </c>
      <c r="C466" s="368" t="s">
        <v>590</v>
      </c>
      <c r="D466" s="368" t="s">
        <v>136</v>
      </c>
      <c r="E466" s="368" t="s">
        <v>154</v>
      </c>
      <c r="F466" s="368" t="s">
        <v>136</v>
      </c>
      <c r="G466" s="368" t="s">
        <v>836</v>
      </c>
      <c r="H466" s="368" t="s">
        <v>506</v>
      </c>
      <c r="I466" s="368" t="s">
        <v>798</v>
      </c>
      <c r="J466" s="368" t="s">
        <v>1185</v>
      </c>
      <c r="K466" s="368" t="s">
        <v>818</v>
      </c>
      <c r="L466" s="369">
        <v>2025</v>
      </c>
      <c r="M466" s="370">
        <v>3480</v>
      </c>
      <c r="N466" s="370">
        <v>200</v>
      </c>
      <c r="O466" s="368" t="s">
        <v>819</v>
      </c>
    </row>
    <row r="467" spans="1:15" x14ac:dyDescent="0.3">
      <c r="A467" s="368" t="s">
        <v>726</v>
      </c>
      <c r="B467" s="368" t="s">
        <v>378</v>
      </c>
      <c r="C467" s="368" t="s">
        <v>590</v>
      </c>
      <c r="D467" s="368" t="s">
        <v>136</v>
      </c>
      <c r="E467" s="368" t="s">
        <v>154</v>
      </c>
      <c r="F467" s="368" t="s">
        <v>136</v>
      </c>
      <c r="G467" s="368" t="s">
        <v>836</v>
      </c>
      <c r="H467" s="368" t="s">
        <v>541</v>
      </c>
      <c r="I467" s="368" t="s">
        <v>800</v>
      </c>
      <c r="J467" s="368" t="s">
        <v>745</v>
      </c>
      <c r="K467" s="368" t="s">
        <v>818</v>
      </c>
      <c r="L467" s="369">
        <v>2025</v>
      </c>
      <c r="M467" s="370">
        <v>50.6</v>
      </c>
      <c r="N467" s="370">
        <v>4.5999999999999996</v>
      </c>
      <c r="O467" s="368" t="s">
        <v>819</v>
      </c>
    </row>
    <row r="468" spans="1:15" x14ac:dyDescent="0.3">
      <c r="A468" s="368" t="s">
        <v>726</v>
      </c>
      <c r="B468" s="368" t="s">
        <v>378</v>
      </c>
      <c r="C468" s="368" t="s">
        <v>590</v>
      </c>
      <c r="D468" s="368" t="s">
        <v>136</v>
      </c>
      <c r="E468" s="368" t="s">
        <v>154</v>
      </c>
      <c r="F468" s="368" t="s">
        <v>136</v>
      </c>
      <c r="G468" s="368" t="s">
        <v>836</v>
      </c>
      <c r="H468" s="368" t="s">
        <v>542</v>
      </c>
      <c r="I468" s="368" t="s">
        <v>800</v>
      </c>
      <c r="J468" s="368" t="s">
        <v>745</v>
      </c>
      <c r="K468" s="368" t="s">
        <v>818</v>
      </c>
      <c r="L468" s="369">
        <v>2025</v>
      </c>
      <c r="M468" s="370">
        <v>24116.560000000001</v>
      </c>
      <c r="N468" s="370">
        <v>1855.12</v>
      </c>
      <c r="O468" s="368" t="s">
        <v>819</v>
      </c>
    </row>
    <row r="469" spans="1:15" x14ac:dyDescent="0.3">
      <c r="A469" s="368" t="s">
        <v>726</v>
      </c>
      <c r="B469" s="368" t="s">
        <v>378</v>
      </c>
      <c r="C469" s="368" t="s">
        <v>590</v>
      </c>
      <c r="D469" s="368" t="s">
        <v>136</v>
      </c>
      <c r="E469" s="368" t="s">
        <v>154</v>
      </c>
      <c r="F469" s="368" t="s">
        <v>136</v>
      </c>
      <c r="G469" s="368" t="s">
        <v>836</v>
      </c>
      <c r="H469" s="368" t="s">
        <v>330</v>
      </c>
      <c r="I469" s="368" t="s">
        <v>788</v>
      </c>
      <c r="J469" s="368" t="s">
        <v>745</v>
      </c>
      <c r="K469" s="368" t="s">
        <v>818</v>
      </c>
      <c r="L469" s="369">
        <v>2025</v>
      </c>
      <c r="M469" s="370">
        <v>57516.800000000003</v>
      </c>
      <c r="N469" s="370">
        <v>3594.8</v>
      </c>
      <c r="O469" s="368" t="s">
        <v>819</v>
      </c>
    </row>
    <row r="470" spans="1:15" x14ac:dyDescent="0.3">
      <c r="A470" s="368" t="s">
        <v>726</v>
      </c>
      <c r="B470" s="368" t="s">
        <v>378</v>
      </c>
      <c r="C470" s="368" t="s">
        <v>590</v>
      </c>
      <c r="D470" s="368" t="s">
        <v>136</v>
      </c>
      <c r="E470" s="368" t="s">
        <v>154</v>
      </c>
      <c r="F470" s="368" t="s">
        <v>136</v>
      </c>
      <c r="G470" s="368" t="s">
        <v>836</v>
      </c>
      <c r="H470" s="368" t="s">
        <v>334</v>
      </c>
      <c r="I470" s="368" t="s">
        <v>790</v>
      </c>
      <c r="J470" s="368" t="s">
        <v>745</v>
      </c>
      <c r="K470" s="368" t="s">
        <v>818</v>
      </c>
      <c r="L470" s="369">
        <v>2025</v>
      </c>
      <c r="M470" s="370">
        <v>5757.5209999999997</v>
      </c>
      <c r="N470" s="370">
        <v>325.10000000000002</v>
      </c>
      <c r="O470" s="368" t="s">
        <v>819</v>
      </c>
    </row>
    <row r="471" spans="1:15" x14ac:dyDescent="0.3">
      <c r="A471" s="368" t="s">
        <v>726</v>
      </c>
      <c r="B471" s="368" t="s">
        <v>378</v>
      </c>
      <c r="C471" s="368" t="s">
        <v>590</v>
      </c>
      <c r="D471" s="368" t="s">
        <v>136</v>
      </c>
      <c r="E471" s="368" t="s">
        <v>154</v>
      </c>
      <c r="F471" s="368" t="s">
        <v>136</v>
      </c>
      <c r="G471" s="368" t="s">
        <v>836</v>
      </c>
      <c r="H471" s="368" t="s">
        <v>508</v>
      </c>
      <c r="I471" s="368" t="s">
        <v>798</v>
      </c>
      <c r="J471" s="368" t="s">
        <v>1185</v>
      </c>
      <c r="K471" s="368" t="s">
        <v>818</v>
      </c>
      <c r="L471" s="369">
        <v>2025</v>
      </c>
      <c r="M471" s="370">
        <v>56000</v>
      </c>
      <c r="N471" s="370">
        <v>8000</v>
      </c>
      <c r="O471" s="368" t="s">
        <v>819</v>
      </c>
    </row>
    <row r="472" spans="1:15" x14ac:dyDescent="0.3">
      <c r="A472" s="368" t="s">
        <v>726</v>
      </c>
      <c r="B472" s="368" t="s">
        <v>378</v>
      </c>
      <c r="C472" s="368" t="s">
        <v>590</v>
      </c>
      <c r="D472" s="368" t="s">
        <v>136</v>
      </c>
      <c r="E472" s="368" t="s">
        <v>154</v>
      </c>
      <c r="F472" s="368" t="s">
        <v>136</v>
      </c>
      <c r="G472" s="368" t="s">
        <v>836</v>
      </c>
      <c r="H472" s="368" t="s">
        <v>539</v>
      </c>
      <c r="I472" s="368" t="s">
        <v>789</v>
      </c>
      <c r="J472" s="368" t="s">
        <v>740</v>
      </c>
      <c r="K472" s="368" t="s">
        <v>818</v>
      </c>
      <c r="L472" s="369">
        <v>2025</v>
      </c>
      <c r="M472" s="370">
        <v>1420546.45625</v>
      </c>
      <c r="N472" s="370">
        <v>151958.75</v>
      </c>
      <c r="O472" s="368" t="s">
        <v>819</v>
      </c>
    </row>
    <row r="473" spans="1:15" x14ac:dyDescent="0.3">
      <c r="A473" s="368" t="s">
        <v>726</v>
      </c>
      <c r="B473" s="368" t="s">
        <v>378</v>
      </c>
      <c r="C473" s="368" t="s">
        <v>590</v>
      </c>
      <c r="D473" s="368" t="s">
        <v>136</v>
      </c>
      <c r="E473" s="368" t="s">
        <v>154</v>
      </c>
      <c r="F473" s="368" t="s">
        <v>136</v>
      </c>
      <c r="G473" s="368" t="s">
        <v>836</v>
      </c>
      <c r="H473" s="368" t="s">
        <v>420</v>
      </c>
      <c r="I473" s="368" t="s">
        <v>789</v>
      </c>
      <c r="J473" s="368" t="s">
        <v>781</v>
      </c>
      <c r="K473" s="368" t="s">
        <v>818</v>
      </c>
      <c r="L473" s="369">
        <v>2025</v>
      </c>
      <c r="M473" s="370">
        <v>682.49</v>
      </c>
      <c r="N473" s="370">
        <v>491</v>
      </c>
      <c r="O473" s="368" t="s">
        <v>819</v>
      </c>
    </row>
    <row r="474" spans="1:15" x14ac:dyDescent="0.3">
      <c r="A474" s="368" t="s">
        <v>726</v>
      </c>
      <c r="B474" s="368" t="s">
        <v>378</v>
      </c>
      <c r="C474" s="368" t="s">
        <v>590</v>
      </c>
      <c r="D474" s="368" t="s">
        <v>136</v>
      </c>
      <c r="E474" s="368" t="s">
        <v>154</v>
      </c>
      <c r="F474" s="368" t="s">
        <v>136</v>
      </c>
      <c r="G474" s="368" t="s">
        <v>836</v>
      </c>
      <c r="H474" s="368" t="s">
        <v>565</v>
      </c>
      <c r="I474" s="368" t="s">
        <v>798</v>
      </c>
      <c r="J474" s="368" t="s">
        <v>767</v>
      </c>
      <c r="K474" s="368" t="s">
        <v>818</v>
      </c>
      <c r="L474" s="369">
        <v>2025</v>
      </c>
      <c r="M474" s="370">
        <v>213.84</v>
      </c>
      <c r="N474" s="370">
        <v>22</v>
      </c>
      <c r="O474" s="368" t="s">
        <v>819</v>
      </c>
    </row>
    <row r="475" spans="1:15" x14ac:dyDescent="0.3">
      <c r="A475" s="368" t="s">
        <v>726</v>
      </c>
      <c r="B475" s="368" t="s">
        <v>378</v>
      </c>
      <c r="C475" s="368" t="s">
        <v>590</v>
      </c>
      <c r="D475" s="368" t="s">
        <v>136</v>
      </c>
      <c r="E475" s="368" t="s">
        <v>154</v>
      </c>
      <c r="F475" s="368" t="s">
        <v>136</v>
      </c>
      <c r="G475" s="368" t="s">
        <v>836</v>
      </c>
      <c r="H475" s="368" t="s">
        <v>540</v>
      </c>
      <c r="I475" s="368" t="s">
        <v>790</v>
      </c>
      <c r="J475" s="368" t="s">
        <v>742</v>
      </c>
      <c r="K475" s="368" t="s">
        <v>818</v>
      </c>
      <c r="L475" s="369">
        <v>2025</v>
      </c>
      <c r="M475" s="370">
        <v>66000</v>
      </c>
      <c r="N475" s="370">
        <v>2200</v>
      </c>
      <c r="O475" s="368" t="s">
        <v>819</v>
      </c>
    </row>
    <row r="476" spans="1:15" x14ac:dyDescent="0.3">
      <c r="A476" s="368" t="s">
        <v>726</v>
      </c>
      <c r="B476" s="368" t="s">
        <v>378</v>
      </c>
      <c r="C476" s="368" t="s">
        <v>590</v>
      </c>
      <c r="D476" s="368" t="s">
        <v>136</v>
      </c>
      <c r="E476" s="368" t="s">
        <v>155</v>
      </c>
      <c r="F476" s="368" t="s">
        <v>136</v>
      </c>
      <c r="G476" s="368" t="s">
        <v>837</v>
      </c>
      <c r="H476" s="368" t="s">
        <v>489</v>
      </c>
      <c r="I476" s="368" t="s">
        <v>797</v>
      </c>
      <c r="J476" s="368" t="s">
        <v>1185</v>
      </c>
      <c r="K476" s="368" t="s">
        <v>818</v>
      </c>
      <c r="L476" s="369">
        <v>2025</v>
      </c>
      <c r="M476" s="370">
        <v>561.29999999999995</v>
      </c>
      <c r="N476" s="370">
        <v>30</v>
      </c>
      <c r="O476" s="368" t="s">
        <v>819</v>
      </c>
    </row>
    <row r="477" spans="1:15" x14ac:dyDescent="0.3">
      <c r="A477" s="368" t="s">
        <v>726</v>
      </c>
      <c r="B477" s="368" t="s">
        <v>378</v>
      </c>
      <c r="C477" s="368" t="s">
        <v>590</v>
      </c>
      <c r="D477" s="368" t="s">
        <v>136</v>
      </c>
      <c r="E477" s="368" t="s">
        <v>155</v>
      </c>
      <c r="F477" s="368" t="s">
        <v>136</v>
      </c>
      <c r="G477" s="368" t="s">
        <v>837</v>
      </c>
      <c r="H477" s="368" t="s">
        <v>499</v>
      </c>
      <c r="I477" s="368" t="s">
        <v>798</v>
      </c>
      <c r="J477" s="368" t="s">
        <v>1185</v>
      </c>
      <c r="K477" s="368" t="s">
        <v>818</v>
      </c>
      <c r="L477" s="369">
        <v>2025</v>
      </c>
      <c r="M477" s="370">
        <v>6000</v>
      </c>
      <c r="N477" s="370">
        <v>1000</v>
      </c>
      <c r="O477" s="368" t="s">
        <v>819</v>
      </c>
    </row>
    <row r="478" spans="1:15" x14ac:dyDescent="0.3">
      <c r="A478" s="368" t="s">
        <v>726</v>
      </c>
      <c r="B478" s="368" t="s">
        <v>378</v>
      </c>
      <c r="C478" s="368" t="s">
        <v>590</v>
      </c>
      <c r="D478" s="368" t="s">
        <v>136</v>
      </c>
      <c r="E478" s="368" t="s">
        <v>155</v>
      </c>
      <c r="F478" s="368" t="s">
        <v>136</v>
      </c>
      <c r="G478" s="368" t="s">
        <v>837</v>
      </c>
      <c r="H478" s="368" t="s">
        <v>319</v>
      </c>
      <c r="I478" s="368" t="s">
        <v>789</v>
      </c>
      <c r="J478" s="368" t="s">
        <v>745</v>
      </c>
      <c r="K478" s="368" t="s">
        <v>818</v>
      </c>
      <c r="L478" s="369">
        <v>2025</v>
      </c>
      <c r="M478" s="370">
        <v>555.36</v>
      </c>
      <c r="N478" s="370">
        <v>31.2</v>
      </c>
      <c r="O478" s="368" t="s">
        <v>819</v>
      </c>
    </row>
    <row r="479" spans="1:15" x14ac:dyDescent="0.3">
      <c r="A479" s="368" t="s">
        <v>726</v>
      </c>
      <c r="B479" s="368" t="s">
        <v>378</v>
      </c>
      <c r="C479" s="368" t="s">
        <v>590</v>
      </c>
      <c r="D479" s="368" t="s">
        <v>136</v>
      </c>
      <c r="E479" s="368" t="s">
        <v>155</v>
      </c>
      <c r="F479" s="368" t="s">
        <v>136</v>
      </c>
      <c r="G479" s="368" t="s">
        <v>837</v>
      </c>
      <c r="H479" s="368" t="s">
        <v>536</v>
      </c>
      <c r="I479" s="368" t="s">
        <v>789</v>
      </c>
      <c r="J479" s="368" t="s">
        <v>739</v>
      </c>
      <c r="K479" s="368" t="s">
        <v>818</v>
      </c>
      <c r="L479" s="369">
        <v>2025</v>
      </c>
      <c r="M479" s="370">
        <v>1058.605</v>
      </c>
      <c r="N479" s="370">
        <v>25.5</v>
      </c>
      <c r="O479" s="368" t="s">
        <v>819</v>
      </c>
    </row>
    <row r="480" spans="1:15" x14ac:dyDescent="0.3">
      <c r="A480" s="368" t="s">
        <v>726</v>
      </c>
      <c r="B480" s="368" t="s">
        <v>378</v>
      </c>
      <c r="C480" s="368" t="s">
        <v>590</v>
      </c>
      <c r="D480" s="368" t="s">
        <v>136</v>
      </c>
      <c r="E480" s="368" t="s">
        <v>155</v>
      </c>
      <c r="F480" s="368" t="s">
        <v>136</v>
      </c>
      <c r="G480" s="368" t="s">
        <v>837</v>
      </c>
      <c r="H480" s="368" t="s">
        <v>550</v>
      </c>
      <c r="I480" s="368" t="s">
        <v>801</v>
      </c>
      <c r="J480" s="368" t="s">
        <v>760</v>
      </c>
      <c r="K480" s="368" t="s">
        <v>818</v>
      </c>
      <c r="L480" s="369">
        <v>2025</v>
      </c>
      <c r="M480" s="370">
        <v>919789</v>
      </c>
      <c r="N480" s="370">
        <v>707530</v>
      </c>
      <c r="O480" s="368" t="s">
        <v>819</v>
      </c>
    </row>
    <row r="481" spans="1:15" x14ac:dyDescent="0.3">
      <c r="A481" s="368" t="s">
        <v>726</v>
      </c>
      <c r="B481" s="368" t="s">
        <v>378</v>
      </c>
      <c r="C481" s="368" t="s">
        <v>590</v>
      </c>
      <c r="D481" s="368" t="s">
        <v>136</v>
      </c>
      <c r="E481" s="368" t="s">
        <v>155</v>
      </c>
      <c r="F481" s="368" t="s">
        <v>136</v>
      </c>
      <c r="G481" s="368" t="s">
        <v>837</v>
      </c>
      <c r="H481" s="368" t="s">
        <v>537</v>
      </c>
      <c r="I481" s="368" t="s">
        <v>798</v>
      </c>
      <c r="J481" s="368" t="s">
        <v>739</v>
      </c>
      <c r="K481" s="368" t="s">
        <v>818</v>
      </c>
      <c r="L481" s="369">
        <v>2025</v>
      </c>
      <c r="M481" s="370">
        <v>6283.2</v>
      </c>
      <c r="N481" s="370">
        <v>136</v>
      </c>
      <c r="O481" s="368" t="s">
        <v>819</v>
      </c>
    </row>
    <row r="482" spans="1:15" x14ac:dyDescent="0.3">
      <c r="A482" s="368" t="s">
        <v>726</v>
      </c>
      <c r="B482" s="368" t="s">
        <v>378</v>
      </c>
      <c r="C482" s="368" t="s">
        <v>590</v>
      </c>
      <c r="D482" s="368" t="s">
        <v>136</v>
      </c>
      <c r="E482" s="368" t="s">
        <v>155</v>
      </c>
      <c r="F482" s="368" t="s">
        <v>136</v>
      </c>
      <c r="G482" s="368" t="s">
        <v>837</v>
      </c>
      <c r="H482" s="368" t="s">
        <v>320</v>
      </c>
      <c r="I482" s="368" t="s">
        <v>797</v>
      </c>
      <c r="J482" s="368" t="s">
        <v>745</v>
      </c>
      <c r="K482" s="368" t="s">
        <v>818</v>
      </c>
      <c r="L482" s="369">
        <v>2025</v>
      </c>
      <c r="M482" s="370">
        <v>3206.82</v>
      </c>
      <c r="N482" s="370">
        <v>337.56</v>
      </c>
      <c r="O482" s="368" t="s">
        <v>819</v>
      </c>
    </row>
    <row r="483" spans="1:15" x14ac:dyDescent="0.3">
      <c r="A483" s="368" t="s">
        <v>726</v>
      </c>
      <c r="B483" s="368" t="s">
        <v>378</v>
      </c>
      <c r="C483" s="368" t="s">
        <v>590</v>
      </c>
      <c r="D483" s="368" t="s">
        <v>136</v>
      </c>
      <c r="E483" s="368" t="s">
        <v>155</v>
      </c>
      <c r="F483" s="368" t="s">
        <v>136</v>
      </c>
      <c r="G483" s="368" t="s">
        <v>837</v>
      </c>
      <c r="H483" s="368" t="s">
        <v>506</v>
      </c>
      <c r="I483" s="368" t="s">
        <v>798</v>
      </c>
      <c r="J483" s="368" t="s">
        <v>1185</v>
      </c>
      <c r="K483" s="368" t="s">
        <v>818</v>
      </c>
      <c r="L483" s="369">
        <v>2025</v>
      </c>
      <c r="M483" s="370">
        <v>1740</v>
      </c>
      <c r="N483" s="370">
        <v>100</v>
      </c>
      <c r="O483" s="368" t="s">
        <v>819</v>
      </c>
    </row>
    <row r="484" spans="1:15" x14ac:dyDescent="0.3">
      <c r="A484" s="368" t="s">
        <v>726</v>
      </c>
      <c r="B484" s="368" t="s">
        <v>378</v>
      </c>
      <c r="C484" s="368" t="s">
        <v>590</v>
      </c>
      <c r="D484" s="368" t="s">
        <v>136</v>
      </c>
      <c r="E484" s="368" t="s">
        <v>155</v>
      </c>
      <c r="F484" s="368" t="s">
        <v>136</v>
      </c>
      <c r="G484" s="368" t="s">
        <v>837</v>
      </c>
      <c r="H484" s="368" t="s">
        <v>322</v>
      </c>
      <c r="I484" s="368" t="s">
        <v>796</v>
      </c>
      <c r="J484" s="368" t="s">
        <v>745</v>
      </c>
      <c r="K484" s="368" t="s">
        <v>818</v>
      </c>
      <c r="L484" s="369">
        <v>2025</v>
      </c>
      <c r="M484" s="370">
        <v>658.08</v>
      </c>
      <c r="N484" s="370">
        <v>36</v>
      </c>
      <c r="O484" s="368" t="s">
        <v>819</v>
      </c>
    </row>
    <row r="485" spans="1:15" x14ac:dyDescent="0.3">
      <c r="A485" s="368" t="s">
        <v>726</v>
      </c>
      <c r="B485" s="368" t="s">
        <v>378</v>
      </c>
      <c r="C485" s="368" t="s">
        <v>590</v>
      </c>
      <c r="D485" s="368" t="s">
        <v>136</v>
      </c>
      <c r="E485" s="368" t="s">
        <v>155</v>
      </c>
      <c r="F485" s="368" t="s">
        <v>136</v>
      </c>
      <c r="G485" s="368" t="s">
        <v>837</v>
      </c>
      <c r="H485" s="368" t="s">
        <v>541</v>
      </c>
      <c r="I485" s="368" t="s">
        <v>800</v>
      </c>
      <c r="J485" s="368" t="s">
        <v>745</v>
      </c>
      <c r="K485" s="368" t="s">
        <v>818</v>
      </c>
      <c r="L485" s="369">
        <v>2025</v>
      </c>
      <c r="M485" s="370">
        <v>150.69999999999999</v>
      </c>
      <c r="N485" s="370">
        <v>13.7</v>
      </c>
      <c r="O485" s="368" t="s">
        <v>819</v>
      </c>
    </row>
    <row r="486" spans="1:15" x14ac:dyDescent="0.3">
      <c r="A486" s="368" t="s">
        <v>726</v>
      </c>
      <c r="B486" s="368" t="s">
        <v>378</v>
      </c>
      <c r="C486" s="368" t="s">
        <v>590</v>
      </c>
      <c r="D486" s="368" t="s">
        <v>136</v>
      </c>
      <c r="E486" s="368" t="s">
        <v>155</v>
      </c>
      <c r="F486" s="368" t="s">
        <v>136</v>
      </c>
      <c r="G486" s="368" t="s">
        <v>837</v>
      </c>
      <c r="H486" s="368" t="s">
        <v>542</v>
      </c>
      <c r="I486" s="368" t="s">
        <v>800</v>
      </c>
      <c r="J486" s="368" t="s">
        <v>745</v>
      </c>
      <c r="K486" s="368" t="s">
        <v>818</v>
      </c>
      <c r="L486" s="369">
        <v>2025</v>
      </c>
      <c r="M486" s="370">
        <v>1720.16</v>
      </c>
      <c r="N486" s="370">
        <v>132.32</v>
      </c>
      <c r="O486" s="368" t="s">
        <v>819</v>
      </c>
    </row>
    <row r="487" spans="1:15" x14ac:dyDescent="0.3">
      <c r="A487" s="368" t="s">
        <v>726</v>
      </c>
      <c r="B487" s="368" t="s">
        <v>378</v>
      </c>
      <c r="C487" s="368" t="s">
        <v>590</v>
      </c>
      <c r="D487" s="368" t="s">
        <v>136</v>
      </c>
      <c r="E487" s="368" t="s">
        <v>155</v>
      </c>
      <c r="F487" s="368" t="s">
        <v>136</v>
      </c>
      <c r="G487" s="368" t="s">
        <v>837</v>
      </c>
      <c r="H487" s="368" t="s">
        <v>329</v>
      </c>
      <c r="I487" s="368" t="s">
        <v>799</v>
      </c>
      <c r="J487" s="368" t="s">
        <v>745</v>
      </c>
      <c r="K487" s="368" t="s">
        <v>818</v>
      </c>
      <c r="L487" s="369">
        <v>2025</v>
      </c>
      <c r="M487" s="370">
        <v>1009.8</v>
      </c>
      <c r="N487" s="370">
        <v>91.8</v>
      </c>
      <c r="O487" s="368" t="s">
        <v>819</v>
      </c>
    </row>
    <row r="488" spans="1:15" x14ac:dyDescent="0.3">
      <c r="A488" s="368" t="s">
        <v>726</v>
      </c>
      <c r="B488" s="368" t="s">
        <v>378</v>
      </c>
      <c r="C488" s="368" t="s">
        <v>590</v>
      </c>
      <c r="D488" s="368" t="s">
        <v>136</v>
      </c>
      <c r="E488" s="368" t="s">
        <v>155</v>
      </c>
      <c r="F488" s="368" t="s">
        <v>136</v>
      </c>
      <c r="G488" s="368" t="s">
        <v>837</v>
      </c>
      <c r="H488" s="368" t="s">
        <v>330</v>
      </c>
      <c r="I488" s="368" t="s">
        <v>788</v>
      </c>
      <c r="J488" s="368" t="s">
        <v>745</v>
      </c>
      <c r="K488" s="368" t="s">
        <v>818</v>
      </c>
      <c r="L488" s="369">
        <v>2025</v>
      </c>
      <c r="M488" s="370">
        <v>81803.199999999997</v>
      </c>
      <c r="N488" s="370">
        <v>5112.7</v>
      </c>
      <c r="O488" s="368" t="s">
        <v>819</v>
      </c>
    </row>
    <row r="489" spans="1:15" x14ac:dyDescent="0.3">
      <c r="A489" s="368" t="s">
        <v>726</v>
      </c>
      <c r="B489" s="368" t="s">
        <v>378</v>
      </c>
      <c r="C489" s="368" t="s">
        <v>590</v>
      </c>
      <c r="D489" s="368" t="s">
        <v>136</v>
      </c>
      <c r="E489" s="368" t="s">
        <v>155</v>
      </c>
      <c r="F489" s="368" t="s">
        <v>136</v>
      </c>
      <c r="G489" s="368" t="s">
        <v>837</v>
      </c>
      <c r="H489" s="368" t="s">
        <v>334</v>
      </c>
      <c r="I489" s="368" t="s">
        <v>790</v>
      </c>
      <c r="J489" s="368" t="s">
        <v>745</v>
      </c>
      <c r="K489" s="368" t="s">
        <v>818</v>
      </c>
      <c r="L489" s="369">
        <v>2025</v>
      </c>
      <c r="M489" s="370">
        <v>3719.1</v>
      </c>
      <c r="N489" s="370">
        <v>210</v>
      </c>
      <c r="O489" s="368" t="s">
        <v>819</v>
      </c>
    </row>
    <row r="490" spans="1:15" x14ac:dyDescent="0.3">
      <c r="A490" s="368" t="s">
        <v>726</v>
      </c>
      <c r="B490" s="368" t="s">
        <v>378</v>
      </c>
      <c r="C490" s="368" t="s">
        <v>590</v>
      </c>
      <c r="D490" s="368" t="s">
        <v>136</v>
      </c>
      <c r="E490" s="368" t="s">
        <v>155</v>
      </c>
      <c r="F490" s="368" t="s">
        <v>136</v>
      </c>
      <c r="G490" s="368" t="s">
        <v>837</v>
      </c>
      <c r="H490" s="368" t="s">
        <v>567</v>
      </c>
      <c r="I490" s="368" t="s">
        <v>795</v>
      </c>
      <c r="J490" s="368" t="s">
        <v>773</v>
      </c>
      <c r="K490" s="368" t="s">
        <v>818</v>
      </c>
      <c r="L490" s="369">
        <v>2025</v>
      </c>
      <c r="M490" s="370">
        <v>612</v>
      </c>
      <c r="N490" s="370">
        <v>300</v>
      </c>
      <c r="O490" s="368" t="s">
        <v>821</v>
      </c>
    </row>
    <row r="491" spans="1:15" x14ac:dyDescent="0.3">
      <c r="A491" s="368" t="s">
        <v>726</v>
      </c>
      <c r="B491" s="368" t="s">
        <v>378</v>
      </c>
      <c r="C491" s="368" t="s">
        <v>590</v>
      </c>
      <c r="D491" s="368" t="s">
        <v>136</v>
      </c>
      <c r="E491" s="368" t="s">
        <v>155</v>
      </c>
      <c r="F491" s="368" t="s">
        <v>136</v>
      </c>
      <c r="G491" s="368" t="s">
        <v>837</v>
      </c>
      <c r="H491" s="368" t="s">
        <v>510</v>
      </c>
      <c r="I491" s="368" t="s">
        <v>798</v>
      </c>
      <c r="J491" s="368" t="s">
        <v>1185</v>
      </c>
      <c r="K491" s="368" t="s">
        <v>818</v>
      </c>
      <c r="L491" s="369">
        <v>2025</v>
      </c>
      <c r="M491" s="370">
        <v>338.14</v>
      </c>
      <c r="N491" s="370">
        <v>58</v>
      </c>
      <c r="O491" s="368" t="s">
        <v>819</v>
      </c>
    </row>
    <row r="492" spans="1:15" x14ac:dyDescent="0.3">
      <c r="A492" s="368" t="s">
        <v>726</v>
      </c>
      <c r="B492" s="368" t="s">
        <v>378</v>
      </c>
      <c r="C492" s="368" t="s">
        <v>590</v>
      </c>
      <c r="D492" s="368" t="s">
        <v>136</v>
      </c>
      <c r="E492" s="368" t="s">
        <v>155</v>
      </c>
      <c r="F492" s="368" t="s">
        <v>136</v>
      </c>
      <c r="G492" s="368" t="s">
        <v>837</v>
      </c>
      <c r="H492" s="368" t="s">
        <v>433</v>
      </c>
      <c r="I492" s="368" t="s">
        <v>798</v>
      </c>
      <c r="J492" s="368" t="s">
        <v>774</v>
      </c>
      <c r="K492" s="368" t="s">
        <v>818</v>
      </c>
      <c r="L492" s="369">
        <v>2025</v>
      </c>
      <c r="M492" s="370">
        <v>462.00220000000002</v>
      </c>
      <c r="N492" s="370">
        <v>17</v>
      </c>
      <c r="O492" s="368" t="s">
        <v>821</v>
      </c>
    </row>
    <row r="493" spans="1:15" x14ac:dyDescent="0.3">
      <c r="A493" s="368" t="s">
        <v>726</v>
      </c>
      <c r="B493" s="368" t="s">
        <v>378</v>
      </c>
      <c r="C493" s="368" t="s">
        <v>590</v>
      </c>
      <c r="D493" s="368" t="s">
        <v>136</v>
      </c>
      <c r="E493" s="368" t="s">
        <v>155</v>
      </c>
      <c r="F493" s="368" t="s">
        <v>136</v>
      </c>
      <c r="G493" s="368" t="s">
        <v>837</v>
      </c>
      <c r="H493" s="368" t="s">
        <v>539</v>
      </c>
      <c r="I493" s="368" t="s">
        <v>789</v>
      </c>
      <c r="J493" s="368" t="s">
        <v>740</v>
      </c>
      <c r="K493" s="368" t="s">
        <v>818</v>
      </c>
      <c r="L493" s="369">
        <v>2025</v>
      </c>
      <c r="M493" s="370">
        <v>2769814.4016</v>
      </c>
      <c r="N493" s="370">
        <v>295484.88</v>
      </c>
      <c r="O493" s="368" t="s">
        <v>819</v>
      </c>
    </row>
    <row r="494" spans="1:15" x14ac:dyDescent="0.3">
      <c r="A494" s="368" t="s">
        <v>726</v>
      </c>
      <c r="B494" s="368" t="s">
        <v>378</v>
      </c>
      <c r="C494" s="368" t="s">
        <v>590</v>
      </c>
      <c r="D494" s="368" t="s">
        <v>136</v>
      </c>
      <c r="E494" s="368" t="s">
        <v>155</v>
      </c>
      <c r="F494" s="368" t="s">
        <v>136</v>
      </c>
      <c r="G494" s="368" t="s">
        <v>837</v>
      </c>
      <c r="H494" s="368" t="s">
        <v>420</v>
      </c>
      <c r="I494" s="368" t="s">
        <v>789</v>
      </c>
      <c r="J494" s="368" t="s">
        <v>781</v>
      </c>
      <c r="K494" s="368" t="s">
        <v>818</v>
      </c>
      <c r="L494" s="369">
        <v>2025</v>
      </c>
      <c r="M494" s="370">
        <v>109.81</v>
      </c>
      <c r="N494" s="370">
        <v>79</v>
      </c>
      <c r="O494" s="368" t="s">
        <v>819</v>
      </c>
    </row>
    <row r="495" spans="1:15" x14ac:dyDescent="0.3">
      <c r="A495" s="368" t="s">
        <v>726</v>
      </c>
      <c r="B495" s="368" t="s">
        <v>378</v>
      </c>
      <c r="C495" s="368" t="s">
        <v>590</v>
      </c>
      <c r="D495" s="368" t="s">
        <v>136</v>
      </c>
      <c r="E495" s="368" t="s">
        <v>155</v>
      </c>
      <c r="F495" s="368" t="s">
        <v>136</v>
      </c>
      <c r="G495" s="368" t="s">
        <v>837</v>
      </c>
      <c r="H495" s="368" t="s">
        <v>538</v>
      </c>
      <c r="I495" s="368" t="s">
        <v>798</v>
      </c>
      <c r="J495" s="368" t="s">
        <v>740</v>
      </c>
      <c r="K495" s="368" t="s">
        <v>818</v>
      </c>
      <c r="L495" s="369">
        <v>2025</v>
      </c>
      <c r="M495" s="370">
        <v>3219.84</v>
      </c>
      <c r="N495" s="370">
        <v>309.60000000000002</v>
      </c>
      <c r="O495" s="368" t="s">
        <v>819</v>
      </c>
    </row>
    <row r="496" spans="1:15" x14ac:dyDescent="0.3">
      <c r="A496" s="368" t="s">
        <v>726</v>
      </c>
      <c r="B496" s="368" t="s">
        <v>378</v>
      </c>
      <c r="C496" s="368" t="s">
        <v>590</v>
      </c>
      <c r="D496" s="368" t="s">
        <v>136</v>
      </c>
      <c r="E496" s="368" t="s">
        <v>155</v>
      </c>
      <c r="F496" s="368" t="s">
        <v>136</v>
      </c>
      <c r="G496" s="368" t="s">
        <v>837</v>
      </c>
      <c r="H496" s="368" t="s">
        <v>566</v>
      </c>
      <c r="I496" s="368" t="s">
        <v>798</v>
      </c>
      <c r="J496" s="368" t="s">
        <v>767</v>
      </c>
      <c r="K496" s="368" t="s">
        <v>818</v>
      </c>
      <c r="L496" s="369">
        <v>2025</v>
      </c>
      <c r="M496" s="370">
        <v>592</v>
      </c>
      <c r="N496" s="370">
        <v>20</v>
      </c>
      <c r="O496" s="368" t="s">
        <v>819</v>
      </c>
    </row>
    <row r="497" spans="1:15" x14ac:dyDescent="0.3">
      <c r="A497" s="368" t="s">
        <v>726</v>
      </c>
      <c r="B497" s="368" t="s">
        <v>378</v>
      </c>
      <c r="C497" s="368" t="s">
        <v>590</v>
      </c>
      <c r="D497" s="368" t="s">
        <v>136</v>
      </c>
      <c r="E497" s="368" t="s">
        <v>155</v>
      </c>
      <c r="F497" s="368" t="s">
        <v>136</v>
      </c>
      <c r="G497" s="368" t="s">
        <v>837</v>
      </c>
      <c r="H497" s="368" t="s">
        <v>339</v>
      </c>
      <c r="I497" s="368" t="s">
        <v>790</v>
      </c>
      <c r="J497" s="368" t="s">
        <v>745</v>
      </c>
      <c r="K497" s="368" t="s">
        <v>818</v>
      </c>
      <c r="L497" s="369">
        <v>2025</v>
      </c>
      <c r="M497" s="370">
        <v>14680</v>
      </c>
      <c r="N497" s="370">
        <v>734</v>
      </c>
      <c r="O497" s="368" t="s">
        <v>819</v>
      </c>
    </row>
    <row r="498" spans="1:15" x14ac:dyDescent="0.3">
      <c r="A498" s="368" t="s">
        <v>726</v>
      </c>
      <c r="B498" s="368" t="s">
        <v>378</v>
      </c>
      <c r="C498" s="368" t="s">
        <v>590</v>
      </c>
      <c r="D498" s="368" t="s">
        <v>136</v>
      </c>
      <c r="E498" s="368" t="s">
        <v>155</v>
      </c>
      <c r="F498" s="368" t="s">
        <v>136</v>
      </c>
      <c r="G498" s="368" t="s">
        <v>837</v>
      </c>
      <c r="H498" s="368" t="s">
        <v>440</v>
      </c>
      <c r="I498" s="368" t="s">
        <v>797</v>
      </c>
      <c r="J498" s="368" t="s">
        <v>738</v>
      </c>
      <c r="K498" s="368" t="s">
        <v>818</v>
      </c>
      <c r="L498" s="369">
        <v>2025</v>
      </c>
      <c r="M498" s="370">
        <v>13695.912</v>
      </c>
      <c r="N498" s="370">
        <v>1760.4</v>
      </c>
      <c r="O498" s="368" t="s">
        <v>819</v>
      </c>
    </row>
    <row r="499" spans="1:15" x14ac:dyDescent="0.3">
      <c r="A499" s="368" t="s">
        <v>726</v>
      </c>
      <c r="B499" s="368" t="s">
        <v>378</v>
      </c>
      <c r="C499" s="368" t="s">
        <v>590</v>
      </c>
      <c r="D499" s="368" t="s">
        <v>136</v>
      </c>
      <c r="E499" s="368" t="s">
        <v>156</v>
      </c>
      <c r="F499" s="368" t="s">
        <v>136</v>
      </c>
      <c r="G499" s="368" t="s">
        <v>838</v>
      </c>
      <c r="H499" s="368" t="s">
        <v>486</v>
      </c>
      <c r="I499" s="368" t="s">
        <v>796</v>
      </c>
      <c r="J499" s="368" t="s">
        <v>1185</v>
      </c>
      <c r="K499" s="368" t="s">
        <v>818</v>
      </c>
      <c r="L499" s="369">
        <v>2025</v>
      </c>
      <c r="M499" s="370">
        <v>38600</v>
      </c>
      <c r="N499" s="370">
        <v>3860</v>
      </c>
      <c r="O499" s="368" t="s">
        <v>819</v>
      </c>
    </row>
    <row r="500" spans="1:15" x14ac:dyDescent="0.3">
      <c r="A500" s="368" t="s">
        <v>726</v>
      </c>
      <c r="B500" s="368" t="s">
        <v>378</v>
      </c>
      <c r="C500" s="368" t="s">
        <v>590</v>
      </c>
      <c r="D500" s="368" t="s">
        <v>136</v>
      </c>
      <c r="E500" s="368" t="s">
        <v>156</v>
      </c>
      <c r="F500" s="368" t="s">
        <v>136</v>
      </c>
      <c r="G500" s="368" t="s">
        <v>838</v>
      </c>
      <c r="H500" s="368" t="s">
        <v>536</v>
      </c>
      <c r="I500" s="368" t="s">
        <v>789</v>
      </c>
      <c r="J500" s="368" t="s">
        <v>739</v>
      </c>
      <c r="K500" s="368" t="s">
        <v>818</v>
      </c>
      <c r="L500" s="369">
        <v>2025</v>
      </c>
      <c r="M500" s="370">
        <v>2232.9625000000001</v>
      </c>
      <c r="N500" s="370">
        <v>48.75</v>
      </c>
      <c r="O500" s="368" t="s">
        <v>819</v>
      </c>
    </row>
    <row r="501" spans="1:15" x14ac:dyDescent="0.3">
      <c r="A501" s="368" t="s">
        <v>726</v>
      </c>
      <c r="B501" s="368" t="s">
        <v>378</v>
      </c>
      <c r="C501" s="368" t="s">
        <v>590</v>
      </c>
      <c r="D501" s="368" t="s">
        <v>136</v>
      </c>
      <c r="E501" s="368" t="s">
        <v>156</v>
      </c>
      <c r="F501" s="368" t="s">
        <v>136</v>
      </c>
      <c r="G501" s="368" t="s">
        <v>838</v>
      </c>
      <c r="H501" s="368" t="s">
        <v>537</v>
      </c>
      <c r="I501" s="368" t="s">
        <v>798</v>
      </c>
      <c r="J501" s="368" t="s">
        <v>739</v>
      </c>
      <c r="K501" s="368" t="s">
        <v>818</v>
      </c>
      <c r="L501" s="369">
        <v>2025</v>
      </c>
      <c r="M501" s="370">
        <v>2318.8000000000002</v>
      </c>
      <c r="N501" s="370">
        <v>74</v>
      </c>
      <c r="O501" s="368" t="s">
        <v>819</v>
      </c>
    </row>
    <row r="502" spans="1:15" x14ac:dyDescent="0.3">
      <c r="A502" s="368" t="s">
        <v>726</v>
      </c>
      <c r="B502" s="368" t="s">
        <v>378</v>
      </c>
      <c r="C502" s="368" t="s">
        <v>590</v>
      </c>
      <c r="D502" s="368" t="s">
        <v>136</v>
      </c>
      <c r="E502" s="368" t="s">
        <v>156</v>
      </c>
      <c r="F502" s="368" t="s">
        <v>136</v>
      </c>
      <c r="G502" s="368" t="s">
        <v>838</v>
      </c>
      <c r="H502" s="368" t="s">
        <v>398</v>
      </c>
      <c r="I502" s="368" t="s">
        <v>786</v>
      </c>
      <c r="J502" s="368" t="s">
        <v>770</v>
      </c>
      <c r="K502" s="368" t="s">
        <v>818</v>
      </c>
      <c r="L502" s="369">
        <v>2025</v>
      </c>
      <c r="M502" s="370">
        <v>10725</v>
      </c>
      <c r="N502" s="370">
        <v>1430</v>
      </c>
      <c r="O502" s="368" t="s">
        <v>819</v>
      </c>
    </row>
    <row r="503" spans="1:15" x14ac:dyDescent="0.3">
      <c r="A503" s="368" t="s">
        <v>726</v>
      </c>
      <c r="B503" s="368" t="s">
        <v>378</v>
      </c>
      <c r="C503" s="368" t="s">
        <v>590</v>
      </c>
      <c r="D503" s="368" t="s">
        <v>136</v>
      </c>
      <c r="E503" s="368" t="s">
        <v>156</v>
      </c>
      <c r="F503" s="368" t="s">
        <v>136</v>
      </c>
      <c r="G503" s="368" t="s">
        <v>838</v>
      </c>
      <c r="H503" s="368" t="s">
        <v>506</v>
      </c>
      <c r="I503" s="368" t="s">
        <v>798</v>
      </c>
      <c r="J503" s="368" t="s">
        <v>1185</v>
      </c>
      <c r="K503" s="368" t="s">
        <v>818</v>
      </c>
      <c r="L503" s="369">
        <v>2025</v>
      </c>
      <c r="M503" s="370">
        <v>3480</v>
      </c>
      <c r="N503" s="370">
        <v>200</v>
      </c>
      <c r="O503" s="368" t="s">
        <v>819</v>
      </c>
    </row>
    <row r="504" spans="1:15" x14ac:dyDescent="0.3">
      <c r="A504" s="368" t="s">
        <v>726</v>
      </c>
      <c r="B504" s="368" t="s">
        <v>378</v>
      </c>
      <c r="C504" s="368" t="s">
        <v>590</v>
      </c>
      <c r="D504" s="368" t="s">
        <v>136</v>
      </c>
      <c r="E504" s="368" t="s">
        <v>156</v>
      </c>
      <c r="F504" s="368" t="s">
        <v>136</v>
      </c>
      <c r="G504" s="368" t="s">
        <v>838</v>
      </c>
      <c r="H504" s="368" t="s">
        <v>330</v>
      </c>
      <c r="I504" s="368" t="s">
        <v>788</v>
      </c>
      <c r="J504" s="368" t="s">
        <v>745</v>
      </c>
      <c r="K504" s="368" t="s">
        <v>818</v>
      </c>
      <c r="L504" s="369">
        <v>2025</v>
      </c>
      <c r="M504" s="370">
        <v>27244.799999999999</v>
      </c>
      <c r="N504" s="370">
        <v>1702.8</v>
      </c>
      <c r="O504" s="368" t="s">
        <v>819</v>
      </c>
    </row>
    <row r="505" spans="1:15" x14ac:dyDescent="0.3">
      <c r="A505" s="368" t="s">
        <v>726</v>
      </c>
      <c r="B505" s="368" t="s">
        <v>378</v>
      </c>
      <c r="C505" s="368" t="s">
        <v>590</v>
      </c>
      <c r="D505" s="368" t="s">
        <v>136</v>
      </c>
      <c r="E505" s="368" t="s">
        <v>156</v>
      </c>
      <c r="F505" s="368" t="s">
        <v>136</v>
      </c>
      <c r="G505" s="368" t="s">
        <v>838</v>
      </c>
      <c r="H505" s="368" t="s">
        <v>509</v>
      </c>
      <c r="I505" s="368" t="s">
        <v>798</v>
      </c>
      <c r="J505" s="368" t="s">
        <v>1185</v>
      </c>
      <c r="K505" s="368" t="s">
        <v>818</v>
      </c>
      <c r="L505" s="369">
        <v>2025</v>
      </c>
      <c r="M505" s="370">
        <v>474.20992290606301</v>
      </c>
      <c r="N505" s="370">
        <v>61</v>
      </c>
      <c r="O505" s="368" t="s">
        <v>819</v>
      </c>
    </row>
    <row r="506" spans="1:15" x14ac:dyDescent="0.3">
      <c r="A506" s="368" t="s">
        <v>726</v>
      </c>
      <c r="B506" s="368" t="s">
        <v>378</v>
      </c>
      <c r="C506" s="368" t="s">
        <v>590</v>
      </c>
      <c r="D506" s="368" t="s">
        <v>136</v>
      </c>
      <c r="E506" s="368" t="s">
        <v>156</v>
      </c>
      <c r="F506" s="368" t="s">
        <v>136</v>
      </c>
      <c r="G506" s="368" t="s">
        <v>838</v>
      </c>
      <c r="H506" s="368" t="s">
        <v>511</v>
      </c>
      <c r="I506" s="368" t="s">
        <v>785</v>
      </c>
      <c r="J506" s="368" t="s">
        <v>1185</v>
      </c>
      <c r="K506" s="368" t="s">
        <v>818</v>
      </c>
      <c r="L506" s="369">
        <v>2025</v>
      </c>
      <c r="M506" s="370">
        <v>10276.5</v>
      </c>
      <c r="N506" s="370">
        <v>1209</v>
      </c>
      <c r="O506" s="368" t="s">
        <v>819</v>
      </c>
    </row>
    <row r="507" spans="1:15" x14ac:dyDescent="0.3">
      <c r="A507" s="368" t="s">
        <v>726</v>
      </c>
      <c r="B507" s="368" t="s">
        <v>378</v>
      </c>
      <c r="C507" s="368" t="s">
        <v>590</v>
      </c>
      <c r="D507" s="368" t="s">
        <v>136</v>
      </c>
      <c r="E507" s="368" t="s">
        <v>156</v>
      </c>
      <c r="F507" s="368" t="s">
        <v>136</v>
      </c>
      <c r="G507" s="368" t="s">
        <v>838</v>
      </c>
      <c r="H507" s="368" t="s">
        <v>432</v>
      </c>
      <c r="I507" s="368" t="s">
        <v>798</v>
      </c>
      <c r="J507" s="368" t="s">
        <v>774</v>
      </c>
      <c r="K507" s="368" t="s">
        <v>818</v>
      </c>
      <c r="L507" s="369">
        <v>2025</v>
      </c>
      <c r="M507" s="370">
        <v>31742.1</v>
      </c>
      <c r="N507" s="370">
        <v>8139</v>
      </c>
      <c r="O507" s="368" t="s">
        <v>821</v>
      </c>
    </row>
    <row r="508" spans="1:15" x14ac:dyDescent="0.3">
      <c r="A508" s="368" t="s">
        <v>726</v>
      </c>
      <c r="B508" s="368" t="s">
        <v>378</v>
      </c>
      <c r="C508" s="368" t="s">
        <v>590</v>
      </c>
      <c r="D508" s="368" t="s">
        <v>136</v>
      </c>
      <c r="E508" s="368" t="s">
        <v>156</v>
      </c>
      <c r="F508" s="368" t="s">
        <v>136</v>
      </c>
      <c r="G508" s="368" t="s">
        <v>838</v>
      </c>
      <c r="H508" s="368" t="s">
        <v>539</v>
      </c>
      <c r="I508" s="368" t="s">
        <v>789</v>
      </c>
      <c r="J508" s="368" t="s">
        <v>740</v>
      </c>
      <c r="K508" s="368" t="s">
        <v>818</v>
      </c>
      <c r="L508" s="369">
        <v>2025</v>
      </c>
      <c r="M508" s="370">
        <v>163251.82560000001</v>
      </c>
      <c r="N508" s="370">
        <v>18233.759999999998</v>
      </c>
      <c r="O508" s="368" t="s">
        <v>819</v>
      </c>
    </row>
    <row r="509" spans="1:15" x14ac:dyDescent="0.3">
      <c r="A509" s="368" t="s">
        <v>726</v>
      </c>
      <c r="B509" s="368" t="s">
        <v>378</v>
      </c>
      <c r="C509" s="368" t="s">
        <v>590</v>
      </c>
      <c r="D509" s="368" t="s">
        <v>136</v>
      </c>
      <c r="E509" s="368" t="s">
        <v>156</v>
      </c>
      <c r="F509" s="368" t="s">
        <v>136</v>
      </c>
      <c r="G509" s="368" t="s">
        <v>838</v>
      </c>
      <c r="H509" s="368" t="s">
        <v>412</v>
      </c>
      <c r="I509" s="368" t="s">
        <v>801</v>
      </c>
      <c r="J509" s="368" t="s">
        <v>1186</v>
      </c>
      <c r="K509" s="368" t="s">
        <v>818</v>
      </c>
      <c r="L509" s="369">
        <v>2025</v>
      </c>
      <c r="M509" s="370">
        <v>161</v>
      </c>
      <c r="N509" s="370">
        <v>10</v>
      </c>
      <c r="O509" s="368" t="s">
        <v>819</v>
      </c>
    </row>
    <row r="510" spans="1:15" x14ac:dyDescent="0.3">
      <c r="A510" s="368" t="s">
        <v>726</v>
      </c>
      <c r="B510" s="368" t="s">
        <v>378</v>
      </c>
      <c r="C510" s="368" t="s">
        <v>590</v>
      </c>
      <c r="D510" s="368" t="s">
        <v>136</v>
      </c>
      <c r="E510" s="368" t="s">
        <v>156</v>
      </c>
      <c r="F510" s="368" t="s">
        <v>136</v>
      </c>
      <c r="G510" s="368" t="s">
        <v>838</v>
      </c>
      <c r="H510" s="368" t="s">
        <v>439</v>
      </c>
      <c r="I510" s="368" t="s">
        <v>785</v>
      </c>
      <c r="J510" s="368" t="s">
        <v>738</v>
      </c>
      <c r="K510" s="368" t="s">
        <v>818</v>
      </c>
      <c r="L510" s="369">
        <v>2025</v>
      </c>
      <c r="M510" s="370">
        <v>2703.89</v>
      </c>
      <c r="N510" s="370">
        <v>133</v>
      </c>
      <c r="O510" s="368" t="s">
        <v>819</v>
      </c>
    </row>
    <row r="511" spans="1:15" x14ac:dyDescent="0.3">
      <c r="A511" s="368" t="s">
        <v>726</v>
      </c>
      <c r="B511" s="368" t="s">
        <v>378</v>
      </c>
      <c r="C511" s="368" t="s">
        <v>590</v>
      </c>
      <c r="D511" s="368" t="s">
        <v>136</v>
      </c>
      <c r="E511" s="368" t="s">
        <v>156</v>
      </c>
      <c r="F511" s="368" t="s">
        <v>136</v>
      </c>
      <c r="G511" s="368" t="s">
        <v>838</v>
      </c>
      <c r="H511" s="368" t="s">
        <v>533</v>
      </c>
      <c r="I511" s="368" t="s">
        <v>784</v>
      </c>
      <c r="J511" s="368" t="s">
        <v>732</v>
      </c>
      <c r="K511" s="368" t="s">
        <v>818</v>
      </c>
      <c r="L511" s="369">
        <v>2025</v>
      </c>
      <c r="M511" s="370">
        <v>189875</v>
      </c>
      <c r="N511" s="370">
        <v>24500</v>
      </c>
      <c r="O511" s="368" t="s">
        <v>819</v>
      </c>
    </row>
    <row r="512" spans="1:15" x14ac:dyDescent="0.3">
      <c r="A512" s="368" t="s">
        <v>726</v>
      </c>
      <c r="B512" s="368" t="s">
        <v>378</v>
      </c>
      <c r="C512" s="368" t="s">
        <v>590</v>
      </c>
      <c r="D512" s="368" t="s">
        <v>136</v>
      </c>
      <c r="E512" s="368" t="s">
        <v>156</v>
      </c>
      <c r="F512" s="368" t="s">
        <v>136</v>
      </c>
      <c r="G512" s="368" t="s">
        <v>838</v>
      </c>
      <c r="H512" s="368" t="s">
        <v>414</v>
      </c>
      <c r="I512" s="368" t="s">
        <v>801</v>
      </c>
      <c r="J512" s="368" t="s">
        <v>1186</v>
      </c>
      <c r="K512" s="368" t="s">
        <v>818</v>
      </c>
      <c r="L512" s="369">
        <v>2025</v>
      </c>
      <c r="M512" s="370">
        <v>457.44</v>
      </c>
      <c r="N512" s="370">
        <v>24</v>
      </c>
      <c r="O512" s="368" t="s">
        <v>819</v>
      </c>
    </row>
    <row r="513" spans="1:15" x14ac:dyDescent="0.3">
      <c r="A513" s="368" t="s">
        <v>726</v>
      </c>
      <c r="B513" s="368" t="s">
        <v>378</v>
      </c>
      <c r="C513" s="368" t="s">
        <v>590</v>
      </c>
      <c r="D513" s="368" t="s">
        <v>136</v>
      </c>
      <c r="E513" s="368" t="s">
        <v>157</v>
      </c>
      <c r="F513" s="368" t="s">
        <v>136</v>
      </c>
      <c r="G513" s="368" t="s">
        <v>839</v>
      </c>
      <c r="H513" s="368" t="s">
        <v>535</v>
      </c>
      <c r="I513" s="368" t="s">
        <v>789</v>
      </c>
      <c r="J513" s="368" t="s">
        <v>739</v>
      </c>
      <c r="K513" s="368" t="s">
        <v>818</v>
      </c>
      <c r="L513" s="369">
        <v>2025</v>
      </c>
      <c r="M513" s="370">
        <v>7036.8185276107697</v>
      </c>
      <c r="N513" s="370">
        <v>153</v>
      </c>
      <c r="O513" s="368" t="s">
        <v>819</v>
      </c>
    </row>
    <row r="514" spans="1:15" x14ac:dyDescent="0.3">
      <c r="A514" s="368" t="s">
        <v>726</v>
      </c>
      <c r="B514" s="368" t="s">
        <v>378</v>
      </c>
      <c r="C514" s="368" t="s">
        <v>590</v>
      </c>
      <c r="D514" s="368" t="s">
        <v>136</v>
      </c>
      <c r="E514" s="368" t="s">
        <v>157</v>
      </c>
      <c r="F514" s="368" t="s">
        <v>136</v>
      </c>
      <c r="G514" s="368" t="s">
        <v>839</v>
      </c>
      <c r="H514" s="368" t="s">
        <v>550</v>
      </c>
      <c r="I514" s="368" t="s">
        <v>801</v>
      </c>
      <c r="J514" s="368" t="s">
        <v>760</v>
      </c>
      <c r="K514" s="368" t="s">
        <v>818</v>
      </c>
      <c r="L514" s="369">
        <v>2025</v>
      </c>
      <c r="M514" s="370">
        <v>2795</v>
      </c>
      <c r="N514" s="370">
        <v>2150</v>
      </c>
      <c r="O514" s="368" t="s">
        <v>819</v>
      </c>
    </row>
    <row r="515" spans="1:15" x14ac:dyDescent="0.3">
      <c r="A515" s="368" t="s">
        <v>726</v>
      </c>
      <c r="B515" s="368" t="s">
        <v>378</v>
      </c>
      <c r="C515" s="368" t="s">
        <v>590</v>
      </c>
      <c r="D515" s="368" t="s">
        <v>136</v>
      </c>
      <c r="E515" s="368" t="s">
        <v>157</v>
      </c>
      <c r="F515" s="368" t="s">
        <v>136</v>
      </c>
      <c r="G515" s="368" t="s">
        <v>839</v>
      </c>
      <c r="H515" s="368" t="s">
        <v>537</v>
      </c>
      <c r="I515" s="368" t="s">
        <v>798</v>
      </c>
      <c r="J515" s="368" t="s">
        <v>739</v>
      </c>
      <c r="K515" s="368" t="s">
        <v>818</v>
      </c>
      <c r="L515" s="369">
        <v>2025</v>
      </c>
      <c r="M515" s="370">
        <v>121</v>
      </c>
      <c r="N515" s="370">
        <v>5</v>
      </c>
      <c r="O515" s="368" t="s">
        <v>819</v>
      </c>
    </row>
    <row r="516" spans="1:15" x14ac:dyDescent="0.3">
      <c r="A516" s="368" t="s">
        <v>726</v>
      </c>
      <c r="B516" s="368" t="s">
        <v>378</v>
      </c>
      <c r="C516" s="368" t="s">
        <v>590</v>
      </c>
      <c r="D516" s="368" t="s">
        <v>136</v>
      </c>
      <c r="E516" s="368" t="s">
        <v>157</v>
      </c>
      <c r="F516" s="368" t="s">
        <v>136</v>
      </c>
      <c r="G516" s="368" t="s">
        <v>839</v>
      </c>
      <c r="H516" s="368" t="s">
        <v>320</v>
      </c>
      <c r="I516" s="368" t="s">
        <v>797</v>
      </c>
      <c r="J516" s="368" t="s">
        <v>745</v>
      </c>
      <c r="K516" s="368" t="s">
        <v>818</v>
      </c>
      <c r="L516" s="369">
        <v>2025</v>
      </c>
      <c r="M516" s="370">
        <v>102.03</v>
      </c>
      <c r="N516" s="370">
        <v>10.74</v>
      </c>
      <c r="O516" s="368" t="s">
        <v>819</v>
      </c>
    </row>
    <row r="517" spans="1:15" x14ac:dyDescent="0.3">
      <c r="A517" s="368" t="s">
        <v>726</v>
      </c>
      <c r="B517" s="368" t="s">
        <v>378</v>
      </c>
      <c r="C517" s="368" t="s">
        <v>590</v>
      </c>
      <c r="D517" s="368" t="s">
        <v>136</v>
      </c>
      <c r="E517" s="368" t="s">
        <v>157</v>
      </c>
      <c r="F517" s="368" t="s">
        <v>136</v>
      </c>
      <c r="G517" s="368" t="s">
        <v>839</v>
      </c>
      <c r="H517" s="368" t="s">
        <v>542</v>
      </c>
      <c r="I517" s="368" t="s">
        <v>800</v>
      </c>
      <c r="J517" s="368" t="s">
        <v>745</v>
      </c>
      <c r="K517" s="368" t="s">
        <v>818</v>
      </c>
      <c r="L517" s="369">
        <v>2025</v>
      </c>
      <c r="M517" s="370">
        <v>252.33</v>
      </c>
      <c r="N517" s="370">
        <v>19.41</v>
      </c>
      <c r="O517" s="368" t="s">
        <v>819</v>
      </c>
    </row>
    <row r="518" spans="1:15" x14ac:dyDescent="0.3">
      <c r="A518" s="368" t="s">
        <v>726</v>
      </c>
      <c r="B518" s="368" t="s">
        <v>378</v>
      </c>
      <c r="C518" s="368" t="s">
        <v>590</v>
      </c>
      <c r="D518" s="368" t="s">
        <v>136</v>
      </c>
      <c r="E518" s="368" t="s">
        <v>157</v>
      </c>
      <c r="F518" s="368" t="s">
        <v>136</v>
      </c>
      <c r="G518" s="368" t="s">
        <v>839</v>
      </c>
      <c r="H518" s="368" t="s">
        <v>330</v>
      </c>
      <c r="I518" s="368" t="s">
        <v>788</v>
      </c>
      <c r="J518" s="368" t="s">
        <v>745</v>
      </c>
      <c r="K518" s="368" t="s">
        <v>818</v>
      </c>
      <c r="L518" s="369">
        <v>2025</v>
      </c>
      <c r="M518" s="370">
        <v>8864</v>
      </c>
      <c r="N518" s="370">
        <v>554</v>
      </c>
      <c r="O518" s="368" t="s">
        <v>819</v>
      </c>
    </row>
    <row r="519" spans="1:15" x14ac:dyDescent="0.3">
      <c r="A519" s="368" t="s">
        <v>726</v>
      </c>
      <c r="B519" s="368" t="s">
        <v>378</v>
      </c>
      <c r="C519" s="368" t="s">
        <v>590</v>
      </c>
      <c r="D519" s="368" t="s">
        <v>136</v>
      </c>
      <c r="E519" s="368" t="s">
        <v>157</v>
      </c>
      <c r="F519" s="368" t="s">
        <v>136</v>
      </c>
      <c r="G519" s="368" t="s">
        <v>839</v>
      </c>
      <c r="H519" s="368" t="s">
        <v>432</v>
      </c>
      <c r="I519" s="368" t="s">
        <v>798</v>
      </c>
      <c r="J519" s="368" t="s">
        <v>774</v>
      </c>
      <c r="K519" s="368" t="s">
        <v>818</v>
      </c>
      <c r="L519" s="369">
        <v>2025</v>
      </c>
      <c r="M519" s="370">
        <v>452.4</v>
      </c>
      <c r="N519" s="370">
        <v>116</v>
      </c>
      <c r="O519" s="368" t="s">
        <v>821</v>
      </c>
    </row>
    <row r="520" spans="1:15" x14ac:dyDescent="0.3">
      <c r="A520" s="368" t="s">
        <v>726</v>
      </c>
      <c r="B520" s="368" t="s">
        <v>378</v>
      </c>
      <c r="C520" s="368" t="s">
        <v>590</v>
      </c>
      <c r="D520" s="368" t="s">
        <v>136</v>
      </c>
      <c r="E520" s="368" t="s">
        <v>157</v>
      </c>
      <c r="F520" s="368" t="s">
        <v>136</v>
      </c>
      <c r="G520" s="368" t="s">
        <v>839</v>
      </c>
      <c r="H520" s="368" t="s">
        <v>539</v>
      </c>
      <c r="I520" s="368" t="s">
        <v>789</v>
      </c>
      <c r="J520" s="368" t="s">
        <v>740</v>
      </c>
      <c r="K520" s="368" t="s">
        <v>818</v>
      </c>
      <c r="L520" s="369">
        <v>2025</v>
      </c>
      <c r="M520" s="370">
        <v>12092.16</v>
      </c>
      <c r="N520" s="370">
        <v>1286.4000000000001</v>
      </c>
      <c r="O520" s="368" t="s">
        <v>819</v>
      </c>
    </row>
    <row r="521" spans="1:15" x14ac:dyDescent="0.3">
      <c r="A521" s="368" t="s">
        <v>726</v>
      </c>
      <c r="B521" s="368" t="s">
        <v>378</v>
      </c>
      <c r="C521" s="368" t="s">
        <v>590</v>
      </c>
      <c r="D521" s="368" t="s">
        <v>136</v>
      </c>
      <c r="E521" s="368" t="s">
        <v>158</v>
      </c>
      <c r="F521" s="368" t="s">
        <v>136</v>
      </c>
      <c r="G521" s="368" t="s">
        <v>840</v>
      </c>
      <c r="H521" s="368" t="s">
        <v>483</v>
      </c>
      <c r="I521" s="368" t="s">
        <v>788</v>
      </c>
      <c r="J521" s="368" t="s">
        <v>1185</v>
      </c>
      <c r="K521" s="368" t="s">
        <v>818</v>
      </c>
      <c r="L521" s="369">
        <v>2025</v>
      </c>
      <c r="M521" s="370">
        <v>14742</v>
      </c>
      <c r="N521" s="370">
        <v>1404</v>
      </c>
      <c r="O521" s="368" t="s">
        <v>819</v>
      </c>
    </row>
    <row r="522" spans="1:15" x14ac:dyDescent="0.3">
      <c r="A522" s="368" t="s">
        <v>726</v>
      </c>
      <c r="B522" s="368" t="s">
        <v>378</v>
      </c>
      <c r="C522" s="368" t="s">
        <v>590</v>
      </c>
      <c r="D522" s="368" t="s">
        <v>136</v>
      </c>
      <c r="E522" s="368" t="s">
        <v>158</v>
      </c>
      <c r="F522" s="368" t="s">
        <v>136</v>
      </c>
      <c r="G522" s="368" t="s">
        <v>840</v>
      </c>
      <c r="H522" s="368" t="s">
        <v>486</v>
      </c>
      <c r="I522" s="368" t="s">
        <v>796</v>
      </c>
      <c r="J522" s="368" t="s">
        <v>1185</v>
      </c>
      <c r="K522" s="368" t="s">
        <v>818</v>
      </c>
      <c r="L522" s="369">
        <v>2025</v>
      </c>
      <c r="M522" s="370">
        <v>60000</v>
      </c>
      <c r="N522" s="370">
        <v>6000</v>
      </c>
      <c r="O522" s="368" t="s">
        <v>819</v>
      </c>
    </row>
    <row r="523" spans="1:15" x14ac:dyDescent="0.3">
      <c r="A523" s="368" t="s">
        <v>726</v>
      </c>
      <c r="B523" s="368" t="s">
        <v>378</v>
      </c>
      <c r="C523" s="368" t="s">
        <v>590</v>
      </c>
      <c r="D523" s="368" t="s">
        <v>136</v>
      </c>
      <c r="E523" s="368" t="s">
        <v>158</v>
      </c>
      <c r="F523" s="368" t="s">
        <v>136</v>
      </c>
      <c r="G523" s="368" t="s">
        <v>840</v>
      </c>
      <c r="H523" s="368" t="s">
        <v>489</v>
      </c>
      <c r="I523" s="368" t="s">
        <v>797</v>
      </c>
      <c r="J523" s="368" t="s">
        <v>1185</v>
      </c>
      <c r="K523" s="368" t="s">
        <v>818</v>
      </c>
      <c r="L523" s="369">
        <v>2025</v>
      </c>
      <c r="M523" s="370">
        <v>3367.8</v>
      </c>
      <c r="N523" s="370">
        <v>180</v>
      </c>
      <c r="O523" s="368" t="s">
        <v>819</v>
      </c>
    </row>
    <row r="524" spans="1:15" x14ac:dyDescent="0.3">
      <c r="A524" s="368" t="s">
        <v>726</v>
      </c>
      <c r="B524" s="368" t="s">
        <v>378</v>
      </c>
      <c r="C524" s="368" t="s">
        <v>590</v>
      </c>
      <c r="D524" s="368" t="s">
        <v>136</v>
      </c>
      <c r="E524" s="368" t="s">
        <v>158</v>
      </c>
      <c r="F524" s="368" t="s">
        <v>136</v>
      </c>
      <c r="G524" s="368" t="s">
        <v>840</v>
      </c>
      <c r="H524" s="368" t="s">
        <v>380</v>
      </c>
      <c r="I524" s="368" t="s">
        <v>785</v>
      </c>
      <c r="J524" s="368" t="s">
        <v>757</v>
      </c>
      <c r="K524" s="368" t="s">
        <v>818</v>
      </c>
      <c r="L524" s="369">
        <v>2025</v>
      </c>
      <c r="M524" s="370">
        <v>1948.8</v>
      </c>
      <c r="N524" s="370">
        <v>840</v>
      </c>
      <c r="O524" s="368" t="s">
        <v>819</v>
      </c>
    </row>
    <row r="525" spans="1:15" x14ac:dyDescent="0.3">
      <c r="A525" s="368" t="s">
        <v>726</v>
      </c>
      <c r="B525" s="368" t="s">
        <v>378</v>
      </c>
      <c r="C525" s="368" t="s">
        <v>590</v>
      </c>
      <c r="D525" s="368" t="s">
        <v>136</v>
      </c>
      <c r="E525" s="368" t="s">
        <v>158</v>
      </c>
      <c r="F525" s="368" t="s">
        <v>136</v>
      </c>
      <c r="G525" s="368" t="s">
        <v>840</v>
      </c>
      <c r="H525" s="368" t="s">
        <v>381</v>
      </c>
      <c r="I525" s="368" t="s">
        <v>789</v>
      </c>
      <c r="J525" s="368" t="s">
        <v>757</v>
      </c>
      <c r="K525" s="368" t="s">
        <v>818</v>
      </c>
      <c r="L525" s="369">
        <v>2025</v>
      </c>
      <c r="M525" s="370">
        <v>18348.96</v>
      </c>
      <c r="N525" s="370">
        <v>7224</v>
      </c>
      <c r="O525" s="368" t="s">
        <v>819</v>
      </c>
    </row>
    <row r="526" spans="1:15" x14ac:dyDescent="0.3">
      <c r="A526" s="368" t="s">
        <v>726</v>
      </c>
      <c r="B526" s="368" t="s">
        <v>378</v>
      </c>
      <c r="C526" s="368" t="s">
        <v>590</v>
      </c>
      <c r="D526" s="368" t="s">
        <v>136</v>
      </c>
      <c r="E526" s="368" t="s">
        <v>158</v>
      </c>
      <c r="F526" s="368" t="s">
        <v>136</v>
      </c>
      <c r="G526" s="368" t="s">
        <v>840</v>
      </c>
      <c r="H526" s="368" t="s">
        <v>547</v>
      </c>
      <c r="I526" s="368" t="s">
        <v>798</v>
      </c>
      <c r="J526" s="368" t="s">
        <v>760</v>
      </c>
      <c r="K526" s="368" t="s">
        <v>818</v>
      </c>
      <c r="L526" s="369">
        <v>2025</v>
      </c>
      <c r="M526" s="370">
        <v>94678.2</v>
      </c>
      <c r="N526" s="370">
        <v>35460</v>
      </c>
      <c r="O526" s="368" t="s">
        <v>819</v>
      </c>
    </row>
    <row r="527" spans="1:15" x14ac:dyDescent="0.3">
      <c r="A527" s="368" t="s">
        <v>726</v>
      </c>
      <c r="B527" s="368" t="s">
        <v>378</v>
      </c>
      <c r="C527" s="368" t="s">
        <v>590</v>
      </c>
      <c r="D527" s="368" t="s">
        <v>136</v>
      </c>
      <c r="E527" s="368" t="s">
        <v>158</v>
      </c>
      <c r="F527" s="368" t="s">
        <v>136</v>
      </c>
      <c r="G527" s="368" t="s">
        <v>840</v>
      </c>
      <c r="H527" s="368" t="s">
        <v>499</v>
      </c>
      <c r="I527" s="368" t="s">
        <v>798</v>
      </c>
      <c r="J527" s="368" t="s">
        <v>1185</v>
      </c>
      <c r="K527" s="368" t="s">
        <v>818</v>
      </c>
      <c r="L527" s="369">
        <v>2025</v>
      </c>
      <c r="M527" s="370">
        <v>6000</v>
      </c>
      <c r="N527" s="370">
        <v>1000</v>
      </c>
      <c r="O527" s="368" t="s">
        <v>819</v>
      </c>
    </row>
    <row r="528" spans="1:15" x14ac:dyDescent="0.3">
      <c r="A528" s="368" t="s">
        <v>726</v>
      </c>
      <c r="B528" s="368" t="s">
        <v>378</v>
      </c>
      <c r="C528" s="368" t="s">
        <v>590</v>
      </c>
      <c r="D528" s="368" t="s">
        <v>136</v>
      </c>
      <c r="E528" s="368" t="s">
        <v>158</v>
      </c>
      <c r="F528" s="368" t="s">
        <v>136</v>
      </c>
      <c r="G528" s="368" t="s">
        <v>840</v>
      </c>
      <c r="H528" s="368" t="s">
        <v>549</v>
      </c>
      <c r="I528" s="368" t="s">
        <v>801</v>
      </c>
      <c r="J528" s="368" t="s">
        <v>760</v>
      </c>
      <c r="K528" s="368" t="s">
        <v>818</v>
      </c>
      <c r="L528" s="369">
        <v>2025</v>
      </c>
      <c r="M528" s="370">
        <v>81782.7</v>
      </c>
      <c r="N528" s="370">
        <v>66490</v>
      </c>
      <c r="O528" s="368" t="s">
        <v>819</v>
      </c>
    </row>
    <row r="529" spans="1:15" x14ac:dyDescent="0.3">
      <c r="A529" s="368" t="s">
        <v>726</v>
      </c>
      <c r="B529" s="368" t="s">
        <v>378</v>
      </c>
      <c r="C529" s="368" t="s">
        <v>590</v>
      </c>
      <c r="D529" s="368" t="s">
        <v>136</v>
      </c>
      <c r="E529" s="368" t="s">
        <v>158</v>
      </c>
      <c r="F529" s="368" t="s">
        <v>136</v>
      </c>
      <c r="G529" s="368" t="s">
        <v>840</v>
      </c>
      <c r="H529" s="368" t="s">
        <v>536</v>
      </c>
      <c r="I529" s="368" t="s">
        <v>789</v>
      </c>
      <c r="J529" s="368" t="s">
        <v>739</v>
      </c>
      <c r="K529" s="368" t="s">
        <v>818</v>
      </c>
      <c r="L529" s="369">
        <v>2025</v>
      </c>
      <c r="M529" s="370">
        <v>22423.279999999999</v>
      </c>
      <c r="N529" s="370">
        <v>478</v>
      </c>
      <c r="O529" s="368" t="s">
        <v>819</v>
      </c>
    </row>
    <row r="530" spans="1:15" x14ac:dyDescent="0.3">
      <c r="A530" s="368" t="s">
        <v>726</v>
      </c>
      <c r="B530" s="368" t="s">
        <v>378</v>
      </c>
      <c r="C530" s="368" t="s">
        <v>590</v>
      </c>
      <c r="D530" s="368" t="s">
        <v>136</v>
      </c>
      <c r="E530" s="368" t="s">
        <v>158</v>
      </c>
      <c r="F530" s="368" t="s">
        <v>136</v>
      </c>
      <c r="G530" s="368" t="s">
        <v>840</v>
      </c>
      <c r="H530" s="368" t="s">
        <v>550</v>
      </c>
      <c r="I530" s="368" t="s">
        <v>801</v>
      </c>
      <c r="J530" s="368" t="s">
        <v>760</v>
      </c>
      <c r="K530" s="368" t="s">
        <v>818</v>
      </c>
      <c r="L530" s="369">
        <v>2025</v>
      </c>
      <c r="M530" s="370">
        <v>627185</v>
      </c>
      <c r="N530" s="370">
        <v>482450</v>
      </c>
      <c r="O530" s="368" t="s">
        <v>819</v>
      </c>
    </row>
    <row r="531" spans="1:15" x14ac:dyDescent="0.3">
      <c r="A531" s="368" t="s">
        <v>726</v>
      </c>
      <c r="B531" s="368" t="s">
        <v>378</v>
      </c>
      <c r="C531" s="368" t="s">
        <v>590</v>
      </c>
      <c r="D531" s="368" t="s">
        <v>136</v>
      </c>
      <c r="E531" s="368" t="s">
        <v>158</v>
      </c>
      <c r="F531" s="368" t="s">
        <v>136</v>
      </c>
      <c r="G531" s="368" t="s">
        <v>840</v>
      </c>
      <c r="H531" s="368" t="s">
        <v>501</v>
      </c>
      <c r="I531" s="368" t="s">
        <v>785</v>
      </c>
      <c r="J531" s="368" t="s">
        <v>1185</v>
      </c>
      <c r="K531" s="368" t="s">
        <v>818</v>
      </c>
      <c r="L531" s="369">
        <v>2025</v>
      </c>
      <c r="M531" s="370">
        <v>29750</v>
      </c>
      <c r="N531" s="370">
        <v>3500</v>
      </c>
      <c r="O531" s="368" t="s">
        <v>819</v>
      </c>
    </row>
    <row r="532" spans="1:15" x14ac:dyDescent="0.3">
      <c r="A532" s="368" t="s">
        <v>726</v>
      </c>
      <c r="B532" s="368" t="s">
        <v>378</v>
      </c>
      <c r="C532" s="368" t="s">
        <v>590</v>
      </c>
      <c r="D532" s="368" t="s">
        <v>136</v>
      </c>
      <c r="E532" s="368" t="s">
        <v>158</v>
      </c>
      <c r="F532" s="368" t="s">
        <v>136</v>
      </c>
      <c r="G532" s="368" t="s">
        <v>840</v>
      </c>
      <c r="H532" s="368" t="s">
        <v>537</v>
      </c>
      <c r="I532" s="368" t="s">
        <v>798</v>
      </c>
      <c r="J532" s="368" t="s">
        <v>739</v>
      </c>
      <c r="K532" s="368" t="s">
        <v>818</v>
      </c>
      <c r="L532" s="369">
        <v>2025</v>
      </c>
      <c r="M532" s="370">
        <v>70694.8</v>
      </c>
      <c r="N532" s="370">
        <v>1554</v>
      </c>
      <c r="O532" s="368" t="s">
        <v>819</v>
      </c>
    </row>
    <row r="533" spans="1:15" x14ac:dyDescent="0.3">
      <c r="A533" s="368" t="s">
        <v>726</v>
      </c>
      <c r="B533" s="368" t="s">
        <v>378</v>
      </c>
      <c r="C533" s="368" t="s">
        <v>590</v>
      </c>
      <c r="D533" s="368" t="s">
        <v>136</v>
      </c>
      <c r="E533" s="368" t="s">
        <v>158</v>
      </c>
      <c r="F533" s="368" t="s">
        <v>136</v>
      </c>
      <c r="G533" s="368" t="s">
        <v>840</v>
      </c>
      <c r="H533" s="368" t="s">
        <v>320</v>
      </c>
      <c r="I533" s="368" t="s">
        <v>797</v>
      </c>
      <c r="J533" s="368" t="s">
        <v>745</v>
      </c>
      <c r="K533" s="368" t="s">
        <v>818</v>
      </c>
      <c r="L533" s="369">
        <v>2025</v>
      </c>
      <c r="M533" s="370">
        <v>14476.1</v>
      </c>
      <c r="N533" s="370">
        <v>1523.8</v>
      </c>
      <c r="O533" s="368" t="s">
        <v>819</v>
      </c>
    </row>
    <row r="534" spans="1:15" x14ac:dyDescent="0.3">
      <c r="A534" s="368" t="s">
        <v>726</v>
      </c>
      <c r="B534" s="368" t="s">
        <v>378</v>
      </c>
      <c r="C534" s="368" t="s">
        <v>590</v>
      </c>
      <c r="D534" s="368" t="s">
        <v>136</v>
      </c>
      <c r="E534" s="368" t="s">
        <v>158</v>
      </c>
      <c r="F534" s="368" t="s">
        <v>136</v>
      </c>
      <c r="G534" s="368" t="s">
        <v>840</v>
      </c>
      <c r="H534" s="368" t="s">
        <v>370</v>
      </c>
      <c r="I534" s="368" t="s">
        <v>798</v>
      </c>
      <c r="J534" s="368" t="s">
        <v>748</v>
      </c>
      <c r="K534" s="368" t="s">
        <v>818</v>
      </c>
      <c r="L534" s="369">
        <v>2025</v>
      </c>
      <c r="M534" s="370">
        <v>27960</v>
      </c>
      <c r="N534" s="370">
        <v>2330</v>
      </c>
      <c r="O534" s="368" t="s">
        <v>819</v>
      </c>
    </row>
    <row r="535" spans="1:15" x14ac:dyDescent="0.3">
      <c r="A535" s="368" t="s">
        <v>726</v>
      </c>
      <c r="B535" s="368" t="s">
        <v>378</v>
      </c>
      <c r="C535" s="368" t="s">
        <v>590</v>
      </c>
      <c r="D535" s="368" t="s">
        <v>136</v>
      </c>
      <c r="E535" s="368" t="s">
        <v>158</v>
      </c>
      <c r="F535" s="368" t="s">
        <v>136</v>
      </c>
      <c r="G535" s="368" t="s">
        <v>840</v>
      </c>
      <c r="H535" s="368" t="s">
        <v>503</v>
      </c>
      <c r="I535" s="368" t="s">
        <v>788</v>
      </c>
      <c r="J535" s="368" t="s">
        <v>1185</v>
      </c>
      <c r="K535" s="368" t="s">
        <v>818</v>
      </c>
      <c r="L535" s="369">
        <v>2025</v>
      </c>
      <c r="M535" s="370">
        <v>56000</v>
      </c>
      <c r="N535" s="370">
        <v>4000</v>
      </c>
      <c r="O535" s="368" t="s">
        <v>819</v>
      </c>
    </row>
    <row r="536" spans="1:15" x14ac:dyDescent="0.3">
      <c r="A536" s="368" t="s">
        <v>726</v>
      </c>
      <c r="B536" s="368" t="s">
        <v>378</v>
      </c>
      <c r="C536" s="368" t="s">
        <v>590</v>
      </c>
      <c r="D536" s="368" t="s">
        <v>136</v>
      </c>
      <c r="E536" s="368" t="s">
        <v>158</v>
      </c>
      <c r="F536" s="368" t="s">
        <v>136</v>
      </c>
      <c r="G536" s="368" t="s">
        <v>840</v>
      </c>
      <c r="H536" s="368" t="s">
        <v>554</v>
      </c>
      <c r="I536" s="368" t="s">
        <v>801</v>
      </c>
      <c r="J536" s="368" t="s">
        <v>760</v>
      </c>
      <c r="K536" s="368" t="s">
        <v>818</v>
      </c>
      <c r="L536" s="369">
        <v>2025</v>
      </c>
      <c r="M536" s="370">
        <v>780000</v>
      </c>
      <c r="N536" s="370">
        <v>208000</v>
      </c>
      <c r="O536" s="368" t="s">
        <v>819</v>
      </c>
    </row>
    <row r="537" spans="1:15" x14ac:dyDescent="0.3">
      <c r="A537" s="368" t="s">
        <v>726</v>
      </c>
      <c r="B537" s="368" t="s">
        <v>378</v>
      </c>
      <c r="C537" s="368" t="s">
        <v>590</v>
      </c>
      <c r="D537" s="368" t="s">
        <v>136</v>
      </c>
      <c r="E537" s="368" t="s">
        <v>158</v>
      </c>
      <c r="F537" s="368" t="s">
        <v>136</v>
      </c>
      <c r="G537" s="368" t="s">
        <v>840</v>
      </c>
      <c r="H537" s="368" t="s">
        <v>398</v>
      </c>
      <c r="I537" s="368" t="s">
        <v>786</v>
      </c>
      <c r="J537" s="368" t="s">
        <v>770</v>
      </c>
      <c r="K537" s="368" t="s">
        <v>818</v>
      </c>
      <c r="L537" s="369">
        <v>2025</v>
      </c>
      <c r="M537" s="370">
        <v>114000</v>
      </c>
      <c r="N537" s="370">
        <v>15200</v>
      </c>
      <c r="O537" s="368" t="s">
        <v>819</v>
      </c>
    </row>
    <row r="538" spans="1:15" x14ac:dyDescent="0.3">
      <c r="A538" s="368" t="s">
        <v>726</v>
      </c>
      <c r="B538" s="368" t="s">
        <v>378</v>
      </c>
      <c r="C538" s="368" t="s">
        <v>590</v>
      </c>
      <c r="D538" s="368" t="s">
        <v>136</v>
      </c>
      <c r="E538" s="368" t="s">
        <v>158</v>
      </c>
      <c r="F538" s="368" t="s">
        <v>136</v>
      </c>
      <c r="G538" s="368" t="s">
        <v>840</v>
      </c>
      <c r="H538" s="368" t="s">
        <v>506</v>
      </c>
      <c r="I538" s="368" t="s">
        <v>798</v>
      </c>
      <c r="J538" s="368" t="s">
        <v>1185</v>
      </c>
      <c r="K538" s="368" t="s">
        <v>818</v>
      </c>
      <c r="L538" s="369">
        <v>2025</v>
      </c>
      <c r="M538" s="370">
        <v>868260</v>
      </c>
      <c r="N538" s="370">
        <v>49900</v>
      </c>
      <c r="O538" s="368" t="s">
        <v>819</v>
      </c>
    </row>
    <row r="539" spans="1:15" x14ac:dyDescent="0.3">
      <c r="A539" s="368" t="s">
        <v>726</v>
      </c>
      <c r="B539" s="368" t="s">
        <v>378</v>
      </c>
      <c r="C539" s="368" t="s">
        <v>590</v>
      </c>
      <c r="D539" s="368" t="s">
        <v>136</v>
      </c>
      <c r="E539" s="368" t="s">
        <v>158</v>
      </c>
      <c r="F539" s="368" t="s">
        <v>136</v>
      </c>
      <c r="G539" s="368" t="s">
        <v>840</v>
      </c>
      <c r="H539" s="368" t="s">
        <v>542</v>
      </c>
      <c r="I539" s="368" t="s">
        <v>800</v>
      </c>
      <c r="J539" s="368" t="s">
        <v>745</v>
      </c>
      <c r="K539" s="368" t="s">
        <v>818</v>
      </c>
      <c r="L539" s="369">
        <v>2025</v>
      </c>
      <c r="M539" s="370">
        <v>16530.93</v>
      </c>
      <c r="N539" s="370">
        <v>1271.6099999999999</v>
      </c>
      <c r="O539" s="368" t="s">
        <v>819</v>
      </c>
    </row>
    <row r="540" spans="1:15" x14ac:dyDescent="0.3">
      <c r="A540" s="368" t="s">
        <v>726</v>
      </c>
      <c r="B540" s="368" t="s">
        <v>378</v>
      </c>
      <c r="C540" s="368" t="s">
        <v>590</v>
      </c>
      <c r="D540" s="368" t="s">
        <v>136</v>
      </c>
      <c r="E540" s="368" t="s">
        <v>158</v>
      </c>
      <c r="F540" s="368" t="s">
        <v>136</v>
      </c>
      <c r="G540" s="368" t="s">
        <v>840</v>
      </c>
      <c r="H540" s="368" t="s">
        <v>329</v>
      </c>
      <c r="I540" s="368" t="s">
        <v>799</v>
      </c>
      <c r="J540" s="368" t="s">
        <v>745</v>
      </c>
      <c r="K540" s="368" t="s">
        <v>818</v>
      </c>
      <c r="L540" s="369">
        <v>2025</v>
      </c>
      <c r="M540" s="370">
        <v>126.5</v>
      </c>
      <c r="N540" s="370">
        <v>11.5</v>
      </c>
      <c r="O540" s="368" t="s">
        <v>819</v>
      </c>
    </row>
    <row r="541" spans="1:15" x14ac:dyDescent="0.3">
      <c r="A541" s="368" t="s">
        <v>726</v>
      </c>
      <c r="B541" s="368" t="s">
        <v>378</v>
      </c>
      <c r="C541" s="368" t="s">
        <v>590</v>
      </c>
      <c r="D541" s="368" t="s">
        <v>136</v>
      </c>
      <c r="E541" s="368" t="s">
        <v>158</v>
      </c>
      <c r="F541" s="368" t="s">
        <v>136</v>
      </c>
      <c r="G541" s="368" t="s">
        <v>840</v>
      </c>
      <c r="H541" s="368" t="s">
        <v>330</v>
      </c>
      <c r="I541" s="368" t="s">
        <v>788</v>
      </c>
      <c r="J541" s="368" t="s">
        <v>745</v>
      </c>
      <c r="K541" s="368" t="s">
        <v>818</v>
      </c>
      <c r="L541" s="369">
        <v>2025</v>
      </c>
      <c r="M541" s="370">
        <v>4968003.2</v>
      </c>
      <c r="N541" s="370">
        <v>310500.2</v>
      </c>
      <c r="O541" s="368" t="s">
        <v>819</v>
      </c>
    </row>
    <row r="542" spans="1:15" x14ac:dyDescent="0.3">
      <c r="A542" s="368" t="s">
        <v>726</v>
      </c>
      <c r="B542" s="368" t="s">
        <v>378</v>
      </c>
      <c r="C542" s="368" t="s">
        <v>590</v>
      </c>
      <c r="D542" s="368" t="s">
        <v>136</v>
      </c>
      <c r="E542" s="368" t="s">
        <v>158</v>
      </c>
      <c r="F542" s="368" t="s">
        <v>136</v>
      </c>
      <c r="G542" s="368" t="s">
        <v>840</v>
      </c>
      <c r="H542" s="368" t="s">
        <v>333</v>
      </c>
      <c r="I542" s="368" t="s">
        <v>784</v>
      </c>
      <c r="J542" s="368" t="s">
        <v>745</v>
      </c>
      <c r="K542" s="368" t="s">
        <v>818</v>
      </c>
      <c r="L542" s="369">
        <v>2025</v>
      </c>
      <c r="M542" s="370">
        <v>256</v>
      </c>
      <c r="N542" s="370">
        <v>32</v>
      </c>
      <c r="O542" s="368" t="s">
        <v>819</v>
      </c>
    </row>
    <row r="543" spans="1:15" x14ac:dyDescent="0.3">
      <c r="A543" s="368" t="s">
        <v>726</v>
      </c>
      <c r="B543" s="368" t="s">
        <v>378</v>
      </c>
      <c r="C543" s="368" t="s">
        <v>590</v>
      </c>
      <c r="D543" s="368" t="s">
        <v>136</v>
      </c>
      <c r="E543" s="368" t="s">
        <v>158</v>
      </c>
      <c r="F543" s="368" t="s">
        <v>136</v>
      </c>
      <c r="G543" s="368" t="s">
        <v>840</v>
      </c>
      <c r="H543" s="368" t="s">
        <v>337</v>
      </c>
      <c r="I543" s="368" t="s">
        <v>784</v>
      </c>
      <c r="J543" s="368" t="s">
        <v>745</v>
      </c>
      <c r="K543" s="368" t="s">
        <v>818</v>
      </c>
      <c r="L543" s="369">
        <v>2025</v>
      </c>
      <c r="M543" s="370">
        <v>2340</v>
      </c>
      <c r="N543" s="370">
        <v>250</v>
      </c>
      <c r="O543" s="368" t="s">
        <v>819</v>
      </c>
    </row>
    <row r="544" spans="1:15" x14ac:dyDescent="0.3">
      <c r="A544" s="368" t="s">
        <v>726</v>
      </c>
      <c r="B544" s="368" t="s">
        <v>378</v>
      </c>
      <c r="C544" s="368" t="s">
        <v>590</v>
      </c>
      <c r="D544" s="368" t="s">
        <v>136</v>
      </c>
      <c r="E544" s="368" t="s">
        <v>158</v>
      </c>
      <c r="F544" s="368" t="s">
        <v>136</v>
      </c>
      <c r="G544" s="368" t="s">
        <v>840</v>
      </c>
      <c r="H544" s="368" t="s">
        <v>567</v>
      </c>
      <c r="I544" s="368" t="s">
        <v>795</v>
      </c>
      <c r="J544" s="368" t="s">
        <v>773</v>
      </c>
      <c r="K544" s="368" t="s">
        <v>818</v>
      </c>
      <c r="L544" s="369">
        <v>2025</v>
      </c>
      <c r="M544" s="370">
        <v>1632</v>
      </c>
      <c r="N544" s="370">
        <v>800</v>
      </c>
      <c r="O544" s="368" t="s">
        <v>821</v>
      </c>
    </row>
    <row r="545" spans="1:15" x14ac:dyDescent="0.3">
      <c r="A545" s="368" t="s">
        <v>726</v>
      </c>
      <c r="B545" s="368" t="s">
        <v>378</v>
      </c>
      <c r="C545" s="368" t="s">
        <v>590</v>
      </c>
      <c r="D545" s="368" t="s">
        <v>136</v>
      </c>
      <c r="E545" s="368" t="s">
        <v>158</v>
      </c>
      <c r="F545" s="368" t="s">
        <v>136</v>
      </c>
      <c r="G545" s="368" t="s">
        <v>840</v>
      </c>
      <c r="H545" s="368" t="s">
        <v>508</v>
      </c>
      <c r="I545" s="368" t="s">
        <v>798</v>
      </c>
      <c r="J545" s="368" t="s">
        <v>1185</v>
      </c>
      <c r="K545" s="368" t="s">
        <v>818</v>
      </c>
      <c r="L545" s="369">
        <v>2025</v>
      </c>
      <c r="M545" s="370">
        <v>7000</v>
      </c>
      <c r="N545" s="370">
        <v>1000</v>
      </c>
      <c r="O545" s="368" t="s">
        <v>819</v>
      </c>
    </row>
    <row r="546" spans="1:15" x14ac:dyDescent="0.3">
      <c r="A546" s="368" t="s">
        <v>726</v>
      </c>
      <c r="B546" s="368" t="s">
        <v>378</v>
      </c>
      <c r="C546" s="368" t="s">
        <v>590</v>
      </c>
      <c r="D546" s="368" t="s">
        <v>136</v>
      </c>
      <c r="E546" s="368" t="s">
        <v>158</v>
      </c>
      <c r="F546" s="368" t="s">
        <v>136</v>
      </c>
      <c r="G546" s="368" t="s">
        <v>840</v>
      </c>
      <c r="H546" s="368" t="s">
        <v>509</v>
      </c>
      <c r="I546" s="368" t="s">
        <v>798</v>
      </c>
      <c r="J546" s="368" t="s">
        <v>1185</v>
      </c>
      <c r="K546" s="368" t="s">
        <v>818</v>
      </c>
      <c r="L546" s="369">
        <v>2025</v>
      </c>
      <c r="M546" s="370">
        <v>17024.913625643901</v>
      </c>
      <c r="N546" s="370">
        <v>2190</v>
      </c>
      <c r="O546" s="368" t="s">
        <v>819</v>
      </c>
    </row>
    <row r="547" spans="1:15" x14ac:dyDescent="0.3">
      <c r="A547" s="368" t="s">
        <v>726</v>
      </c>
      <c r="B547" s="368" t="s">
        <v>378</v>
      </c>
      <c r="C547" s="368" t="s">
        <v>590</v>
      </c>
      <c r="D547" s="368" t="s">
        <v>136</v>
      </c>
      <c r="E547" s="368" t="s">
        <v>158</v>
      </c>
      <c r="F547" s="368" t="s">
        <v>136</v>
      </c>
      <c r="G547" s="368" t="s">
        <v>840</v>
      </c>
      <c r="H547" s="368" t="s">
        <v>510</v>
      </c>
      <c r="I547" s="368" t="s">
        <v>798</v>
      </c>
      <c r="J547" s="368" t="s">
        <v>1185</v>
      </c>
      <c r="K547" s="368" t="s">
        <v>818</v>
      </c>
      <c r="L547" s="369">
        <v>2025</v>
      </c>
      <c r="M547" s="370">
        <v>32403.14</v>
      </c>
      <c r="N547" s="370">
        <v>5558</v>
      </c>
      <c r="O547" s="368" t="s">
        <v>819</v>
      </c>
    </row>
    <row r="548" spans="1:15" x14ac:dyDescent="0.3">
      <c r="A548" s="368" t="s">
        <v>726</v>
      </c>
      <c r="B548" s="368" t="s">
        <v>378</v>
      </c>
      <c r="C548" s="368" t="s">
        <v>590</v>
      </c>
      <c r="D548" s="368" t="s">
        <v>136</v>
      </c>
      <c r="E548" s="368" t="s">
        <v>158</v>
      </c>
      <c r="F548" s="368" t="s">
        <v>136</v>
      </c>
      <c r="G548" s="368" t="s">
        <v>840</v>
      </c>
      <c r="H548" s="368" t="s">
        <v>511</v>
      </c>
      <c r="I548" s="368" t="s">
        <v>785</v>
      </c>
      <c r="J548" s="368" t="s">
        <v>1185</v>
      </c>
      <c r="K548" s="368" t="s">
        <v>818</v>
      </c>
      <c r="L548" s="369">
        <v>2025</v>
      </c>
      <c r="M548" s="370">
        <v>42372.5</v>
      </c>
      <c r="N548" s="370">
        <v>4985</v>
      </c>
      <c r="O548" s="368" t="s">
        <v>819</v>
      </c>
    </row>
    <row r="549" spans="1:15" x14ac:dyDescent="0.3">
      <c r="A549" s="368" t="s">
        <v>726</v>
      </c>
      <c r="B549" s="368" t="s">
        <v>378</v>
      </c>
      <c r="C549" s="368" t="s">
        <v>590</v>
      </c>
      <c r="D549" s="368" t="s">
        <v>136</v>
      </c>
      <c r="E549" s="368" t="s">
        <v>158</v>
      </c>
      <c r="F549" s="368" t="s">
        <v>136</v>
      </c>
      <c r="G549" s="368" t="s">
        <v>840</v>
      </c>
      <c r="H549" s="368" t="s">
        <v>338</v>
      </c>
      <c r="I549" s="368" t="s">
        <v>786</v>
      </c>
      <c r="J549" s="368" t="s">
        <v>745</v>
      </c>
      <c r="K549" s="368" t="s">
        <v>818</v>
      </c>
      <c r="L549" s="369">
        <v>2025</v>
      </c>
      <c r="M549" s="370">
        <v>7504</v>
      </c>
      <c r="N549" s="370">
        <v>400</v>
      </c>
      <c r="O549" s="368" t="s">
        <v>819</v>
      </c>
    </row>
    <row r="550" spans="1:15" x14ac:dyDescent="0.3">
      <c r="A550" s="368" t="s">
        <v>726</v>
      </c>
      <c r="B550" s="368" t="s">
        <v>378</v>
      </c>
      <c r="C550" s="368" t="s">
        <v>590</v>
      </c>
      <c r="D550" s="368" t="s">
        <v>136</v>
      </c>
      <c r="E550" s="368" t="s">
        <v>158</v>
      </c>
      <c r="F550" s="368" t="s">
        <v>136</v>
      </c>
      <c r="G550" s="368" t="s">
        <v>840</v>
      </c>
      <c r="H550" s="368" t="s">
        <v>432</v>
      </c>
      <c r="I550" s="368" t="s">
        <v>798</v>
      </c>
      <c r="J550" s="368" t="s">
        <v>774</v>
      </c>
      <c r="K550" s="368" t="s">
        <v>818</v>
      </c>
      <c r="L550" s="369">
        <v>2025</v>
      </c>
      <c r="M550" s="370">
        <v>8716.5</v>
      </c>
      <c r="N550" s="370">
        <v>2235</v>
      </c>
      <c r="O550" s="368" t="s">
        <v>821</v>
      </c>
    </row>
    <row r="551" spans="1:15" x14ac:dyDescent="0.3">
      <c r="A551" s="368" t="s">
        <v>726</v>
      </c>
      <c r="B551" s="368" t="s">
        <v>378</v>
      </c>
      <c r="C551" s="368" t="s">
        <v>590</v>
      </c>
      <c r="D551" s="368" t="s">
        <v>136</v>
      </c>
      <c r="E551" s="368" t="s">
        <v>158</v>
      </c>
      <c r="F551" s="368" t="s">
        <v>136</v>
      </c>
      <c r="G551" s="368" t="s">
        <v>840</v>
      </c>
      <c r="H551" s="368" t="s">
        <v>433</v>
      </c>
      <c r="I551" s="368" t="s">
        <v>798</v>
      </c>
      <c r="J551" s="368" t="s">
        <v>774</v>
      </c>
      <c r="K551" s="368" t="s">
        <v>818</v>
      </c>
      <c r="L551" s="369">
        <v>2025</v>
      </c>
      <c r="M551" s="370">
        <v>978.35760000000005</v>
      </c>
      <c r="N551" s="370">
        <v>36</v>
      </c>
      <c r="O551" s="368" t="s">
        <v>821</v>
      </c>
    </row>
    <row r="552" spans="1:15" x14ac:dyDescent="0.3">
      <c r="A552" s="368" t="s">
        <v>726</v>
      </c>
      <c r="B552" s="368" t="s">
        <v>378</v>
      </c>
      <c r="C552" s="368" t="s">
        <v>590</v>
      </c>
      <c r="D552" s="368" t="s">
        <v>136</v>
      </c>
      <c r="E552" s="368" t="s">
        <v>158</v>
      </c>
      <c r="F552" s="368" t="s">
        <v>136</v>
      </c>
      <c r="G552" s="368" t="s">
        <v>840</v>
      </c>
      <c r="H552" s="368" t="s">
        <v>539</v>
      </c>
      <c r="I552" s="368" t="s">
        <v>789</v>
      </c>
      <c r="J552" s="368" t="s">
        <v>740</v>
      </c>
      <c r="K552" s="368" t="s">
        <v>818</v>
      </c>
      <c r="L552" s="369">
        <v>2025</v>
      </c>
      <c r="M552" s="370">
        <v>87825000.201664999</v>
      </c>
      <c r="N552" s="370">
        <v>9360194.5050000008</v>
      </c>
      <c r="O552" s="368" t="s">
        <v>819</v>
      </c>
    </row>
    <row r="553" spans="1:15" x14ac:dyDescent="0.3">
      <c r="A553" s="368" t="s">
        <v>726</v>
      </c>
      <c r="B553" s="368" t="s">
        <v>378</v>
      </c>
      <c r="C553" s="368" t="s">
        <v>590</v>
      </c>
      <c r="D553" s="368" t="s">
        <v>136</v>
      </c>
      <c r="E553" s="368" t="s">
        <v>158</v>
      </c>
      <c r="F553" s="368" t="s">
        <v>136</v>
      </c>
      <c r="G553" s="368" t="s">
        <v>840</v>
      </c>
      <c r="H553" s="368" t="s">
        <v>420</v>
      </c>
      <c r="I553" s="368" t="s">
        <v>789</v>
      </c>
      <c r="J553" s="368" t="s">
        <v>781</v>
      </c>
      <c r="K553" s="368" t="s">
        <v>818</v>
      </c>
      <c r="L553" s="369">
        <v>2025</v>
      </c>
      <c r="M553" s="370">
        <v>1305.21</v>
      </c>
      <c r="N553" s="370">
        <v>939</v>
      </c>
      <c r="O553" s="368" t="s">
        <v>819</v>
      </c>
    </row>
    <row r="554" spans="1:15" x14ac:dyDescent="0.3">
      <c r="A554" s="368" t="s">
        <v>726</v>
      </c>
      <c r="B554" s="368" t="s">
        <v>378</v>
      </c>
      <c r="C554" s="368" t="s">
        <v>590</v>
      </c>
      <c r="D554" s="368" t="s">
        <v>136</v>
      </c>
      <c r="E554" s="368" t="s">
        <v>158</v>
      </c>
      <c r="F554" s="368" t="s">
        <v>136</v>
      </c>
      <c r="G554" s="368" t="s">
        <v>840</v>
      </c>
      <c r="H554" s="368" t="s">
        <v>513</v>
      </c>
      <c r="I554" s="368" t="s">
        <v>798</v>
      </c>
      <c r="J554" s="368" t="s">
        <v>1185</v>
      </c>
      <c r="K554" s="368" t="s">
        <v>818</v>
      </c>
      <c r="L554" s="369">
        <v>2025</v>
      </c>
      <c r="M554" s="370">
        <v>34211.724799665899</v>
      </c>
      <c r="N554" s="370">
        <v>3517.44</v>
      </c>
      <c r="O554" s="368" t="s">
        <v>819</v>
      </c>
    </row>
    <row r="555" spans="1:15" x14ac:dyDescent="0.3">
      <c r="A555" s="368" t="s">
        <v>726</v>
      </c>
      <c r="B555" s="368" t="s">
        <v>378</v>
      </c>
      <c r="C555" s="368" t="s">
        <v>590</v>
      </c>
      <c r="D555" s="368" t="s">
        <v>136</v>
      </c>
      <c r="E555" s="368" t="s">
        <v>158</v>
      </c>
      <c r="F555" s="368" t="s">
        <v>136</v>
      </c>
      <c r="G555" s="368" t="s">
        <v>840</v>
      </c>
      <c r="H555" s="368" t="s">
        <v>560</v>
      </c>
      <c r="I555" s="368" t="s">
        <v>788</v>
      </c>
      <c r="J555" s="368" t="s">
        <v>761</v>
      </c>
      <c r="K555" s="368" t="s">
        <v>818</v>
      </c>
      <c r="L555" s="369">
        <v>2025</v>
      </c>
      <c r="M555" s="370">
        <v>26250</v>
      </c>
      <c r="N555" s="370">
        <v>75000</v>
      </c>
      <c r="O555" s="368" t="s">
        <v>819</v>
      </c>
    </row>
    <row r="556" spans="1:15" x14ac:dyDescent="0.3">
      <c r="A556" s="368" t="s">
        <v>726</v>
      </c>
      <c r="B556" s="368" t="s">
        <v>378</v>
      </c>
      <c r="C556" s="368" t="s">
        <v>590</v>
      </c>
      <c r="D556" s="368" t="s">
        <v>136</v>
      </c>
      <c r="E556" s="368" t="s">
        <v>158</v>
      </c>
      <c r="F556" s="368" t="s">
        <v>136</v>
      </c>
      <c r="G556" s="368" t="s">
        <v>840</v>
      </c>
      <c r="H556" s="368" t="s">
        <v>437</v>
      </c>
      <c r="I556" s="368" t="s">
        <v>796</v>
      </c>
      <c r="J556" s="368" t="s">
        <v>738</v>
      </c>
      <c r="K556" s="368" t="s">
        <v>818</v>
      </c>
      <c r="L556" s="369">
        <v>2025</v>
      </c>
      <c r="M556" s="370">
        <v>35144.800000000003</v>
      </c>
      <c r="N556" s="370">
        <v>3940</v>
      </c>
      <c r="O556" s="368" t="s">
        <v>819</v>
      </c>
    </row>
    <row r="557" spans="1:15" x14ac:dyDescent="0.3">
      <c r="A557" s="368" t="s">
        <v>726</v>
      </c>
      <c r="B557" s="368" t="s">
        <v>378</v>
      </c>
      <c r="C557" s="368" t="s">
        <v>590</v>
      </c>
      <c r="D557" s="368" t="s">
        <v>136</v>
      </c>
      <c r="E557" s="368" t="s">
        <v>158</v>
      </c>
      <c r="F557" s="368" t="s">
        <v>136</v>
      </c>
      <c r="G557" s="368" t="s">
        <v>840</v>
      </c>
      <c r="H557" s="368" t="s">
        <v>548</v>
      </c>
      <c r="I557" s="368" t="s">
        <v>801</v>
      </c>
      <c r="J557" s="368" t="s">
        <v>760</v>
      </c>
      <c r="K557" s="368" t="s">
        <v>818</v>
      </c>
      <c r="L557" s="369">
        <v>2025</v>
      </c>
      <c r="M557" s="370">
        <v>4461600</v>
      </c>
      <c r="N557" s="370">
        <v>4056000</v>
      </c>
      <c r="O557" s="368" t="s">
        <v>819</v>
      </c>
    </row>
    <row r="558" spans="1:15" x14ac:dyDescent="0.3">
      <c r="A558" s="368" t="s">
        <v>726</v>
      </c>
      <c r="B558" s="368" t="s">
        <v>378</v>
      </c>
      <c r="C558" s="368" t="s">
        <v>590</v>
      </c>
      <c r="D558" s="368" t="s">
        <v>136</v>
      </c>
      <c r="E558" s="368" t="s">
        <v>158</v>
      </c>
      <c r="F558" s="368" t="s">
        <v>136</v>
      </c>
      <c r="G558" s="368" t="s">
        <v>840</v>
      </c>
      <c r="H558" s="368" t="s">
        <v>538</v>
      </c>
      <c r="I558" s="368" t="s">
        <v>798</v>
      </c>
      <c r="J558" s="368" t="s">
        <v>740</v>
      </c>
      <c r="K558" s="368" t="s">
        <v>818</v>
      </c>
      <c r="L558" s="369">
        <v>2025</v>
      </c>
      <c r="M558" s="370">
        <v>258839.36</v>
      </c>
      <c r="N558" s="370">
        <v>24888.400000000001</v>
      </c>
      <c r="O558" s="368" t="s">
        <v>819</v>
      </c>
    </row>
    <row r="559" spans="1:15" x14ac:dyDescent="0.3">
      <c r="A559" s="368" t="s">
        <v>726</v>
      </c>
      <c r="B559" s="368" t="s">
        <v>378</v>
      </c>
      <c r="C559" s="368" t="s">
        <v>590</v>
      </c>
      <c r="D559" s="368" t="s">
        <v>136</v>
      </c>
      <c r="E559" s="368" t="s">
        <v>158</v>
      </c>
      <c r="F559" s="368" t="s">
        <v>136</v>
      </c>
      <c r="G559" s="368" t="s">
        <v>840</v>
      </c>
      <c r="H559" s="368" t="s">
        <v>412</v>
      </c>
      <c r="I559" s="368" t="s">
        <v>801</v>
      </c>
      <c r="J559" s="368" t="s">
        <v>1186</v>
      </c>
      <c r="K559" s="368" t="s">
        <v>818</v>
      </c>
      <c r="L559" s="369">
        <v>2025</v>
      </c>
      <c r="M559" s="370">
        <v>17049.900000000001</v>
      </c>
      <c r="N559" s="370">
        <v>1059</v>
      </c>
      <c r="O559" s="368" t="s">
        <v>819</v>
      </c>
    </row>
    <row r="560" spans="1:15" x14ac:dyDescent="0.3">
      <c r="A560" s="368" t="s">
        <v>726</v>
      </c>
      <c r="B560" s="368" t="s">
        <v>378</v>
      </c>
      <c r="C560" s="368" t="s">
        <v>590</v>
      </c>
      <c r="D560" s="368" t="s">
        <v>136</v>
      </c>
      <c r="E560" s="368" t="s">
        <v>158</v>
      </c>
      <c r="F560" s="368" t="s">
        <v>136</v>
      </c>
      <c r="G560" s="368" t="s">
        <v>840</v>
      </c>
      <c r="H560" s="368" t="s">
        <v>423</v>
      </c>
      <c r="I560" s="368" t="s">
        <v>798</v>
      </c>
      <c r="J560" s="368" t="s">
        <v>781</v>
      </c>
      <c r="K560" s="368" t="s">
        <v>818</v>
      </c>
      <c r="L560" s="369">
        <v>2025</v>
      </c>
      <c r="M560" s="370">
        <v>421.8</v>
      </c>
      <c r="N560" s="370">
        <v>74</v>
      </c>
      <c r="O560" s="368" t="s">
        <v>819</v>
      </c>
    </row>
    <row r="561" spans="1:15" x14ac:dyDescent="0.3">
      <c r="A561" s="368" t="s">
        <v>726</v>
      </c>
      <c r="B561" s="368" t="s">
        <v>378</v>
      </c>
      <c r="C561" s="368" t="s">
        <v>590</v>
      </c>
      <c r="D561" s="368" t="s">
        <v>136</v>
      </c>
      <c r="E561" s="368" t="s">
        <v>158</v>
      </c>
      <c r="F561" s="368" t="s">
        <v>136</v>
      </c>
      <c r="G561" s="368" t="s">
        <v>840</v>
      </c>
      <c r="H561" s="368" t="s">
        <v>566</v>
      </c>
      <c r="I561" s="368" t="s">
        <v>798</v>
      </c>
      <c r="J561" s="368" t="s">
        <v>767</v>
      </c>
      <c r="K561" s="368" t="s">
        <v>818</v>
      </c>
      <c r="L561" s="369">
        <v>2025</v>
      </c>
      <c r="M561" s="370">
        <v>12432</v>
      </c>
      <c r="N561" s="370">
        <v>420</v>
      </c>
      <c r="O561" s="368" t="s">
        <v>819</v>
      </c>
    </row>
    <row r="562" spans="1:15" x14ac:dyDescent="0.3">
      <c r="A562" s="368" t="s">
        <v>726</v>
      </c>
      <c r="B562" s="368" t="s">
        <v>378</v>
      </c>
      <c r="C562" s="368" t="s">
        <v>590</v>
      </c>
      <c r="D562" s="368" t="s">
        <v>136</v>
      </c>
      <c r="E562" s="368" t="s">
        <v>158</v>
      </c>
      <c r="F562" s="368" t="s">
        <v>136</v>
      </c>
      <c r="G562" s="368" t="s">
        <v>840</v>
      </c>
      <c r="H562" s="368" t="s">
        <v>438</v>
      </c>
      <c r="I562" s="368" t="s">
        <v>790</v>
      </c>
      <c r="J562" s="368" t="s">
        <v>738</v>
      </c>
      <c r="K562" s="368" t="s">
        <v>818</v>
      </c>
      <c r="L562" s="369">
        <v>2025</v>
      </c>
      <c r="M562" s="370">
        <v>17800</v>
      </c>
      <c r="N562" s="370">
        <v>4000</v>
      </c>
      <c r="O562" s="368" t="s">
        <v>819</v>
      </c>
    </row>
    <row r="563" spans="1:15" x14ac:dyDescent="0.3">
      <c r="A563" s="368" t="s">
        <v>726</v>
      </c>
      <c r="B563" s="368" t="s">
        <v>378</v>
      </c>
      <c r="C563" s="368" t="s">
        <v>590</v>
      </c>
      <c r="D563" s="368" t="s">
        <v>136</v>
      </c>
      <c r="E563" s="368" t="s">
        <v>158</v>
      </c>
      <c r="F563" s="368" t="s">
        <v>136</v>
      </c>
      <c r="G563" s="368" t="s">
        <v>840</v>
      </c>
      <c r="H563" s="368" t="s">
        <v>425</v>
      </c>
      <c r="I563" s="368" t="s">
        <v>798</v>
      </c>
      <c r="J563" s="368" t="s">
        <v>781</v>
      </c>
      <c r="K563" s="368" t="s">
        <v>818</v>
      </c>
      <c r="L563" s="369">
        <v>2025</v>
      </c>
      <c r="M563" s="370">
        <v>240.13</v>
      </c>
      <c r="N563" s="370">
        <v>37</v>
      </c>
      <c r="O563" s="368" t="s">
        <v>819</v>
      </c>
    </row>
    <row r="564" spans="1:15" x14ac:dyDescent="0.3">
      <c r="A564" s="368" t="s">
        <v>726</v>
      </c>
      <c r="B564" s="368" t="s">
        <v>378</v>
      </c>
      <c r="C564" s="368" t="s">
        <v>590</v>
      </c>
      <c r="D564" s="368" t="s">
        <v>136</v>
      </c>
      <c r="E564" s="368" t="s">
        <v>158</v>
      </c>
      <c r="F564" s="368" t="s">
        <v>136</v>
      </c>
      <c r="G564" s="368" t="s">
        <v>840</v>
      </c>
      <c r="H564" s="368" t="s">
        <v>339</v>
      </c>
      <c r="I564" s="368" t="s">
        <v>790</v>
      </c>
      <c r="J564" s="368" t="s">
        <v>745</v>
      </c>
      <c r="K564" s="368" t="s">
        <v>818</v>
      </c>
      <c r="L564" s="369">
        <v>2025</v>
      </c>
      <c r="M564" s="370">
        <v>32500</v>
      </c>
      <c r="N564" s="370">
        <v>1625</v>
      </c>
      <c r="O564" s="368" t="s">
        <v>819</v>
      </c>
    </row>
    <row r="565" spans="1:15" x14ac:dyDescent="0.3">
      <c r="A565" s="368" t="s">
        <v>726</v>
      </c>
      <c r="B565" s="368" t="s">
        <v>378</v>
      </c>
      <c r="C565" s="368" t="s">
        <v>590</v>
      </c>
      <c r="D565" s="368" t="s">
        <v>136</v>
      </c>
      <c r="E565" s="368" t="s">
        <v>158</v>
      </c>
      <c r="F565" s="368" t="s">
        <v>136</v>
      </c>
      <c r="G565" s="368" t="s">
        <v>840</v>
      </c>
      <c r="H565" s="368" t="s">
        <v>340</v>
      </c>
      <c r="I565" s="368" t="s">
        <v>790</v>
      </c>
      <c r="J565" s="368" t="s">
        <v>745</v>
      </c>
      <c r="K565" s="368" t="s">
        <v>818</v>
      </c>
      <c r="L565" s="369">
        <v>2025</v>
      </c>
      <c r="M565" s="370">
        <v>23100</v>
      </c>
      <c r="N565" s="370">
        <v>2100</v>
      </c>
      <c r="O565" s="368" t="s">
        <v>819</v>
      </c>
    </row>
    <row r="566" spans="1:15" x14ac:dyDescent="0.3">
      <c r="A566" s="368" t="s">
        <v>726</v>
      </c>
      <c r="B566" s="368" t="s">
        <v>378</v>
      </c>
      <c r="C566" s="368" t="s">
        <v>590</v>
      </c>
      <c r="D566" s="368" t="s">
        <v>136</v>
      </c>
      <c r="E566" s="368" t="s">
        <v>158</v>
      </c>
      <c r="F566" s="368" t="s">
        <v>136</v>
      </c>
      <c r="G566" s="368" t="s">
        <v>840</v>
      </c>
      <c r="H566" s="368" t="s">
        <v>439</v>
      </c>
      <c r="I566" s="368" t="s">
        <v>785</v>
      </c>
      <c r="J566" s="368" t="s">
        <v>738</v>
      </c>
      <c r="K566" s="368" t="s">
        <v>818</v>
      </c>
      <c r="L566" s="369">
        <v>2025</v>
      </c>
      <c r="M566" s="370">
        <v>975.84</v>
      </c>
      <c r="N566" s="370">
        <v>48</v>
      </c>
      <c r="O566" s="368" t="s">
        <v>819</v>
      </c>
    </row>
    <row r="567" spans="1:15" x14ac:dyDescent="0.3">
      <c r="A567" s="368" t="s">
        <v>726</v>
      </c>
      <c r="B567" s="368" t="s">
        <v>378</v>
      </c>
      <c r="C567" s="368" t="s">
        <v>590</v>
      </c>
      <c r="D567" s="368" t="s">
        <v>136</v>
      </c>
      <c r="E567" s="368" t="s">
        <v>158</v>
      </c>
      <c r="F567" s="368" t="s">
        <v>136</v>
      </c>
      <c r="G567" s="368" t="s">
        <v>840</v>
      </c>
      <c r="H567" s="368" t="s">
        <v>440</v>
      </c>
      <c r="I567" s="368" t="s">
        <v>797</v>
      </c>
      <c r="J567" s="368" t="s">
        <v>738</v>
      </c>
      <c r="K567" s="368" t="s">
        <v>818</v>
      </c>
      <c r="L567" s="369">
        <v>2025</v>
      </c>
      <c r="M567" s="370">
        <v>1388.73</v>
      </c>
      <c r="N567" s="370">
        <v>178.5</v>
      </c>
      <c r="O567" s="368" t="s">
        <v>819</v>
      </c>
    </row>
    <row r="568" spans="1:15" x14ac:dyDescent="0.3">
      <c r="A568" s="368" t="s">
        <v>726</v>
      </c>
      <c r="B568" s="368" t="s">
        <v>378</v>
      </c>
      <c r="C568" s="368" t="s">
        <v>590</v>
      </c>
      <c r="D568" s="368" t="s">
        <v>136</v>
      </c>
      <c r="E568" s="368" t="s">
        <v>158</v>
      </c>
      <c r="F568" s="368" t="s">
        <v>136</v>
      </c>
      <c r="G568" s="368" t="s">
        <v>840</v>
      </c>
      <c r="H568" s="368" t="s">
        <v>413</v>
      </c>
      <c r="I568" s="368" t="s">
        <v>785</v>
      </c>
      <c r="J568" s="368" t="s">
        <v>1186</v>
      </c>
      <c r="K568" s="368" t="s">
        <v>818</v>
      </c>
      <c r="L568" s="369">
        <v>2025</v>
      </c>
      <c r="M568" s="370">
        <v>109.89</v>
      </c>
      <c r="N568" s="370">
        <v>3</v>
      </c>
      <c r="O568" s="368" t="s">
        <v>819</v>
      </c>
    </row>
    <row r="569" spans="1:15" x14ac:dyDescent="0.3">
      <c r="A569" s="368" t="s">
        <v>726</v>
      </c>
      <c r="B569" s="368" t="s">
        <v>378</v>
      </c>
      <c r="C569" s="368" t="s">
        <v>590</v>
      </c>
      <c r="D569" s="368" t="s">
        <v>136</v>
      </c>
      <c r="E569" s="368" t="s">
        <v>158</v>
      </c>
      <c r="F569" s="368" t="s">
        <v>136</v>
      </c>
      <c r="G569" s="368" t="s">
        <v>840</v>
      </c>
      <c r="H569" s="368" t="s">
        <v>414</v>
      </c>
      <c r="I569" s="368" t="s">
        <v>801</v>
      </c>
      <c r="J569" s="368" t="s">
        <v>1186</v>
      </c>
      <c r="K569" s="368" t="s">
        <v>818</v>
      </c>
      <c r="L569" s="369">
        <v>2025</v>
      </c>
      <c r="M569" s="370">
        <v>25654.76</v>
      </c>
      <c r="N569" s="370">
        <v>1346</v>
      </c>
      <c r="O569" s="368" t="s">
        <v>819</v>
      </c>
    </row>
    <row r="570" spans="1:15" x14ac:dyDescent="0.3">
      <c r="A570" s="368" t="s">
        <v>726</v>
      </c>
      <c r="B570" s="368" t="s">
        <v>378</v>
      </c>
      <c r="C570" s="368" t="s">
        <v>590</v>
      </c>
      <c r="D570" s="368" t="s">
        <v>136</v>
      </c>
      <c r="E570" s="368" t="s">
        <v>159</v>
      </c>
      <c r="F570" s="368" t="s">
        <v>136</v>
      </c>
      <c r="G570" s="368" t="s">
        <v>841</v>
      </c>
      <c r="H570" s="368" t="s">
        <v>483</v>
      </c>
      <c r="I570" s="368" t="s">
        <v>788</v>
      </c>
      <c r="J570" s="368" t="s">
        <v>1185</v>
      </c>
      <c r="K570" s="368" t="s">
        <v>818</v>
      </c>
      <c r="L570" s="369">
        <v>2025</v>
      </c>
      <c r="M570" s="370">
        <v>3780</v>
      </c>
      <c r="N570" s="370">
        <v>360</v>
      </c>
      <c r="O570" s="368" t="s">
        <v>819</v>
      </c>
    </row>
    <row r="571" spans="1:15" x14ac:dyDescent="0.3">
      <c r="A571" s="368" t="s">
        <v>726</v>
      </c>
      <c r="B571" s="368" t="s">
        <v>378</v>
      </c>
      <c r="C571" s="368" t="s">
        <v>590</v>
      </c>
      <c r="D571" s="368" t="s">
        <v>136</v>
      </c>
      <c r="E571" s="368" t="s">
        <v>159</v>
      </c>
      <c r="F571" s="368" t="s">
        <v>136</v>
      </c>
      <c r="G571" s="368" t="s">
        <v>841</v>
      </c>
      <c r="H571" s="368" t="s">
        <v>489</v>
      </c>
      <c r="I571" s="368" t="s">
        <v>797</v>
      </c>
      <c r="J571" s="368" t="s">
        <v>1185</v>
      </c>
      <c r="K571" s="368" t="s">
        <v>818</v>
      </c>
      <c r="L571" s="369">
        <v>2025</v>
      </c>
      <c r="M571" s="370">
        <v>2806.5</v>
      </c>
      <c r="N571" s="370">
        <v>150</v>
      </c>
      <c r="O571" s="368" t="s">
        <v>819</v>
      </c>
    </row>
    <row r="572" spans="1:15" x14ac:dyDescent="0.3">
      <c r="A572" s="368" t="s">
        <v>726</v>
      </c>
      <c r="B572" s="368" t="s">
        <v>378</v>
      </c>
      <c r="C572" s="368" t="s">
        <v>590</v>
      </c>
      <c r="D572" s="368" t="s">
        <v>136</v>
      </c>
      <c r="E572" s="368" t="s">
        <v>159</v>
      </c>
      <c r="F572" s="368" t="s">
        <v>136</v>
      </c>
      <c r="G572" s="368" t="s">
        <v>841</v>
      </c>
      <c r="H572" s="368" t="s">
        <v>380</v>
      </c>
      <c r="I572" s="368" t="s">
        <v>785</v>
      </c>
      <c r="J572" s="368" t="s">
        <v>757</v>
      </c>
      <c r="K572" s="368" t="s">
        <v>818</v>
      </c>
      <c r="L572" s="369">
        <v>2025</v>
      </c>
      <c r="M572" s="370">
        <v>24719.599999999999</v>
      </c>
      <c r="N572" s="370">
        <v>10655</v>
      </c>
      <c r="O572" s="368" t="s">
        <v>819</v>
      </c>
    </row>
    <row r="573" spans="1:15" x14ac:dyDescent="0.3">
      <c r="A573" s="368" t="s">
        <v>726</v>
      </c>
      <c r="B573" s="368" t="s">
        <v>378</v>
      </c>
      <c r="C573" s="368" t="s">
        <v>590</v>
      </c>
      <c r="D573" s="368" t="s">
        <v>136</v>
      </c>
      <c r="E573" s="368" t="s">
        <v>159</v>
      </c>
      <c r="F573" s="368" t="s">
        <v>136</v>
      </c>
      <c r="G573" s="368" t="s">
        <v>841</v>
      </c>
      <c r="H573" s="368" t="s">
        <v>396</v>
      </c>
      <c r="I573" s="368" t="s">
        <v>788</v>
      </c>
      <c r="J573" s="368" t="s">
        <v>770</v>
      </c>
      <c r="K573" s="368" t="s">
        <v>818</v>
      </c>
      <c r="L573" s="369">
        <v>2025</v>
      </c>
      <c r="M573" s="370">
        <v>262.5</v>
      </c>
      <c r="N573" s="370">
        <v>3.7499999999999999E-2</v>
      </c>
      <c r="O573" s="368" t="s">
        <v>819</v>
      </c>
    </row>
    <row r="574" spans="1:15" x14ac:dyDescent="0.3">
      <c r="A574" s="368" t="s">
        <v>726</v>
      </c>
      <c r="B574" s="368" t="s">
        <v>378</v>
      </c>
      <c r="C574" s="368" t="s">
        <v>590</v>
      </c>
      <c r="D574" s="368" t="s">
        <v>136</v>
      </c>
      <c r="E574" s="368" t="s">
        <v>159</v>
      </c>
      <c r="F574" s="368" t="s">
        <v>136</v>
      </c>
      <c r="G574" s="368" t="s">
        <v>841</v>
      </c>
      <c r="H574" s="368" t="s">
        <v>381</v>
      </c>
      <c r="I574" s="368" t="s">
        <v>789</v>
      </c>
      <c r="J574" s="368" t="s">
        <v>757</v>
      </c>
      <c r="K574" s="368" t="s">
        <v>818</v>
      </c>
      <c r="L574" s="369">
        <v>2025</v>
      </c>
      <c r="M574" s="370">
        <v>121.92</v>
      </c>
      <c r="N574" s="370">
        <v>48</v>
      </c>
      <c r="O574" s="368" t="s">
        <v>819</v>
      </c>
    </row>
    <row r="575" spans="1:15" x14ac:dyDescent="0.3">
      <c r="A575" s="368" t="s">
        <v>726</v>
      </c>
      <c r="B575" s="368" t="s">
        <v>378</v>
      </c>
      <c r="C575" s="368" t="s">
        <v>590</v>
      </c>
      <c r="D575" s="368" t="s">
        <v>136</v>
      </c>
      <c r="E575" s="368" t="s">
        <v>159</v>
      </c>
      <c r="F575" s="368" t="s">
        <v>136</v>
      </c>
      <c r="G575" s="368" t="s">
        <v>841</v>
      </c>
      <c r="H575" s="368" t="s">
        <v>499</v>
      </c>
      <c r="I575" s="368" t="s">
        <v>798</v>
      </c>
      <c r="J575" s="368" t="s">
        <v>1185</v>
      </c>
      <c r="K575" s="368" t="s">
        <v>818</v>
      </c>
      <c r="L575" s="369">
        <v>2025</v>
      </c>
      <c r="M575" s="370">
        <v>15000</v>
      </c>
      <c r="N575" s="370">
        <v>2500</v>
      </c>
      <c r="O575" s="368" t="s">
        <v>819</v>
      </c>
    </row>
    <row r="576" spans="1:15" x14ac:dyDescent="0.3">
      <c r="A576" s="368" t="s">
        <v>726</v>
      </c>
      <c r="B576" s="368" t="s">
        <v>378</v>
      </c>
      <c r="C576" s="368" t="s">
        <v>590</v>
      </c>
      <c r="D576" s="368" t="s">
        <v>136</v>
      </c>
      <c r="E576" s="368" t="s">
        <v>159</v>
      </c>
      <c r="F576" s="368" t="s">
        <v>136</v>
      </c>
      <c r="G576" s="368" t="s">
        <v>841</v>
      </c>
      <c r="H576" s="368" t="s">
        <v>535</v>
      </c>
      <c r="I576" s="368" t="s">
        <v>789</v>
      </c>
      <c r="J576" s="368" t="s">
        <v>739</v>
      </c>
      <c r="K576" s="368" t="s">
        <v>818</v>
      </c>
      <c r="L576" s="369">
        <v>2025</v>
      </c>
      <c r="M576" s="370">
        <v>19155.7837696071</v>
      </c>
      <c r="N576" s="370">
        <v>416.5</v>
      </c>
      <c r="O576" s="368" t="s">
        <v>819</v>
      </c>
    </row>
    <row r="577" spans="1:15" x14ac:dyDescent="0.3">
      <c r="A577" s="368" t="s">
        <v>726</v>
      </c>
      <c r="B577" s="368" t="s">
        <v>378</v>
      </c>
      <c r="C577" s="368" t="s">
        <v>590</v>
      </c>
      <c r="D577" s="368" t="s">
        <v>136</v>
      </c>
      <c r="E577" s="368" t="s">
        <v>159</v>
      </c>
      <c r="F577" s="368" t="s">
        <v>136</v>
      </c>
      <c r="G577" s="368" t="s">
        <v>841</v>
      </c>
      <c r="H577" s="368" t="s">
        <v>550</v>
      </c>
      <c r="I577" s="368" t="s">
        <v>801</v>
      </c>
      <c r="J577" s="368" t="s">
        <v>760</v>
      </c>
      <c r="K577" s="368" t="s">
        <v>818</v>
      </c>
      <c r="L577" s="369">
        <v>2025</v>
      </c>
      <c r="M577" s="370">
        <v>1243372</v>
      </c>
      <c r="N577" s="370">
        <v>956440</v>
      </c>
      <c r="O577" s="368" t="s">
        <v>819</v>
      </c>
    </row>
    <row r="578" spans="1:15" x14ac:dyDescent="0.3">
      <c r="A578" s="368" t="s">
        <v>726</v>
      </c>
      <c r="B578" s="368" t="s">
        <v>378</v>
      </c>
      <c r="C578" s="368" t="s">
        <v>590</v>
      </c>
      <c r="D578" s="368" t="s">
        <v>136</v>
      </c>
      <c r="E578" s="368" t="s">
        <v>159</v>
      </c>
      <c r="F578" s="368" t="s">
        <v>136</v>
      </c>
      <c r="G578" s="368" t="s">
        <v>841</v>
      </c>
      <c r="H578" s="368" t="s">
        <v>501</v>
      </c>
      <c r="I578" s="368" t="s">
        <v>785</v>
      </c>
      <c r="J578" s="368" t="s">
        <v>1185</v>
      </c>
      <c r="K578" s="368" t="s">
        <v>818</v>
      </c>
      <c r="L578" s="369">
        <v>2025</v>
      </c>
      <c r="M578" s="370">
        <v>18700</v>
      </c>
      <c r="N578" s="370">
        <v>2200</v>
      </c>
      <c r="O578" s="368" t="s">
        <v>819</v>
      </c>
    </row>
    <row r="579" spans="1:15" x14ac:dyDescent="0.3">
      <c r="A579" s="368" t="s">
        <v>726</v>
      </c>
      <c r="B579" s="368" t="s">
        <v>378</v>
      </c>
      <c r="C579" s="368" t="s">
        <v>590</v>
      </c>
      <c r="D579" s="368" t="s">
        <v>136</v>
      </c>
      <c r="E579" s="368" t="s">
        <v>159</v>
      </c>
      <c r="F579" s="368" t="s">
        <v>136</v>
      </c>
      <c r="G579" s="368" t="s">
        <v>841</v>
      </c>
      <c r="H579" s="368" t="s">
        <v>537</v>
      </c>
      <c r="I579" s="368" t="s">
        <v>798</v>
      </c>
      <c r="J579" s="368" t="s">
        <v>739</v>
      </c>
      <c r="K579" s="368" t="s">
        <v>818</v>
      </c>
      <c r="L579" s="369">
        <v>2025</v>
      </c>
      <c r="M579" s="370">
        <v>17371.2</v>
      </c>
      <c r="N579" s="370">
        <v>376</v>
      </c>
      <c r="O579" s="368" t="s">
        <v>819</v>
      </c>
    </row>
    <row r="580" spans="1:15" x14ac:dyDescent="0.3">
      <c r="A580" s="368" t="s">
        <v>726</v>
      </c>
      <c r="B580" s="368" t="s">
        <v>378</v>
      </c>
      <c r="C580" s="368" t="s">
        <v>590</v>
      </c>
      <c r="D580" s="368" t="s">
        <v>136</v>
      </c>
      <c r="E580" s="368" t="s">
        <v>159</v>
      </c>
      <c r="F580" s="368" t="s">
        <v>136</v>
      </c>
      <c r="G580" s="368" t="s">
        <v>841</v>
      </c>
      <c r="H580" s="368" t="s">
        <v>320</v>
      </c>
      <c r="I580" s="368" t="s">
        <v>797</v>
      </c>
      <c r="J580" s="368" t="s">
        <v>745</v>
      </c>
      <c r="K580" s="368" t="s">
        <v>818</v>
      </c>
      <c r="L580" s="369">
        <v>2025</v>
      </c>
      <c r="M580" s="370">
        <v>7900.4849999999997</v>
      </c>
      <c r="N580" s="370">
        <v>831.63</v>
      </c>
      <c r="O580" s="368" t="s">
        <v>819</v>
      </c>
    </row>
    <row r="581" spans="1:15" x14ac:dyDescent="0.3">
      <c r="A581" s="368" t="s">
        <v>726</v>
      </c>
      <c r="B581" s="368" t="s">
        <v>378</v>
      </c>
      <c r="C581" s="368" t="s">
        <v>590</v>
      </c>
      <c r="D581" s="368" t="s">
        <v>136</v>
      </c>
      <c r="E581" s="368" t="s">
        <v>159</v>
      </c>
      <c r="F581" s="368" t="s">
        <v>136</v>
      </c>
      <c r="G581" s="368" t="s">
        <v>841</v>
      </c>
      <c r="H581" s="368" t="s">
        <v>503</v>
      </c>
      <c r="I581" s="368" t="s">
        <v>788</v>
      </c>
      <c r="J581" s="368" t="s">
        <v>1185</v>
      </c>
      <c r="K581" s="368" t="s">
        <v>818</v>
      </c>
      <c r="L581" s="369">
        <v>2025</v>
      </c>
      <c r="M581" s="370">
        <v>238000</v>
      </c>
      <c r="N581" s="370">
        <v>17000</v>
      </c>
      <c r="O581" s="368" t="s">
        <v>819</v>
      </c>
    </row>
    <row r="582" spans="1:15" x14ac:dyDescent="0.3">
      <c r="A582" s="368" t="s">
        <v>726</v>
      </c>
      <c r="B582" s="368" t="s">
        <v>378</v>
      </c>
      <c r="C582" s="368" t="s">
        <v>590</v>
      </c>
      <c r="D582" s="368" t="s">
        <v>136</v>
      </c>
      <c r="E582" s="368" t="s">
        <v>159</v>
      </c>
      <c r="F582" s="368" t="s">
        <v>136</v>
      </c>
      <c r="G582" s="368" t="s">
        <v>841</v>
      </c>
      <c r="H582" s="368" t="s">
        <v>398</v>
      </c>
      <c r="I582" s="368" t="s">
        <v>786</v>
      </c>
      <c r="J582" s="368" t="s">
        <v>770</v>
      </c>
      <c r="K582" s="368" t="s">
        <v>818</v>
      </c>
      <c r="L582" s="369">
        <v>2025</v>
      </c>
      <c r="M582" s="370">
        <v>32325</v>
      </c>
      <c r="N582" s="370">
        <v>4310</v>
      </c>
      <c r="O582" s="368" t="s">
        <v>819</v>
      </c>
    </row>
    <row r="583" spans="1:15" x14ac:dyDescent="0.3">
      <c r="A583" s="368" t="s">
        <v>726</v>
      </c>
      <c r="B583" s="368" t="s">
        <v>378</v>
      </c>
      <c r="C583" s="368" t="s">
        <v>590</v>
      </c>
      <c r="D583" s="368" t="s">
        <v>136</v>
      </c>
      <c r="E583" s="368" t="s">
        <v>159</v>
      </c>
      <c r="F583" s="368" t="s">
        <v>136</v>
      </c>
      <c r="G583" s="368" t="s">
        <v>841</v>
      </c>
      <c r="H583" s="368" t="s">
        <v>506</v>
      </c>
      <c r="I583" s="368" t="s">
        <v>798</v>
      </c>
      <c r="J583" s="368" t="s">
        <v>1185</v>
      </c>
      <c r="K583" s="368" t="s">
        <v>818</v>
      </c>
      <c r="L583" s="369">
        <v>2025</v>
      </c>
      <c r="M583" s="370">
        <v>509820</v>
      </c>
      <c r="N583" s="370">
        <v>29300</v>
      </c>
      <c r="O583" s="368" t="s">
        <v>819</v>
      </c>
    </row>
    <row r="584" spans="1:15" x14ac:dyDescent="0.3">
      <c r="A584" s="368" t="s">
        <v>726</v>
      </c>
      <c r="B584" s="368" t="s">
        <v>378</v>
      </c>
      <c r="C584" s="368" t="s">
        <v>590</v>
      </c>
      <c r="D584" s="368" t="s">
        <v>136</v>
      </c>
      <c r="E584" s="368" t="s">
        <v>159</v>
      </c>
      <c r="F584" s="368" t="s">
        <v>136</v>
      </c>
      <c r="G584" s="368" t="s">
        <v>841</v>
      </c>
      <c r="H584" s="368" t="s">
        <v>322</v>
      </c>
      <c r="I584" s="368" t="s">
        <v>796</v>
      </c>
      <c r="J584" s="368" t="s">
        <v>745</v>
      </c>
      <c r="K584" s="368" t="s">
        <v>818</v>
      </c>
      <c r="L584" s="369">
        <v>2025</v>
      </c>
      <c r="M584" s="370">
        <v>1590.36</v>
      </c>
      <c r="N584" s="370">
        <v>87</v>
      </c>
      <c r="O584" s="368" t="s">
        <v>819</v>
      </c>
    </row>
    <row r="585" spans="1:15" x14ac:dyDescent="0.3">
      <c r="A585" s="368" t="s">
        <v>726</v>
      </c>
      <c r="B585" s="368" t="s">
        <v>378</v>
      </c>
      <c r="C585" s="368" t="s">
        <v>590</v>
      </c>
      <c r="D585" s="368" t="s">
        <v>136</v>
      </c>
      <c r="E585" s="368" t="s">
        <v>159</v>
      </c>
      <c r="F585" s="368" t="s">
        <v>136</v>
      </c>
      <c r="G585" s="368" t="s">
        <v>841</v>
      </c>
      <c r="H585" s="368" t="s">
        <v>327</v>
      </c>
      <c r="I585" s="368" t="s">
        <v>785</v>
      </c>
      <c r="J585" s="368" t="s">
        <v>745</v>
      </c>
      <c r="K585" s="368" t="s">
        <v>818</v>
      </c>
      <c r="L585" s="369">
        <v>2025</v>
      </c>
      <c r="M585" s="370">
        <v>12181.276</v>
      </c>
      <c r="N585" s="370">
        <v>1408.24</v>
      </c>
      <c r="O585" s="368" t="s">
        <v>819</v>
      </c>
    </row>
    <row r="586" spans="1:15" x14ac:dyDescent="0.3">
      <c r="A586" s="368" t="s">
        <v>726</v>
      </c>
      <c r="B586" s="368" t="s">
        <v>378</v>
      </c>
      <c r="C586" s="368" t="s">
        <v>590</v>
      </c>
      <c r="D586" s="368" t="s">
        <v>136</v>
      </c>
      <c r="E586" s="368" t="s">
        <v>159</v>
      </c>
      <c r="F586" s="368" t="s">
        <v>136</v>
      </c>
      <c r="G586" s="368" t="s">
        <v>841</v>
      </c>
      <c r="H586" s="368" t="s">
        <v>541</v>
      </c>
      <c r="I586" s="368" t="s">
        <v>800</v>
      </c>
      <c r="J586" s="368" t="s">
        <v>745</v>
      </c>
      <c r="K586" s="368" t="s">
        <v>818</v>
      </c>
      <c r="L586" s="369">
        <v>2025</v>
      </c>
      <c r="M586" s="370">
        <v>508.2</v>
      </c>
      <c r="N586" s="370">
        <v>46.2</v>
      </c>
      <c r="O586" s="368" t="s">
        <v>819</v>
      </c>
    </row>
    <row r="587" spans="1:15" x14ac:dyDescent="0.3">
      <c r="A587" s="368" t="s">
        <v>726</v>
      </c>
      <c r="B587" s="368" t="s">
        <v>378</v>
      </c>
      <c r="C587" s="368" t="s">
        <v>590</v>
      </c>
      <c r="D587" s="368" t="s">
        <v>136</v>
      </c>
      <c r="E587" s="368" t="s">
        <v>159</v>
      </c>
      <c r="F587" s="368" t="s">
        <v>136</v>
      </c>
      <c r="G587" s="368" t="s">
        <v>841</v>
      </c>
      <c r="H587" s="368" t="s">
        <v>542</v>
      </c>
      <c r="I587" s="368" t="s">
        <v>800</v>
      </c>
      <c r="J587" s="368" t="s">
        <v>745</v>
      </c>
      <c r="K587" s="368" t="s">
        <v>818</v>
      </c>
      <c r="L587" s="369">
        <v>2025</v>
      </c>
      <c r="M587" s="370">
        <v>11918.01</v>
      </c>
      <c r="N587" s="370">
        <v>916.77</v>
      </c>
      <c r="O587" s="368" t="s">
        <v>819</v>
      </c>
    </row>
    <row r="588" spans="1:15" x14ac:dyDescent="0.3">
      <c r="A588" s="368" t="s">
        <v>726</v>
      </c>
      <c r="B588" s="368" t="s">
        <v>378</v>
      </c>
      <c r="C588" s="368" t="s">
        <v>590</v>
      </c>
      <c r="D588" s="368" t="s">
        <v>136</v>
      </c>
      <c r="E588" s="368" t="s">
        <v>159</v>
      </c>
      <c r="F588" s="368" t="s">
        <v>136</v>
      </c>
      <c r="G588" s="368" t="s">
        <v>841</v>
      </c>
      <c r="H588" s="368" t="s">
        <v>329</v>
      </c>
      <c r="I588" s="368" t="s">
        <v>799</v>
      </c>
      <c r="J588" s="368" t="s">
        <v>745</v>
      </c>
      <c r="K588" s="368" t="s">
        <v>818</v>
      </c>
      <c r="L588" s="369">
        <v>2025</v>
      </c>
      <c r="M588" s="370">
        <v>77</v>
      </c>
      <c r="N588" s="370">
        <v>7</v>
      </c>
      <c r="O588" s="368" t="s">
        <v>819</v>
      </c>
    </row>
    <row r="589" spans="1:15" x14ac:dyDescent="0.3">
      <c r="A589" s="368" t="s">
        <v>726</v>
      </c>
      <c r="B589" s="368" t="s">
        <v>378</v>
      </c>
      <c r="C589" s="368" t="s">
        <v>590</v>
      </c>
      <c r="D589" s="368" t="s">
        <v>136</v>
      </c>
      <c r="E589" s="368" t="s">
        <v>159</v>
      </c>
      <c r="F589" s="368" t="s">
        <v>136</v>
      </c>
      <c r="G589" s="368" t="s">
        <v>841</v>
      </c>
      <c r="H589" s="368" t="s">
        <v>330</v>
      </c>
      <c r="I589" s="368" t="s">
        <v>788</v>
      </c>
      <c r="J589" s="368" t="s">
        <v>745</v>
      </c>
      <c r="K589" s="368" t="s">
        <v>818</v>
      </c>
      <c r="L589" s="369">
        <v>2025</v>
      </c>
      <c r="M589" s="370">
        <v>636214.4</v>
      </c>
      <c r="N589" s="370">
        <v>39763.4</v>
      </c>
      <c r="O589" s="368" t="s">
        <v>819</v>
      </c>
    </row>
    <row r="590" spans="1:15" x14ac:dyDescent="0.3">
      <c r="A590" s="368" t="s">
        <v>726</v>
      </c>
      <c r="B590" s="368" t="s">
        <v>378</v>
      </c>
      <c r="C590" s="368" t="s">
        <v>590</v>
      </c>
      <c r="D590" s="368" t="s">
        <v>136</v>
      </c>
      <c r="E590" s="368" t="s">
        <v>159</v>
      </c>
      <c r="F590" s="368" t="s">
        <v>136</v>
      </c>
      <c r="G590" s="368" t="s">
        <v>841</v>
      </c>
      <c r="H590" s="368" t="s">
        <v>333</v>
      </c>
      <c r="I590" s="368" t="s">
        <v>784</v>
      </c>
      <c r="J590" s="368" t="s">
        <v>745</v>
      </c>
      <c r="K590" s="368" t="s">
        <v>818</v>
      </c>
      <c r="L590" s="369">
        <v>2025</v>
      </c>
      <c r="M590" s="370">
        <v>176</v>
      </c>
      <c r="N590" s="370">
        <v>22</v>
      </c>
      <c r="O590" s="368" t="s">
        <v>819</v>
      </c>
    </row>
    <row r="591" spans="1:15" x14ac:dyDescent="0.3">
      <c r="A591" s="368" t="s">
        <v>726</v>
      </c>
      <c r="B591" s="368" t="s">
        <v>378</v>
      </c>
      <c r="C591" s="368" t="s">
        <v>590</v>
      </c>
      <c r="D591" s="368" t="s">
        <v>136</v>
      </c>
      <c r="E591" s="368" t="s">
        <v>159</v>
      </c>
      <c r="F591" s="368" t="s">
        <v>136</v>
      </c>
      <c r="G591" s="368" t="s">
        <v>841</v>
      </c>
      <c r="H591" s="368" t="s">
        <v>337</v>
      </c>
      <c r="I591" s="368" t="s">
        <v>784</v>
      </c>
      <c r="J591" s="368" t="s">
        <v>745</v>
      </c>
      <c r="K591" s="368" t="s">
        <v>818</v>
      </c>
      <c r="L591" s="369">
        <v>2025</v>
      </c>
      <c r="M591" s="370">
        <v>936</v>
      </c>
      <c r="N591" s="370">
        <v>100</v>
      </c>
      <c r="O591" s="368" t="s">
        <v>819</v>
      </c>
    </row>
    <row r="592" spans="1:15" x14ac:dyDescent="0.3">
      <c r="A592" s="368" t="s">
        <v>726</v>
      </c>
      <c r="B592" s="368" t="s">
        <v>378</v>
      </c>
      <c r="C592" s="368" t="s">
        <v>590</v>
      </c>
      <c r="D592" s="368" t="s">
        <v>136</v>
      </c>
      <c r="E592" s="368" t="s">
        <v>159</v>
      </c>
      <c r="F592" s="368" t="s">
        <v>136</v>
      </c>
      <c r="G592" s="368" t="s">
        <v>841</v>
      </c>
      <c r="H592" s="368" t="s">
        <v>567</v>
      </c>
      <c r="I592" s="368" t="s">
        <v>795</v>
      </c>
      <c r="J592" s="368" t="s">
        <v>773</v>
      </c>
      <c r="K592" s="368" t="s">
        <v>818</v>
      </c>
      <c r="L592" s="369">
        <v>2025</v>
      </c>
      <c r="M592" s="370">
        <v>408</v>
      </c>
      <c r="N592" s="370">
        <v>200</v>
      </c>
      <c r="O592" s="368" t="s">
        <v>821</v>
      </c>
    </row>
    <row r="593" spans="1:15" x14ac:dyDescent="0.3">
      <c r="A593" s="368" t="s">
        <v>726</v>
      </c>
      <c r="B593" s="368" t="s">
        <v>378</v>
      </c>
      <c r="C593" s="368" t="s">
        <v>590</v>
      </c>
      <c r="D593" s="368" t="s">
        <v>136</v>
      </c>
      <c r="E593" s="368" t="s">
        <v>159</v>
      </c>
      <c r="F593" s="368" t="s">
        <v>136</v>
      </c>
      <c r="G593" s="368" t="s">
        <v>841</v>
      </c>
      <c r="H593" s="368" t="s">
        <v>508</v>
      </c>
      <c r="I593" s="368" t="s">
        <v>798</v>
      </c>
      <c r="J593" s="368" t="s">
        <v>1185</v>
      </c>
      <c r="K593" s="368" t="s">
        <v>818</v>
      </c>
      <c r="L593" s="369">
        <v>2025</v>
      </c>
      <c r="M593" s="370">
        <v>119000</v>
      </c>
      <c r="N593" s="370">
        <v>17000</v>
      </c>
      <c r="O593" s="368" t="s">
        <v>819</v>
      </c>
    </row>
    <row r="594" spans="1:15" x14ac:dyDescent="0.3">
      <c r="A594" s="368" t="s">
        <v>726</v>
      </c>
      <c r="B594" s="368" t="s">
        <v>378</v>
      </c>
      <c r="C594" s="368" t="s">
        <v>590</v>
      </c>
      <c r="D594" s="368" t="s">
        <v>136</v>
      </c>
      <c r="E594" s="368" t="s">
        <v>159</v>
      </c>
      <c r="F594" s="368" t="s">
        <v>136</v>
      </c>
      <c r="G594" s="368" t="s">
        <v>841</v>
      </c>
      <c r="H594" s="368" t="s">
        <v>509</v>
      </c>
      <c r="I594" s="368" t="s">
        <v>798</v>
      </c>
      <c r="J594" s="368" t="s">
        <v>1185</v>
      </c>
      <c r="K594" s="368" t="s">
        <v>818</v>
      </c>
      <c r="L594" s="369">
        <v>2025</v>
      </c>
      <c r="M594" s="370">
        <v>357.60092547014602</v>
      </c>
      <c r="N594" s="370">
        <v>46</v>
      </c>
      <c r="O594" s="368" t="s">
        <v>819</v>
      </c>
    </row>
    <row r="595" spans="1:15" x14ac:dyDescent="0.3">
      <c r="A595" s="368" t="s">
        <v>726</v>
      </c>
      <c r="B595" s="368" t="s">
        <v>378</v>
      </c>
      <c r="C595" s="368" t="s">
        <v>590</v>
      </c>
      <c r="D595" s="368" t="s">
        <v>136</v>
      </c>
      <c r="E595" s="368" t="s">
        <v>159</v>
      </c>
      <c r="F595" s="368" t="s">
        <v>136</v>
      </c>
      <c r="G595" s="368" t="s">
        <v>841</v>
      </c>
      <c r="H595" s="368" t="s">
        <v>510</v>
      </c>
      <c r="I595" s="368" t="s">
        <v>798</v>
      </c>
      <c r="J595" s="368" t="s">
        <v>1185</v>
      </c>
      <c r="K595" s="368" t="s">
        <v>818</v>
      </c>
      <c r="L595" s="369">
        <v>2025</v>
      </c>
      <c r="M595" s="370">
        <v>75506.73</v>
      </c>
      <c r="N595" s="370">
        <v>8481</v>
      </c>
      <c r="O595" s="368" t="s">
        <v>819</v>
      </c>
    </row>
    <row r="596" spans="1:15" x14ac:dyDescent="0.3">
      <c r="A596" s="368" t="s">
        <v>726</v>
      </c>
      <c r="B596" s="368" t="s">
        <v>378</v>
      </c>
      <c r="C596" s="368" t="s">
        <v>590</v>
      </c>
      <c r="D596" s="368" t="s">
        <v>136</v>
      </c>
      <c r="E596" s="368" t="s">
        <v>159</v>
      </c>
      <c r="F596" s="368" t="s">
        <v>136</v>
      </c>
      <c r="G596" s="368" t="s">
        <v>841</v>
      </c>
      <c r="H596" s="368" t="s">
        <v>557</v>
      </c>
      <c r="I596" s="368" t="s">
        <v>801</v>
      </c>
      <c r="J596" s="368" t="s">
        <v>760</v>
      </c>
      <c r="K596" s="368" t="s">
        <v>818</v>
      </c>
      <c r="L596" s="369">
        <v>2025</v>
      </c>
      <c r="M596" s="370">
        <v>5508</v>
      </c>
      <c r="N596" s="370">
        <v>3400</v>
      </c>
      <c r="O596" s="368" t="s">
        <v>819</v>
      </c>
    </row>
    <row r="597" spans="1:15" x14ac:dyDescent="0.3">
      <c r="A597" s="368" t="s">
        <v>726</v>
      </c>
      <c r="B597" s="368" t="s">
        <v>378</v>
      </c>
      <c r="C597" s="368" t="s">
        <v>590</v>
      </c>
      <c r="D597" s="368" t="s">
        <v>136</v>
      </c>
      <c r="E597" s="368" t="s">
        <v>159</v>
      </c>
      <c r="F597" s="368" t="s">
        <v>136</v>
      </c>
      <c r="G597" s="368" t="s">
        <v>841</v>
      </c>
      <c r="H597" s="368" t="s">
        <v>432</v>
      </c>
      <c r="I597" s="368" t="s">
        <v>798</v>
      </c>
      <c r="J597" s="368" t="s">
        <v>774</v>
      </c>
      <c r="K597" s="368" t="s">
        <v>818</v>
      </c>
      <c r="L597" s="369">
        <v>2025</v>
      </c>
      <c r="M597" s="370">
        <v>721.5</v>
      </c>
      <c r="N597" s="370">
        <v>185</v>
      </c>
      <c r="O597" s="368" t="s">
        <v>821</v>
      </c>
    </row>
    <row r="598" spans="1:15" x14ac:dyDescent="0.3">
      <c r="A598" s="368" t="s">
        <v>726</v>
      </c>
      <c r="B598" s="368" t="s">
        <v>378</v>
      </c>
      <c r="C598" s="368" t="s">
        <v>590</v>
      </c>
      <c r="D598" s="368" t="s">
        <v>136</v>
      </c>
      <c r="E598" s="368" t="s">
        <v>159</v>
      </c>
      <c r="F598" s="368" t="s">
        <v>136</v>
      </c>
      <c r="G598" s="368" t="s">
        <v>841</v>
      </c>
      <c r="H598" s="368" t="s">
        <v>433</v>
      </c>
      <c r="I598" s="368" t="s">
        <v>798</v>
      </c>
      <c r="J598" s="368" t="s">
        <v>774</v>
      </c>
      <c r="K598" s="368" t="s">
        <v>818</v>
      </c>
      <c r="L598" s="369">
        <v>2025</v>
      </c>
      <c r="M598" s="370">
        <v>2119.7748000000001</v>
      </c>
      <c r="N598" s="370">
        <v>78</v>
      </c>
      <c r="O598" s="368" t="s">
        <v>821</v>
      </c>
    </row>
    <row r="599" spans="1:15" x14ac:dyDescent="0.3">
      <c r="A599" s="368" t="s">
        <v>726</v>
      </c>
      <c r="B599" s="368" t="s">
        <v>378</v>
      </c>
      <c r="C599" s="368" t="s">
        <v>590</v>
      </c>
      <c r="D599" s="368" t="s">
        <v>136</v>
      </c>
      <c r="E599" s="368" t="s">
        <v>159</v>
      </c>
      <c r="F599" s="368" t="s">
        <v>136</v>
      </c>
      <c r="G599" s="368" t="s">
        <v>841</v>
      </c>
      <c r="H599" s="368" t="s">
        <v>539</v>
      </c>
      <c r="I599" s="368" t="s">
        <v>789</v>
      </c>
      <c r="J599" s="368" t="s">
        <v>740</v>
      </c>
      <c r="K599" s="368" t="s">
        <v>818</v>
      </c>
      <c r="L599" s="369">
        <v>2025</v>
      </c>
      <c r="M599" s="370">
        <v>3125756.913625</v>
      </c>
      <c r="N599" s="370">
        <v>339669.32500000001</v>
      </c>
      <c r="O599" s="368" t="s">
        <v>819</v>
      </c>
    </row>
    <row r="600" spans="1:15" x14ac:dyDescent="0.3">
      <c r="A600" s="368" t="s">
        <v>726</v>
      </c>
      <c r="B600" s="368" t="s">
        <v>378</v>
      </c>
      <c r="C600" s="368" t="s">
        <v>590</v>
      </c>
      <c r="D600" s="368" t="s">
        <v>136</v>
      </c>
      <c r="E600" s="368" t="s">
        <v>159</v>
      </c>
      <c r="F600" s="368" t="s">
        <v>136</v>
      </c>
      <c r="G600" s="368" t="s">
        <v>841</v>
      </c>
      <c r="H600" s="368" t="s">
        <v>420</v>
      </c>
      <c r="I600" s="368" t="s">
        <v>789</v>
      </c>
      <c r="J600" s="368" t="s">
        <v>781</v>
      </c>
      <c r="K600" s="368" t="s">
        <v>818</v>
      </c>
      <c r="L600" s="369">
        <v>2025</v>
      </c>
      <c r="M600" s="370">
        <v>807.59</v>
      </c>
      <c r="N600" s="370">
        <v>581</v>
      </c>
      <c r="O600" s="368" t="s">
        <v>819</v>
      </c>
    </row>
    <row r="601" spans="1:15" x14ac:dyDescent="0.3">
      <c r="A601" s="368" t="s">
        <v>726</v>
      </c>
      <c r="B601" s="368" t="s">
        <v>378</v>
      </c>
      <c r="C601" s="368" t="s">
        <v>590</v>
      </c>
      <c r="D601" s="368" t="s">
        <v>136</v>
      </c>
      <c r="E601" s="368" t="s">
        <v>159</v>
      </c>
      <c r="F601" s="368" t="s">
        <v>136</v>
      </c>
      <c r="G601" s="368" t="s">
        <v>841</v>
      </c>
      <c r="H601" s="368" t="s">
        <v>513</v>
      </c>
      <c r="I601" s="368" t="s">
        <v>798</v>
      </c>
      <c r="J601" s="368" t="s">
        <v>1185</v>
      </c>
      <c r="K601" s="368" t="s">
        <v>818</v>
      </c>
      <c r="L601" s="369">
        <v>2025</v>
      </c>
      <c r="M601" s="370">
        <v>23634.9422486775</v>
      </c>
      <c r="N601" s="370">
        <v>2430</v>
      </c>
      <c r="O601" s="368" t="s">
        <v>819</v>
      </c>
    </row>
    <row r="602" spans="1:15" x14ac:dyDescent="0.3">
      <c r="A602" s="368" t="s">
        <v>726</v>
      </c>
      <c r="B602" s="368" t="s">
        <v>378</v>
      </c>
      <c r="C602" s="368" t="s">
        <v>590</v>
      </c>
      <c r="D602" s="368" t="s">
        <v>136</v>
      </c>
      <c r="E602" s="368" t="s">
        <v>159</v>
      </c>
      <c r="F602" s="368" t="s">
        <v>136</v>
      </c>
      <c r="G602" s="368" t="s">
        <v>841</v>
      </c>
      <c r="H602" s="368" t="s">
        <v>565</v>
      </c>
      <c r="I602" s="368" t="s">
        <v>798</v>
      </c>
      <c r="J602" s="368" t="s">
        <v>767</v>
      </c>
      <c r="K602" s="368" t="s">
        <v>818</v>
      </c>
      <c r="L602" s="369">
        <v>2025</v>
      </c>
      <c r="M602" s="370">
        <v>456.84</v>
      </c>
      <c r="N602" s="370">
        <v>47</v>
      </c>
      <c r="O602" s="368" t="s">
        <v>819</v>
      </c>
    </row>
    <row r="603" spans="1:15" x14ac:dyDescent="0.3">
      <c r="A603" s="368" t="s">
        <v>726</v>
      </c>
      <c r="B603" s="368" t="s">
        <v>378</v>
      </c>
      <c r="C603" s="368" t="s">
        <v>590</v>
      </c>
      <c r="D603" s="368" t="s">
        <v>136</v>
      </c>
      <c r="E603" s="368" t="s">
        <v>159</v>
      </c>
      <c r="F603" s="368" t="s">
        <v>136</v>
      </c>
      <c r="G603" s="368" t="s">
        <v>841</v>
      </c>
      <c r="H603" s="368" t="s">
        <v>540</v>
      </c>
      <c r="I603" s="368" t="s">
        <v>790</v>
      </c>
      <c r="J603" s="368" t="s">
        <v>742</v>
      </c>
      <c r="K603" s="368" t="s">
        <v>818</v>
      </c>
      <c r="L603" s="369">
        <v>2025</v>
      </c>
      <c r="M603" s="370">
        <v>90000</v>
      </c>
      <c r="N603" s="370">
        <v>3000</v>
      </c>
      <c r="O603" s="368" t="s">
        <v>819</v>
      </c>
    </row>
    <row r="604" spans="1:15" x14ac:dyDescent="0.3">
      <c r="A604" s="368" t="s">
        <v>726</v>
      </c>
      <c r="B604" s="368" t="s">
        <v>378</v>
      </c>
      <c r="C604" s="368" t="s">
        <v>590</v>
      </c>
      <c r="D604" s="368" t="s">
        <v>136</v>
      </c>
      <c r="E604" s="368" t="s">
        <v>159</v>
      </c>
      <c r="F604" s="368" t="s">
        <v>136</v>
      </c>
      <c r="G604" s="368" t="s">
        <v>841</v>
      </c>
      <c r="H604" s="368" t="s">
        <v>437</v>
      </c>
      <c r="I604" s="368" t="s">
        <v>796</v>
      </c>
      <c r="J604" s="368" t="s">
        <v>738</v>
      </c>
      <c r="K604" s="368" t="s">
        <v>818</v>
      </c>
      <c r="L604" s="369">
        <v>2025</v>
      </c>
      <c r="M604" s="370">
        <v>12853.72</v>
      </c>
      <c r="N604" s="370">
        <v>1441</v>
      </c>
      <c r="O604" s="368" t="s">
        <v>819</v>
      </c>
    </row>
    <row r="605" spans="1:15" x14ac:dyDescent="0.3">
      <c r="A605" s="368" t="s">
        <v>726</v>
      </c>
      <c r="B605" s="368" t="s">
        <v>378</v>
      </c>
      <c r="C605" s="368" t="s">
        <v>590</v>
      </c>
      <c r="D605" s="368" t="s">
        <v>136</v>
      </c>
      <c r="E605" s="368" t="s">
        <v>159</v>
      </c>
      <c r="F605" s="368" t="s">
        <v>136</v>
      </c>
      <c r="G605" s="368" t="s">
        <v>841</v>
      </c>
      <c r="H605" s="368" t="s">
        <v>561</v>
      </c>
      <c r="I605" s="368" t="s">
        <v>789</v>
      </c>
      <c r="J605" s="368" t="s">
        <v>761</v>
      </c>
      <c r="K605" s="368" t="s">
        <v>818</v>
      </c>
      <c r="L605" s="369">
        <v>2025</v>
      </c>
      <c r="M605" s="370">
        <v>102100</v>
      </c>
      <c r="N605" s="370">
        <v>5000</v>
      </c>
      <c r="O605" s="368" t="s">
        <v>819</v>
      </c>
    </row>
    <row r="606" spans="1:15" x14ac:dyDescent="0.3">
      <c r="A606" s="368" t="s">
        <v>726</v>
      </c>
      <c r="B606" s="368" t="s">
        <v>378</v>
      </c>
      <c r="C606" s="368" t="s">
        <v>590</v>
      </c>
      <c r="D606" s="368" t="s">
        <v>136</v>
      </c>
      <c r="E606" s="368" t="s">
        <v>159</v>
      </c>
      <c r="F606" s="368" t="s">
        <v>136</v>
      </c>
      <c r="G606" s="368" t="s">
        <v>841</v>
      </c>
      <c r="H606" s="368" t="s">
        <v>538</v>
      </c>
      <c r="I606" s="368" t="s">
        <v>798</v>
      </c>
      <c r="J606" s="368" t="s">
        <v>740</v>
      </c>
      <c r="K606" s="368" t="s">
        <v>818</v>
      </c>
      <c r="L606" s="369">
        <v>2025</v>
      </c>
      <c r="M606" s="370">
        <v>178.88</v>
      </c>
      <c r="N606" s="370">
        <v>17.2</v>
      </c>
      <c r="O606" s="368" t="s">
        <v>819</v>
      </c>
    </row>
    <row r="607" spans="1:15" x14ac:dyDescent="0.3">
      <c r="A607" s="368" t="s">
        <v>726</v>
      </c>
      <c r="B607" s="368" t="s">
        <v>378</v>
      </c>
      <c r="C607" s="368" t="s">
        <v>590</v>
      </c>
      <c r="D607" s="368" t="s">
        <v>136</v>
      </c>
      <c r="E607" s="368" t="s">
        <v>159</v>
      </c>
      <c r="F607" s="368" t="s">
        <v>136</v>
      </c>
      <c r="G607" s="368" t="s">
        <v>841</v>
      </c>
      <c r="H607" s="368" t="s">
        <v>423</v>
      </c>
      <c r="I607" s="368" t="s">
        <v>798</v>
      </c>
      <c r="J607" s="368" t="s">
        <v>781</v>
      </c>
      <c r="K607" s="368" t="s">
        <v>818</v>
      </c>
      <c r="L607" s="369">
        <v>2025</v>
      </c>
      <c r="M607" s="370">
        <v>79.8</v>
      </c>
      <c r="N607" s="370">
        <v>14</v>
      </c>
      <c r="O607" s="368" t="s">
        <v>819</v>
      </c>
    </row>
    <row r="608" spans="1:15" x14ac:dyDescent="0.3">
      <c r="A608" s="368" t="s">
        <v>726</v>
      </c>
      <c r="B608" s="368" t="s">
        <v>378</v>
      </c>
      <c r="C608" s="368" t="s">
        <v>590</v>
      </c>
      <c r="D608" s="368" t="s">
        <v>136</v>
      </c>
      <c r="E608" s="368" t="s">
        <v>159</v>
      </c>
      <c r="F608" s="368" t="s">
        <v>136</v>
      </c>
      <c r="G608" s="368" t="s">
        <v>841</v>
      </c>
      <c r="H608" s="368" t="s">
        <v>438</v>
      </c>
      <c r="I608" s="368" t="s">
        <v>790</v>
      </c>
      <c r="J608" s="368" t="s">
        <v>738</v>
      </c>
      <c r="K608" s="368" t="s">
        <v>818</v>
      </c>
      <c r="L608" s="369">
        <v>2025</v>
      </c>
      <c r="M608" s="370">
        <v>33375</v>
      </c>
      <c r="N608" s="370">
        <v>7500</v>
      </c>
      <c r="O608" s="368" t="s">
        <v>819</v>
      </c>
    </row>
    <row r="609" spans="1:15" x14ac:dyDescent="0.3">
      <c r="A609" s="368" t="s">
        <v>726</v>
      </c>
      <c r="B609" s="368" t="s">
        <v>378</v>
      </c>
      <c r="C609" s="368" t="s">
        <v>590</v>
      </c>
      <c r="D609" s="368" t="s">
        <v>136</v>
      </c>
      <c r="E609" s="368" t="s">
        <v>159</v>
      </c>
      <c r="F609" s="368" t="s">
        <v>136</v>
      </c>
      <c r="G609" s="368" t="s">
        <v>841</v>
      </c>
      <c r="H609" s="368" t="s">
        <v>425</v>
      </c>
      <c r="I609" s="368" t="s">
        <v>798</v>
      </c>
      <c r="J609" s="368" t="s">
        <v>781</v>
      </c>
      <c r="K609" s="368" t="s">
        <v>818</v>
      </c>
      <c r="L609" s="369">
        <v>2025</v>
      </c>
      <c r="M609" s="370">
        <v>45.43</v>
      </c>
      <c r="N609" s="370">
        <v>7</v>
      </c>
      <c r="O609" s="368" t="s">
        <v>819</v>
      </c>
    </row>
    <row r="610" spans="1:15" x14ac:dyDescent="0.3">
      <c r="A610" s="368" t="s">
        <v>726</v>
      </c>
      <c r="B610" s="368" t="s">
        <v>378</v>
      </c>
      <c r="C610" s="368" t="s">
        <v>590</v>
      </c>
      <c r="D610" s="368" t="s">
        <v>136</v>
      </c>
      <c r="E610" s="368" t="s">
        <v>159</v>
      </c>
      <c r="F610" s="368" t="s">
        <v>136</v>
      </c>
      <c r="G610" s="368" t="s">
        <v>841</v>
      </c>
      <c r="H610" s="368" t="s">
        <v>339</v>
      </c>
      <c r="I610" s="368" t="s">
        <v>790</v>
      </c>
      <c r="J610" s="368" t="s">
        <v>745</v>
      </c>
      <c r="K610" s="368" t="s">
        <v>818</v>
      </c>
      <c r="L610" s="369">
        <v>2025</v>
      </c>
      <c r="M610" s="370">
        <v>41860</v>
      </c>
      <c r="N610" s="370">
        <v>2093</v>
      </c>
      <c r="O610" s="368" t="s">
        <v>819</v>
      </c>
    </row>
    <row r="611" spans="1:15" x14ac:dyDescent="0.3">
      <c r="A611" s="368" t="s">
        <v>726</v>
      </c>
      <c r="B611" s="368" t="s">
        <v>378</v>
      </c>
      <c r="C611" s="368" t="s">
        <v>590</v>
      </c>
      <c r="D611" s="368" t="s">
        <v>136</v>
      </c>
      <c r="E611" s="368" t="s">
        <v>159</v>
      </c>
      <c r="F611" s="368" t="s">
        <v>136</v>
      </c>
      <c r="G611" s="368" t="s">
        <v>841</v>
      </c>
      <c r="H611" s="368" t="s">
        <v>439</v>
      </c>
      <c r="I611" s="368" t="s">
        <v>785</v>
      </c>
      <c r="J611" s="368" t="s">
        <v>738</v>
      </c>
      <c r="K611" s="368" t="s">
        <v>818</v>
      </c>
      <c r="L611" s="369">
        <v>2025</v>
      </c>
      <c r="M611" s="370">
        <v>3090.16</v>
      </c>
      <c r="N611" s="370">
        <v>152</v>
      </c>
      <c r="O611" s="368" t="s">
        <v>819</v>
      </c>
    </row>
    <row r="612" spans="1:15" x14ac:dyDescent="0.3">
      <c r="A612" s="368" t="s">
        <v>726</v>
      </c>
      <c r="B612" s="368" t="s">
        <v>378</v>
      </c>
      <c r="C612" s="368" t="s">
        <v>590</v>
      </c>
      <c r="D612" s="368" t="s">
        <v>136</v>
      </c>
      <c r="E612" s="368" t="s">
        <v>159</v>
      </c>
      <c r="F612" s="368" t="s">
        <v>136</v>
      </c>
      <c r="G612" s="368" t="s">
        <v>841</v>
      </c>
      <c r="H612" s="368" t="s">
        <v>440</v>
      </c>
      <c r="I612" s="368" t="s">
        <v>797</v>
      </c>
      <c r="J612" s="368" t="s">
        <v>738</v>
      </c>
      <c r="K612" s="368" t="s">
        <v>818</v>
      </c>
      <c r="L612" s="369">
        <v>2025</v>
      </c>
      <c r="M612" s="370">
        <v>686.19600000000003</v>
      </c>
      <c r="N612" s="370">
        <v>88.2</v>
      </c>
      <c r="O612" s="368" t="s">
        <v>819</v>
      </c>
    </row>
    <row r="613" spans="1:15" x14ac:dyDescent="0.3">
      <c r="A613" s="368" t="s">
        <v>726</v>
      </c>
      <c r="B613" s="368" t="s">
        <v>378</v>
      </c>
      <c r="C613" s="368" t="s">
        <v>590</v>
      </c>
      <c r="D613" s="368" t="s">
        <v>136</v>
      </c>
      <c r="E613" s="368" t="s">
        <v>160</v>
      </c>
      <c r="F613" s="368" t="s">
        <v>136</v>
      </c>
      <c r="G613" s="368" t="s">
        <v>842</v>
      </c>
      <c r="H613" s="368" t="s">
        <v>483</v>
      </c>
      <c r="I613" s="368" t="s">
        <v>788</v>
      </c>
      <c r="J613" s="368" t="s">
        <v>1185</v>
      </c>
      <c r="K613" s="368" t="s">
        <v>818</v>
      </c>
      <c r="L613" s="369">
        <v>2025</v>
      </c>
      <c r="M613" s="370">
        <v>315</v>
      </c>
      <c r="N613" s="370">
        <v>30</v>
      </c>
      <c r="O613" s="368" t="s">
        <v>819</v>
      </c>
    </row>
    <row r="614" spans="1:15" x14ac:dyDescent="0.3">
      <c r="A614" s="368" t="s">
        <v>726</v>
      </c>
      <c r="B614" s="368" t="s">
        <v>378</v>
      </c>
      <c r="C614" s="368" t="s">
        <v>590</v>
      </c>
      <c r="D614" s="368" t="s">
        <v>136</v>
      </c>
      <c r="E614" s="368" t="s">
        <v>160</v>
      </c>
      <c r="F614" s="368" t="s">
        <v>136</v>
      </c>
      <c r="G614" s="368" t="s">
        <v>842</v>
      </c>
      <c r="H614" s="368" t="s">
        <v>543</v>
      </c>
      <c r="I614" s="368" t="s">
        <v>798</v>
      </c>
      <c r="J614" s="368" t="s">
        <v>756</v>
      </c>
      <c r="K614" s="368" t="s">
        <v>818</v>
      </c>
      <c r="L614" s="369">
        <v>2025</v>
      </c>
      <c r="M614" s="370">
        <v>0.5</v>
      </c>
      <c r="N614" s="370">
        <v>0.1</v>
      </c>
      <c r="O614" s="368" t="s">
        <v>819</v>
      </c>
    </row>
    <row r="615" spans="1:15" x14ac:dyDescent="0.3">
      <c r="A615" s="368" t="s">
        <v>726</v>
      </c>
      <c r="B615" s="368" t="s">
        <v>378</v>
      </c>
      <c r="C615" s="368" t="s">
        <v>590</v>
      </c>
      <c r="D615" s="368" t="s">
        <v>136</v>
      </c>
      <c r="E615" s="368" t="s">
        <v>160</v>
      </c>
      <c r="F615" s="368" t="s">
        <v>136</v>
      </c>
      <c r="G615" s="368" t="s">
        <v>842</v>
      </c>
      <c r="H615" s="368" t="s">
        <v>315</v>
      </c>
      <c r="I615" s="368" t="s">
        <v>784</v>
      </c>
      <c r="J615" s="368" t="s">
        <v>745</v>
      </c>
      <c r="K615" s="368" t="s">
        <v>818</v>
      </c>
      <c r="L615" s="369">
        <v>2025</v>
      </c>
      <c r="M615" s="370">
        <v>174327.34780240001</v>
      </c>
      <c r="N615" s="370">
        <v>20200.099999999999</v>
      </c>
      <c r="O615" s="368" t="s">
        <v>819</v>
      </c>
    </row>
    <row r="616" spans="1:15" x14ac:dyDescent="0.3">
      <c r="A616" s="368" t="s">
        <v>726</v>
      </c>
      <c r="B616" s="368" t="s">
        <v>378</v>
      </c>
      <c r="C616" s="368" t="s">
        <v>590</v>
      </c>
      <c r="D616" s="368" t="s">
        <v>136</v>
      </c>
      <c r="E616" s="368" t="s">
        <v>160</v>
      </c>
      <c r="F616" s="368" t="s">
        <v>136</v>
      </c>
      <c r="G616" s="368" t="s">
        <v>842</v>
      </c>
      <c r="H616" s="368" t="s">
        <v>547</v>
      </c>
      <c r="I616" s="368" t="s">
        <v>798</v>
      </c>
      <c r="J616" s="368" t="s">
        <v>760</v>
      </c>
      <c r="K616" s="368" t="s">
        <v>818</v>
      </c>
      <c r="L616" s="369">
        <v>2025</v>
      </c>
      <c r="M616" s="370">
        <v>8357.1</v>
      </c>
      <c r="N616" s="370">
        <v>3130</v>
      </c>
      <c r="O616" s="368" t="s">
        <v>819</v>
      </c>
    </row>
    <row r="617" spans="1:15" x14ac:dyDescent="0.3">
      <c r="A617" s="368" t="s">
        <v>726</v>
      </c>
      <c r="B617" s="368" t="s">
        <v>378</v>
      </c>
      <c r="C617" s="368" t="s">
        <v>590</v>
      </c>
      <c r="D617" s="368" t="s">
        <v>136</v>
      </c>
      <c r="E617" s="368" t="s">
        <v>160</v>
      </c>
      <c r="F617" s="368" t="s">
        <v>136</v>
      </c>
      <c r="G617" s="368" t="s">
        <v>842</v>
      </c>
      <c r="H617" s="368" t="s">
        <v>499</v>
      </c>
      <c r="I617" s="368" t="s">
        <v>798</v>
      </c>
      <c r="J617" s="368" t="s">
        <v>1185</v>
      </c>
      <c r="K617" s="368" t="s">
        <v>818</v>
      </c>
      <c r="L617" s="369">
        <v>2025</v>
      </c>
      <c r="M617" s="370">
        <v>3000</v>
      </c>
      <c r="N617" s="370">
        <v>500</v>
      </c>
      <c r="O617" s="368" t="s">
        <v>819</v>
      </c>
    </row>
    <row r="618" spans="1:15" x14ac:dyDescent="0.3">
      <c r="A618" s="368" t="s">
        <v>726</v>
      </c>
      <c r="B618" s="368" t="s">
        <v>378</v>
      </c>
      <c r="C618" s="368" t="s">
        <v>590</v>
      </c>
      <c r="D618" s="368" t="s">
        <v>136</v>
      </c>
      <c r="E618" s="368" t="s">
        <v>160</v>
      </c>
      <c r="F618" s="368" t="s">
        <v>136</v>
      </c>
      <c r="G618" s="368" t="s">
        <v>842</v>
      </c>
      <c r="H618" s="368" t="s">
        <v>549</v>
      </c>
      <c r="I618" s="368" t="s">
        <v>801</v>
      </c>
      <c r="J618" s="368" t="s">
        <v>760</v>
      </c>
      <c r="K618" s="368" t="s">
        <v>818</v>
      </c>
      <c r="L618" s="369">
        <v>2025</v>
      </c>
      <c r="M618" s="370">
        <v>2164.8000000000002</v>
      </c>
      <c r="N618" s="370">
        <v>1760</v>
      </c>
      <c r="O618" s="368" t="s">
        <v>819</v>
      </c>
    </row>
    <row r="619" spans="1:15" x14ac:dyDescent="0.3">
      <c r="A619" s="368" t="s">
        <v>726</v>
      </c>
      <c r="B619" s="368" t="s">
        <v>378</v>
      </c>
      <c r="C619" s="368" t="s">
        <v>590</v>
      </c>
      <c r="D619" s="368" t="s">
        <v>136</v>
      </c>
      <c r="E619" s="368" t="s">
        <v>160</v>
      </c>
      <c r="F619" s="368" t="s">
        <v>136</v>
      </c>
      <c r="G619" s="368" t="s">
        <v>842</v>
      </c>
      <c r="H619" s="368" t="s">
        <v>535</v>
      </c>
      <c r="I619" s="368" t="s">
        <v>789</v>
      </c>
      <c r="J619" s="368" t="s">
        <v>739</v>
      </c>
      <c r="K619" s="368" t="s">
        <v>818</v>
      </c>
      <c r="L619" s="369">
        <v>2025</v>
      </c>
      <c r="M619" s="370">
        <v>537224.09413897502</v>
      </c>
      <c r="N619" s="370">
        <v>11743.5</v>
      </c>
      <c r="O619" s="368" t="s">
        <v>819</v>
      </c>
    </row>
    <row r="620" spans="1:15" x14ac:dyDescent="0.3">
      <c r="A620" s="368" t="s">
        <v>726</v>
      </c>
      <c r="B620" s="368" t="s">
        <v>378</v>
      </c>
      <c r="C620" s="368" t="s">
        <v>590</v>
      </c>
      <c r="D620" s="368" t="s">
        <v>136</v>
      </c>
      <c r="E620" s="368" t="s">
        <v>160</v>
      </c>
      <c r="F620" s="368" t="s">
        <v>136</v>
      </c>
      <c r="G620" s="368" t="s">
        <v>842</v>
      </c>
      <c r="H620" s="368" t="s">
        <v>319</v>
      </c>
      <c r="I620" s="368" t="s">
        <v>789</v>
      </c>
      <c r="J620" s="368" t="s">
        <v>745</v>
      </c>
      <c r="K620" s="368" t="s">
        <v>818</v>
      </c>
      <c r="L620" s="369">
        <v>2025</v>
      </c>
      <c r="M620" s="370">
        <v>580.99199999999996</v>
      </c>
      <c r="N620" s="370">
        <v>32.64</v>
      </c>
      <c r="O620" s="368" t="s">
        <v>819</v>
      </c>
    </row>
    <row r="621" spans="1:15" x14ac:dyDescent="0.3">
      <c r="A621" s="368" t="s">
        <v>726</v>
      </c>
      <c r="B621" s="368" t="s">
        <v>378</v>
      </c>
      <c r="C621" s="368" t="s">
        <v>590</v>
      </c>
      <c r="D621" s="368" t="s">
        <v>136</v>
      </c>
      <c r="E621" s="368" t="s">
        <v>160</v>
      </c>
      <c r="F621" s="368" t="s">
        <v>136</v>
      </c>
      <c r="G621" s="368" t="s">
        <v>842</v>
      </c>
      <c r="H621" s="368" t="s">
        <v>536</v>
      </c>
      <c r="I621" s="368" t="s">
        <v>789</v>
      </c>
      <c r="J621" s="368" t="s">
        <v>739</v>
      </c>
      <c r="K621" s="368" t="s">
        <v>818</v>
      </c>
      <c r="L621" s="369">
        <v>2025</v>
      </c>
      <c r="M621" s="370">
        <v>363651.95500000002</v>
      </c>
      <c r="N621" s="370">
        <v>7760.5</v>
      </c>
      <c r="O621" s="368" t="s">
        <v>819</v>
      </c>
    </row>
    <row r="622" spans="1:15" x14ac:dyDescent="0.3">
      <c r="A622" s="368" t="s">
        <v>726</v>
      </c>
      <c r="B622" s="368" t="s">
        <v>378</v>
      </c>
      <c r="C622" s="368" t="s">
        <v>590</v>
      </c>
      <c r="D622" s="368" t="s">
        <v>136</v>
      </c>
      <c r="E622" s="368" t="s">
        <v>160</v>
      </c>
      <c r="F622" s="368" t="s">
        <v>136</v>
      </c>
      <c r="G622" s="368" t="s">
        <v>842</v>
      </c>
      <c r="H622" s="368" t="s">
        <v>550</v>
      </c>
      <c r="I622" s="368" t="s">
        <v>801</v>
      </c>
      <c r="J622" s="368" t="s">
        <v>760</v>
      </c>
      <c r="K622" s="368" t="s">
        <v>818</v>
      </c>
      <c r="L622" s="369">
        <v>2025</v>
      </c>
      <c r="M622" s="370">
        <v>751556</v>
      </c>
      <c r="N622" s="370">
        <v>578120</v>
      </c>
      <c r="O622" s="368" t="s">
        <v>819</v>
      </c>
    </row>
    <row r="623" spans="1:15" x14ac:dyDescent="0.3">
      <c r="A623" s="368" t="s">
        <v>726</v>
      </c>
      <c r="B623" s="368" t="s">
        <v>378</v>
      </c>
      <c r="C623" s="368" t="s">
        <v>590</v>
      </c>
      <c r="D623" s="368" t="s">
        <v>136</v>
      </c>
      <c r="E623" s="368" t="s">
        <v>160</v>
      </c>
      <c r="F623" s="368" t="s">
        <v>136</v>
      </c>
      <c r="G623" s="368" t="s">
        <v>842</v>
      </c>
      <c r="H623" s="368" t="s">
        <v>501</v>
      </c>
      <c r="I623" s="368" t="s">
        <v>785</v>
      </c>
      <c r="J623" s="368" t="s">
        <v>1185</v>
      </c>
      <c r="K623" s="368" t="s">
        <v>818</v>
      </c>
      <c r="L623" s="369">
        <v>2025</v>
      </c>
      <c r="M623" s="370">
        <v>1700</v>
      </c>
      <c r="N623" s="370">
        <v>200</v>
      </c>
      <c r="O623" s="368" t="s">
        <v>819</v>
      </c>
    </row>
    <row r="624" spans="1:15" x14ac:dyDescent="0.3">
      <c r="A624" s="368" t="s">
        <v>726</v>
      </c>
      <c r="B624" s="368" t="s">
        <v>378</v>
      </c>
      <c r="C624" s="368" t="s">
        <v>590</v>
      </c>
      <c r="D624" s="368" t="s">
        <v>136</v>
      </c>
      <c r="E624" s="368" t="s">
        <v>160</v>
      </c>
      <c r="F624" s="368" t="s">
        <v>136</v>
      </c>
      <c r="G624" s="368" t="s">
        <v>842</v>
      </c>
      <c r="H624" s="368" t="s">
        <v>537</v>
      </c>
      <c r="I624" s="368" t="s">
        <v>798</v>
      </c>
      <c r="J624" s="368" t="s">
        <v>739</v>
      </c>
      <c r="K624" s="368" t="s">
        <v>818</v>
      </c>
      <c r="L624" s="369">
        <v>2025</v>
      </c>
      <c r="M624" s="370">
        <v>4435.2</v>
      </c>
      <c r="N624" s="370">
        <v>96</v>
      </c>
      <c r="O624" s="368" t="s">
        <v>819</v>
      </c>
    </row>
    <row r="625" spans="1:15" x14ac:dyDescent="0.3">
      <c r="A625" s="368" t="s">
        <v>726</v>
      </c>
      <c r="B625" s="368" t="s">
        <v>378</v>
      </c>
      <c r="C625" s="368" t="s">
        <v>590</v>
      </c>
      <c r="D625" s="368" t="s">
        <v>136</v>
      </c>
      <c r="E625" s="368" t="s">
        <v>160</v>
      </c>
      <c r="F625" s="368" t="s">
        <v>136</v>
      </c>
      <c r="G625" s="368" t="s">
        <v>842</v>
      </c>
      <c r="H625" s="368" t="s">
        <v>320</v>
      </c>
      <c r="I625" s="368" t="s">
        <v>797</v>
      </c>
      <c r="J625" s="368" t="s">
        <v>745</v>
      </c>
      <c r="K625" s="368" t="s">
        <v>818</v>
      </c>
      <c r="L625" s="369">
        <v>2025</v>
      </c>
      <c r="M625" s="370">
        <v>10351.959999999999</v>
      </c>
      <c r="N625" s="370">
        <v>1089.68</v>
      </c>
      <c r="O625" s="368" t="s">
        <v>819</v>
      </c>
    </row>
    <row r="626" spans="1:15" x14ac:dyDescent="0.3">
      <c r="A626" s="368" t="s">
        <v>726</v>
      </c>
      <c r="B626" s="368" t="s">
        <v>378</v>
      </c>
      <c r="C626" s="368" t="s">
        <v>590</v>
      </c>
      <c r="D626" s="368" t="s">
        <v>136</v>
      </c>
      <c r="E626" s="368" t="s">
        <v>160</v>
      </c>
      <c r="F626" s="368" t="s">
        <v>136</v>
      </c>
      <c r="G626" s="368" t="s">
        <v>842</v>
      </c>
      <c r="H626" s="368" t="s">
        <v>554</v>
      </c>
      <c r="I626" s="368" t="s">
        <v>801</v>
      </c>
      <c r="J626" s="368" t="s">
        <v>760</v>
      </c>
      <c r="K626" s="368" t="s">
        <v>818</v>
      </c>
      <c r="L626" s="369">
        <v>2025</v>
      </c>
      <c r="M626" s="370">
        <v>600000</v>
      </c>
      <c r="N626" s="370">
        <v>160000</v>
      </c>
      <c r="O626" s="368" t="s">
        <v>819</v>
      </c>
    </row>
    <row r="627" spans="1:15" x14ac:dyDescent="0.3">
      <c r="A627" s="368" t="s">
        <v>726</v>
      </c>
      <c r="B627" s="368" t="s">
        <v>378</v>
      </c>
      <c r="C627" s="368" t="s">
        <v>590</v>
      </c>
      <c r="D627" s="368" t="s">
        <v>136</v>
      </c>
      <c r="E627" s="368" t="s">
        <v>160</v>
      </c>
      <c r="F627" s="368" t="s">
        <v>136</v>
      </c>
      <c r="G627" s="368" t="s">
        <v>842</v>
      </c>
      <c r="H627" s="368" t="s">
        <v>398</v>
      </c>
      <c r="I627" s="368" t="s">
        <v>786</v>
      </c>
      <c r="J627" s="368" t="s">
        <v>770</v>
      </c>
      <c r="K627" s="368" t="s">
        <v>818</v>
      </c>
      <c r="L627" s="369">
        <v>2025</v>
      </c>
      <c r="M627" s="370">
        <v>96075</v>
      </c>
      <c r="N627" s="370">
        <v>12810</v>
      </c>
      <c r="O627" s="368" t="s">
        <v>819</v>
      </c>
    </row>
    <row r="628" spans="1:15" x14ac:dyDescent="0.3">
      <c r="A628" s="368" t="s">
        <v>726</v>
      </c>
      <c r="B628" s="368" t="s">
        <v>378</v>
      </c>
      <c r="C628" s="368" t="s">
        <v>590</v>
      </c>
      <c r="D628" s="368" t="s">
        <v>136</v>
      </c>
      <c r="E628" s="368" t="s">
        <v>160</v>
      </c>
      <c r="F628" s="368" t="s">
        <v>136</v>
      </c>
      <c r="G628" s="368" t="s">
        <v>842</v>
      </c>
      <c r="H628" s="368" t="s">
        <v>563</v>
      </c>
      <c r="I628" s="368" t="s">
        <v>787</v>
      </c>
      <c r="J628" s="368" t="s">
        <v>761</v>
      </c>
      <c r="K628" s="368" t="s">
        <v>818</v>
      </c>
      <c r="L628" s="369">
        <v>2025</v>
      </c>
      <c r="M628" s="370">
        <v>156700</v>
      </c>
      <c r="N628" s="370">
        <v>10000</v>
      </c>
      <c r="O628" s="368" t="s">
        <v>819</v>
      </c>
    </row>
    <row r="629" spans="1:15" x14ac:dyDescent="0.3">
      <c r="A629" s="368" t="s">
        <v>726</v>
      </c>
      <c r="B629" s="368" t="s">
        <v>378</v>
      </c>
      <c r="C629" s="368" t="s">
        <v>590</v>
      </c>
      <c r="D629" s="368" t="s">
        <v>136</v>
      </c>
      <c r="E629" s="368" t="s">
        <v>160</v>
      </c>
      <c r="F629" s="368" t="s">
        <v>136</v>
      </c>
      <c r="G629" s="368" t="s">
        <v>842</v>
      </c>
      <c r="H629" s="368" t="s">
        <v>506</v>
      </c>
      <c r="I629" s="368" t="s">
        <v>798</v>
      </c>
      <c r="J629" s="368" t="s">
        <v>1185</v>
      </c>
      <c r="K629" s="368" t="s">
        <v>818</v>
      </c>
      <c r="L629" s="369">
        <v>2025</v>
      </c>
      <c r="M629" s="370">
        <v>1740</v>
      </c>
      <c r="N629" s="370">
        <v>100</v>
      </c>
      <c r="O629" s="368" t="s">
        <v>819</v>
      </c>
    </row>
    <row r="630" spans="1:15" x14ac:dyDescent="0.3">
      <c r="A630" s="368" t="s">
        <v>726</v>
      </c>
      <c r="B630" s="368" t="s">
        <v>378</v>
      </c>
      <c r="C630" s="368" t="s">
        <v>590</v>
      </c>
      <c r="D630" s="368" t="s">
        <v>136</v>
      </c>
      <c r="E630" s="368" t="s">
        <v>160</v>
      </c>
      <c r="F630" s="368" t="s">
        <v>136</v>
      </c>
      <c r="G630" s="368" t="s">
        <v>842</v>
      </c>
      <c r="H630" s="368" t="s">
        <v>322</v>
      </c>
      <c r="I630" s="368" t="s">
        <v>796</v>
      </c>
      <c r="J630" s="368" t="s">
        <v>745</v>
      </c>
      <c r="K630" s="368" t="s">
        <v>818</v>
      </c>
      <c r="L630" s="369">
        <v>2025</v>
      </c>
      <c r="M630" s="370">
        <v>566.67999999999995</v>
      </c>
      <c r="N630" s="370">
        <v>31</v>
      </c>
      <c r="O630" s="368" t="s">
        <v>819</v>
      </c>
    </row>
    <row r="631" spans="1:15" x14ac:dyDescent="0.3">
      <c r="A631" s="368" t="s">
        <v>726</v>
      </c>
      <c r="B631" s="368" t="s">
        <v>378</v>
      </c>
      <c r="C631" s="368" t="s">
        <v>590</v>
      </c>
      <c r="D631" s="368" t="s">
        <v>136</v>
      </c>
      <c r="E631" s="368" t="s">
        <v>160</v>
      </c>
      <c r="F631" s="368" t="s">
        <v>136</v>
      </c>
      <c r="G631" s="368" t="s">
        <v>842</v>
      </c>
      <c r="H631" s="368" t="s">
        <v>541</v>
      </c>
      <c r="I631" s="368" t="s">
        <v>800</v>
      </c>
      <c r="J631" s="368" t="s">
        <v>745</v>
      </c>
      <c r="K631" s="368" t="s">
        <v>818</v>
      </c>
      <c r="L631" s="369">
        <v>2025</v>
      </c>
      <c r="M631" s="370">
        <v>2070.1999999999998</v>
      </c>
      <c r="N631" s="370">
        <v>188.2</v>
      </c>
      <c r="O631" s="368" t="s">
        <v>819</v>
      </c>
    </row>
    <row r="632" spans="1:15" x14ac:dyDescent="0.3">
      <c r="A632" s="368" t="s">
        <v>726</v>
      </c>
      <c r="B632" s="368" t="s">
        <v>378</v>
      </c>
      <c r="C632" s="368" t="s">
        <v>590</v>
      </c>
      <c r="D632" s="368" t="s">
        <v>136</v>
      </c>
      <c r="E632" s="368" t="s">
        <v>160</v>
      </c>
      <c r="F632" s="368" t="s">
        <v>136</v>
      </c>
      <c r="G632" s="368" t="s">
        <v>842</v>
      </c>
      <c r="H632" s="368" t="s">
        <v>542</v>
      </c>
      <c r="I632" s="368" t="s">
        <v>800</v>
      </c>
      <c r="J632" s="368" t="s">
        <v>745</v>
      </c>
      <c r="K632" s="368" t="s">
        <v>818</v>
      </c>
      <c r="L632" s="369">
        <v>2025</v>
      </c>
      <c r="M632" s="370">
        <v>881.14</v>
      </c>
      <c r="N632" s="370">
        <v>67.78</v>
      </c>
      <c r="O632" s="368" t="s">
        <v>819</v>
      </c>
    </row>
    <row r="633" spans="1:15" x14ac:dyDescent="0.3">
      <c r="A633" s="368" t="s">
        <v>726</v>
      </c>
      <c r="B633" s="368" t="s">
        <v>378</v>
      </c>
      <c r="C633" s="368" t="s">
        <v>590</v>
      </c>
      <c r="D633" s="368" t="s">
        <v>136</v>
      </c>
      <c r="E633" s="368" t="s">
        <v>160</v>
      </c>
      <c r="F633" s="368" t="s">
        <v>136</v>
      </c>
      <c r="G633" s="368" t="s">
        <v>842</v>
      </c>
      <c r="H633" s="368" t="s">
        <v>329</v>
      </c>
      <c r="I633" s="368" t="s">
        <v>799</v>
      </c>
      <c r="J633" s="368" t="s">
        <v>745</v>
      </c>
      <c r="K633" s="368" t="s">
        <v>818</v>
      </c>
      <c r="L633" s="369">
        <v>2025</v>
      </c>
      <c r="M633" s="370">
        <v>701.8</v>
      </c>
      <c r="N633" s="370">
        <v>63.8</v>
      </c>
      <c r="O633" s="368" t="s">
        <v>819</v>
      </c>
    </row>
    <row r="634" spans="1:15" x14ac:dyDescent="0.3">
      <c r="A634" s="368" t="s">
        <v>726</v>
      </c>
      <c r="B634" s="368" t="s">
        <v>378</v>
      </c>
      <c r="C634" s="368" t="s">
        <v>590</v>
      </c>
      <c r="D634" s="368" t="s">
        <v>136</v>
      </c>
      <c r="E634" s="368" t="s">
        <v>160</v>
      </c>
      <c r="F634" s="368" t="s">
        <v>136</v>
      </c>
      <c r="G634" s="368" t="s">
        <v>842</v>
      </c>
      <c r="H634" s="368" t="s">
        <v>330</v>
      </c>
      <c r="I634" s="368" t="s">
        <v>788</v>
      </c>
      <c r="J634" s="368" t="s">
        <v>745</v>
      </c>
      <c r="K634" s="368" t="s">
        <v>818</v>
      </c>
      <c r="L634" s="369">
        <v>2025</v>
      </c>
      <c r="M634" s="370">
        <v>2171891.2000000002</v>
      </c>
      <c r="N634" s="370">
        <v>135743.20000000001</v>
      </c>
      <c r="O634" s="368" t="s">
        <v>819</v>
      </c>
    </row>
    <row r="635" spans="1:15" x14ac:dyDescent="0.3">
      <c r="A635" s="368" t="s">
        <v>726</v>
      </c>
      <c r="B635" s="368" t="s">
        <v>378</v>
      </c>
      <c r="C635" s="368" t="s">
        <v>590</v>
      </c>
      <c r="D635" s="368" t="s">
        <v>136</v>
      </c>
      <c r="E635" s="368" t="s">
        <v>160</v>
      </c>
      <c r="F635" s="368" t="s">
        <v>136</v>
      </c>
      <c r="G635" s="368" t="s">
        <v>842</v>
      </c>
      <c r="H635" s="368" t="s">
        <v>333</v>
      </c>
      <c r="I635" s="368" t="s">
        <v>784</v>
      </c>
      <c r="J635" s="368" t="s">
        <v>745</v>
      </c>
      <c r="K635" s="368" t="s">
        <v>818</v>
      </c>
      <c r="L635" s="369">
        <v>2025</v>
      </c>
      <c r="M635" s="370">
        <v>1206224</v>
      </c>
      <c r="N635" s="370">
        <v>150778</v>
      </c>
      <c r="O635" s="368" t="s">
        <v>819</v>
      </c>
    </row>
    <row r="636" spans="1:15" x14ac:dyDescent="0.3">
      <c r="A636" s="368" t="s">
        <v>726</v>
      </c>
      <c r="B636" s="368" t="s">
        <v>378</v>
      </c>
      <c r="C636" s="368" t="s">
        <v>590</v>
      </c>
      <c r="D636" s="368" t="s">
        <v>136</v>
      </c>
      <c r="E636" s="368" t="s">
        <v>160</v>
      </c>
      <c r="F636" s="368" t="s">
        <v>136</v>
      </c>
      <c r="G636" s="368" t="s">
        <v>842</v>
      </c>
      <c r="H636" s="368" t="s">
        <v>334</v>
      </c>
      <c r="I636" s="368" t="s">
        <v>790</v>
      </c>
      <c r="J636" s="368" t="s">
        <v>745</v>
      </c>
      <c r="K636" s="368" t="s">
        <v>818</v>
      </c>
      <c r="L636" s="369">
        <v>2025</v>
      </c>
      <c r="M636" s="370">
        <v>3652.6</v>
      </c>
      <c r="N636" s="370">
        <v>182.63</v>
      </c>
      <c r="O636" s="368" t="s">
        <v>819</v>
      </c>
    </row>
    <row r="637" spans="1:15" x14ac:dyDescent="0.3">
      <c r="A637" s="368" t="s">
        <v>726</v>
      </c>
      <c r="B637" s="368" t="s">
        <v>378</v>
      </c>
      <c r="C637" s="368" t="s">
        <v>590</v>
      </c>
      <c r="D637" s="368" t="s">
        <v>136</v>
      </c>
      <c r="E637" s="368" t="s">
        <v>160</v>
      </c>
      <c r="F637" s="368" t="s">
        <v>136</v>
      </c>
      <c r="G637" s="368" t="s">
        <v>842</v>
      </c>
      <c r="H637" s="368" t="s">
        <v>567</v>
      </c>
      <c r="I637" s="368" t="s">
        <v>795</v>
      </c>
      <c r="J637" s="368" t="s">
        <v>773</v>
      </c>
      <c r="K637" s="368" t="s">
        <v>818</v>
      </c>
      <c r="L637" s="369">
        <v>2025</v>
      </c>
      <c r="M637" s="370">
        <v>1224</v>
      </c>
      <c r="N637" s="370">
        <v>600</v>
      </c>
      <c r="O637" s="368" t="s">
        <v>821</v>
      </c>
    </row>
    <row r="638" spans="1:15" x14ac:dyDescent="0.3">
      <c r="A638" s="368" t="s">
        <v>726</v>
      </c>
      <c r="B638" s="368" t="s">
        <v>378</v>
      </c>
      <c r="C638" s="368" t="s">
        <v>590</v>
      </c>
      <c r="D638" s="368" t="s">
        <v>136</v>
      </c>
      <c r="E638" s="368" t="s">
        <v>160</v>
      </c>
      <c r="F638" s="368" t="s">
        <v>136</v>
      </c>
      <c r="G638" s="368" t="s">
        <v>842</v>
      </c>
      <c r="H638" s="368" t="s">
        <v>509</v>
      </c>
      <c r="I638" s="368" t="s">
        <v>798</v>
      </c>
      <c r="J638" s="368" t="s">
        <v>1185</v>
      </c>
      <c r="K638" s="368" t="s">
        <v>818</v>
      </c>
      <c r="L638" s="369">
        <v>2025</v>
      </c>
      <c r="M638" s="370">
        <v>54.417532136761302</v>
      </c>
      <c r="N638" s="370">
        <v>7</v>
      </c>
      <c r="O638" s="368" t="s">
        <v>819</v>
      </c>
    </row>
    <row r="639" spans="1:15" x14ac:dyDescent="0.3">
      <c r="A639" s="368" t="s">
        <v>726</v>
      </c>
      <c r="B639" s="368" t="s">
        <v>378</v>
      </c>
      <c r="C639" s="368" t="s">
        <v>590</v>
      </c>
      <c r="D639" s="368" t="s">
        <v>136</v>
      </c>
      <c r="E639" s="368" t="s">
        <v>160</v>
      </c>
      <c r="F639" s="368" t="s">
        <v>136</v>
      </c>
      <c r="G639" s="368" t="s">
        <v>842</v>
      </c>
      <c r="H639" s="368" t="s">
        <v>510</v>
      </c>
      <c r="I639" s="368" t="s">
        <v>798</v>
      </c>
      <c r="J639" s="368" t="s">
        <v>1185</v>
      </c>
      <c r="K639" s="368" t="s">
        <v>818</v>
      </c>
      <c r="L639" s="369">
        <v>2025</v>
      </c>
      <c r="M639" s="370">
        <v>110.77</v>
      </c>
      <c r="N639" s="370">
        <v>19</v>
      </c>
      <c r="O639" s="368" t="s">
        <v>819</v>
      </c>
    </row>
    <row r="640" spans="1:15" x14ac:dyDescent="0.3">
      <c r="A640" s="368" t="s">
        <v>726</v>
      </c>
      <c r="B640" s="368" t="s">
        <v>378</v>
      </c>
      <c r="C640" s="368" t="s">
        <v>590</v>
      </c>
      <c r="D640" s="368" t="s">
        <v>136</v>
      </c>
      <c r="E640" s="368" t="s">
        <v>160</v>
      </c>
      <c r="F640" s="368" t="s">
        <v>136</v>
      </c>
      <c r="G640" s="368" t="s">
        <v>842</v>
      </c>
      <c r="H640" s="368" t="s">
        <v>338</v>
      </c>
      <c r="I640" s="368" t="s">
        <v>786</v>
      </c>
      <c r="J640" s="368" t="s">
        <v>745</v>
      </c>
      <c r="K640" s="368" t="s">
        <v>818</v>
      </c>
      <c r="L640" s="369">
        <v>2025</v>
      </c>
      <c r="M640" s="370">
        <v>6003.2</v>
      </c>
      <c r="N640" s="370">
        <v>320</v>
      </c>
      <c r="O640" s="368" t="s">
        <v>819</v>
      </c>
    </row>
    <row r="641" spans="1:15" x14ac:dyDescent="0.3">
      <c r="A641" s="368" t="s">
        <v>726</v>
      </c>
      <c r="B641" s="368" t="s">
        <v>378</v>
      </c>
      <c r="C641" s="368" t="s">
        <v>590</v>
      </c>
      <c r="D641" s="368" t="s">
        <v>136</v>
      </c>
      <c r="E641" s="368" t="s">
        <v>160</v>
      </c>
      <c r="F641" s="368" t="s">
        <v>136</v>
      </c>
      <c r="G641" s="368" t="s">
        <v>842</v>
      </c>
      <c r="H641" s="368" t="s">
        <v>557</v>
      </c>
      <c r="I641" s="368" t="s">
        <v>801</v>
      </c>
      <c r="J641" s="368" t="s">
        <v>760</v>
      </c>
      <c r="K641" s="368" t="s">
        <v>818</v>
      </c>
      <c r="L641" s="369">
        <v>2025</v>
      </c>
      <c r="M641" s="370">
        <v>47368.800000000003</v>
      </c>
      <c r="N641" s="370">
        <v>29240</v>
      </c>
      <c r="O641" s="368" t="s">
        <v>819</v>
      </c>
    </row>
    <row r="642" spans="1:15" x14ac:dyDescent="0.3">
      <c r="A642" s="368" t="s">
        <v>726</v>
      </c>
      <c r="B642" s="368" t="s">
        <v>378</v>
      </c>
      <c r="C642" s="368" t="s">
        <v>590</v>
      </c>
      <c r="D642" s="368" t="s">
        <v>136</v>
      </c>
      <c r="E642" s="368" t="s">
        <v>160</v>
      </c>
      <c r="F642" s="368" t="s">
        <v>136</v>
      </c>
      <c r="G642" s="368" t="s">
        <v>842</v>
      </c>
      <c r="H642" s="368" t="s">
        <v>432</v>
      </c>
      <c r="I642" s="368" t="s">
        <v>798</v>
      </c>
      <c r="J642" s="368" t="s">
        <v>774</v>
      </c>
      <c r="K642" s="368" t="s">
        <v>818</v>
      </c>
      <c r="L642" s="369">
        <v>2025</v>
      </c>
      <c r="M642" s="370">
        <v>21820.5</v>
      </c>
      <c r="N642" s="370">
        <v>5595</v>
      </c>
      <c r="O642" s="368" t="s">
        <v>821</v>
      </c>
    </row>
    <row r="643" spans="1:15" x14ac:dyDescent="0.3">
      <c r="A643" s="368" t="s">
        <v>726</v>
      </c>
      <c r="B643" s="368" t="s">
        <v>378</v>
      </c>
      <c r="C643" s="368" t="s">
        <v>590</v>
      </c>
      <c r="D643" s="368" t="s">
        <v>136</v>
      </c>
      <c r="E643" s="368" t="s">
        <v>160</v>
      </c>
      <c r="F643" s="368" t="s">
        <v>136</v>
      </c>
      <c r="G643" s="368" t="s">
        <v>842</v>
      </c>
      <c r="H643" s="368" t="s">
        <v>539</v>
      </c>
      <c r="I643" s="368" t="s">
        <v>789</v>
      </c>
      <c r="J643" s="368" t="s">
        <v>740</v>
      </c>
      <c r="K643" s="368" t="s">
        <v>818</v>
      </c>
      <c r="L643" s="369">
        <v>2025</v>
      </c>
      <c r="M643" s="370">
        <v>20447992.0333125</v>
      </c>
      <c r="N643" s="370">
        <v>2337097.7374999998</v>
      </c>
      <c r="O643" s="368" t="s">
        <v>819</v>
      </c>
    </row>
    <row r="644" spans="1:15" x14ac:dyDescent="0.3">
      <c r="A644" s="368" t="s">
        <v>726</v>
      </c>
      <c r="B644" s="368" t="s">
        <v>378</v>
      </c>
      <c r="C644" s="368" t="s">
        <v>590</v>
      </c>
      <c r="D644" s="368" t="s">
        <v>136</v>
      </c>
      <c r="E644" s="368" t="s">
        <v>160</v>
      </c>
      <c r="F644" s="368" t="s">
        <v>136</v>
      </c>
      <c r="G644" s="368" t="s">
        <v>842</v>
      </c>
      <c r="H644" s="368" t="s">
        <v>420</v>
      </c>
      <c r="I644" s="368" t="s">
        <v>789</v>
      </c>
      <c r="J644" s="368" t="s">
        <v>781</v>
      </c>
      <c r="K644" s="368" t="s">
        <v>818</v>
      </c>
      <c r="L644" s="369">
        <v>2025</v>
      </c>
      <c r="M644" s="370">
        <v>2367.17</v>
      </c>
      <c r="N644" s="370">
        <v>1703</v>
      </c>
      <c r="O644" s="368" t="s">
        <v>819</v>
      </c>
    </row>
    <row r="645" spans="1:15" x14ac:dyDescent="0.3">
      <c r="A645" s="368" t="s">
        <v>726</v>
      </c>
      <c r="B645" s="368" t="s">
        <v>378</v>
      </c>
      <c r="C645" s="368" t="s">
        <v>590</v>
      </c>
      <c r="D645" s="368" t="s">
        <v>136</v>
      </c>
      <c r="E645" s="368" t="s">
        <v>160</v>
      </c>
      <c r="F645" s="368" t="s">
        <v>136</v>
      </c>
      <c r="G645" s="368" t="s">
        <v>842</v>
      </c>
      <c r="H645" s="368" t="s">
        <v>560</v>
      </c>
      <c r="I645" s="368" t="s">
        <v>788</v>
      </c>
      <c r="J645" s="368" t="s">
        <v>761</v>
      </c>
      <c r="K645" s="368" t="s">
        <v>818</v>
      </c>
      <c r="L645" s="369">
        <v>2025</v>
      </c>
      <c r="M645" s="370">
        <v>113946.35</v>
      </c>
      <c r="N645" s="370">
        <v>325561</v>
      </c>
      <c r="O645" s="368" t="s">
        <v>819</v>
      </c>
    </row>
    <row r="646" spans="1:15" x14ac:dyDescent="0.3">
      <c r="A646" s="368" t="s">
        <v>726</v>
      </c>
      <c r="B646" s="368" t="s">
        <v>378</v>
      </c>
      <c r="C646" s="368" t="s">
        <v>590</v>
      </c>
      <c r="D646" s="368" t="s">
        <v>136</v>
      </c>
      <c r="E646" s="368" t="s">
        <v>160</v>
      </c>
      <c r="F646" s="368" t="s">
        <v>136</v>
      </c>
      <c r="G646" s="368" t="s">
        <v>842</v>
      </c>
      <c r="H646" s="368" t="s">
        <v>540</v>
      </c>
      <c r="I646" s="368" t="s">
        <v>790</v>
      </c>
      <c r="J646" s="368" t="s">
        <v>742</v>
      </c>
      <c r="K646" s="368" t="s">
        <v>818</v>
      </c>
      <c r="L646" s="369">
        <v>2025</v>
      </c>
      <c r="M646" s="370">
        <v>105000</v>
      </c>
      <c r="N646" s="370">
        <v>3500</v>
      </c>
      <c r="O646" s="368" t="s">
        <v>819</v>
      </c>
    </row>
    <row r="647" spans="1:15" x14ac:dyDescent="0.3">
      <c r="A647" s="368" t="s">
        <v>726</v>
      </c>
      <c r="B647" s="368" t="s">
        <v>378</v>
      </c>
      <c r="C647" s="368" t="s">
        <v>590</v>
      </c>
      <c r="D647" s="368" t="s">
        <v>136</v>
      </c>
      <c r="E647" s="368" t="s">
        <v>160</v>
      </c>
      <c r="F647" s="368" t="s">
        <v>136</v>
      </c>
      <c r="G647" s="368" t="s">
        <v>842</v>
      </c>
      <c r="H647" s="368" t="s">
        <v>561</v>
      </c>
      <c r="I647" s="368" t="s">
        <v>789</v>
      </c>
      <c r="J647" s="368" t="s">
        <v>761</v>
      </c>
      <c r="K647" s="368" t="s">
        <v>818</v>
      </c>
      <c r="L647" s="369">
        <v>2025</v>
      </c>
      <c r="M647" s="370">
        <v>204200</v>
      </c>
      <c r="N647" s="370">
        <v>10000</v>
      </c>
      <c r="O647" s="368" t="s">
        <v>819</v>
      </c>
    </row>
    <row r="648" spans="1:15" x14ac:dyDescent="0.3">
      <c r="A648" s="368" t="s">
        <v>726</v>
      </c>
      <c r="B648" s="368" t="s">
        <v>378</v>
      </c>
      <c r="C648" s="368" t="s">
        <v>590</v>
      </c>
      <c r="D648" s="368" t="s">
        <v>136</v>
      </c>
      <c r="E648" s="368" t="s">
        <v>160</v>
      </c>
      <c r="F648" s="368" t="s">
        <v>136</v>
      </c>
      <c r="G648" s="368" t="s">
        <v>842</v>
      </c>
      <c r="H648" s="368" t="s">
        <v>538</v>
      </c>
      <c r="I648" s="368" t="s">
        <v>798</v>
      </c>
      <c r="J648" s="368" t="s">
        <v>740</v>
      </c>
      <c r="K648" s="368" t="s">
        <v>818</v>
      </c>
      <c r="L648" s="369">
        <v>2025</v>
      </c>
      <c r="M648" s="370">
        <v>178.88</v>
      </c>
      <c r="N648" s="370">
        <v>17.2</v>
      </c>
      <c r="O648" s="368" t="s">
        <v>819</v>
      </c>
    </row>
    <row r="649" spans="1:15" x14ac:dyDescent="0.3">
      <c r="A649" s="368" t="s">
        <v>726</v>
      </c>
      <c r="B649" s="368" t="s">
        <v>378</v>
      </c>
      <c r="C649" s="368" t="s">
        <v>590</v>
      </c>
      <c r="D649" s="368" t="s">
        <v>136</v>
      </c>
      <c r="E649" s="368" t="s">
        <v>160</v>
      </c>
      <c r="F649" s="368" t="s">
        <v>136</v>
      </c>
      <c r="G649" s="368" t="s">
        <v>842</v>
      </c>
      <c r="H649" s="368" t="s">
        <v>412</v>
      </c>
      <c r="I649" s="368" t="s">
        <v>801</v>
      </c>
      <c r="J649" s="368" t="s">
        <v>1186</v>
      </c>
      <c r="K649" s="368" t="s">
        <v>818</v>
      </c>
      <c r="L649" s="369">
        <v>2025</v>
      </c>
      <c r="M649" s="370">
        <v>191493.4</v>
      </c>
      <c r="N649" s="370">
        <v>11894</v>
      </c>
      <c r="O649" s="368" t="s">
        <v>819</v>
      </c>
    </row>
    <row r="650" spans="1:15" x14ac:dyDescent="0.3">
      <c r="A650" s="368" t="s">
        <v>726</v>
      </c>
      <c r="B650" s="368" t="s">
        <v>378</v>
      </c>
      <c r="C650" s="368" t="s">
        <v>590</v>
      </c>
      <c r="D650" s="368" t="s">
        <v>136</v>
      </c>
      <c r="E650" s="368" t="s">
        <v>160</v>
      </c>
      <c r="F650" s="368" t="s">
        <v>136</v>
      </c>
      <c r="G650" s="368" t="s">
        <v>842</v>
      </c>
      <c r="H650" s="368" t="s">
        <v>423</v>
      </c>
      <c r="I650" s="368" t="s">
        <v>798</v>
      </c>
      <c r="J650" s="368" t="s">
        <v>781</v>
      </c>
      <c r="K650" s="368" t="s">
        <v>818</v>
      </c>
      <c r="L650" s="369">
        <v>2025</v>
      </c>
      <c r="M650" s="370">
        <v>11.4</v>
      </c>
      <c r="N650" s="370">
        <v>2</v>
      </c>
      <c r="O650" s="368" t="s">
        <v>819</v>
      </c>
    </row>
    <row r="651" spans="1:15" x14ac:dyDescent="0.3">
      <c r="A651" s="368" t="s">
        <v>726</v>
      </c>
      <c r="B651" s="368" t="s">
        <v>378</v>
      </c>
      <c r="C651" s="368" t="s">
        <v>590</v>
      </c>
      <c r="D651" s="368" t="s">
        <v>136</v>
      </c>
      <c r="E651" s="368" t="s">
        <v>160</v>
      </c>
      <c r="F651" s="368" t="s">
        <v>136</v>
      </c>
      <c r="G651" s="368" t="s">
        <v>842</v>
      </c>
      <c r="H651" s="368" t="s">
        <v>551</v>
      </c>
      <c r="I651" s="368" t="s">
        <v>785</v>
      </c>
      <c r="J651" s="368" t="s">
        <v>760</v>
      </c>
      <c r="K651" s="368" t="s">
        <v>818</v>
      </c>
      <c r="L651" s="369">
        <v>2025</v>
      </c>
      <c r="M651" s="370">
        <v>78480</v>
      </c>
      <c r="N651" s="370">
        <v>72000</v>
      </c>
      <c r="O651" s="368" t="s">
        <v>819</v>
      </c>
    </row>
    <row r="652" spans="1:15" x14ac:dyDescent="0.3">
      <c r="A652" s="368" t="s">
        <v>726</v>
      </c>
      <c r="B652" s="368" t="s">
        <v>378</v>
      </c>
      <c r="C652" s="368" t="s">
        <v>590</v>
      </c>
      <c r="D652" s="368" t="s">
        <v>136</v>
      </c>
      <c r="E652" s="368" t="s">
        <v>160</v>
      </c>
      <c r="F652" s="368" t="s">
        <v>136</v>
      </c>
      <c r="G652" s="368" t="s">
        <v>842</v>
      </c>
      <c r="H652" s="368" t="s">
        <v>566</v>
      </c>
      <c r="I652" s="368" t="s">
        <v>798</v>
      </c>
      <c r="J652" s="368" t="s">
        <v>767</v>
      </c>
      <c r="K652" s="368" t="s">
        <v>818</v>
      </c>
      <c r="L652" s="369">
        <v>2025</v>
      </c>
      <c r="M652" s="370">
        <v>1776</v>
      </c>
      <c r="N652" s="370">
        <v>60</v>
      </c>
      <c r="O652" s="368" t="s">
        <v>819</v>
      </c>
    </row>
    <row r="653" spans="1:15" x14ac:dyDescent="0.3">
      <c r="A653" s="368" t="s">
        <v>726</v>
      </c>
      <c r="B653" s="368" t="s">
        <v>378</v>
      </c>
      <c r="C653" s="368" t="s">
        <v>590</v>
      </c>
      <c r="D653" s="368" t="s">
        <v>136</v>
      </c>
      <c r="E653" s="368" t="s">
        <v>160</v>
      </c>
      <c r="F653" s="368" t="s">
        <v>136</v>
      </c>
      <c r="G653" s="368" t="s">
        <v>842</v>
      </c>
      <c r="H653" s="368" t="s">
        <v>438</v>
      </c>
      <c r="I653" s="368" t="s">
        <v>790</v>
      </c>
      <c r="J653" s="368" t="s">
        <v>738</v>
      </c>
      <c r="K653" s="368" t="s">
        <v>818</v>
      </c>
      <c r="L653" s="369">
        <v>2025</v>
      </c>
      <c r="M653" s="370">
        <v>55625</v>
      </c>
      <c r="N653" s="370">
        <v>12500</v>
      </c>
      <c r="O653" s="368" t="s">
        <v>819</v>
      </c>
    </row>
    <row r="654" spans="1:15" x14ac:dyDescent="0.3">
      <c r="A654" s="368" t="s">
        <v>726</v>
      </c>
      <c r="B654" s="368" t="s">
        <v>378</v>
      </c>
      <c r="C654" s="368" t="s">
        <v>590</v>
      </c>
      <c r="D654" s="368" t="s">
        <v>136</v>
      </c>
      <c r="E654" s="368" t="s">
        <v>160</v>
      </c>
      <c r="F654" s="368" t="s">
        <v>136</v>
      </c>
      <c r="G654" s="368" t="s">
        <v>842</v>
      </c>
      <c r="H654" s="368" t="s">
        <v>425</v>
      </c>
      <c r="I654" s="368" t="s">
        <v>798</v>
      </c>
      <c r="J654" s="368" t="s">
        <v>781</v>
      </c>
      <c r="K654" s="368" t="s">
        <v>818</v>
      </c>
      <c r="L654" s="369">
        <v>2025</v>
      </c>
      <c r="M654" s="370">
        <v>6.49</v>
      </c>
      <c r="N654" s="370">
        <v>1</v>
      </c>
      <c r="O654" s="368" t="s">
        <v>819</v>
      </c>
    </row>
    <row r="655" spans="1:15" x14ac:dyDescent="0.3">
      <c r="A655" s="368" t="s">
        <v>726</v>
      </c>
      <c r="B655" s="368" t="s">
        <v>378</v>
      </c>
      <c r="C655" s="368" t="s">
        <v>590</v>
      </c>
      <c r="D655" s="368" t="s">
        <v>136</v>
      </c>
      <c r="E655" s="368" t="s">
        <v>160</v>
      </c>
      <c r="F655" s="368" t="s">
        <v>136</v>
      </c>
      <c r="G655" s="368" t="s">
        <v>842</v>
      </c>
      <c r="H655" s="368" t="s">
        <v>339</v>
      </c>
      <c r="I655" s="368" t="s">
        <v>790</v>
      </c>
      <c r="J655" s="368" t="s">
        <v>745</v>
      </c>
      <c r="K655" s="368" t="s">
        <v>818</v>
      </c>
      <c r="L655" s="369">
        <v>2025</v>
      </c>
      <c r="M655" s="370">
        <v>32476</v>
      </c>
      <c r="N655" s="370">
        <v>1623.8</v>
      </c>
      <c r="O655" s="368" t="s">
        <v>819</v>
      </c>
    </row>
    <row r="656" spans="1:15" x14ac:dyDescent="0.3">
      <c r="A656" s="368" t="s">
        <v>726</v>
      </c>
      <c r="B656" s="368" t="s">
        <v>378</v>
      </c>
      <c r="C656" s="368" t="s">
        <v>590</v>
      </c>
      <c r="D656" s="368" t="s">
        <v>136</v>
      </c>
      <c r="E656" s="368" t="s">
        <v>160</v>
      </c>
      <c r="F656" s="368" t="s">
        <v>136</v>
      </c>
      <c r="G656" s="368" t="s">
        <v>842</v>
      </c>
      <c r="H656" s="368" t="s">
        <v>440</v>
      </c>
      <c r="I656" s="368" t="s">
        <v>797</v>
      </c>
      <c r="J656" s="368" t="s">
        <v>738</v>
      </c>
      <c r="K656" s="368" t="s">
        <v>818</v>
      </c>
      <c r="L656" s="369">
        <v>2025</v>
      </c>
      <c r="M656" s="370">
        <v>1515.5440000000001</v>
      </c>
      <c r="N656" s="370">
        <v>194.8</v>
      </c>
      <c r="O656" s="368" t="s">
        <v>819</v>
      </c>
    </row>
    <row r="657" spans="1:15" x14ac:dyDescent="0.3">
      <c r="A657" s="368" t="s">
        <v>726</v>
      </c>
      <c r="B657" s="368" t="s">
        <v>378</v>
      </c>
      <c r="C657" s="368" t="s">
        <v>590</v>
      </c>
      <c r="D657" s="368" t="s">
        <v>136</v>
      </c>
      <c r="E657" s="368" t="s">
        <v>160</v>
      </c>
      <c r="F657" s="368" t="s">
        <v>136</v>
      </c>
      <c r="G657" s="368" t="s">
        <v>842</v>
      </c>
      <c r="H657" s="368" t="s">
        <v>533</v>
      </c>
      <c r="I657" s="368" t="s">
        <v>784</v>
      </c>
      <c r="J657" s="368" t="s">
        <v>732</v>
      </c>
      <c r="K657" s="368" t="s">
        <v>818</v>
      </c>
      <c r="L657" s="369">
        <v>2025</v>
      </c>
      <c r="M657" s="370">
        <v>2332750</v>
      </c>
      <c r="N657" s="370">
        <v>301000</v>
      </c>
      <c r="O657" s="368" t="s">
        <v>819</v>
      </c>
    </row>
    <row r="658" spans="1:15" x14ac:dyDescent="0.3">
      <c r="A658" s="368" t="s">
        <v>726</v>
      </c>
      <c r="B658" s="368" t="s">
        <v>378</v>
      </c>
      <c r="C658" s="368" t="s">
        <v>590</v>
      </c>
      <c r="D658" s="368" t="s">
        <v>136</v>
      </c>
      <c r="E658" s="368" t="s">
        <v>160</v>
      </c>
      <c r="F658" s="368" t="s">
        <v>136</v>
      </c>
      <c r="G658" s="368" t="s">
        <v>842</v>
      </c>
      <c r="H658" s="368" t="s">
        <v>414</v>
      </c>
      <c r="I658" s="368" t="s">
        <v>801</v>
      </c>
      <c r="J658" s="368" t="s">
        <v>1186</v>
      </c>
      <c r="K658" s="368" t="s">
        <v>818</v>
      </c>
      <c r="L658" s="369">
        <v>2025</v>
      </c>
      <c r="M658" s="370">
        <v>41074.300000000003</v>
      </c>
      <c r="N658" s="370">
        <v>2155</v>
      </c>
      <c r="O658" s="368" t="s">
        <v>819</v>
      </c>
    </row>
    <row r="659" spans="1:15" x14ac:dyDescent="0.3">
      <c r="A659" s="368" t="s">
        <v>726</v>
      </c>
      <c r="B659" s="368" t="s">
        <v>378</v>
      </c>
      <c r="C659" s="368" t="s">
        <v>590</v>
      </c>
      <c r="D659" s="368" t="s">
        <v>136</v>
      </c>
      <c r="E659" s="368" t="s">
        <v>161</v>
      </c>
      <c r="F659" s="368" t="s">
        <v>136</v>
      </c>
      <c r="G659" s="368" t="s">
        <v>843</v>
      </c>
      <c r="H659" s="368" t="s">
        <v>483</v>
      </c>
      <c r="I659" s="368" t="s">
        <v>788</v>
      </c>
      <c r="J659" s="368" t="s">
        <v>1185</v>
      </c>
      <c r="K659" s="368" t="s">
        <v>818</v>
      </c>
      <c r="L659" s="369">
        <v>2025</v>
      </c>
      <c r="M659" s="370">
        <v>38734.5</v>
      </c>
      <c r="N659" s="370">
        <v>3689</v>
      </c>
      <c r="O659" s="368" t="s">
        <v>819</v>
      </c>
    </row>
    <row r="660" spans="1:15" x14ac:dyDescent="0.3">
      <c r="A660" s="368" t="s">
        <v>726</v>
      </c>
      <c r="B660" s="368" t="s">
        <v>378</v>
      </c>
      <c r="C660" s="368" t="s">
        <v>590</v>
      </c>
      <c r="D660" s="368" t="s">
        <v>136</v>
      </c>
      <c r="E660" s="368" t="s">
        <v>161</v>
      </c>
      <c r="F660" s="368" t="s">
        <v>136</v>
      </c>
      <c r="G660" s="368" t="s">
        <v>843</v>
      </c>
      <c r="H660" s="368" t="s">
        <v>315</v>
      </c>
      <c r="I660" s="368" t="s">
        <v>784</v>
      </c>
      <c r="J660" s="368" t="s">
        <v>745</v>
      </c>
      <c r="K660" s="368" t="s">
        <v>818</v>
      </c>
      <c r="L660" s="369">
        <v>2025</v>
      </c>
      <c r="M660" s="370">
        <v>16863.066896</v>
      </c>
      <c r="N660" s="370">
        <v>1954</v>
      </c>
      <c r="O660" s="368" t="s">
        <v>819</v>
      </c>
    </row>
    <row r="661" spans="1:15" x14ac:dyDescent="0.3">
      <c r="A661" s="368" t="s">
        <v>726</v>
      </c>
      <c r="B661" s="368" t="s">
        <v>378</v>
      </c>
      <c r="C661" s="368" t="s">
        <v>590</v>
      </c>
      <c r="D661" s="368" t="s">
        <v>136</v>
      </c>
      <c r="E661" s="368" t="s">
        <v>161</v>
      </c>
      <c r="F661" s="368" t="s">
        <v>136</v>
      </c>
      <c r="G661" s="368" t="s">
        <v>843</v>
      </c>
      <c r="H661" s="368" t="s">
        <v>536</v>
      </c>
      <c r="I661" s="368" t="s">
        <v>789</v>
      </c>
      <c r="J661" s="368" t="s">
        <v>739</v>
      </c>
      <c r="K661" s="368" t="s">
        <v>818</v>
      </c>
      <c r="L661" s="369">
        <v>2025</v>
      </c>
      <c r="M661" s="370">
        <v>782.90499999999997</v>
      </c>
      <c r="N661" s="370">
        <v>15.5</v>
      </c>
      <c r="O661" s="368" t="s">
        <v>819</v>
      </c>
    </row>
    <row r="662" spans="1:15" x14ac:dyDescent="0.3">
      <c r="A662" s="368" t="s">
        <v>726</v>
      </c>
      <c r="B662" s="368" t="s">
        <v>378</v>
      </c>
      <c r="C662" s="368" t="s">
        <v>590</v>
      </c>
      <c r="D662" s="368" t="s">
        <v>136</v>
      </c>
      <c r="E662" s="368" t="s">
        <v>161</v>
      </c>
      <c r="F662" s="368" t="s">
        <v>136</v>
      </c>
      <c r="G662" s="368" t="s">
        <v>843</v>
      </c>
      <c r="H662" s="368" t="s">
        <v>550</v>
      </c>
      <c r="I662" s="368" t="s">
        <v>801</v>
      </c>
      <c r="J662" s="368" t="s">
        <v>760</v>
      </c>
      <c r="K662" s="368" t="s">
        <v>818</v>
      </c>
      <c r="L662" s="369">
        <v>2025</v>
      </c>
      <c r="M662" s="370">
        <v>273143</v>
      </c>
      <c r="N662" s="370">
        <v>210110</v>
      </c>
      <c r="O662" s="368" t="s">
        <v>819</v>
      </c>
    </row>
    <row r="663" spans="1:15" x14ac:dyDescent="0.3">
      <c r="A663" s="368" t="s">
        <v>726</v>
      </c>
      <c r="B663" s="368" t="s">
        <v>378</v>
      </c>
      <c r="C663" s="368" t="s">
        <v>590</v>
      </c>
      <c r="D663" s="368" t="s">
        <v>136</v>
      </c>
      <c r="E663" s="368" t="s">
        <v>161</v>
      </c>
      <c r="F663" s="368" t="s">
        <v>136</v>
      </c>
      <c r="G663" s="368" t="s">
        <v>843</v>
      </c>
      <c r="H663" s="368" t="s">
        <v>537</v>
      </c>
      <c r="I663" s="368" t="s">
        <v>798</v>
      </c>
      <c r="J663" s="368" t="s">
        <v>739</v>
      </c>
      <c r="K663" s="368" t="s">
        <v>818</v>
      </c>
      <c r="L663" s="369">
        <v>2025</v>
      </c>
      <c r="M663" s="370">
        <v>1108.8</v>
      </c>
      <c r="N663" s="370">
        <v>24</v>
      </c>
      <c r="O663" s="368" t="s">
        <v>819</v>
      </c>
    </row>
    <row r="664" spans="1:15" x14ac:dyDescent="0.3">
      <c r="A664" s="368" t="s">
        <v>726</v>
      </c>
      <c r="B664" s="368" t="s">
        <v>378</v>
      </c>
      <c r="C664" s="368" t="s">
        <v>590</v>
      </c>
      <c r="D664" s="368" t="s">
        <v>136</v>
      </c>
      <c r="E664" s="368" t="s">
        <v>161</v>
      </c>
      <c r="F664" s="368" t="s">
        <v>136</v>
      </c>
      <c r="G664" s="368" t="s">
        <v>843</v>
      </c>
      <c r="H664" s="368" t="s">
        <v>320</v>
      </c>
      <c r="I664" s="368" t="s">
        <v>797</v>
      </c>
      <c r="J664" s="368" t="s">
        <v>745</v>
      </c>
      <c r="K664" s="368" t="s">
        <v>818</v>
      </c>
      <c r="L664" s="369">
        <v>2025</v>
      </c>
      <c r="M664" s="370">
        <v>66.5</v>
      </c>
      <c r="N664" s="370">
        <v>7</v>
      </c>
      <c r="O664" s="368" t="s">
        <v>819</v>
      </c>
    </row>
    <row r="665" spans="1:15" x14ac:dyDescent="0.3">
      <c r="A665" s="368" t="s">
        <v>726</v>
      </c>
      <c r="B665" s="368" t="s">
        <v>378</v>
      </c>
      <c r="C665" s="368" t="s">
        <v>590</v>
      </c>
      <c r="D665" s="368" t="s">
        <v>136</v>
      </c>
      <c r="E665" s="368" t="s">
        <v>161</v>
      </c>
      <c r="F665" s="368" t="s">
        <v>136</v>
      </c>
      <c r="G665" s="368" t="s">
        <v>843</v>
      </c>
      <c r="H665" s="368" t="s">
        <v>506</v>
      </c>
      <c r="I665" s="368" t="s">
        <v>798</v>
      </c>
      <c r="J665" s="368" t="s">
        <v>1185</v>
      </c>
      <c r="K665" s="368" t="s">
        <v>818</v>
      </c>
      <c r="L665" s="369">
        <v>2025</v>
      </c>
      <c r="M665" s="370">
        <v>248820</v>
      </c>
      <c r="N665" s="370">
        <v>14300</v>
      </c>
      <c r="O665" s="368" t="s">
        <v>819</v>
      </c>
    </row>
    <row r="666" spans="1:15" x14ac:dyDescent="0.3">
      <c r="A666" s="368" t="s">
        <v>726</v>
      </c>
      <c r="B666" s="368" t="s">
        <v>378</v>
      </c>
      <c r="C666" s="368" t="s">
        <v>590</v>
      </c>
      <c r="D666" s="368" t="s">
        <v>136</v>
      </c>
      <c r="E666" s="368" t="s">
        <v>161</v>
      </c>
      <c r="F666" s="368" t="s">
        <v>136</v>
      </c>
      <c r="G666" s="368" t="s">
        <v>843</v>
      </c>
      <c r="H666" s="368" t="s">
        <v>330</v>
      </c>
      <c r="I666" s="368" t="s">
        <v>788</v>
      </c>
      <c r="J666" s="368" t="s">
        <v>745</v>
      </c>
      <c r="K666" s="368" t="s">
        <v>818</v>
      </c>
      <c r="L666" s="369">
        <v>2025</v>
      </c>
      <c r="M666" s="370">
        <v>2300.8000000000002</v>
      </c>
      <c r="N666" s="370">
        <v>143.80000000000001</v>
      </c>
      <c r="O666" s="368" t="s">
        <v>819</v>
      </c>
    </row>
    <row r="667" spans="1:15" x14ac:dyDescent="0.3">
      <c r="A667" s="368" t="s">
        <v>726</v>
      </c>
      <c r="B667" s="368" t="s">
        <v>378</v>
      </c>
      <c r="C667" s="368" t="s">
        <v>590</v>
      </c>
      <c r="D667" s="368" t="s">
        <v>136</v>
      </c>
      <c r="E667" s="368" t="s">
        <v>161</v>
      </c>
      <c r="F667" s="368" t="s">
        <v>136</v>
      </c>
      <c r="G667" s="368" t="s">
        <v>843</v>
      </c>
      <c r="H667" s="368" t="s">
        <v>333</v>
      </c>
      <c r="I667" s="368" t="s">
        <v>784</v>
      </c>
      <c r="J667" s="368" t="s">
        <v>745</v>
      </c>
      <c r="K667" s="368" t="s">
        <v>818</v>
      </c>
      <c r="L667" s="369">
        <v>2025</v>
      </c>
      <c r="M667" s="370">
        <v>14088</v>
      </c>
      <c r="N667" s="370">
        <v>1761</v>
      </c>
      <c r="O667" s="368" t="s">
        <v>819</v>
      </c>
    </row>
    <row r="668" spans="1:15" x14ac:dyDescent="0.3">
      <c r="A668" s="368" t="s">
        <v>726</v>
      </c>
      <c r="B668" s="368" t="s">
        <v>378</v>
      </c>
      <c r="C668" s="368" t="s">
        <v>590</v>
      </c>
      <c r="D668" s="368" t="s">
        <v>136</v>
      </c>
      <c r="E668" s="368" t="s">
        <v>161</v>
      </c>
      <c r="F668" s="368" t="s">
        <v>136</v>
      </c>
      <c r="G668" s="368" t="s">
        <v>843</v>
      </c>
      <c r="H668" s="368" t="s">
        <v>509</v>
      </c>
      <c r="I668" s="368" t="s">
        <v>798</v>
      </c>
      <c r="J668" s="368" t="s">
        <v>1185</v>
      </c>
      <c r="K668" s="368" t="s">
        <v>818</v>
      </c>
      <c r="L668" s="369">
        <v>2025</v>
      </c>
      <c r="M668" s="370">
        <v>6429.0427253002299</v>
      </c>
      <c r="N668" s="370">
        <v>827</v>
      </c>
      <c r="O668" s="368" t="s">
        <v>819</v>
      </c>
    </row>
    <row r="669" spans="1:15" x14ac:dyDescent="0.3">
      <c r="A669" s="368" t="s">
        <v>726</v>
      </c>
      <c r="B669" s="368" t="s">
        <v>378</v>
      </c>
      <c r="C669" s="368" t="s">
        <v>590</v>
      </c>
      <c r="D669" s="368" t="s">
        <v>136</v>
      </c>
      <c r="E669" s="368" t="s">
        <v>161</v>
      </c>
      <c r="F669" s="368" t="s">
        <v>136</v>
      </c>
      <c r="G669" s="368" t="s">
        <v>843</v>
      </c>
      <c r="H669" s="368" t="s">
        <v>557</v>
      </c>
      <c r="I669" s="368" t="s">
        <v>801</v>
      </c>
      <c r="J669" s="368" t="s">
        <v>760</v>
      </c>
      <c r="K669" s="368" t="s">
        <v>818</v>
      </c>
      <c r="L669" s="369">
        <v>2025</v>
      </c>
      <c r="M669" s="370">
        <v>86248.8</v>
      </c>
      <c r="N669" s="370">
        <v>53240</v>
      </c>
      <c r="O669" s="368" t="s">
        <v>819</v>
      </c>
    </row>
    <row r="670" spans="1:15" x14ac:dyDescent="0.3">
      <c r="A670" s="368" t="s">
        <v>726</v>
      </c>
      <c r="B670" s="368" t="s">
        <v>378</v>
      </c>
      <c r="C670" s="368" t="s">
        <v>590</v>
      </c>
      <c r="D670" s="368" t="s">
        <v>136</v>
      </c>
      <c r="E670" s="368" t="s">
        <v>161</v>
      </c>
      <c r="F670" s="368" t="s">
        <v>136</v>
      </c>
      <c r="G670" s="368" t="s">
        <v>843</v>
      </c>
      <c r="H670" s="368" t="s">
        <v>539</v>
      </c>
      <c r="I670" s="368" t="s">
        <v>789</v>
      </c>
      <c r="J670" s="368" t="s">
        <v>740</v>
      </c>
      <c r="K670" s="368" t="s">
        <v>818</v>
      </c>
      <c r="L670" s="369">
        <v>2025</v>
      </c>
      <c r="M670" s="370">
        <v>2727268.9936874998</v>
      </c>
      <c r="N670" s="370">
        <v>295988.6925</v>
      </c>
      <c r="O670" s="368" t="s">
        <v>819</v>
      </c>
    </row>
    <row r="671" spans="1:15" x14ac:dyDescent="0.3">
      <c r="A671" s="368" t="s">
        <v>726</v>
      </c>
      <c r="B671" s="368" t="s">
        <v>378</v>
      </c>
      <c r="C671" s="368" t="s">
        <v>590</v>
      </c>
      <c r="D671" s="368" t="s">
        <v>136</v>
      </c>
      <c r="E671" s="368" t="s">
        <v>161</v>
      </c>
      <c r="F671" s="368" t="s">
        <v>136</v>
      </c>
      <c r="G671" s="368" t="s">
        <v>843</v>
      </c>
      <c r="H671" s="368" t="s">
        <v>339</v>
      </c>
      <c r="I671" s="368" t="s">
        <v>790</v>
      </c>
      <c r="J671" s="368" t="s">
        <v>745</v>
      </c>
      <c r="K671" s="368" t="s">
        <v>818</v>
      </c>
      <c r="L671" s="369">
        <v>2025</v>
      </c>
      <c r="M671" s="370">
        <v>9580</v>
      </c>
      <c r="N671" s="370">
        <v>479</v>
      </c>
      <c r="O671" s="368" t="s">
        <v>819</v>
      </c>
    </row>
    <row r="672" spans="1:15" x14ac:dyDescent="0.3">
      <c r="A672" s="368" t="s">
        <v>726</v>
      </c>
      <c r="B672" s="368" t="s">
        <v>378</v>
      </c>
      <c r="C672" s="368" t="s">
        <v>590</v>
      </c>
      <c r="D672" s="368" t="s">
        <v>136</v>
      </c>
      <c r="E672" s="368" t="s">
        <v>161</v>
      </c>
      <c r="F672" s="368" t="s">
        <v>136</v>
      </c>
      <c r="G672" s="368" t="s">
        <v>843</v>
      </c>
      <c r="H672" s="368" t="s">
        <v>439</v>
      </c>
      <c r="I672" s="368" t="s">
        <v>785</v>
      </c>
      <c r="J672" s="368" t="s">
        <v>738</v>
      </c>
      <c r="K672" s="368" t="s">
        <v>818</v>
      </c>
      <c r="L672" s="369">
        <v>2025</v>
      </c>
      <c r="M672" s="370">
        <v>2073.66</v>
      </c>
      <c r="N672" s="370">
        <v>102</v>
      </c>
      <c r="O672" s="368" t="s">
        <v>819</v>
      </c>
    </row>
    <row r="673" spans="1:15" x14ac:dyDescent="0.3">
      <c r="A673" s="368" t="s">
        <v>726</v>
      </c>
      <c r="B673" s="368" t="s">
        <v>378</v>
      </c>
      <c r="C673" s="368" t="s">
        <v>590</v>
      </c>
      <c r="D673" s="368" t="s">
        <v>136</v>
      </c>
      <c r="E673" s="368" t="s">
        <v>145</v>
      </c>
      <c r="F673" s="368" t="s">
        <v>136</v>
      </c>
      <c r="G673" s="368" t="s">
        <v>844</v>
      </c>
      <c r="H673" s="368" t="s">
        <v>489</v>
      </c>
      <c r="I673" s="368" t="s">
        <v>797</v>
      </c>
      <c r="J673" s="368" t="s">
        <v>1185</v>
      </c>
      <c r="K673" s="368" t="s">
        <v>818</v>
      </c>
      <c r="L673" s="369">
        <v>2025</v>
      </c>
      <c r="M673" s="370">
        <v>561.29999999999995</v>
      </c>
      <c r="N673" s="370">
        <v>30</v>
      </c>
      <c r="O673" s="368" t="s">
        <v>819</v>
      </c>
    </row>
    <row r="674" spans="1:15" x14ac:dyDescent="0.3">
      <c r="A674" s="368" t="s">
        <v>726</v>
      </c>
      <c r="B674" s="368" t="s">
        <v>378</v>
      </c>
      <c r="C674" s="368" t="s">
        <v>590</v>
      </c>
      <c r="D674" s="368" t="s">
        <v>136</v>
      </c>
      <c r="E674" s="368" t="s">
        <v>145</v>
      </c>
      <c r="F674" s="368" t="s">
        <v>136</v>
      </c>
      <c r="G674" s="368" t="s">
        <v>844</v>
      </c>
      <c r="H674" s="368" t="s">
        <v>543</v>
      </c>
      <c r="I674" s="368" t="s">
        <v>798</v>
      </c>
      <c r="J674" s="368" t="s">
        <v>756</v>
      </c>
      <c r="K674" s="368" t="s">
        <v>818</v>
      </c>
      <c r="L674" s="369">
        <v>2025</v>
      </c>
      <c r="M674" s="370">
        <v>25</v>
      </c>
      <c r="N674" s="370">
        <v>5</v>
      </c>
      <c r="O674" s="368" t="s">
        <v>819</v>
      </c>
    </row>
    <row r="675" spans="1:15" x14ac:dyDescent="0.3">
      <c r="A675" s="368" t="s">
        <v>726</v>
      </c>
      <c r="B675" s="368" t="s">
        <v>378</v>
      </c>
      <c r="C675" s="368" t="s">
        <v>590</v>
      </c>
      <c r="D675" s="368" t="s">
        <v>136</v>
      </c>
      <c r="E675" s="368" t="s">
        <v>145</v>
      </c>
      <c r="F675" s="368" t="s">
        <v>136</v>
      </c>
      <c r="G675" s="368" t="s">
        <v>844</v>
      </c>
      <c r="H675" s="368" t="s">
        <v>499</v>
      </c>
      <c r="I675" s="368" t="s">
        <v>798</v>
      </c>
      <c r="J675" s="368" t="s">
        <v>1185</v>
      </c>
      <c r="K675" s="368" t="s">
        <v>818</v>
      </c>
      <c r="L675" s="369">
        <v>2025</v>
      </c>
      <c r="M675" s="370">
        <v>300</v>
      </c>
      <c r="N675" s="370">
        <v>50</v>
      </c>
      <c r="O675" s="368" t="s">
        <v>819</v>
      </c>
    </row>
    <row r="676" spans="1:15" x14ac:dyDescent="0.3">
      <c r="A676" s="368" t="s">
        <v>726</v>
      </c>
      <c r="B676" s="368" t="s">
        <v>378</v>
      </c>
      <c r="C676" s="368" t="s">
        <v>590</v>
      </c>
      <c r="D676" s="368" t="s">
        <v>136</v>
      </c>
      <c r="E676" s="368" t="s">
        <v>145</v>
      </c>
      <c r="F676" s="368" t="s">
        <v>136</v>
      </c>
      <c r="G676" s="368" t="s">
        <v>844</v>
      </c>
      <c r="H676" s="368" t="s">
        <v>535</v>
      </c>
      <c r="I676" s="368" t="s">
        <v>789</v>
      </c>
      <c r="J676" s="368" t="s">
        <v>739</v>
      </c>
      <c r="K676" s="368" t="s">
        <v>818</v>
      </c>
      <c r="L676" s="369">
        <v>2025</v>
      </c>
      <c r="M676" s="370">
        <v>38702.501901859199</v>
      </c>
      <c r="N676" s="370">
        <v>841.5</v>
      </c>
      <c r="O676" s="368" t="s">
        <v>819</v>
      </c>
    </row>
    <row r="677" spans="1:15" x14ac:dyDescent="0.3">
      <c r="A677" s="368" t="s">
        <v>726</v>
      </c>
      <c r="B677" s="368" t="s">
        <v>378</v>
      </c>
      <c r="C677" s="368" t="s">
        <v>590</v>
      </c>
      <c r="D677" s="368" t="s">
        <v>136</v>
      </c>
      <c r="E677" s="368" t="s">
        <v>145</v>
      </c>
      <c r="F677" s="368" t="s">
        <v>136</v>
      </c>
      <c r="G677" s="368" t="s">
        <v>844</v>
      </c>
      <c r="H677" s="368" t="s">
        <v>550</v>
      </c>
      <c r="I677" s="368" t="s">
        <v>801</v>
      </c>
      <c r="J677" s="368" t="s">
        <v>760</v>
      </c>
      <c r="K677" s="368" t="s">
        <v>818</v>
      </c>
      <c r="L677" s="369">
        <v>2025</v>
      </c>
      <c r="M677" s="370">
        <v>101686</v>
      </c>
      <c r="N677" s="370">
        <v>78220</v>
      </c>
      <c r="O677" s="368" t="s">
        <v>819</v>
      </c>
    </row>
    <row r="678" spans="1:15" x14ac:dyDescent="0.3">
      <c r="A678" s="368" t="s">
        <v>726</v>
      </c>
      <c r="B678" s="368" t="s">
        <v>378</v>
      </c>
      <c r="C678" s="368" t="s">
        <v>590</v>
      </c>
      <c r="D678" s="368" t="s">
        <v>136</v>
      </c>
      <c r="E678" s="368" t="s">
        <v>145</v>
      </c>
      <c r="F678" s="368" t="s">
        <v>136</v>
      </c>
      <c r="G678" s="368" t="s">
        <v>844</v>
      </c>
      <c r="H678" s="368" t="s">
        <v>506</v>
      </c>
      <c r="I678" s="368" t="s">
        <v>798</v>
      </c>
      <c r="J678" s="368" t="s">
        <v>1185</v>
      </c>
      <c r="K678" s="368" t="s">
        <v>818</v>
      </c>
      <c r="L678" s="369">
        <v>2025</v>
      </c>
      <c r="M678" s="370">
        <v>45240</v>
      </c>
      <c r="N678" s="370">
        <v>2600</v>
      </c>
      <c r="O678" s="368" t="s">
        <v>819</v>
      </c>
    </row>
    <row r="679" spans="1:15" x14ac:dyDescent="0.3">
      <c r="A679" s="368" t="s">
        <v>726</v>
      </c>
      <c r="B679" s="368" t="s">
        <v>378</v>
      </c>
      <c r="C679" s="368" t="s">
        <v>590</v>
      </c>
      <c r="D679" s="368" t="s">
        <v>136</v>
      </c>
      <c r="E679" s="368" t="s">
        <v>145</v>
      </c>
      <c r="F679" s="368" t="s">
        <v>136</v>
      </c>
      <c r="G679" s="368" t="s">
        <v>844</v>
      </c>
      <c r="H679" s="368" t="s">
        <v>542</v>
      </c>
      <c r="I679" s="368" t="s">
        <v>800</v>
      </c>
      <c r="J679" s="368" t="s">
        <v>745</v>
      </c>
      <c r="K679" s="368" t="s">
        <v>818</v>
      </c>
      <c r="L679" s="369">
        <v>2025</v>
      </c>
      <c r="M679" s="370">
        <v>64.09</v>
      </c>
      <c r="N679" s="370">
        <v>4.93</v>
      </c>
      <c r="O679" s="368" t="s">
        <v>819</v>
      </c>
    </row>
    <row r="680" spans="1:15" x14ac:dyDescent="0.3">
      <c r="A680" s="368" t="s">
        <v>726</v>
      </c>
      <c r="B680" s="368" t="s">
        <v>378</v>
      </c>
      <c r="C680" s="368" t="s">
        <v>590</v>
      </c>
      <c r="D680" s="368" t="s">
        <v>136</v>
      </c>
      <c r="E680" s="368" t="s">
        <v>145</v>
      </c>
      <c r="F680" s="368" t="s">
        <v>136</v>
      </c>
      <c r="G680" s="368" t="s">
        <v>844</v>
      </c>
      <c r="H680" s="368" t="s">
        <v>330</v>
      </c>
      <c r="I680" s="368" t="s">
        <v>788</v>
      </c>
      <c r="J680" s="368" t="s">
        <v>745</v>
      </c>
      <c r="K680" s="368" t="s">
        <v>818</v>
      </c>
      <c r="L680" s="369">
        <v>2025</v>
      </c>
      <c r="M680" s="370">
        <v>22857.599999999999</v>
      </c>
      <c r="N680" s="370">
        <v>1428.6</v>
      </c>
      <c r="O680" s="368" t="s">
        <v>819</v>
      </c>
    </row>
    <row r="681" spans="1:15" x14ac:dyDescent="0.3">
      <c r="A681" s="368" t="s">
        <v>726</v>
      </c>
      <c r="B681" s="368" t="s">
        <v>378</v>
      </c>
      <c r="C681" s="368" t="s">
        <v>590</v>
      </c>
      <c r="D681" s="368" t="s">
        <v>136</v>
      </c>
      <c r="E681" s="368" t="s">
        <v>145</v>
      </c>
      <c r="F681" s="368" t="s">
        <v>136</v>
      </c>
      <c r="G681" s="368" t="s">
        <v>844</v>
      </c>
      <c r="H681" s="368" t="s">
        <v>510</v>
      </c>
      <c r="I681" s="368" t="s">
        <v>798</v>
      </c>
      <c r="J681" s="368" t="s">
        <v>1185</v>
      </c>
      <c r="K681" s="368" t="s">
        <v>818</v>
      </c>
      <c r="L681" s="369">
        <v>2025</v>
      </c>
      <c r="M681" s="370">
        <v>14575</v>
      </c>
      <c r="N681" s="370">
        <v>2500</v>
      </c>
      <c r="O681" s="368" t="s">
        <v>819</v>
      </c>
    </row>
    <row r="682" spans="1:15" x14ac:dyDescent="0.3">
      <c r="A682" s="368" t="s">
        <v>726</v>
      </c>
      <c r="B682" s="368" t="s">
        <v>378</v>
      </c>
      <c r="C682" s="368" t="s">
        <v>590</v>
      </c>
      <c r="D682" s="368" t="s">
        <v>136</v>
      </c>
      <c r="E682" s="368" t="s">
        <v>145</v>
      </c>
      <c r="F682" s="368" t="s">
        <v>136</v>
      </c>
      <c r="G682" s="368" t="s">
        <v>844</v>
      </c>
      <c r="H682" s="368" t="s">
        <v>539</v>
      </c>
      <c r="I682" s="368" t="s">
        <v>789</v>
      </c>
      <c r="J682" s="368" t="s">
        <v>740</v>
      </c>
      <c r="K682" s="368" t="s">
        <v>818</v>
      </c>
      <c r="L682" s="369">
        <v>2025</v>
      </c>
      <c r="M682" s="370">
        <v>129963.417875</v>
      </c>
      <c r="N682" s="370">
        <v>13950.245000000001</v>
      </c>
      <c r="O682" s="368" t="s">
        <v>819</v>
      </c>
    </row>
    <row r="683" spans="1:15" x14ac:dyDescent="0.3">
      <c r="A683" s="368" t="s">
        <v>726</v>
      </c>
      <c r="B683" s="368" t="s">
        <v>378</v>
      </c>
      <c r="C683" s="368" t="s">
        <v>590</v>
      </c>
      <c r="D683" s="368" t="s">
        <v>136</v>
      </c>
      <c r="E683" s="368" t="s">
        <v>146</v>
      </c>
      <c r="F683" s="368" t="s">
        <v>136</v>
      </c>
      <c r="G683" s="368" t="s">
        <v>845</v>
      </c>
      <c r="H683" s="368" t="s">
        <v>535</v>
      </c>
      <c r="I683" s="368" t="s">
        <v>789</v>
      </c>
      <c r="J683" s="368" t="s">
        <v>739</v>
      </c>
      <c r="K683" s="368" t="s">
        <v>818</v>
      </c>
      <c r="L683" s="369">
        <v>2025</v>
      </c>
      <c r="M683" s="370">
        <v>19155.7837696071</v>
      </c>
      <c r="N683" s="370">
        <v>416.5</v>
      </c>
      <c r="O683" s="368" t="s">
        <v>819</v>
      </c>
    </row>
    <row r="684" spans="1:15" x14ac:dyDescent="0.3">
      <c r="A684" s="368" t="s">
        <v>726</v>
      </c>
      <c r="B684" s="368" t="s">
        <v>378</v>
      </c>
      <c r="C684" s="368" t="s">
        <v>590</v>
      </c>
      <c r="D684" s="368" t="s">
        <v>136</v>
      </c>
      <c r="E684" s="368" t="s">
        <v>146</v>
      </c>
      <c r="F684" s="368" t="s">
        <v>136</v>
      </c>
      <c r="G684" s="368" t="s">
        <v>845</v>
      </c>
      <c r="H684" s="368" t="s">
        <v>536</v>
      </c>
      <c r="I684" s="368" t="s">
        <v>789</v>
      </c>
      <c r="J684" s="368" t="s">
        <v>739</v>
      </c>
      <c r="K684" s="368" t="s">
        <v>818</v>
      </c>
      <c r="L684" s="369">
        <v>2025</v>
      </c>
      <c r="M684" s="370">
        <v>782.90499999999997</v>
      </c>
      <c r="N684" s="370">
        <v>15.5</v>
      </c>
      <c r="O684" s="368" t="s">
        <v>819</v>
      </c>
    </row>
    <row r="685" spans="1:15" x14ac:dyDescent="0.3">
      <c r="A685" s="368" t="s">
        <v>726</v>
      </c>
      <c r="B685" s="368" t="s">
        <v>378</v>
      </c>
      <c r="C685" s="368" t="s">
        <v>590</v>
      </c>
      <c r="D685" s="368" t="s">
        <v>136</v>
      </c>
      <c r="E685" s="368" t="s">
        <v>146</v>
      </c>
      <c r="F685" s="368" t="s">
        <v>136</v>
      </c>
      <c r="G685" s="368" t="s">
        <v>845</v>
      </c>
      <c r="H685" s="368" t="s">
        <v>550</v>
      </c>
      <c r="I685" s="368" t="s">
        <v>801</v>
      </c>
      <c r="J685" s="368" t="s">
        <v>760</v>
      </c>
      <c r="K685" s="368" t="s">
        <v>818</v>
      </c>
      <c r="L685" s="369">
        <v>2025</v>
      </c>
      <c r="M685" s="370">
        <v>122486</v>
      </c>
      <c r="N685" s="370">
        <v>94220</v>
      </c>
      <c r="O685" s="368" t="s">
        <v>819</v>
      </c>
    </row>
    <row r="686" spans="1:15" x14ac:dyDescent="0.3">
      <c r="A686" s="368" t="s">
        <v>726</v>
      </c>
      <c r="B686" s="368" t="s">
        <v>378</v>
      </c>
      <c r="C686" s="368" t="s">
        <v>590</v>
      </c>
      <c r="D686" s="368" t="s">
        <v>136</v>
      </c>
      <c r="E686" s="368" t="s">
        <v>146</v>
      </c>
      <c r="F686" s="368" t="s">
        <v>136</v>
      </c>
      <c r="G686" s="368" t="s">
        <v>845</v>
      </c>
      <c r="H686" s="368" t="s">
        <v>537</v>
      </c>
      <c r="I686" s="368" t="s">
        <v>798</v>
      </c>
      <c r="J686" s="368" t="s">
        <v>739</v>
      </c>
      <c r="K686" s="368" t="s">
        <v>818</v>
      </c>
      <c r="L686" s="369">
        <v>2025</v>
      </c>
      <c r="M686" s="370">
        <v>1108.8</v>
      </c>
      <c r="N686" s="370">
        <v>24</v>
      </c>
      <c r="O686" s="368" t="s">
        <v>819</v>
      </c>
    </row>
    <row r="687" spans="1:15" x14ac:dyDescent="0.3">
      <c r="A687" s="368" t="s">
        <v>726</v>
      </c>
      <c r="B687" s="368" t="s">
        <v>378</v>
      </c>
      <c r="C687" s="368" t="s">
        <v>590</v>
      </c>
      <c r="D687" s="368" t="s">
        <v>136</v>
      </c>
      <c r="E687" s="368" t="s">
        <v>146</v>
      </c>
      <c r="F687" s="368" t="s">
        <v>136</v>
      </c>
      <c r="G687" s="368" t="s">
        <v>845</v>
      </c>
      <c r="H687" s="368" t="s">
        <v>398</v>
      </c>
      <c r="I687" s="368" t="s">
        <v>786</v>
      </c>
      <c r="J687" s="368" t="s">
        <v>770</v>
      </c>
      <c r="K687" s="368" t="s">
        <v>818</v>
      </c>
      <c r="L687" s="369">
        <v>2025</v>
      </c>
      <c r="M687" s="370">
        <v>4950</v>
      </c>
      <c r="N687" s="370">
        <v>660</v>
      </c>
      <c r="O687" s="368" t="s">
        <v>819</v>
      </c>
    </row>
    <row r="688" spans="1:15" x14ac:dyDescent="0.3">
      <c r="A688" s="368" t="s">
        <v>726</v>
      </c>
      <c r="B688" s="368" t="s">
        <v>378</v>
      </c>
      <c r="C688" s="368" t="s">
        <v>590</v>
      </c>
      <c r="D688" s="368" t="s">
        <v>136</v>
      </c>
      <c r="E688" s="368" t="s">
        <v>146</v>
      </c>
      <c r="F688" s="368" t="s">
        <v>136</v>
      </c>
      <c r="G688" s="368" t="s">
        <v>845</v>
      </c>
      <c r="H688" s="368" t="s">
        <v>330</v>
      </c>
      <c r="I688" s="368" t="s">
        <v>788</v>
      </c>
      <c r="J688" s="368" t="s">
        <v>745</v>
      </c>
      <c r="K688" s="368" t="s">
        <v>818</v>
      </c>
      <c r="L688" s="369">
        <v>2025</v>
      </c>
      <c r="M688" s="370">
        <v>25504</v>
      </c>
      <c r="N688" s="370">
        <v>1594</v>
      </c>
      <c r="O688" s="368" t="s">
        <v>819</v>
      </c>
    </row>
    <row r="689" spans="1:15" x14ac:dyDescent="0.3">
      <c r="A689" s="368" t="s">
        <v>726</v>
      </c>
      <c r="B689" s="368" t="s">
        <v>378</v>
      </c>
      <c r="C689" s="368" t="s">
        <v>590</v>
      </c>
      <c r="D689" s="368" t="s">
        <v>136</v>
      </c>
      <c r="E689" s="368" t="s">
        <v>146</v>
      </c>
      <c r="F689" s="368" t="s">
        <v>136</v>
      </c>
      <c r="G689" s="368" t="s">
        <v>845</v>
      </c>
      <c r="H689" s="368" t="s">
        <v>539</v>
      </c>
      <c r="I689" s="368" t="s">
        <v>789</v>
      </c>
      <c r="J689" s="368" t="s">
        <v>740</v>
      </c>
      <c r="K689" s="368" t="s">
        <v>818</v>
      </c>
      <c r="L689" s="369">
        <v>2025</v>
      </c>
      <c r="M689" s="370">
        <v>27914.240000000002</v>
      </c>
      <c r="N689" s="370">
        <v>2969.6</v>
      </c>
      <c r="O689" s="368" t="s">
        <v>819</v>
      </c>
    </row>
    <row r="690" spans="1:15" x14ac:dyDescent="0.3">
      <c r="A690" s="368" t="s">
        <v>726</v>
      </c>
      <c r="B690" s="368" t="s">
        <v>378</v>
      </c>
      <c r="C690" s="368" t="s">
        <v>590</v>
      </c>
      <c r="D690" s="368" t="s">
        <v>136</v>
      </c>
      <c r="E690" s="368" t="s">
        <v>146</v>
      </c>
      <c r="F690" s="368" t="s">
        <v>136</v>
      </c>
      <c r="G690" s="368" t="s">
        <v>845</v>
      </c>
      <c r="H690" s="368" t="s">
        <v>420</v>
      </c>
      <c r="I690" s="368" t="s">
        <v>789</v>
      </c>
      <c r="J690" s="368" t="s">
        <v>781</v>
      </c>
      <c r="K690" s="368" t="s">
        <v>818</v>
      </c>
      <c r="L690" s="369">
        <v>2025</v>
      </c>
      <c r="M690" s="370">
        <v>139</v>
      </c>
      <c r="N690" s="370">
        <v>100</v>
      </c>
      <c r="O690" s="368" t="s">
        <v>819</v>
      </c>
    </row>
    <row r="691" spans="1:15" x14ac:dyDescent="0.3">
      <c r="A691" s="368" t="s">
        <v>726</v>
      </c>
      <c r="B691" s="368" t="s">
        <v>378</v>
      </c>
      <c r="C691" s="368" t="s">
        <v>590</v>
      </c>
      <c r="D691" s="368" t="s">
        <v>136</v>
      </c>
      <c r="E691" s="368" t="s">
        <v>146</v>
      </c>
      <c r="F691" s="368" t="s">
        <v>136</v>
      </c>
      <c r="G691" s="368" t="s">
        <v>845</v>
      </c>
      <c r="H691" s="368" t="s">
        <v>538</v>
      </c>
      <c r="I691" s="368" t="s">
        <v>798</v>
      </c>
      <c r="J691" s="368" t="s">
        <v>740</v>
      </c>
      <c r="K691" s="368" t="s">
        <v>818</v>
      </c>
      <c r="L691" s="369">
        <v>2025</v>
      </c>
      <c r="M691" s="370">
        <v>89.44</v>
      </c>
      <c r="N691" s="370">
        <v>8.6</v>
      </c>
      <c r="O691" s="368" t="s">
        <v>819</v>
      </c>
    </row>
    <row r="692" spans="1:15" x14ac:dyDescent="0.3">
      <c r="A692" s="368" t="s">
        <v>726</v>
      </c>
      <c r="B692" s="368" t="s">
        <v>378</v>
      </c>
      <c r="C692" s="368" t="s">
        <v>590</v>
      </c>
      <c r="D692" s="368" t="s">
        <v>136</v>
      </c>
      <c r="E692" s="368" t="s">
        <v>146</v>
      </c>
      <c r="F692" s="368" t="s">
        <v>136</v>
      </c>
      <c r="G692" s="368" t="s">
        <v>845</v>
      </c>
      <c r="H692" s="368" t="s">
        <v>339</v>
      </c>
      <c r="I692" s="368" t="s">
        <v>790</v>
      </c>
      <c r="J692" s="368" t="s">
        <v>745</v>
      </c>
      <c r="K692" s="368" t="s">
        <v>818</v>
      </c>
      <c r="L692" s="369">
        <v>2025</v>
      </c>
      <c r="M692" s="370">
        <v>78780</v>
      </c>
      <c r="N692" s="370">
        <v>3939</v>
      </c>
      <c r="O692" s="368" t="s">
        <v>819</v>
      </c>
    </row>
    <row r="693" spans="1:15" x14ac:dyDescent="0.3">
      <c r="A693" s="368" t="s">
        <v>726</v>
      </c>
      <c r="B693" s="368" t="s">
        <v>378</v>
      </c>
      <c r="C693" s="368" t="s">
        <v>590</v>
      </c>
      <c r="D693" s="368" t="s">
        <v>136</v>
      </c>
      <c r="E693" s="368" t="s">
        <v>162</v>
      </c>
      <c r="F693" s="368" t="s">
        <v>136</v>
      </c>
      <c r="G693" s="368" t="s">
        <v>846</v>
      </c>
      <c r="H693" s="368" t="s">
        <v>489</v>
      </c>
      <c r="I693" s="368" t="s">
        <v>797</v>
      </c>
      <c r="J693" s="368" t="s">
        <v>1185</v>
      </c>
      <c r="K693" s="368" t="s">
        <v>818</v>
      </c>
      <c r="L693" s="369">
        <v>2025</v>
      </c>
      <c r="M693" s="370">
        <v>33116.699999999997</v>
      </c>
      <c r="N693" s="370">
        <v>1770</v>
      </c>
      <c r="O693" s="368" t="s">
        <v>819</v>
      </c>
    </row>
    <row r="694" spans="1:15" x14ac:dyDescent="0.3">
      <c r="A694" s="368" t="s">
        <v>726</v>
      </c>
      <c r="B694" s="368" t="s">
        <v>378</v>
      </c>
      <c r="C694" s="368" t="s">
        <v>590</v>
      </c>
      <c r="D694" s="368" t="s">
        <v>136</v>
      </c>
      <c r="E694" s="368" t="s">
        <v>162</v>
      </c>
      <c r="F694" s="368" t="s">
        <v>136</v>
      </c>
      <c r="G694" s="368" t="s">
        <v>846</v>
      </c>
      <c r="H694" s="368" t="s">
        <v>543</v>
      </c>
      <c r="I694" s="368" t="s">
        <v>798</v>
      </c>
      <c r="J694" s="368" t="s">
        <v>756</v>
      </c>
      <c r="K694" s="368" t="s">
        <v>818</v>
      </c>
      <c r="L694" s="369">
        <v>2025</v>
      </c>
      <c r="M694" s="370">
        <v>15</v>
      </c>
      <c r="N694" s="370">
        <v>3</v>
      </c>
      <c r="O694" s="368" t="s">
        <v>819</v>
      </c>
    </row>
    <row r="695" spans="1:15" x14ac:dyDescent="0.3">
      <c r="A695" s="368" t="s">
        <v>726</v>
      </c>
      <c r="B695" s="368" t="s">
        <v>378</v>
      </c>
      <c r="C695" s="368" t="s">
        <v>590</v>
      </c>
      <c r="D695" s="368" t="s">
        <v>136</v>
      </c>
      <c r="E695" s="368" t="s">
        <v>162</v>
      </c>
      <c r="F695" s="368" t="s">
        <v>136</v>
      </c>
      <c r="G695" s="368" t="s">
        <v>846</v>
      </c>
      <c r="H695" s="368" t="s">
        <v>380</v>
      </c>
      <c r="I695" s="368" t="s">
        <v>785</v>
      </c>
      <c r="J695" s="368" t="s">
        <v>757</v>
      </c>
      <c r="K695" s="368" t="s">
        <v>818</v>
      </c>
      <c r="L695" s="369">
        <v>2025</v>
      </c>
      <c r="M695" s="370">
        <v>580</v>
      </c>
      <c r="N695" s="370">
        <v>250</v>
      </c>
      <c r="O695" s="368" t="s">
        <v>819</v>
      </c>
    </row>
    <row r="696" spans="1:15" x14ac:dyDescent="0.3">
      <c r="A696" s="368" t="s">
        <v>726</v>
      </c>
      <c r="B696" s="368" t="s">
        <v>378</v>
      </c>
      <c r="C696" s="368" t="s">
        <v>590</v>
      </c>
      <c r="D696" s="368" t="s">
        <v>136</v>
      </c>
      <c r="E696" s="368" t="s">
        <v>162</v>
      </c>
      <c r="F696" s="368" t="s">
        <v>136</v>
      </c>
      <c r="G696" s="368" t="s">
        <v>846</v>
      </c>
      <c r="H696" s="368" t="s">
        <v>396</v>
      </c>
      <c r="I696" s="368" t="s">
        <v>788</v>
      </c>
      <c r="J696" s="368" t="s">
        <v>770</v>
      </c>
      <c r="K696" s="368" t="s">
        <v>818</v>
      </c>
      <c r="L696" s="369">
        <v>2025</v>
      </c>
      <c r="M696" s="370">
        <v>3500</v>
      </c>
      <c r="N696" s="370">
        <v>0.5</v>
      </c>
      <c r="O696" s="368" t="s">
        <v>819</v>
      </c>
    </row>
    <row r="697" spans="1:15" x14ac:dyDescent="0.3">
      <c r="A697" s="368" t="s">
        <v>726</v>
      </c>
      <c r="B697" s="368" t="s">
        <v>378</v>
      </c>
      <c r="C697" s="368" t="s">
        <v>590</v>
      </c>
      <c r="D697" s="368" t="s">
        <v>136</v>
      </c>
      <c r="E697" s="368" t="s">
        <v>162</v>
      </c>
      <c r="F697" s="368" t="s">
        <v>136</v>
      </c>
      <c r="G697" s="368" t="s">
        <v>846</v>
      </c>
      <c r="H697" s="368" t="s">
        <v>381</v>
      </c>
      <c r="I697" s="368" t="s">
        <v>789</v>
      </c>
      <c r="J697" s="368" t="s">
        <v>757</v>
      </c>
      <c r="K697" s="368" t="s">
        <v>818</v>
      </c>
      <c r="L697" s="369">
        <v>2025</v>
      </c>
      <c r="M697" s="370">
        <v>2692.4</v>
      </c>
      <c r="N697" s="370">
        <v>1060</v>
      </c>
      <c r="O697" s="368" t="s">
        <v>819</v>
      </c>
    </row>
    <row r="698" spans="1:15" x14ac:dyDescent="0.3">
      <c r="A698" s="368" t="s">
        <v>726</v>
      </c>
      <c r="B698" s="368" t="s">
        <v>378</v>
      </c>
      <c r="C698" s="368" t="s">
        <v>590</v>
      </c>
      <c r="D698" s="368" t="s">
        <v>136</v>
      </c>
      <c r="E698" s="368" t="s">
        <v>162</v>
      </c>
      <c r="F698" s="368" t="s">
        <v>136</v>
      </c>
      <c r="G698" s="368" t="s">
        <v>846</v>
      </c>
      <c r="H698" s="368" t="s">
        <v>545</v>
      </c>
      <c r="I698" s="368" t="s">
        <v>786</v>
      </c>
      <c r="J698" s="368" t="s">
        <v>760</v>
      </c>
      <c r="K698" s="368" t="s">
        <v>818</v>
      </c>
      <c r="L698" s="369">
        <v>2025</v>
      </c>
      <c r="M698" s="370">
        <v>110090.88</v>
      </c>
      <c r="N698" s="370">
        <v>39744</v>
      </c>
      <c r="O698" s="368" t="s">
        <v>819</v>
      </c>
    </row>
    <row r="699" spans="1:15" x14ac:dyDescent="0.3">
      <c r="A699" s="368" t="s">
        <v>726</v>
      </c>
      <c r="B699" s="368" t="s">
        <v>378</v>
      </c>
      <c r="C699" s="368" t="s">
        <v>590</v>
      </c>
      <c r="D699" s="368" t="s">
        <v>136</v>
      </c>
      <c r="E699" s="368" t="s">
        <v>162</v>
      </c>
      <c r="F699" s="368" t="s">
        <v>136</v>
      </c>
      <c r="G699" s="368" t="s">
        <v>846</v>
      </c>
      <c r="H699" s="368" t="s">
        <v>499</v>
      </c>
      <c r="I699" s="368" t="s">
        <v>798</v>
      </c>
      <c r="J699" s="368" t="s">
        <v>1185</v>
      </c>
      <c r="K699" s="368" t="s">
        <v>818</v>
      </c>
      <c r="L699" s="369">
        <v>2025</v>
      </c>
      <c r="M699" s="370">
        <v>12000</v>
      </c>
      <c r="N699" s="370">
        <v>2000</v>
      </c>
      <c r="O699" s="368" t="s">
        <v>819</v>
      </c>
    </row>
    <row r="700" spans="1:15" x14ac:dyDescent="0.3">
      <c r="A700" s="368" t="s">
        <v>726</v>
      </c>
      <c r="B700" s="368" t="s">
        <v>378</v>
      </c>
      <c r="C700" s="368" t="s">
        <v>590</v>
      </c>
      <c r="D700" s="368" t="s">
        <v>136</v>
      </c>
      <c r="E700" s="368" t="s">
        <v>162</v>
      </c>
      <c r="F700" s="368" t="s">
        <v>136</v>
      </c>
      <c r="G700" s="368" t="s">
        <v>846</v>
      </c>
      <c r="H700" s="368" t="s">
        <v>319</v>
      </c>
      <c r="I700" s="368" t="s">
        <v>789</v>
      </c>
      <c r="J700" s="368" t="s">
        <v>745</v>
      </c>
      <c r="K700" s="368" t="s">
        <v>818</v>
      </c>
      <c r="L700" s="369">
        <v>2025</v>
      </c>
      <c r="M700" s="370">
        <v>48868.832000000002</v>
      </c>
      <c r="N700" s="370">
        <v>2745.44</v>
      </c>
      <c r="O700" s="368" t="s">
        <v>819</v>
      </c>
    </row>
    <row r="701" spans="1:15" x14ac:dyDescent="0.3">
      <c r="A701" s="368" t="s">
        <v>726</v>
      </c>
      <c r="B701" s="368" t="s">
        <v>378</v>
      </c>
      <c r="C701" s="368" t="s">
        <v>590</v>
      </c>
      <c r="D701" s="368" t="s">
        <v>136</v>
      </c>
      <c r="E701" s="368" t="s">
        <v>162</v>
      </c>
      <c r="F701" s="368" t="s">
        <v>136</v>
      </c>
      <c r="G701" s="368" t="s">
        <v>846</v>
      </c>
      <c r="H701" s="368" t="s">
        <v>536</v>
      </c>
      <c r="I701" s="368" t="s">
        <v>789</v>
      </c>
      <c r="J701" s="368" t="s">
        <v>739</v>
      </c>
      <c r="K701" s="368" t="s">
        <v>818</v>
      </c>
      <c r="L701" s="369">
        <v>2025</v>
      </c>
      <c r="M701" s="370">
        <v>391.45249999999999</v>
      </c>
      <c r="N701" s="370">
        <v>7.75</v>
      </c>
      <c r="O701" s="368" t="s">
        <v>819</v>
      </c>
    </row>
    <row r="702" spans="1:15" x14ac:dyDescent="0.3">
      <c r="A702" s="368" t="s">
        <v>726</v>
      </c>
      <c r="B702" s="368" t="s">
        <v>378</v>
      </c>
      <c r="C702" s="368" t="s">
        <v>590</v>
      </c>
      <c r="D702" s="368" t="s">
        <v>136</v>
      </c>
      <c r="E702" s="368" t="s">
        <v>162</v>
      </c>
      <c r="F702" s="368" t="s">
        <v>136</v>
      </c>
      <c r="G702" s="368" t="s">
        <v>846</v>
      </c>
      <c r="H702" s="368" t="s">
        <v>550</v>
      </c>
      <c r="I702" s="368" t="s">
        <v>801</v>
      </c>
      <c r="J702" s="368" t="s">
        <v>760</v>
      </c>
      <c r="K702" s="368" t="s">
        <v>818</v>
      </c>
      <c r="L702" s="369">
        <v>2025</v>
      </c>
      <c r="M702" s="370">
        <v>167375</v>
      </c>
      <c r="N702" s="370">
        <v>128750</v>
      </c>
      <c r="O702" s="368" t="s">
        <v>819</v>
      </c>
    </row>
    <row r="703" spans="1:15" x14ac:dyDescent="0.3">
      <c r="A703" s="368" t="s">
        <v>726</v>
      </c>
      <c r="B703" s="368" t="s">
        <v>378</v>
      </c>
      <c r="C703" s="368" t="s">
        <v>590</v>
      </c>
      <c r="D703" s="368" t="s">
        <v>136</v>
      </c>
      <c r="E703" s="368" t="s">
        <v>162</v>
      </c>
      <c r="F703" s="368" t="s">
        <v>136</v>
      </c>
      <c r="G703" s="368" t="s">
        <v>846</v>
      </c>
      <c r="H703" s="368" t="s">
        <v>501</v>
      </c>
      <c r="I703" s="368" t="s">
        <v>785</v>
      </c>
      <c r="J703" s="368" t="s">
        <v>1185</v>
      </c>
      <c r="K703" s="368" t="s">
        <v>818</v>
      </c>
      <c r="L703" s="369">
        <v>2025</v>
      </c>
      <c r="M703" s="370">
        <v>1700</v>
      </c>
      <c r="N703" s="370">
        <v>200</v>
      </c>
      <c r="O703" s="368" t="s">
        <v>819</v>
      </c>
    </row>
    <row r="704" spans="1:15" x14ac:dyDescent="0.3">
      <c r="A704" s="368" t="s">
        <v>726</v>
      </c>
      <c r="B704" s="368" t="s">
        <v>378</v>
      </c>
      <c r="C704" s="368" t="s">
        <v>590</v>
      </c>
      <c r="D704" s="368" t="s">
        <v>136</v>
      </c>
      <c r="E704" s="368" t="s">
        <v>162</v>
      </c>
      <c r="F704" s="368" t="s">
        <v>136</v>
      </c>
      <c r="G704" s="368" t="s">
        <v>846</v>
      </c>
      <c r="H704" s="368" t="s">
        <v>537</v>
      </c>
      <c r="I704" s="368" t="s">
        <v>798</v>
      </c>
      <c r="J704" s="368" t="s">
        <v>739</v>
      </c>
      <c r="K704" s="368" t="s">
        <v>818</v>
      </c>
      <c r="L704" s="369">
        <v>2025</v>
      </c>
      <c r="M704" s="370">
        <v>1848</v>
      </c>
      <c r="N704" s="370">
        <v>40</v>
      </c>
      <c r="O704" s="368" t="s">
        <v>819</v>
      </c>
    </row>
    <row r="705" spans="1:15" x14ac:dyDescent="0.3">
      <c r="A705" s="368" t="s">
        <v>726</v>
      </c>
      <c r="B705" s="368" t="s">
        <v>378</v>
      </c>
      <c r="C705" s="368" t="s">
        <v>590</v>
      </c>
      <c r="D705" s="368" t="s">
        <v>136</v>
      </c>
      <c r="E705" s="368" t="s">
        <v>162</v>
      </c>
      <c r="F705" s="368" t="s">
        <v>136</v>
      </c>
      <c r="G705" s="368" t="s">
        <v>846</v>
      </c>
      <c r="H705" s="368" t="s">
        <v>320</v>
      </c>
      <c r="I705" s="368" t="s">
        <v>797</v>
      </c>
      <c r="J705" s="368" t="s">
        <v>745</v>
      </c>
      <c r="K705" s="368" t="s">
        <v>818</v>
      </c>
      <c r="L705" s="369">
        <v>2025</v>
      </c>
      <c r="M705" s="370">
        <v>25449.55</v>
      </c>
      <c r="N705" s="370">
        <v>2678.9</v>
      </c>
      <c r="O705" s="368" t="s">
        <v>819</v>
      </c>
    </row>
    <row r="706" spans="1:15" x14ac:dyDescent="0.3">
      <c r="A706" s="368" t="s">
        <v>726</v>
      </c>
      <c r="B706" s="368" t="s">
        <v>378</v>
      </c>
      <c r="C706" s="368" t="s">
        <v>590</v>
      </c>
      <c r="D706" s="368" t="s">
        <v>136</v>
      </c>
      <c r="E706" s="368" t="s">
        <v>162</v>
      </c>
      <c r="F706" s="368" t="s">
        <v>136</v>
      </c>
      <c r="G706" s="368" t="s">
        <v>846</v>
      </c>
      <c r="H706" s="368" t="s">
        <v>503</v>
      </c>
      <c r="I706" s="368" t="s">
        <v>788</v>
      </c>
      <c r="J706" s="368" t="s">
        <v>1185</v>
      </c>
      <c r="K706" s="368" t="s">
        <v>818</v>
      </c>
      <c r="L706" s="369">
        <v>2025</v>
      </c>
      <c r="M706" s="370">
        <v>28000</v>
      </c>
      <c r="N706" s="370">
        <v>2000</v>
      </c>
      <c r="O706" s="368" t="s">
        <v>819</v>
      </c>
    </row>
    <row r="707" spans="1:15" x14ac:dyDescent="0.3">
      <c r="A707" s="368" t="s">
        <v>726</v>
      </c>
      <c r="B707" s="368" t="s">
        <v>378</v>
      </c>
      <c r="C707" s="368" t="s">
        <v>590</v>
      </c>
      <c r="D707" s="368" t="s">
        <v>136</v>
      </c>
      <c r="E707" s="368" t="s">
        <v>162</v>
      </c>
      <c r="F707" s="368" t="s">
        <v>136</v>
      </c>
      <c r="G707" s="368" t="s">
        <v>846</v>
      </c>
      <c r="H707" s="368" t="s">
        <v>554</v>
      </c>
      <c r="I707" s="368" t="s">
        <v>801</v>
      </c>
      <c r="J707" s="368" t="s">
        <v>760</v>
      </c>
      <c r="K707" s="368" t="s">
        <v>818</v>
      </c>
      <c r="L707" s="369">
        <v>2025</v>
      </c>
      <c r="M707" s="370">
        <v>45000</v>
      </c>
      <c r="N707" s="370">
        <v>12000</v>
      </c>
      <c r="O707" s="368" t="s">
        <v>819</v>
      </c>
    </row>
    <row r="708" spans="1:15" x14ac:dyDescent="0.3">
      <c r="A708" s="368" t="s">
        <v>726</v>
      </c>
      <c r="B708" s="368" t="s">
        <v>378</v>
      </c>
      <c r="C708" s="368" t="s">
        <v>590</v>
      </c>
      <c r="D708" s="368" t="s">
        <v>136</v>
      </c>
      <c r="E708" s="368" t="s">
        <v>162</v>
      </c>
      <c r="F708" s="368" t="s">
        <v>136</v>
      </c>
      <c r="G708" s="368" t="s">
        <v>846</v>
      </c>
      <c r="H708" s="368" t="s">
        <v>398</v>
      </c>
      <c r="I708" s="368" t="s">
        <v>786</v>
      </c>
      <c r="J708" s="368" t="s">
        <v>770</v>
      </c>
      <c r="K708" s="368" t="s">
        <v>818</v>
      </c>
      <c r="L708" s="369">
        <v>2025</v>
      </c>
      <c r="M708" s="370">
        <v>60225</v>
      </c>
      <c r="N708" s="370">
        <v>8030</v>
      </c>
      <c r="O708" s="368" t="s">
        <v>819</v>
      </c>
    </row>
    <row r="709" spans="1:15" x14ac:dyDescent="0.3">
      <c r="A709" s="368" t="s">
        <v>726</v>
      </c>
      <c r="B709" s="368" t="s">
        <v>378</v>
      </c>
      <c r="C709" s="368" t="s">
        <v>590</v>
      </c>
      <c r="D709" s="368" t="s">
        <v>136</v>
      </c>
      <c r="E709" s="368" t="s">
        <v>162</v>
      </c>
      <c r="F709" s="368" t="s">
        <v>136</v>
      </c>
      <c r="G709" s="368" t="s">
        <v>846</v>
      </c>
      <c r="H709" s="368" t="s">
        <v>506</v>
      </c>
      <c r="I709" s="368" t="s">
        <v>798</v>
      </c>
      <c r="J709" s="368" t="s">
        <v>1185</v>
      </c>
      <c r="K709" s="368" t="s">
        <v>818</v>
      </c>
      <c r="L709" s="369">
        <v>2025</v>
      </c>
      <c r="M709" s="370">
        <v>6960</v>
      </c>
      <c r="N709" s="370">
        <v>400</v>
      </c>
      <c r="O709" s="368" t="s">
        <v>819</v>
      </c>
    </row>
    <row r="710" spans="1:15" x14ac:dyDescent="0.3">
      <c r="A710" s="368" t="s">
        <v>726</v>
      </c>
      <c r="B710" s="368" t="s">
        <v>378</v>
      </c>
      <c r="C710" s="368" t="s">
        <v>590</v>
      </c>
      <c r="D710" s="368" t="s">
        <v>136</v>
      </c>
      <c r="E710" s="368" t="s">
        <v>162</v>
      </c>
      <c r="F710" s="368" t="s">
        <v>136</v>
      </c>
      <c r="G710" s="368" t="s">
        <v>846</v>
      </c>
      <c r="H710" s="368" t="s">
        <v>327</v>
      </c>
      <c r="I710" s="368" t="s">
        <v>785</v>
      </c>
      <c r="J710" s="368" t="s">
        <v>745</v>
      </c>
      <c r="K710" s="368" t="s">
        <v>818</v>
      </c>
      <c r="L710" s="369">
        <v>2025</v>
      </c>
      <c r="M710" s="370">
        <v>5364.2974999999997</v>
      </c>
      <c r="N710" s="370">
        <v>620.15</v>
      </c>
      <c r="O710" s="368" t="s">
        <v>819</v>
      </c>
    </row>
    <row r="711" spans="1:15" x14ac:dyDescent="0.3">
      <c r="A711" s="368" t="s">
        <v>726</v>
      </c>
      <c r="B711" s="368" t="s">
        <v>378</v>
      </c>
      <c r="C711" s="368" t="s">
        <v>590</v>
      </c>
      <c r="D711" s="368" t="s">
        <v>136</v>
      </c>
      <c r="E711" s="368" t="s">
        <v>162</v>
      </c>
      <c r="F711" s="368" t="s">
        <v>136</v>
      </c>
      <c r="G711" s="368" t="s">
        <v>846</v>
      </c>
      <c r="H711" s="368" t="s">
        <v>542</v>
      </c>
      <c r="I711" s="368" t="s">
        <v>800</v>
      </c>
      <c r="J711" s="368" t="s">
        <v>745</v>
      </c>
      <c r="K711" s="368" t="s">
        <v>818</v>
      </c>
      <c r="L711" s="369">
        <v>2025</v>
      </c>
      <c r="M711" s="370">
        <v>3718.13</v>
      </c>
      <c r="N711" s="370">
        <v>286.01</v>
      </c>
      <c r="O711" s="368" t="s">
        <v>819</v>
      </c>
    </row>
    <row r="712" spans="1:15" x14ac:dyDescent="0.3">
      <c r="A712" s="368" t="s">
        <v>726</v>
      </c>
      <c r="B712" s="368" t="s">
        <v>378</v>
      </c>
      <c r="C712" s="368" t="s">
        <v>590</v>
      </c>
      <c r="D712" s="368" t="s">
        <v>136</v>
      </c>
      <c r="E712" s="368" t="s">
        <v>162</v>
      </c>
      <c r="F712" s="368" t="s">
        <v>136</v>
      </c>
      <c r="G712" s="368" t="s">
        <v>846</v>
      </c>
      <c r="H712" s="368" t="s">
        <v>329</v>
      </c>
      <c r="I712" s="368" t="s">
        <v>799</v>
      </c>
      <c r="J712" s="368" t="s">
        <v>745</v>
      </c>
      <c r="K712" s="368" t="s">
        <v>818</v>
      </c>
      <c r="L712" s="369">
        <v>2025</v>
      </c>
      <c r="M712" s="370">
        <v>666.93</v>
      </c>
      <c r="N712" s="370">
        <v>60.63</v>
      </c>
      <c r="O712" s="368" t="s">
        <v>819</v>
      </c>
    </row>
    <row r="713" spans="1:15" x14ac:dyDescent="0.3">
      <c r="A713" s="368" t="s">
        <v>726</v>
      </c>
      <c r="B713" s="368" t="s">
        <v>378</v>
      </c>
      <c r="C713" s="368" t="s">
        <v>590</v>
      </c>
      <c r="D713" s="368" t="s">
        <v>136</v>
      </c>
      <c r="E713" s="368" t="s">
        <v>162</v>
      </c>
      <c r="F713" s="368" t="s">
        <v>136</v>
      </c>
      <c r="G713" s="368" t="s">
        <v>846</v>
      </c>
      <c r="H713" s="368" t="s">
        <v>330</v>
      </c>
      <c r="I713" s="368" t="s">
        <v>788</v>
      </c>
      <c r="J713" s="368" t="s">
        <v>745</v>
      </c>
      <c r="K713" s="368" t="s">
        <v>818</v>
      </c>
      <c r="L713" s="369">
        <v>2025</v>
      </c>
      <c r="M713" s="370">
        <v>2650075.2000000002</v>
      </c>
      <c r="N713" s="370">
        <v>165629.70000000001</v>
      </c>
      <c r="O713" s="368" t="s">
        <v>819</v>
      </c>
    </row>
    <row r="714" spans="1:15" x14ac:dyDescent="0.3">
      <c r="A714" s="368" t="s">
        <v>726</v>
      </c>
      <c r="B714" s="368" t="s">
        <v>378</v>
      </c>
      <c r="C714" s="368" t="s">
        <v>590</v>
      </c>
      <c r="D714" s="368" t="s">
        <v>136</v>
      </c>
      <c r="E714" s="368" t="s">
        <v>162</v>
      </c>
      <c r="F714" s="368" t="s">
        <v>136</v>
      </c>
      <c r="G714" s="368" t="s">
        <v>846</v>
      </c>
      <c r="H714" s="368" t="s">
        <v>334</v>
      </c>
      <c r="I714" s="368" t="s">
        <v>790</v>
      </c>
      <c r="J714" s="368" t="s">
        <v>745</v>
      </c>
      <c r="K714" s="368" t="s">
        <v>818</v>
      </c>
      <c r="L714" s="369">
        <v>2025</v>
      </c>
      <c r="M714" s="370">
        <v>1332.6775</v>
      </c>
      <c r="N714" s="370">
        <v>75.25</v>
      </c>
      <c r="O714" s="368" t="s">
        <v>819</v>
      </c>
    </row>
    <row r="715" spans="1:15" x14ac:dyDescent="0.3">
      <c r="A715" s="368" t="s">
        <v>726</v>
      </c>
      <c r="B715" s="368" t="s">
        <v>378</v>
      </c>
      <c r="C715" s="368" t="s">
        <v>590</v>
      </c>
      <c r="D715" s="368" t="s">
        <v>136</v>
      </c>
      <c r="E715" s="368" t="s">
        <v>162</v>
      </c>
      <c r="F715" s="368" t="s">
        <v>136</v>
      </c>
      <c r="G715" s="368" t="s">
        <v>846</v>
      </c>
      <c r="H715" s="368" t="s">
        <v>508</v>
      </c>
      <c r="I715" s="368" t="s">
        <v>798</v>
      </c>
      <c r="J715" s="368" t="s">
        <v>1185</v>
      </c>
      <c r="K715" s="368" t="s">
        <v>818</v>
      </c>
      <c r="L715" s="369">
        <v>2025</v>
      </c>
      <c r="M715" s="370">
        <v>3500</v>
      </c>
      <c r="N715" s="370">
        <v>500</v>
      </c>
      <c r="O715" s="368" t="s">
        <v>819</v>
      </c>
    </row>
    <row r="716" spans="1:15" x14ac:dyDescent="0.3">
      <c r="A716" s="368" t="s">
        <v>726</v>
      </c>
      <c r="B716" s="368" t="s">
        <v>378</v>
      </c>
      <c r="C716" s="368" t="s">
        <v>590</v>
      </c>
      <c r="D716" s="368" t="s">
        <v>136</v>
      </c>
      <c r="E716" s="368" t="s">
        <v>162</v>
      </c>
      <c r="F716" s="368" t="s">
        <v>136</v>
      </c>
      <c r="G716" s="368" t="s">
        <v>846</v>
      </c>
      <c r="H716" s="368" t="s">
        <v>510</v>
      </c>
      <c r="I716" s="368" t="s">
        <v>798</v>
      </c>
      <c r="J716" s="368" t="s">
        <v>1185</v>
      </c>
      <c r="K716" s="368" t="s">
        <v>818</v>
      </c>
      <c r="L716" s="369">
        <v>2025</v>
      </c>
      <c r="M716" s="370">
        <v>17490</v>
      </c>
      <c r="N716" s="370">
        <v>3000</v>
      </c>
      <c r="O716" s="368" t="s">
        <v>819</v>
      </c>
    </row>
    <row r="717" spans="1:15" x14ac:dyDescent="0.3">
      <c r="A717" s="368" t="s">
        <v>726</v>
      </c>
      <c r="B717" s="368" t="s">
        <v>378</v>
      </c>
      <c r="C717" s="368" t="s">
        <v>590</v>
      </c>
      <c r="D717" s="368" t="s">
        <v>136</v>
      </c>
      <c r="E717" s="368" t="s">
        <v>162</v>
      </c>
      <c r="F717" s="368" t="s">
        <v>136</v>
      </c>
      <c r="G717" s="368" t="s">
        <v>846</v>
      </c>
      <c r="H717" s="368" t="s">
        <v>511</v>
      </c>
      <c r="I717" s="368" t="s">
        <v>785</v>
      </c>
      <c r="J717" s="368" t="s">
        <v>1185</v>
      </c>
      <c r="K717" s="368" t="s">
        <v>818</v>
      </c>
      <c r="L717" s="369">
        <v>2025</v>
      </c>
      <c r="M717" s="370">
        <v>4768.5</v>
      </c>
      <c r="N717" s="370">
        <v>561</v>
      </c>
      <c r="O717" s="368" t="s">
        <v>819</v>
      </c>
    </row>
    <row r="718" spans="1:15" x14ac:dyDescent="0.3">
      <c r="A718" s="368" t="s">
        <v>726</v>
      </c>
      <c r="B718" s="368" t="s">
        <v>378</v>
      </c>
      <c r="C718" s="368" t="s">
        <v>590</v>
      </c>
      <c r="D718" s="368" t="s">
        <v>136</v>
      </c>
      <c r="E718" s="368" t="s">
        <v>162</v>
      </c>
      <c r="F718" s="368" t="s">
        <v>136</v>
      </c>
      <c r="G718" s="368" t="s">
        <v>846</v>
      </c>
      <c r="H718" s="368" t="s">
        <v>432</v>
      </c>
      <c r="I718" s="368" t="s">
        <v>798</v>
      </c>
      <c r="J718" s="368" t="s">
        <v>774</v>
      </c>
      <c r="K718" s="368" t="s">
        <v>818</v>
      </c>
      <c r="L718" s="369">
        <v>2025</v>
      </c>
      <c r="M718" s="370">
        <v>167692.20000000001</v>
      </c>
      <c r="N718" s="370">
        <v>42998</v>
      </c>
      <c r="O718" s="368" t="s">
        <v>821</v>
      </c>
    </row>
    <row r="719" spans="1:15" x14ac:dyDescent="0.3">
      <c r="A719" s="368" t="s">
        <v>726</v>
      </c>
      <c r="B719" s="368" t="s">
        <v>378</v>
      </c>
      <c r="C719" s="368" t="s">
        <v>590</v>
      </c>
      <c r="D719" s="368" t="s">
        <v>136</v>
      </c>
      <c r="E719" s="368" t="s">
        <v>162</v>
      </c>
      <c r="F719" s="368" t="s">
        <v>136</v>
      </c>
      <c r="G719" s="368" t="s">
        <v>846</v>
      </c>
      <c r="H719" s="368" t="s">
        <v>539</v>
      </c>
      <c r="I719" s="368" t="s">
        <v>789</v>
      </c>
      <c r="J719" s="368" t="s">
        <v>740</v>
      </c>
      <c r="K719" s="368" t="s">
        <v>818</v>
      </c>
      <c r="L719" s="369">
        <v>2025</v>
      </c>
      <c r="M719" s="370">
        <v>2281405.5327625</v>
      </c>
      <c r="N719" s="370">
        <v>244807.51749999999</v>
      </c>
      <c r="O719" s="368" t="s">
        <v>819</v>
      </c>
    </row>
    <row r="720" spans="1:15" x14ac:dyDescent="0.3">
      <c r="A720" s="368" t="s">
        <v>726</v>
      </c>
      <c r="B720" s="368" t="s">
        <v>378</v>
      </c>
      <c r="C720" s="368" t="s">
        <v>590</v>
      </c>
      <c r="D720" s="368" t="s">
        <v>136</v>
      </c>
      <c r="E720" s="368" t="s">
        <v>162</v>
      </c>
      <c r="F720" s="368" t="s">
        <v>136</v>
      </c>
      <c r="G720" s="368" t="s">
        <v>846</v>
      </c>
      <c r="H720" s="368" t="s">
        <v>420</v>
      </c>
      <c r="I720" s="368" t="s">
        <v>789</v>
      </c>
      <c r="J720" s="368" t="s">
        <v>781</v>
      </c>
      <c r="K720" s="368" t="s">
        <v>818</v>
      </c>
      <c r="L720" s="369">
        <v>2025</v>
      </c>
      <c r="M720" s="370">
        <v>183.48</v>
      </c>
      <c r="N720" s="370">
        <v>132</v>
      </c>
      <c r="O720" s="368" t="s">
        <v>819</v>
      </c>
    </row>
    <row r="721" spans="1:15" x14ac:dyDescent="0.3">
      <c r="A721" s="368" t="s">
        <v>726</v>
      </c>
      <c r="B721" s="368" t="s">
        <v>378</v>
      </c>
      <c r="C721" s="368" t="s">
        <v>590</v>
      </c>
      <c r="D721" s="368" t="s">
        <v>136</v>
      </c>
      <c r="E721" s="368" t="s">
        <v>162</v>
      </c>
      <c r="F721" s="368" t="s">
        <v>136</v>
      </c>
      <c r="G721" s="368" t="s">
        <v>846</v>
      </c>
      <c r="H721" s="368" t="s">
        <v>540</v>
      </c>
      <c r="I721" s="368" t="s">
        <v>790</v>
      </c>
      <c r="J721" s="368" t="s">
        <v>742</v>
      </c>
      <c r="K721" s="368" t="s">
        <v>818</v>
      </c>
      <c r="L721" s="369">
        <v>2025</v>
      </c>
      <c r="M721" s="370">
        <v>60000</v>
      </c>
      <c r="N721" s="370">
        <v>2000</v>
      </c>
      <c r="O721" s="368" t="s">
        <v>819</v>
      </c>
    </row>
    <row r="722" spans="1:15" x14ac:dyDescent="0.3">
      <c r="A722" s="368" t="s">
        <v>726</v>
      </c>
      <c r="B722" s="368" t="s">
        <v>378</v>
      </c>
      <c r="C722" s="368" t="s">
        <v>590</v>
      </c>
      <c r="D722" s="368" t="s">
        <v>136</v>
      </c>
      <c r="E722" s="368" t="s">
        <v>162</v>
      </c>
      <c r="F722" s="368" t="s">
        <v>136</v>
      </c>
      <c r="G722" s="368" t="s">
        <v>846</v>
      </c>
      <c r="H722" s="368" t="s">
        <v>437</v>
      </c>
      <c r="I722" s="368" t="s">
        <v>796</v>
      </c>
      <c r="J722" s="368" t="s">
        <v>738</v>
      </c>
      <c r="K722" s="368" t="s">
        <v>818</v>
      </c>
      <c r="L722" s="369">
        <v>2025</v>
      </c>
      <c r="M722" s="370">
        <v>53.52</v>
      </c>
      <c r="N722" s="370">
        <v>6</v>
      </c>
      <c r="O722" s="368" t="s">
        <v>819</v>
      </c>
    </row>
    <row r="723" spans="1:15" x14ac:dyDescent="0.3">
      <c r="A723" s="368" t="s">
        <v>726</v>
      </c>
      <c r="B723" s="368" t="s">
        <v>378</v>
      </c>
      <c r="C723" s="368" t="s">
        <v>590</v>
      </c>
      <c r="D723" s="368" t="s">
        <v>136</v>
      </c>
      <c r="E723" s="368" t="s">
        <v>162</v>
      </c>
      <c r="F723" s="368" t="s">
        <v>136</v>
      </c>
      <c r="G723" s="368" t="s">
        <v>846</v>
      </c>
      <c r="H723" s="368" t="s">
        <v>538</v>
      </c>
      <c r="I723" s="368" t="s">
        <v>798</v>
      </c>
      <c r="J723" s="368" t="s">
        <v>740</v>
      </c>
      <c r="K723" s="368" t="s">
        <v>818</v>
      </c>
      <c r="L723" s="369">
        <v>2025</v>
      </c>
      <c r="M723" s="370">
        <v>2772.64</v>
      </c>
      <c r="N723" s="370">
        <v>266.60000000000002</v>
      </c>
      <c r="O723" s="368" t="s">
        <v>819</v>
      </c>
    </row>
    <row r="724" spans="1:15" x14ac:dyDescent="0.3">
      <c r="A724" s="368" t="s">
        <v>726</v>
      </c>
      <c r="B724" s="368" t="s">
        <v>378</v>
      </c>
      <c r="C724" s="368" t="s">
        <v>590</v>
      </c>
      <c r="D724" s="368" t="s">
        <v>136</v>
      </c>
      <c r="E724" s="368" t="s">
        <v>162</v>
      </c>
      <c r="F724" s="368" t="s">
        <v>136</v>
      </c>
      <c r="G724" s="368" t="s">
        <v>846</v>
      </c>
      <c r="H724" s="368" t="s">
        <v>423</v>
      </c>
      <c r="I724" s="368" t="s">
        <v>798</v>
      </c>
      <c r="J724" s="368" t="s">
        <v>781</v>
      </c>
      <c r="K724" s="368" t="s">
        <v>818</v>
      </c>
      <c r="L724" s="369">
        <v>2025</v>
      </c>
      <c r="M724" s="370">
        <v>125.4</v>
      </c>
      <c r="N724" s="370">
        <v>22</v>
      </c>
      <c r="O724" s="368" t="s">
        <v>819</v>
      </c>
    </row>
    <row r="725" spans="1:15" x14ac:dyDescent="0.3">
      <c r="A725" s="368" t="s">
        <v>726</v>
      </c>
      <c r="B725" s="368" t="s">
        <v>378</v>
      </c>
      <c r="C725" s="368" t="s">
        <v>590</v>
      </c>
      <c r="D725" s="368" t="s">
        <v>136</v>
      </c>
      <c r="E725" s="368" t="s">
        <v>162</v>
      </c>
      <c r="F725" s="368" t="s">
        <v>136</v>
      </c>
      <c r="G725" s="368" t="s">
        <v>846</v>
      </c>
      <c r="H725" s="368" t="s">
        <v>438</v>
      </c>
      <c r="I725" s="368" t="s">
        <v>790</v>
      </c>
      <c r="J725" s="368" t="s">
        <v>738</v>
      </c>
      <c r="K725" s="368" t="s">
        <v>818</v>
      </c>
      <c r="L725" s="369">
        <v>2025</v>
      </c>
      <c r="M725" s="370">
        <v>8900</v>
      </c>
      <c r="N725" s="370">
        <v>2000</v>
      </c>
      <c r="O725" s="368" t="s">
        <v>819</v>
      </c>
    </row>
    <row r="726" spans="1:15" x14ac:dyDescent="0.3">
      <c r="A726" s="368" t="s">
        <v>726</v>
      </c>
      <c r="B726" s="368" t="s">
        <v>378</v>
      </c>
      <c r="C726" s="368" t="s">
        <v>590</v>
      </c>
      <c r="D726" s="368" t="s">
        <v>136</v>
      </c>
      <c r="E726" s="368" t="s">
        <v>162</v>
      </c>
      <c r="F726" s="368" t="s">
        <v>136</v>
      </c>
      <c r="G726" s="368" t="s">
        <v>846</v>
      </c>
      <c r="H726" s="368" t="s">
        <v>425</v>
      </c>
      <c r="I726" s="368" t="s">
        <v>798</v>
      </c>
      <c r="J726" s="368" t="s">
        <v>781</v>
      </c>
      <c r="K726" s="368" t="s">
        <v>818</v>
      </c>
      <c r="L726" s="369">
        <v>2025</v>
      </c>
      <c r="M726" s="370">
        <v>71.39</v>
      </c>
      <c r="N726" s="370">
        <v>11</v>
      </c>
      <c r="O726" s="368" t="s">
        <v>819</v>
      </c>
    </row>
    <row r="727" spans="1:15" x14ac:dyDescent="0.3">
      <c r="A727" s="368" t="s">
        <v>726</v>
      </c>
      <c r="B727" s="368" t="s">
        <v>378</v>
      </c>
      <c r="C727" s="368" t="s">
        <v>590</v>
      </c>
      <c r="D727" s="368" t="s">
        <v>136</v>
      </c>
      <c r="E727" s="368" t="s">
        <v>162</v>
      </c>
      <c r="F727" s="368" t="s">
        <v>136</v>
      </c>
      <c r="G727" s="368" t="s">
        <v>846</v>
      </c>
      <c r="H727" s="368" t="s">
        <v>339</v>
      </c>
      <c r="I727" s="368" t="s">
        <v>790</v>
      </c>
      <c r="J727" s="368" t="s">
        <v>745</v>
      </c>
      <c r="K727" s="368" t="s">
        <v>818</v>
      </c>
      <c r="L727" s="369">
        <v>2025</v>
      </c>
      <c r="M727" s="370">
        <v>50000</v>
      </c>
      <c r="N727" s="370">
        <v>2500</v>
      </c>
      <c r="O727" s="368" t="s">
        <v>819</v>
      </c>
    </row>
    <row r="728" spans="1:15" x14ac:dyDescent="0.3">
      <c r="A728" s="368" t="s">
        <v>726</v>
      </c>
      <c r="B728" s="368" t="s">
        <v>378</v>
      </c>
      <c r="C728" s="368" t="s">
        <v>590</v>
      </c>
      <c r="D728" s="368" t="s">
        <v>136</v>
      </c>
      <c r="E728" s="368" t="s">
        <v>847</v>
      </c>
      <c r="F728" s="368" t="s">
        <v>136</v>
      </c>
      <c r="G728" s="368" t="s">
        <v>848</v>
      </c>
      <c r="H728" s="368" t="s">
        <v>484</v>
      </c>
      <c r="I728" s="368" t="s">
        <v>788</v>
      </c>
      <c r="J728" s="368" t="s">
        <v>1185</v>
      </c>
      <c r="K728" s="368" t="s">
        <v>818</v>
      </c>
      <c r="L728" s="369">
        <v>2025</v>
      </c>
      <c r="M728" s="370">
        <v>100400</v>
      </c>
      <c r="N728" s="370">
        <v>20000</v>
      </c>
      <c r="O728" s="368" t="s">
        <v>819</v>
      </c>
    </row>
    <row r="729" spans="1:15" x14ac:dyDescent="0.3">
      <c r="A729" s="368" t="s">
        <v>726</v>
      </c>
      <c r="B729" s="368" t="s">
        <v>378</v>
      </c>
      <c r="C729" s="368" t="s">
        <v>590</v>
      </c>
      <c r="D729" s="368" t="s">
        <v>136</v>
      </c>
      <c r="E729" s="368" t="s">
        <v>847</v>
      </c>
      <c r="F729" s="368" t="s">
        <v>136</v>
      </c>
      <c r="G729" s="368" t="s">
        <v>848</v>
      </c>
      <c r="H729" s="368" t="s">
        <v>496</v>
      </c>
      <c r="I729" s="368" t="s">
        <v>786</v>
      </c>
      <c r="J729" s="368" t="s">
        <v>1185</v>
      </c>
      <c r="K729" s="368" t="s">
        <v>818</v>
      </c>
      <c r="L729" s="369">
        <v>2025</v>
      </c>
      <c r="M729" s="370">
        <v>9000</v>
      </c>
      <c r="N729" s="370">
        <v>1500</v>
      </c>
      <c r="O729" s="368" t="s">
        <v>819</v>
      </c>
    </row>
    <row r="730" spans="1:15" x14ac:dyDescent="0.3">
      <c r="A730" s="368" t="s">
        <v>726</v>
      </c>
      <c r="B730" s="368" t="s">
        <v>378</v>
      </c>
      <c r="C730" s="368" t="s">
        <v>590</v>
      </c>
      <c r="D730" s="368" t="s">
        <v>136</v>
      </c>
      <c r="E730" s="368" t="s">
        <v>847</v>
      </c>
      <c r="F730" s="368" t="s">
        <v>136</v>
      </c>
      <c r="G730" s="368" t="s">
        <v>848</v>
      </c>
      <c r="H730" s="368" t="s">
        <v>382</v>
      </c>
      <c r="I730" s="368" t="s">
        <v>801</v>
      </c>
      <c r="J730" s="368" t="s">
        <v>757</v>
      </c>
      <c r="K730" s="368" t="s">
        <v>818</v>
      </c>
      <c r="L730" s="369">
        <v>2025</v>
      </c>
      <c r="M730" s="370">
        <v>688908</v>
      </c>
      <c r="N730" s="370">
        <v>313140</v>
      </c>
      <c r="O730" s="368" t="s">
        <v>819</v>
      </c>
    </row>
    <row r="731" spans="1:15" x14ac:dyDescent="0.3">
      <c r="A731" s="368" t="s">
        <v>726</v>
      </c>
      <c r="B731" s="368" t="s">
        <v>378</v>
      </c>
      <c r="C731" s="368" t="s">
        <v>590</v>
      </c>
      <c r="D731" s="368" t="s">
        <v>136</v>
      </c>
      <c r="E731" s="368" t="s">
        <v>847</v>
      </c>
      <c r="F731" s="368" t="s">
        <v>136</v>
      </c>
      <c r="G731" s="368" t="s">
        <v>848</v>
      </c>
      <c r="H731" s="368" t="s">
        <v>498</v>
      </c>
      <c r="I731" s="368" t="s">
        <v>798</v>
      </c>
      <c r="J731" s="368" t="s">
        <v>1185</v>
      </c>
      <c r="K731" s="368" t="s">
        <v>818</v>
      </c>
      <c r="L731" s="369">
        <v>2025</v>
      </c>
      <c r="M731" s="370">
        <v>1657500</v>
      </c>
      <c r="N731" s="370">
        <v>195000</v>
      </c>
      <c r="O731" s="368" t="s">
        <v>819</v>
      </c>
    </row>
    <row r="732" spans="1:15" x14ac:dyDescent="0.3">
      <c r="A732" s="368" t="s">
        <v>726</v>
      </c>
      <c r="B732" s="368" t="s">
        <v>378</v>
      </c>
      <c r="C732" s="368" t="s">
        <v>590</v>
      </c>
      <c r="D732" s="368" t="s">
        <v>136</v>
      </c>
      <c r="E732" s="368" t="s">
        <v>847</v>
      </c>
      <c r="F732" s="368" t="s">
        <v>136</v>
      </c>
      <c r="G732" s="368" t="s">
        <v>848</v>
      </c>
      <c r="H732" s="368" t="s">
        <v>316</v>
      </c>
      <c r="I732" s="368" t="s">
        <v>795</v>
      </c>
      <c r="J732" s="368" t="s">
        <v>745</v>
      </c>
      <c r="K732" s="368" t="s">
        <v>818</v>
      </c>
      <c r="L732" s="369">
        <v>2025</v>
      </c>
      <c r="M732" s="370">
        <v>677700</v>
      </c>
      <c r="N732" s="370">
        <v>50200</v>
      </c>
      <c r="O732" s="368" t="s">
        <v>819</v>
      </c>
    </row>
    <row r="733" spans="1:15" x14ac:dyDescent="0.3">
      <c r="A733" s="368" t="s">
        <v>726</v>
      </c>
      <c r="B733" s="368" t="s">
        <v>378</v>
      </c>
      <c r="C733" s="368" t="s">
        <v>590</v>
      </c>
      <c r="D733" s="368" t="s">
        <v>136</v>
      </c>
      <c r="E733" s="368" t="s">
        <v>847</v>
      </c>
      <c r="F733" s="368" t="s">
        <v>136</v>
      </c>
      <c r="G733" s="368" t="s">
        <v>848</v>
      </c>
      <c r="H733" s="368" t="s">
        <v>534</v>
      </c>
      <c r="I733" s="368" t="s">
        <v>786</v>
      </c>
      <c r="J733" s="368" t="s">
        <v>739</v>
      </c>
      <c r="K733" s="368" t="s">
        <v>818</v>
      </c>
      <c r="L733" s="369">
        <v>2025</v>
      </c>
      <c r="M733" s="370">
        <v>919911.3</v>
      </c>
      <c r="N733" s="370">
        <v>23744</v>
      </c>
      <c r="O733" s="368" t="s">
        <v>819</v>
      </c>
    </row>
    <row r="734" spans="1:15" x14ac:dyDescent="0.3">
      <c r="A734" s="368" t="s">
        <v>726</v>
      </c>
      <c r="B734" s="368" t="s">
        <v>378</v>
      </c>
      <c r="C734" s="368" t="s">
        <v>590</v>
      </c>
      <c r="D734" s="368" t="s">
        <v>136</v>
      </c>
      <c r="E734" s="368" t="s">
        <v>847</v>
      </c>
      <c r="F734" s="368" t="s">
        <v>136</v>
      </c>
      <c r="G734" s="368" t="s">
        <v>848</v>
      </c>
      <c r="H734" s="368" t="s">
        <v>506</v>
      </c>
      <c r="I734" s="368" t="s">
        <v>798</v>
      </c>
      <c r="J734" s="368" t="s">
        <v>1185</v>
      </c>
      <c r="K734" s="368" t="s">
        <v>818</v>
      </c>
      <c r="L734" s="369">
        <v>2025</v>
      </c>
      <c r="M734" s="370">
        <v>29580</v>
      </c>
      <c r="N734" s="370">
        <v>1700</v>
      </c>
      <c r="O734" s="368" t="s">
        <v>819</v>
      </c>
    </row>
    <row r="735" spans="1:15" x14ac:dyDescent="0.3">
      <c r="A735" s="368" t="s">
        <v>726</v>
      </c>
      <c r="B735" s="368" t="s">
        <v>378</v>
      </c>
      <c r="C735" s="368" t="s">
        <v>590</v>
      </c>
      <c r="D735" s="368" t="s">
        <v>136</v>
      </c>
      <c r="E735" s="368" t="s">
        <v>847</v>
      </c>
      <c r="F735" s="368" t="s">
        <v>136</v>
      </c>
      <c r="G735" s="368" t="s">
        <v>848</v>
      </c>
      <c r="H735" s="368" t="s">
        <v>329</v>
      </c>
      <c r="I735" s="368" t="s">
        <v>799</v>
      </c>
      <c r="J735" s="368" t="s">
        <v>745</v>
      </c>
      <c r="K735" s="368" t="s">
        <v>818</v>
      </c>
      <c r="L735" s="369">
        <v>2025</v>
      </c>
      <c r="M735" s="370">
        <v>1565.63</v>
      </c>
      <c r="N735" s="370">
        <v>142.33000000000001</v>
      </c>
      <c r="O735" s="368" t="s">
        <v>819</v>
      </c>
    </row>
    <row r="736" spans="1:15" x14ac:dyDescent="0.3">
      <c r="A736" s="368" t="s">
        <v>726</v>
      </c>
      <c r="B736" s="368" t="s">
        <v>378</v>
      </c>
      <c r="C736" s="368" t="s">
        <v>590</v>
      </c>
      <c r="D736" s="368" t="s">
        <v>136</v>
      </c>
      <c r="E736" s="368" t="s">
        <v>847</v>
      </c>
      <c r="F736" s="368" t="s">
        <v>136</v>
      </c>
      <c r="G736" s="368" t="s">
        <v>848</v>
      </c>
      <c r="H736" s="368" t="s">
        <v>511</v>
      </c>
      <c r="I736" s="368" t="s">
        <v>785</v>
      </c>
      <c r="J736" s="368" t="s">
        <v>1185</v>
      </c>
      <c r="K736" s="368" t="s">
        <v>818</v>
      </c>
      <c r="L736" s="369">
        <v>2025</v>
      </c>
      <c r="M736" s="370">
        <v>351653.5</v>
      </c>
      <c r="N736" s="370">
        <v>41371</v>
      </c>
      <c r="O736" s="368" t="s">
        <v>819</v>
      </c>
    </row>
    <row r="737" spans="1:15" x14ac:dyDescent="0.3">
      <c r="A737" s="368" t="s">
        <v>726</v>
      </c>
      <c r="B737" s="368" t="s">
        <v>378</v>
      </c>
      <c r="C737" s="368" t="s">
        <v>590</v>
      </c>
      <c r="D737" s="368" t="s">
        <v>136</v>
      </c>
      <c r="E737" s="368" t="s">
        <v>847</v>
      </c>
      <c r="F737" s="368" t="s">
        <v>136</v>
      </c>
      <c r="G737" s="368" t="s">
        <v>848</v>
      </c>
      <c r="H737" s="368" t="s">
        <v>539</v>
      </c>
      <c r="I737" s="368" t="s">
        <v>789</v>
      </c>
      <c r="J737" s="368" t="s">
        <v>740</v>
      </c>
      <c r="K737" s="368" t="s">
        <v>818</v>
      </c>
      <c r="L737" s="369">
        <v>2025</v>
      </c>
      <c r="M737" s="370">
        <v>15100.16</v>
      </c>
      <c r="N737" s="370">
        <v>1606.4</v>
      </c>
      <c r="O737" s="368" t="s">
        <v>819</v>
      </c>
    </row>
    <row r="738" spans="1:15" x14ac:dyDescent="0.3">
      <c r="A738" s="368" t="s">
        <v>726</v>
      </c>
      <c r="B738" s="368" t="s">
        <v>378</v>
      </c>
      <c r="C738" s="368" t="s">
        <v>590</v>
      </c>
      <c r="D738" s="368" t="s">
        <v>136</v>
      </c>
      <c r="E738" s="368" t="s">
        <v>847</v>
      </c>
      <c r="F738" s="368" t="s">
        <v>136</v>
      </c>
      <c r="G738" s="368" t="s">
        <v>848</v>
      </c>
      <c r="H738" s="368" t="s">
        <v>423</v>
      </c>
      <c r="I738" s="368" t="s">
        <v>798</v>
      </c>
      <c r="J738" s="368" t="s">
        <v>781</v>
      </c>
      <c r="K738" s="368" t="s">
        <v>818</v>
      </c>
      <c r="L738" s="369">
        <v>2025</v>
      </c>
      <c r="M738" s="370">
        <v>530.1</v>
      </c>
      <c r="N738" s="370">
        <v>93</v>
      </c>
      <c r="O738" s="368" t="s">
        <v>819</v>
      </c>
    </row>
    <row r="739" spans="1:15" x14ac:dyDescent="0.3">
      <c r="A739" s="368" t="s">
        <v>726</v>
      </c>
      <c r="B739" s="368" t="s">
        <v>378</v>
      </c>
      <c r="C739" s="368" t="s">
        <v>590</v>
      </c>
      <c r="D739" s="368" t="s">
        <v>136</v>
      </c>
      <c r="E739" s="368" t="s">
        <v>847</v>
      </c>
      <c r="F739" s="368" t="s">
        <v>136</v>
      </c>
      <c r="G739" s="368" t="s">
        <v>848</v>
      </c>
      <c r="H739" s="368" t="s">
        <v>425</v>
      </c>
      <c r="I739" s="368" t="s">
        <v>798</v>
      </c>
      <c r="J739" s="368" t="s">
        <v>781</v>
      </c>
      <c r="K739" s="368" t="s">
        <v>818</v>
      </c>
      <c r="L739" s="369">
        <v>2025</v>
      </c>
      <c r="M739" s="370">
        <v>259.60000000000002</v>
      </c>
      <c r="N739" s="370">
        <v>40</v>
      </c>
      <c r="O739" s="368" t="s">
        <v>819</v>
      </c>
    </row>
    <row r="740" spans="1:15" x14ac:dyDescent="0.3">
      <c r="A740" s="368" t="s">
        <v>726</v>
      </c>
      <c r="B740" s="368" t="s">
        <v>379</v>
      </c>
      <c r="C740" s="368" t="s">
        <v>590</v>
      </c>
      <c r="D740" s="368" t="s">
        <v>124</v>
      </c>
      <c r="E740" s="368" t="s">
        <v>849</v>
      </c>
      <c r="F740" s="368" t="s">
        <v>124</v>
      </c>
      <c r="G740" s="368" t="s">
        <v>850</v>
      </c>
      <c r="H740" s="368" t="s">
        <v>334</v>
      </c>
      <c r="I740" s="368" t="s">
        <v>790</v>
      </c>
      <c r="J740" s="368" t="s">
        <v>745</v>
      </c>
      <c r="K740" s="368" t="s">
        <v>818</v>
      </c>
      <c r="L740" s="369">
        <v>2025</v>
      </c>
      <c r="M740" s="370">
        <v>212.52</v>
      </c>
      <c r="N740" s="370">
        <v>12</v>
      </c>
      <c r="O740" s="368" t="s">
        <v>819</v>
      </c>
    </row>
    <row r="741" spans="1:15" x14ac:dyDescent="0.3">
      <c r="A741" s="368" t="s">
        <v>726</v>
      </c>
      <c r="B741" s="368" t="s">
        <v>379</v>
      </c>
      <c r="C741" s="368" t="s">
        <v>590</v>
      </c>
      <c r="D741" s="368" t="s">
        <v>124</v>
      </c>
      <c r="E741" s="368" t="s">
        <v>125</v>
      </c>
      <c r="F741" s="368" t="s">
        <v>124</v>
      </c>
      <c r="G741" s="368" t="s">
        <v>851</v>
      </c>
      <c r="H741" s="368" t="s">
        <v>543</v>
      </c>
      <c r="I741" s="368" t="s">
        <v>798</v>
      </c>
      <c r="J741" s="368" t="s">
        <v>756</v>
      </c>
      <c r="K741" s="368" t="s">
        <v>818</v>
      </c>
      <c r="L741" s="369">
        <v>2025</v>
      </c>
      <c r="M741" s="370">
        <v>250</v>
      </c>
      <c r="N741" s="370">
        <v>50</v>
      </c>
      <c r="O741" s="368" t="s">
        <v>819</v>
      </c>
    </row>
    <row r="742" spans="1:15" x14ac:dyDescent="0.3">
      <c r="A742" s="368" t="s">
        <v>726</v>
      </c>
      <c r="B742" s="368" t="s">
        <v>379</v>
      </c>
      <c r="C742" s="368" t="s">
        <v>590</v>
      </c>
      <c r="D742" s="368" t="s">
        <v>124</v>
      </c>
      <c r="E742" s="368" t="s">
        <v>125</v>
      </c>
      <c r="F742" s="368" t="s">
        <v>124</v>
      </c>
      <c r="G742" s="368" t="s">
        <v>851</v>
      </c>
      <c r="H742" s="368" t="s">
        <v>315</v>
      </c>
      <c r="I742" s="368" t="s">
        <v>784</v>
      </c>
      <c r="J742" s="368" t="s">
        <v>745</v>
      </c>
      <c r="K742" s="368" t="s">
        <v>818</v>
      </c>
      <c r="L742" s="369">
        <v>2025</v>
      </c>
      <c r="M742" s="370">
        <v>46.602129599999998</v>
      </c>
      <c r="N742" s="370">
        <v>5.4</v>
      </c>
      <c r="O742" s="368" t="s">
        <v>819</v>
      </c>
    </row>
    <row r="743" spans="1:15" x14ac:dyDescent="0.3">
      <c r="A743" s="368" t="s">
        <v>726</v>
      </c>
      <c r="B743" s="368" t="s">
        <v>379</v>
      </c>
      <c r="C743" s="368" t="s">
        <v>590</v>
      </c>
      <c r="D743" s="368" t="s">
        <v>124</v>
      </c>
      <c r="E743" s="368" t="s">
        <v>125</v>
      </c>
      <c r="F743" s="368" t="s">
        <v>124</v>
      </c>
      <c r="G743" s="368" t="s">
        <v>851</v>
      </c>
      <c r="H743" s="368" t="s">
        <v>535</v>
      </c>
      <c r="I743" s="368" t="s">
        <v>789</v>
      </c>
      <c r="J743" s="368" t="s">
        <v>739</v>
      </c>
      <c r="K743" s="368" t="s">
        <v>818</v>
      </c>
      <c r="L743" s="369">
        <v>2025</v>
      </c>
      <c r="M743" s="370">
        <v>610272.01227356505</v>
      </c>
      <c r="N743" s="370">
        <v>15330</v>
      </c>
      <c r="O743" s="368" t="s">
        <v>819</v>
      </c>
    </row>
    <row r="744" spans="1:15" x14ac:dyDescent="0.3">
      <c r="A744" s="368" t="s">
        <v>726</v>
      </c>
      <c r="B744" s="368" t="s">
        <v>379</v>
      </c>
      <c r="C744" s="368" t="s">
        <v>590</v>
      </c>
      <c r="D744" s="368" t="s">
        <v>124</v>
      </c>
      <c r="E744" s="368" t="s">
        <v>125</v>
      </c>
      <c r="F744" s="368" t="s">
        <v>124</v>
      </c>
      <c r="G744" s="368" t="s">
        <v>851</v>
      </c>
      <c r="H744" s="368" t="s">
        <v>319</v>
      </c>
      <c r="I744" s="368" t="s">
        <v>789</v>
      </c>
      <c r="J744" s="368" t="s">
        <v>745</v>
      </c>
      <c r="K744" s="368" t="s">
        <v>818</v>
      </c>
      <c r="L744" s="369">
        <v>2025</v>
      </c>
      <c r="M744" s="370">
        <v>1708.8</v>
      </c>
      <c r="N744" s="370">
        <v>96</v>
      </c>
      <c r="O744" s="368" t="s">
        <v>819</v>
      </c>
    </row>
    <row r="745" spans="1:15" x14ac:dyDescent="0.3">
      <c r="A745" s="368" t="s">
        <v>726</v>
      </c>
      <c r="B745" s="368" t="s">
        <v>379</v>
      </c>
      <c r="C745" s="368" t="s">
        <v>590</v>
      </c>
      <c r="D745" s="368" t="s">
        <v>124</v>
      </c>
      <c r="E745" s="368" t="s">
        <v>125</v>
      </c>
      <c r="F745" s="368" t="s">
        <v>124</v>
      </c>
      <c r="G745" s="368" t="s">
        <v>851</v>
      </c>
      <c r="H745" s="368" t="s">
        <v>536</v>
      </c>
      <c r="I745" s="368" t="s">
        <v>789</v>
      </c>
      <c r="J745" s="368" t="s">
        <v>739</v>
      </c>
      <c r="K745" s="368" t="s">
        <v>818</v>
      </c>
      <c r="L745" s="369">
        <v>2025</v>
      </c>
      <c r="M745" s="370">
        <v>11743.575000000001</v>
      </c>
      <c r="N745" s="370">
        <v>232.5</v>
      </c>
      <c r="O745" s="368" t="s">
        <v>819</v>
      </c>
    </row>
    <row r="746" spans="1:15" x14ac:dyDescent="0.3">
      <c r="A746" s="368" t="s">
        <v>726</v>
      </c>
      <c r="B746" s="368" t="s">
        <v>379</v>
      </c>
      <c r="C746" s="368" t="s">
        <v>590</v>
      </c>
      <c r="D746" s="368" t="s">
        <v>124</v>
      </c>
      <c r="E746" s="368" t="s">
        <v>125</v>
      </c>
      <c r="F746" s="368" t="s">
        <v>124</v>
      </c>
      <c r="G746" s="368" t="s">
        <v>851</v>
      </c>
      <c r="H746" s="368" t="s">
        <v>501</v>
      </c>
      <c r="I746" s="368" t="s">
        <v>785</v>
      </c>
      <c r="J746" s="368" t="s">
        <v>1185</v>
      </c>
      <c r="K746" s="368" t="s">
        <v>818</v>
      </c>
      <c r="L746" s="369">
        <v>2025</v>
      </c>
      <c r="M746" s="370">
        <v>56950</v>
      </c>
      <c r="N746" s="370">
        <v>6700</v>
      </c>
      <c r="O746" s="368" t="s">
        <v>819</v>
      </c>
    </row>
    <row r="747" spans="1:15" x14ac:dyDescent="0.3">
      <c r="A747" s="368" t="s">
        <v>726</v>
      </c>
      <c r="B747" s="368" t="s">
        <v>379</v>
      </c>
      <c r="C747" s="368" t="s">
        <v>590</v>
      </c>
      <c r="D747" s="368" t="s">
        <v>124</v>
      </c>
      <c r="E747" s="368" t="s">
        <v>125</v>
      </c>
      <c r="F747" s="368" t="s">
        <v>124</v>
      </c>
      <c r="G747" s="368" t="s">
        <v>851</v>
      </c>
      <c r="H747" s="368" t="s">
        <v>537</v>
      </c>
      <c r="I747" s="368" t="s">
        <v>798</v>
      </c>
      <c r="J747" s="368" t="s">
        <v>739</v>
      </c>
      <c r="K747" s="368" t="s">
        <v>818</v>
      </c>
      <c r="L747" s="369">
        <v>2025</v>
      </c>
      <c r="M747" s="370">
        <v>4804.8</v>
      </c>
      <c r="N747" s="370">
        <v>104</v>
      </c>
      <c r="O747" s="368" t="s">
        <v>819</v>
      </c>
    </row>
    <row r="748" spans="1:15" x14ac:dyDescent="0.3">
      <c r="A748" s="368" t="s">
        <v>726</v>
      </c>
      <c r="B748" s="368" t="s">
        <v>379</v>
      </c>
      <c r="C748" s="368" t="s">
        <v>590</v>
      </c>
      <c r="D748" s="368" t="s">
        <v>124</v>
      </c>
      <c r="E748" s="368" t="s">
        <v>125</v>
      </c>
      <c r="F748" s="368" t="s">
        <v>124</v>
      </c>
      <c r="G748" s="368" t="s">
        <v>851</v>
      </c>
      <c r="H748" s="368" t="s">
        <v>595</v>
      </c>
      <c r="I748" s="368" t="s">
        <v>785</v>
      </c>
      <c r="J748" s="368" t="s">
        <v>752</v>
      </c>
      <c r="K748" s="368" t="s">
        <v>818</v>
      </c>
      <c r="L748" s="369">
        <v>2025</v>
      </c>
      <c r="M748" s="370">
        <v>92003.64</v>
      </c>
      <c r="N748" s="370">
        <v>9182</v>
      </c>
      <c r="O748" s="368" t="s">
        <v>819</v>
      </c>
    </row>
    <row r="749" spans="1:15" x14ac:dyDescent="0.3">
      <c r="A749" s="368" t="s">
        <v>726</v>
      </c>
      <c r="B749" s="368" t="s">
        <v>379</v>
      </c>
      <c r="C749" s="368" t="s">
        <v>590</v>
      </c>
      <c r="D749" s="368" t="s">
        <v>124</v>
      </c>
      <c r="E749" s="368" t="s">
        <v>125</v>
      </c>
      <c r="F749" s="368" t="s">
        <v>124</v>
      </c>
      <c r="G749" s="368" t="s">
        <v>851</v>
      </c>
      <c r="H749" s="368" t="s">
        <v>398</v>
      </c>
      <c r="I749" s="368" t="s">
        <v>786</v>
      </c>
      <c r="J749" s="368" t="s">
        <v>770</v>
      </c>
      <c r="K749" s="368" t="s">
        <v>818</v>
      </c>
      <c r="L749" s="369">
        <v>2025</v>
      </c>
      <c r="M749" s="370">
        <v>2700</v>
      </c>
      <c r="N749" s="370">
        <v>360</v>
      </c>
      <c r="O749" s="368" t="s">
        <v>819</v>
      </c>
    </row>
    <row r="750" spans="1:15" x14ac:dyDescent="0.3">
      <c r="A750" s="368" t="s">
        <v>726</v>
      </c>
      <c r="B750" s="368" t="s">
        <v>379</v>
      </c>
      <c r="C750" s="368" t="s">
        <v>590</v>
      </c>
      <c r="D750" s="368" t="s">
        <v>124</v>
      </c>
      <c r="E750" s="368" t="s">
        <v>125</v>
      </c>
      <c r="F750" s="368" t="s">
        <v>124</v>
      </c>
      <c r="G750" s="368" t="s">
        <v>851</v>
      </c>
      <c r="H750" s="368" t="s">
        <v>563</v>
      </c>
      <c r="I750" s="368" t="s">
        <v>787</v>
      </c>
      <c r="J750" s="368" t="s">
        <v>761</v>
      </c>
      <c r="K750" s="368" t="s">
        <v>818</v>
      </c>
      <c r="L750" s="369">
        <v>2025</v>
      </c>
      <c r="M750" s="370">
        <v>156700</v>
      </c>
      <c r="N750" s="370">
        <v>10000</v>
      </c>
      <c r="O750" s="368" t="s">
        <v>819</v>
      </c>
    </row>
    <row r="751" spans="1:15" x14ac:dyDescent="0.3">
      <c r="A751" s="368" t="s">
        <v>726</v>
      </c>
      <c r="B751" s="368" t="s">
        <v>379</v>
      </c>
      <c r="C751" s="368" t="s">
        <v>590</v>
      </c>
      <c r="D751" s="368" t="s">
        <v>124</v>
      </c>
      <c r="E751" s="368" t="s">
        <v>125</v>
      </c>
      <c r="F751" s="368" t="s">
        <v>124</v>
      </c>
      <c r="G751" s="368" t="s">
        <v>851</v>
      </c>
      <c r="H751" s="368" t="s">
        <v>506</v>
      </c>
      <c r="I751" s="368" t="s">
        <v>798</v>
      </c>
      <c r="J751" s="368" t="s">
        <v>1185</v>
      </c>
      <c r="K751" s="368" t="s">
        <v>818</v>
      </c>
      <c r="L751" s="369">
        <v>2025</v>
      </c>
      <c r="M751" s="370">
        <v>8700</v>
      </c>
      <c r="N751" s="370">
        <v>500</v>
      </c>
      <c r="O751" s="368" t="s">
        <v>819</v>
      </c>
    </row>
    <row r="752" spans="1:15" x14ac:dyDescent="0.3">
      <c r="A752" s="368" t="s">
        <v>726</v>
      </c>
      <c r="B752" s="368" t="s">
        <v>379</v>
      </c>
      <c r="C752" s="368" t="s">
        <v>590</v>
      </c>
      <c r="D752" s="368" t="s">
        <v>124</v>
      </c>
      <c r="E752" s="368" t="s">
        <v>125</v>
      </c>
      <c r="F752" s="368" t="s">
        <v>124</v>
      </c>
      <c r="G752" s="368" t="s">
        <v>851</v>
      </c>
      <c r="H752" s="368" t="s">
        <v>322</v>
      </c>
      <c r="I752" s="368" t="s">
        <v>796</v>
      </c>
      <c r="J752" s="368" t="s">
        <v>745</v>
      </c>
      <c r="K752" s="368" t="s">
        <v>818</v>
      </c>
      <c r="L752" s="369">
        <v>2025</v>
      </c>
      <c r="M752" s="370">
        <v>91.4</v>
      </c>
      <c r="N752" s="370">
        <v>5</v>
      </c>
      <c r="O752" s="368" t="s">
        <v>819</v>
      </c>
    </row>
    <row r="753" spans="1:15" x14ac:dyDescent="0.3">
      <c r="A753" s="368" t="s">
        <v>726</v>
      </c>
      <c r="B753" s="368" t="s">
        <v>379</v>
      </c>
      <c r="C753" s="368" t="s">
        <v>590</v>
      </c>
      <c r="D753" s="368" t="s">
        <v>124</v>
      </c>
      <c r="E753" s="368" t="s">
        <v>125</v>
      </c>
      <c r="F753" s="368" t="s">
        <v>124</v>
      </c>
      <c r="G753" s="368" t="s">
        <v>851</v>
      </c>
      <c r="H753" s="368" t="s">
        <v>327</v>
      </c>
      <c r="I753" s="368" t="s">
        <v>785</v>
      </c>
      <c r="J753" s="368" t="s">
        <v>745</v>
      </c>
      <c r="K753" s="368" t="s">
        <v>818</v>
      </c>
      <c r="L753" s="369">
        <v>2025</v>
      </c>
      <c r="M753" s="370">
        <v>23036.68</v>
      </c>
      <c r="N753" s="370">
        <v>2663.2</v>
      </c>
      <c r="O753" s="368" t="s">
        <v>819</v>
      </c>
    </row>
    <row r="754" spans="1:15" x14ac:dyDescent="0.3">
      <c r="A754" s="368" t="s">
        <v>726</v>
      </c>
      <c r="B754" s="368" t="s">
        <v>379</v>
      </c>
      <c r="C754" s="368" t="s">
        <v>590</v>
      </c>
      <c r="D754" s="368" t="s">
        <v>124</v>
      </c>
      <c r="E754" s="368" t="s">
        <v>125</v>
      </c>
      <c r="F754" s="368" t="s">
        <v>124</v>
      </c>
      <c r="G754" s="368" t="s">
        <v>851</v>
      </c>
      <c r="H754" s="368" t="s">
        <v>329</v>
      </c>
      <c r="I754" s="368" t="s">
        <v>799</v>
      </c>
      <c r="J754" s="368" t="s">
        <v>745</v>
      </c>
      <c r="K754" s="368" t="s">
        <v>818</v>
      </c>
      <c r="L754" s="369">
        <v>2025</v>
      </c>
      <c r="M754" s="370">
        <v>650.21</v>
      </c>
      <c r="N754" s="370">
        <v>59.11</v>
      </c>
      <c r="O754" s="368" t="s">
        <v>819</v>
      </c>
    </row>
    <row r="755" spans="1:15" x14ac:dyDescent="0.3">
      <c r="A755" s="368" t="s">
        <v>726</v>
      </c>
      <c r="B755" s="368" t="s">
        <v>379</v>
      </c>
      <c r="C755" s="368" t="s">
        <v>590</v>
      </c>
      <c r="D755" s="368" t="s">
        <v>124</v>
      </c>
      <c r="E755" s="368" t="s">
        <v>125</v>
      </c>
      <c r="F755" s="368" t="s">
        <v>124</v>
      </c>
      <c r="G755" s="368" t="s">
        <v>851</v>
      </c>
      <c r="H755" s="368" t="s">
        <v>330</v>
      </c>
      <c r="I755" s="368" t="s">
        <v>788</v>
      </c>
      <c r="J755" s="368" t="s">
        <v>745</v>
      </c>
      <c r="K755" s="368" t="s">
        <v>818</v>
      </c>
      <c r="L755" s="369">
        <v>2025</v>
      </c>
      <c r="M755" s="370">
        <v>113427.2</v>
      </c>
      <c r="N755" s="370">
        <v>7089.2</v>
      </c>
      <c r="O755" s="368" t="s">
        <v>819</v>
      </c>
    </row>
    <row r="756" spans="1:15" x14ac:dyDescent="0.3">
      <c r="A756" s="368" t="s">
        <v>726</v>
      </c>
      <c r="B756" s="368" t="s">
        <v>379</v>
      </c>
      <c r="C756" s="368" t="s">
        <v>590</v>
      </c>
      <c r="D756" s="368" t="s">
        <v>124</v>
      </c>
      <c r="E756" s="368" t="s">
        <v>125</v>
      </c>
      <c r="F756" s="368" t="s">
        <v>124</v>
      </c>
      <c r="G756" s="368" t="s">
        <v>851</v>
      </c>
      <c r="H756" s="368" t="s">
        <v>334</v>
      </c>
      <c r="I756" s="368" t="s">
        <v>790</v>
      </c>
      <c r="J756" s="368" t="s">
        <v>745</v>
      </c>
      <c r="K756" s="368" t="s">
        <v>818</v>
      </c>
      <c r="L756" s="369">
        <v>2025</v>
      </c>
      <c r="M756" s="370">
        <v>16086.524299999999</v>
      </c>
      <c r="N756" s="370">
        <v>908.33</v>
      </c>
      <c r="O756" s="368" t="s">
        <v>819</v>
      </c>
    </row>
    <row r="757" spans="1:15" x14ac:dyDescent="0.3">
      <c r="A757" s="368" t="s">
        <v>726</v>
      </c>
      <c r="B757" s="368" t="s">
        <v>379</v>
      </c>
      <c r="C757" s="368" t="s">
        <v>590</v>
      </c>
      <c r="D757" s="368" t="s">
        <v>124</v>
      </c>
      <c r="E757" s="368" t="s">
        <v>125</v>
      </c>
      <c r="F757" s="368" t="s">
        <v>124</v>
      </c>
      <c r="G757" s="368" t="s">
        <v>851</v>
      </c>
      <c r="H757" s="368" t="s">
        <v>337</v>
      </c>
      <c r="I757" s="368" t="s">
        <v>784</v>
      </c>
      <c r="J757" s="368" t="s">
        <v>745</v>
      </c>
      <c r="K757" s="368" t="s">
        <v>818</v>
      </c>
      <c r="L757" s="369">
        <v>2025</v>
      </c>
      <c r="M757" s="370">
        <v>9360</v>
      </c>
      <c r="N757" s="370">
        <v>1000</v>
      </c>
      <c r="O757" s="368" t="s">
        <v>819</v>
      </c>
    </row>
    <row r="758" spans="1:15" x14ac:dyDescent="0.3">
      <c r="A758" s="368" t="s">
        <v>726</v>
      </c>
      <c r="B758" s="368" t="s">
        <v>379</v>
      </c>
      <c r="C758" s="368" t="s">
        <v>590</v>
      </c>
      <c r="D758" s="368" t="s">
        <v>124</v>
      </c>
      <c r="E758" s="368" t="s">
        <v>125</v>
      </c>
      <c r="F758" s="368" t="s">
        <v>124</v>
      </c>
      <c r="G758" s="368" t="s">
        <v>851</v>
      </c>
      <c r="H758" s="368" t="s">
        <v>508</v>
      </c>
      <c r="I758" s="368" t="s">
        <v>798</v>
      </c>
      <c r="J758" s="368" t="s">
        <v>1185</v>
      </c>
      <c r="K758" s="368" t="s">
        <v>818</v>
      </c>
      <c r="L758" s="369">
        <v>2025</v>
      </c>
      <c r="M758" s="370">
        <v>21000</v>
      </c>
      <c r="N758" s="370">
        <v>3000</v>
      </c>
      <c r="O758" s="368" t="s">
        <v>819</v>
      </c>
    </row>
    <row r="759" spans="1:15" x14ac:dyDescent="0.3">
      <c r="A759" s="368" t="s">
        <v>726</v>
      </c>
      <c r="B759" s="368" t="s">
        <v>379</v>
      </c>
      <c r="C759" s="368" t="s">
        <v>590</v>
      </c>
      <c r="D759" s="368" t="s">
        <v>124</v>
      </c>
      <c r="E759" s="368" t="s">
        <v>125</v>
      </c>
      <c r="F759" s="368" t="s">
        <v>124</v>
      </c>
      <c r="G759" s="368" t="s">
        <v>851</v>
      </c>
      <c r="H759" s="368" t="s">
        <v>510</v>
      </c>
      <c r="I759" s="368" t="s">
        <v>798</v>
      </c>
      <c r="J759" s="368" t="s">
        <v>1185</v>
      </c>
      <c r="K759" s="368" t="s">
        <v>818</v>
      </c>
      <c r="L759" s="369">
        <v>2025</v>
      </c>
      <c r="M759" s="370">
        <v>46.64</v>
      </c>
      <c r="N759" s="370">
        <v>8</v>
      </c>
      <c r="O759" s="368" t="s">
        <v>819</v>
      </c>
    </row>
    <row r="760" spans="1:15" x14ac:dyDescent="0.3">
      <c r="A760" s="368" t="s">
        <v>726</v>
      </c>
      <c r="B760" s="368" t="s">
        <v>379</v>
      </c>
      <c r="C760" s="368" t="s">
        <v>590</v>
      </c>
      <c r="D760" s="368" t="s">
        <v>124</v>
      </c>
      <c r="E760" s="368" t="s">
        <v>125</v>
      </c>
      <c r="F760" s="368" t="s">
        <v>124</v>
      </c>
      <c r="G760" s="368" t="s">
        <v>851</v>
      </c>
      <c r="H760" s="368" t="s">
        <v>432</v>
      </c>
      <c r="I760" s="368" t="s">
        <v>798</v>
      </c>
      <c r="J760" s="368" t="s">
        <v>774</v>
      </c>
      <c r="K760" s="368" t="s">
        <v>818</v>
      </c>
      <c r="L760" s="369">
        <v>2025</v>
      </c>
      <c r="M760" s="370">
        <v>2574</v>
      </c>
      <c r="N760" s="370">
        <v>660</v>
      </c>
      <c r="O760" s="368" t="s">
        <v>821</v>
      </c>
    </row>
    <row r="761" spans="1:15" x14ac:dyDescent="0.3">
      <c r="A761" s="368" t="s">
        <v>726</v>
      </c>
      <c r="B761" s="368" t="s">
        <v>379</v>
      </c>
      <c r="C761" s="368" t="s">
        <v>590</v>
      </c>
      <c r="D761" s="368" t="s">
        <v>124</v>
      </c>
      <c r="E761" s="368" t="s">
        <v>125</v>
      </c>
      <c r="F761" s="368" t="s">
        <v>124</v>
      </c>
      <c r="G761" s="368" t="s">
        <v>851</v>
      </c>
      <c r="H761" s="368" t="s">
        <v>539</v>
      </c>
      <c r="I761" s="368" t="s">
        <v>789</v>
      </c>
      <c r="J761" s="368" t="s">
        <v>740</v>
      </c>
      <c r="K761" s="368" t="s">
        <v>818</v>
      </c>
      <c r="L761" s="369">
        <v>2025</v>
      </c>
      <c r="M761" s="370">
        <v>868858.30978749995</v>
      </c>
      <c r="N761" s="370">
        <v>96175.382500000007</v>
      </c>
      <c r="O761" s="368" t="s">
        <v>819</v>
      </c>
    </row>
    <row r="762" spans="1:15" x14ac:dyDescent="0.3">
      <c r="A762" s="368" t="s">
        <v>726</v>
      </c>
      <c r="B762" s="368" t="s">
        <v>379</v>
      </c>
      <c r="C762" s="368" t="s">
        <v>590</v>
      </c>
      <c r="D762" s="368" t="s">
        <v>124</v>
      </c>
      <c r="E762" s="368" t="s">
        <v>125</v>
      </c>
      <c r="F762" s="368" t="s">
        <v>124</v>
      </c>
      <c r="G762" s="368" t="s">
        <v>851</v>
      </c>
      <c r="H762" s="368" t="s">
        <v>420</v>
      </c>
      <c r="I762" s="368" t="s">
        <v>789</v>
      </c>
      <c r="J762" s="368" t="s">
        <v>781</v>
      </c>
      <c r="K762" s="368" t="s">
        <v>818</v>
      </c>
      <c r="L762" s="369">
        <v>2025</v>
      </c>
      <c r="M762" s="370">
        <v>80.62</v>
      </c>
      <c r="N762" s="370">
        <v>58</v>
      </c>
      <c r="O762" s="368" t="s">
        <v>819</v>
      </c>
    </row>
    <row r="763" spans="1:15" x14ac:dyDescent="0.3">
      <c r="A763" s="368" t="s">
        <v>726</v>
      </c>
      <c r="B763" s="368" t="s">
        <v>379</v>
      </c>
      <c r="C763" s="368" t="s">
        <v>590</v>
      </c>
      <c r="D763" s="368" t="s">
        <v>124</v>
      </c>
      <c r="E763" s="368" t="s">
        <v>125</v>
      </c>
      <c r="F763" s="368" t="s">
        <v>124</v>
      </c>
      <c r="G763" s="368" t="s">
        <v>851</v>
      </c>
      <c r="H763" s="368" t="s">
        <v>436</v>
      </c>
      <c r="I763" s="368" t="s">
        <v>790</v>
      </c>
      <c r="J763" s="368" t="s">
        <v>738</v>
      </c>
      <c r="K763" s="368" t="s">
        <v>818</v>
      </c>
      <c r="L763" s="369">
        <v>2025</v>
      </c>
      <c r="M763" s="370">
        <v>59.5</v>
      </c>
      <c r="N763" s="370">
        <v>7</v>
      </c>
      <c r="O763" s="368" t="s">
        <v>819</v>
      </c>
    </row>
    <row r="764" spans="1:15" x14ac:dyDescent="0.3">
      <c r="A764" s="368" t="s">
        <v>726</v>
      </c>
      <c r="B764" s="368" t="s">
        <v>379</v>
      </c>
      <c r="C764" s="368" t="s">
        <v>590</v>
      </c>
      <c r="D764" s="368" t="s">
        <v>124</v>
      </c>
      <c r="E764" s="368" t="s">
        <v>125</v>
      </c>
      <c r="F764" s="368" t="s">
        <v>124</v>
      </c>
      <c r="G764" s="368" t="s">
        <v>851</v>
      </c>
      <c r="H764" s="368" t="s">
        <v>437</v>
      </c>
      <c r="I764" s="368" t="s">
        <v>796</v>
      </c>
      <c r="J764" s="368" t="s">
        <v>738</v>
      </c>
      <c r="K764" s="368" t="s">
        <v>818</v>
      </c>
      <c r="L764" s="369">
        <v>2025</v>
      </c>
      <c r="M764" s="370">
        <v>23013.599999999999</v>
      </c>
      <c r="N764" s="370">
        <v>2580</v>
      </c>
      <c r="O764" s="368" t="s">
        <v>819</v>
      </c>
    </row>
    <row r="765" spans="1:15" x14ac:dyDescent="0.3">
      <c r="A765" s="368" t="s">
        <v>726</v>
      </c>
      <c r="B765" s="368" t="s">
        <v>379</v>
      </c>
      <c r="C765" s="368" t="s">
        <v>590</v>
      </c>
      <c r="D765" s="368" t="s">
        <v>124</v>
      </c>
      <c r="E765" s="368" t="s">
        <v>125</v>
      </c>
      <c r="F765" s="368" t="s">
        <v>124</v>
      </c>
      <c r="G765" s="368" t="s">
        <v>851</v>
      </c>
      <c r="H765" s="368" t="s">
        <v>561</v>
      </c>
      <c r="I765" s="368" t="s">
        <v>789</v>
      </c>
      <c r="J765" s="368" t="s">
        <v>761</v>
      </c>
      <c r="K765" s="368" t="s">
        <v>818</v>
      </c>
      <c r="L765" s="369">
        <v>2025</v>
      </c>
      <c r="M765" s="370">
        <v>204200</v>
      </c>
      <c r="N765" s="370">
        <v>10000</v>
      </c>
      <c r="O765" s="368" t="s">
        <v>819</v>
      </c>
    </row>
    <row r="766" spans="1:15" x14ac:dyDescent="0.3">
      <c r="A766" s="368" t="s">
        <v>726</v>
      </c>
      <c r="B766" s="368" t="s">
        <v>379</v>
      </c>
      <c r="C766" s="368" t="s">
        <v>590</v>
      </c>
      <c r="D766" s="368" t="s">
        <v>124</v>
      </c>
      <c r="E766" s="368" t="s">
        <v>125</v>
      </c>
      <c r="F766" s="368" t="s">
        <v>124</v>
      </c>
      <c r="G766" s="368" t="s">
        <v>851</v>
      </c>
      <c r="H766" s="368" t="s">
        <v>538</v>
      </c>
      <c r="I766" s="368" t="s">
        <v>798</v>
      </c>
      <c r="J766" s="368" t="s">
        <v>740</v>
      </c>
      <c r="K766" s="368" t="s">
        <v>818</v>
      </c>
      <c r="L766" s="369">
        <v>2025</v>
      </c>
      <c r="M766" s="370">
        <v>536.64</v>
      </c>
      <c r="N766" s="370">
        <v>51.6</v>
      </c>
      <c r="O766" s="368" t="s">
        <v>819</v>
      </c>
    </row>
    <row r="767" spans="1:15" x14ac:dyDescent="0.3">
      <c r="A767" s="368" t="s">
        <v>726</v>
      </c>
      <c r="B767" s="368" t="s">
        <v>379</v>
      </c>
      <c r="C767" s="368" t="s">
        <v>590</v>
      </c>
      <c r="D767" s="368" t="s">
        <v>124</v>
      </c>
      <c r="E767" s="368" t="s">
        <v>125</v>
      </c>
      <c r="F767" s="368" t="s">
        <v>124</v>
      </c>
      <c r="G767" s="368" t="s">
        <v>851</v>
      </c>
      <c r="H767" s="368" t="s">
        <v>423</v>
      </c>
      <c r="I767" s="368" t="s">
        <v>798</v>
      </c>
      <c r="J767" s="368" t="s">
        <v>781</v>
      </c>
      <c r="K767" s="368" t="s">
        <v>818</v>
      </c>
      <c r="L767" s="369">
        <v>2025</v>
      </c>
      <c r="M767" s="370">
        <v>26733</v>
      </c>
      <c r="N767" s="370">
        <v>4690</v>
      </c>
      <c r="O767" s="368" t="s">
        <v>819</v>
      </c>
    </row>
    <row r="768" spans="1:15" x14ac:dyDescent="0.3">
      <c r="A768" s="368" t="s">
        <v>726</v>
      </c>
      <c r="B768" s="368" t="s">
        <v>379</v>
      </c>
      <c r="C768" s="368" t="s">
        <v>590</v>
      </c>
      <c r="D768" s="368" t="s">
        <v>124</v>
      </c>
      <c r="E768" s="368" t="s">
        <v>125</v>
      </c>
      <c r="F768" s="368" t="s">
        <v>124</v>
      </c>
      <c r="G768" s="368" t="s">
        <v>851</v>
      </c>
      <c r="H768" s="368" t="s">
        <v>566</v>
      </c>
      <c r="I768" s="368" t="s">
        <v>798</v>
      </c>
      <c r="J768" s="368" t="s">
        <v>767</v>
      </c>
      <c r="K768" s="368" t="s">
        <v>818</v>
      </c>
      <c r="L768" s="369">
        <v>2025</v>
      </c>
      <c r="M768" s="370">
        <v>296</v>
      </c>
      <c r="N768" s="370">
        <v>10</v>
      </c>
      <c r="O768" s="368" t="s">
        <v>819</v>
      </c>
    </row>
    <row r="769" spans="1:15" x14ac:dyDescent="0.3">
      <c r="A769" s="368" t="s">
        <v>726</v>
      </c>
      <c r="B769" s="368" t="s">
        <v>379</v>
      </c>
      <c r="C769" s="368" t="s">
        <v>590</v>
      </c>
      <c r="D769" s="368" t="s">
        <v>124</v>
      </c>
      <c r="E769" s="368" t="s">
        <v>125</v>
      </c>
      <c r="F769" s="368" t="s">
        <v>124</v>
      </c>
      <c r="G769" s="368" t="s">
        <v>851</v>
      </c>
      <c r="H769" s="368" t="s">
        <v>425</v>
      </c>
      <c r="I769" s="368" t="s">
        <v>798</v>
      </c>
      <c r="J769" s="368" t="s">
        <v>781</v>
      </c>
      <c r="K769" s="368" t="s">
        <v>818</v>
      </c>
      <c r="L769" s="369">
        <v>2025</v>
      </c>
      <c r="M769" s="370">
        <v>428.34</v>
      </c>
      <c r="N769" s="370">
        <v>66</v>
      </c>
      <c r="O769" s="368" t="s">
        <v>819</v>
      </c>
    </row>
    <row r="770" spans="1:15" x14ac:dyDescent="0.3">
      <c r="A770" s="368" t="s">
        <v>726</v>
      </c>
      <c r="B770" s="368" t="s">
        <v>379</v>
      </c>
      <c r="C770" s="368" t="s">
        <v>590</v>
      </c>
      <c r="D770" s="368" t="s">
        <v>124</v>
      </c>
      <c r="E770" s="368" t="s">
        <v>125</v>
      </c>
      <c r="F770" s="368" t="s">
        <v>124</v>
      </c>
      <c r="G770" s="368" t="s">
        <v>851</v>
      </c>
      <c r="H770" s="368" t="s">
        <v>339</v>
      </c>
      <c r="I770" s="368" t="s">
        <v>790</v>
      </c>
      <c r="J770" s="368" t="s">
        <v>745</v>
      </c>
      <c r="K770" s="368" t="s">
        <v>818</v>
      </c>
      <c r="L770" s="369">
        <v>2025</v>
      </c>
      <c r="M770" s="370">
        <v>50268</v>
      </c>
      <c r="N770" s="370">
        <v>2513.4</v>
      </c>
      <c r="O770" s="368" t="s">
        <v>819</v>
      </c>
    </row>
    <row r="771" spans="1:15" x14ac:dyDescent="0.3">
      <c r="A771" s="368" t="s">
        <v>726</v>
      </c>
      <c r="B771" s="368" t="s">
        <v>379</v>
      </c>
      <c r="C771" s="368" t="s">
        <v>590</v>
      </c>
      <c r="D771" s="368" t="s">
        <v>124</v>
      </c>
      <c r="E771" s="368" t="s">
        <v>125</v>
      </c>
      <c r="F771" s="368" t="s">
        <v>124</v>
      </c>
      <c r="G771" s="368" t="s">
        <v>851</v>
      </c>
      <c r="H771" s="368" t="s">
        <v>439</v>
      </c>
      <c r="I771" s="368" t="s">
        <v>785</v>
      </c>
      <c r="J771" s="368" t="s">
        <v>738</v>
      </c>
      <c r="K771" s="368" t="s">
        <v>818</v>
      </c>
      <c r="L771" s="369">
        <v>2025</v>
      </c>
      <c r="M771" s="370">
        <v>14881.56</v>
      </c>
      <c r="N771" s="370">
        <v>732</v>
      </c>
      <c r="O771" s="368" t="s">
        <v>819</v>
      </c>
    </row>
    <row r="772" spans="1:15" x14ac:dyDescent="0.3">
      <c r="A772" s="368" t="s">
        <v>726</v>
      </c>
      <c r="B772" s="368" t="s">
        <v>379</v>
      </c>
      <c r="C772" s="368" t="s">
        <v>590</v>
      </c>
      <c r="D772" s="368" t="s">
        <v>124</v>
      </c>
      <c r="E772" s="368" t="s">
        <v>125</v>
      </c>
      <c r="F772" s="368" t="s">
        <v>124</v>
      </c>
      <c r="G772" s="368" t="s">
        <v>851</v>
      </c>
      <c r="H772" s="368" t="s">
        <v>440</v>
      </c>
      <c r="I772" s="368" t="s">
        <v>797</v>
      </c>
      <c r="J772" s="368" t="s">
        <v>738</v>
      </c>
      <c r="K772" s="368" t="s">
        <v>818</v>
      </c>
      <c r="L772" s="369">
        <v>2025</v>
      </c>
      <c r="M772" s="370">
        <v>28451.46</v>
      </c>
      <c r="N772" s="370">
        <v>3657</v>
      </c>
      <c r="O772" s="368" t="s">
        <v>819</v>
      </c>
    </row>
    <row r="773" spans="1:15" x14ac:dyDescent="0.3">
      <c r="A773" s="368" t="s">
        <v>726</v>
      </c>
      <c r="B773" s="368" t="s">
        <v>379</v>
      </c>
      <c r="C773" s="368" t="s">
        <v>590</v>
      </c>
      <c r="D773" s="368" t="s">
        <v>124</v>
      </c>
      <c r="E773" s="368" t="s">
        <v>125</v>
      </c>
      <c r="F773" s="368" t="s">
        <v>124</v>
      </c>
      <c r="G773" s="368" t="s">
        <v>851</v>
      </c>
      <c r="H773" s="368" t="s">
        <v>533</v>
      </c>
      <c r="I773" s="368" t="s">
        <v>784</v>
      </c>
      <c r="J773" s="368" t="s">
        <v>732</v>
      </c>
      <c r="K773" s="368" t="s">
        <v>818</v>
      </c>
      <c r="L773" s="369">
        <v>2025</v>
      </c>
      <c r="M773" s="370">
        <v>799800</v>
      </c>
      <c r="N773" s="370">
        <v>103200</v>
      </c>
      <c r="O773" s="368" t="s">
        <v>819</v>
      </c>
    </row>
    <row r="774" spans="1:15" x14ac:dyDescent="0.3">
      <c r="A774" s="368" t="s">
        <v>726</v>
      </c>
      <c r="B774" s="368" t="s">
        <v>379</v>
      </c>
      <c r="C774" s="368" t="s">
        <v>590</v>
      </c>
      <c r="D774" s="368" t="s">
        <v>124</v>
      </c>
      <c r="E774" s="368" t="s">
        <v>125</v>
      </c>
      <c r="F774" s="368" t="s">
        <v>124</v>
      </c>
      <c r="G774" s="368" t="s">
        <v>851</v>
      </c>
      <c r="H774" s="368" t="s">
        <v>413</v>
      </c>
      <c r="I774" s="368" t="s">
        <v>785</v>
      </c>
      <c r="J774" s="368" t="s">
        <v>1186</v>
      </c>
      <c r="K774" s="368" t="s">
        <v>818</v>
      </c>
      <c r="L774" s="369">
        <v>2025</v>
      </c>
      <c r="M774" s="370">
        <v>27919.385999999999</v>
      </c>
      <c r="N774" s="370">
        <v>762.2</v>
      </c>
      <c r="O774" s="368" t="s">
        <v>819</v>
      </c>
    </row>
    <row r="775" spans="1:15" x14ac:dyDescent="0.3">
      <c r="A775" s="368" t="s">
        <v>726</v>
      </c>
      <c r="B775" s="368" t="s">
        <v>379</v>
      </c>
      <c r="C775" s="368" t="s">
        <v>590</v>
      </c>
      <c r="D775" s="368" t="s">
        <v>124</v>
      </c>
      <c r="E775" s="368" t="s">
        <v>126</v>
      </c>
      <c r="F775" s="368" t="s">
        <v>124</v>
      </c>
      <c r="G775" s="368" t="s">
        <v>852</v>
      </c>
      <c r="H775" s="368" t="s">
        <v>499</v>
      </c>
      <c r="I775" s="368" t="s">
        <v>798</v>
      </c>
      <c r="J775" s="368" t="s">
        <v>1185</v>
      </c>
      <c r="K775" s="368" t="s">
        <v>818</v>
      </c>
      <c r="L775" s="369">
        <v>2025</v>
      </c>
      <c r="M775" s="370">
        <v>12000</v>
      </c>
      <c r="N775" s="370">
        <v>2000</v>
      </c>
      <c r="O775" s="368" t="s">
        <v>819</v>
      </c>
    </row>
    <row r="776" spans="1:15" x14ac:dyDescent="0.3">
      <c r="A776" s="368" t="s">
        <v>726</v>
      </c>
      <c r="B776" s="368" t="s">
        <v>379</v>
      </c>
      <c r="C776" s="368" t="s">
        <v>590</v>
      </c>
      <c r="D776" s="368" t="s">
        <v>124</v>
      </c>
      <c r="E776" s="368" t="s">
        <v>126</v>
      </c>
      <c r="F776" s="368" t="s">
        <v>124</v>
      </c>
      <c r="G776" s="368" t="s">
        <v>852</v>
      </c>
      <c r="H776" s="368" t="s">
        <v>539</v>
      </c>
      <c r="I776" s="368" t="s">
        <v>789</v>
      </c>
      <c r="J776" s="368" t="s">
        <v>740</v>
      </c>
      <c r="K776" s="368" t="s">
        <v>818</v>
      </c>
      <c r="L776" s="369">
        <v>2025</v>
      </c>
      <c r="M776" s="370">
        <v>7508.8</v>
      </c>
      <c r="N776" s="370">
        <v>772</v>
      </c>
      <c r="O776" s="368" t="s">
        <v>819</v>
      </c>
    </row>
    <row r="777" spans="1:15" x14ac:dyDescent="0.3">
      <c r="A777" s="368" t="s">
        <v>726</v>
      </c>
      <c r="B777" s="368" t="s">
        <v>379</v>
      </c>
      <c r="C777" s="368" t="s">
        <v>590</v>
      </c>
      <c r="D777" s="368" t="s">
        <v>124</v>
      </c>
      <c r="E777" s="368" t="s">
        <v>127</v>
      </c>
      <c r="F777" s="368" t="s">
        <v>124</v>
      </c>
      <c r="G777" s="368" t="s">
        <v>853</v>
      </c>
      <c r="H777" s="368" t="s">
        <v>539</v>
      </c>
      <c r="I777" s="368" t="s">
        <v>789</v>
      </c>
      <c r="J777" s="368" t="s">
        <v>740</v>
      </c>
      <c r="K777" s="368" t="s">
        <v>818</v>
      </c>
      <c r="L777" s="369">
        <v>2025</v>
      </c>
      <c r="M777" s="370">
        <v>61182.720000000001</v>
      </c>
      <c r="N777" s="370">
        <v>6508.8</v>
      </c>
      <c r="O777" s="368" t="s">
        <v>819</v>
      </c>
    </row>
    <row r="778" spans="1:15" x14ac:dyDescent="0.3">
      <c r="A778" s="368" t="s">
        <v>726</v>
      </c>
      <c r="B778" s="368" t="s">
        <v>379</v>
      </c>
      <c r="C778" s="368" t="s">
        <v>590</v>
      </c>
      <c r="D778" s="368" t="s">
        <v>124</v>
      </c>
      <c r="E778" s="368" t="s">
        <v>128</v>
      </c>
      <c r="F778" s="368" t="s">
        <v>124</v>
      </c>
      <c r="G778" s="368" t="s">
        <v>854</v>
      </c>
      <c r="H778" s="368" t="s">
        <v>483</v>
      </c>
      <c r="I778" s="368" t="s">
        <v>788</v>
      </c>
      <c r="J778" s="368" t="s">
        <v>1185</v>
      </c>
      <c r="K778" s="368" t="s">
        <v>818</v>
      </c>
      <c r="L778" s="369">
        <v>2025</v>
      </c>
      <c r="M778" s="370">
        <v>13734</v>
      </c>
      <c r="N778" s="370">
        <v>1308</v>
      </c>
      <c r="O778" s="368" t="s">
        <v>819</v>
      </c>
    </row>
    <row r="779" spans="1:15" x14ac:dyDescent="0.3">
      <c r="A779" s="368" t="s">
        <v>726</v>
      </c>
      <c r="B779" s="368" t="s">
        <v>379</v>
      </c>
      <c r="C779" s="368" t="s">
        <v>590</v>
      </c>
      <c r="D779" s="368" t="s">
        <v>124</v>
      </c>
      <c r="E779" s="368" t="s">
        <v>128</v>
      </c>
      <c r="F779" s="368" t="s">
        <v>124</v>
      </c>
      <c r="G779" s="368" t="s">
        <v>854</v>
      </c>
      <c r="H779" s="368" t="s">
        <v>380</v>
      </c>
      <c r="I779" s="368" t="s">
        <v>785</v>
      </c>
      <c r="J779" s="368" t="s">
        <v>757</v>
      </c>
      <c r="K779" s="368" t="s">
        <v>818</v>
      </c>
      <c r="L779" s="369">
        <v>2025</v>
      </c>
      <c r="M779" s="370">
        <v>1392</v>
      </c>
      <c r="N779" s="370">
        <v>600</v>
      </c>
      <c r="O779" s="368" t="s">
        <v>819</v>
      </c>
    </row>
    <row r="780" spans="1:15" x14ac:dyDescent="0.3">
      <c r="A780" s="368" t="s">
        <v>726</v>
      </c>
      <c r="B780" s="368" t="s">
        <v>379</v>
      </c>
      <c r="C780" s="368" t="s">
        <v>590</v>
      </c>
      <c r="D780" s="368" t="s">
        <v>124</v>
      </c>
      <c r="E780" s="368" t="s">
        <v>128</v>
      </c>
      <c r="F780" s="368" t="s">
        <v>124</v>
      </c>
      <c r="G780" s="368" t="s">
        <v>854</v>
      </c>
      <c r="H780" s="368" t="s">
        <v>539</v>
      </c>
      <c r="I780" s="368" t="s">
        <v>789</v>
      </c>
      <c r="J780" s="368" t="s">
        <v>740</v>
      </c>
      <c r="K780" s="368" t="s">
        <v>818</v>
      </c>
      <c r="L780" s="369">
        <v>2025</v>
      </c>
      <c r="M780" s="370">
        <v>89638.399999999994</v>
      </c>
      <c r="N780" s="370">
        <v>9536</v>
      </c>
      <c r="O780" s="368" t="s">
        <v>819</v>
      </c>
    </row>
    <row r="781" spans="1:15" x14ac:dyDescent="0.3">
      <c r="A781" s="368" t="s">
        <v>726</v>
      </c>
      <c r="B781" s="368" t="s">
        <v>379</v>
      </c>
      <c r="C781" s="368" t="s">
        <v>590</v>
      </c>
      <c r="D781" s="368" t="s">
        <v>124</v>
      </c>
      <c r="E781" s="368" t="s">
        <v>1200</v>
      </c>
      <c r="F781" s="368" t="s">
        <v>124</v>
      </c>
      <c r="G781" s="368" t="s">
        <v>1201</v>
      </c>
      <c r="H781" s="368" t="s">
        <v>381</v>
      </c>
      <c r="I781" s="368" t="s">
        <v>789</v>
      </c>
      <c r="J781" s="368" t="s">
        <v>757</v>
      </c>
      <c r="K781" s="368" t="s">
        <v>818</v>
      </c>
      <c r="L781" s="369">
        <v>2025</v>
      </c>
      <c r="M781" s="370">
        <v>152.4</v>
      </c>
      <c r="N781" s="370">
        <v>60</v>
      </c>
      <c r="O781" s="368" t="s">
        <v>819</v>
      </c>
    </row>
    <row r="782" spans="1:15" x14ac:dyDescent="0.3">
      <c r="A782" s="368" t="s">
        <v>726</v>
      </c>
      <c r="B782" s="368" t="s">
        <v>379</v>
      </c>
      <c r="C782" s="368" t="s">
        <v>590</v>
      </c>
      <c r="D782" s="368" t="s">
        <v>124</v>
      </c>
      <c r="E782" s="368" t="s">
        <v>1200</v>
      </c>
      <c r="F782" s="368" t="s">
        <v>124</v>
      </c>
      <c r="G782" s="368" t="s">
        <v>1201</v>
      </c>
      <c r="H782" s="368" t="s">
        <v>539</v>
      </c>
      <c r="I782" s="368" t="s">
        <v>789</v>
      </c>
      <c r="J782" s="368" t="s">
        <v>740</v>
      </c>
      <c r="K782" s="368" t="s">
        <v>818</v>
      </c>
      <c r="L782" s="369">
        <v>2025</v>
      </c>
      <c r="M782" s="370">
        <v>33448.959999999999</v>
      </c>
      <c r="N782" s="370">
        <v>3558.4</v>
      </c>
      <c r="O782" s="368" t="s">
        <v>819</v>
      </c>
    </row>
    <row r="783" spans="1:15" x14ac:dyDescent="0.3">
      <c r="A783" s="368" t="s">
        <v>726</v>
      </c>
      <c r="B783" s="368" t="s">
        <v>379</v>
      </c>
      <c r="C783" s="368" t="s">
        <v>590</v>
      </c>
      <c r="D783" s="368" t="s">
        <v>124</v>
      </c>
      <c r="E783" s="368" t="s">
        <v>129</v>
      </c>
      <c r="F783" s="368" t="s">
        <v>124</v>
      </c>
      <c r="G783" s="368" t="s">
        <v>855</v>
      </c>
      <c r="H783" s="368" t="s">
        <v>330</v>
      </c>
      <c r="I783" s="368" t="s">
        <v>788</v>
      </c>
      <c r="J783" s="368" t="s">
        <v>745</v>
      </c>
      <c r="K783" s="368" t="s">
        <v>818</v>
      </c>
      <c r="L783" s="369">
        <v>2025</v>
      </c>
      <c r="M783" s="370">
        <v>4891.2</v>
      </c>
      <c r="N783" s="370">
        <v>305.7</v>
      </c>
      <c r="O783" s="368" t="s">
        <v>819</v>
      </c>
    </row>
    <row r="784" spans="1:15" x14ac:dyDescent="0.3">
      <c r="A784" s="368" t="s">
        <v>726</v>
      </c>
      <c r="B784" s="368" t="s">
        <v>379</v>
      </c>
      <c r="C784" s="368" t="s">
        <v>590</v>
      </c>
      <c r="D784" s="368" t="s">
        <v>124</v>
      </c>
      <c r="E784" s="368" t="s">
        <v>129</v>
      </c>
      <c r="F784" s="368" t="s">
        <v>124</v>
      </c>
      <c r="G784" s="368" t="s">
        <v>855</v>
      </c>
      <c r="H784" s="368" t="s">
        <v>539</v>
      </c>
      <c r="I784" s="368" t="s">
        <v>789</v>
      </c>
      <c r="J784" s="368" t="s">
        <v>740</v>
      </c>
      <c r="K784" s="368" t="s">
        <v>818</v>
      </c>
      <c r="L784" s="369">
        <v>2025</v>
      </c>
      <c r="M784" s="370">
        <v>94857.2</v>
      </c>
      <c r="N784" s="370">
        <v>9551</v>
      </c>
      <c r="O784" s="368" t="s">
        <v>819</v>
      </c>
    </row>
    <row r="785" spans="1:15" x14ac:dyDescent="0.3">
      <c r="A785" s="368" t="s">
        <v>726</v>
      </c>
      <c r="B785" s="368" t="s">
        <v>379</v>
      </c>
      <c r="C785" s="368" t="s">
        <v>590</v>
      </c>
      <c r="D785" s="368" t="s">
        <v>124</v>
      </c>
      <c r="E785" s="368" t="s">
        <v>130</v>
      </c>
      <c r="F785" s="368" t="s">
        <v>124</v>
      </c>
      <c r="G785" s="368" t="s">
        <v>856</v>
      </c>
      <c r="H785" s="368" t="s">
        <v>433</v>
      </c>
      <c r="I785" s="368" t="s">
        <v>798</v>
      </c>
      <c r="J785" s="368" t="s">
        <v>774</v>
      </c>
      <c r="K785" s="368" t="s">
        <v>818</v>
      </c>
      <c r="L785" s="369">
        <v>2025</v>
      </c>
      <c r="M785" s="370">
        <v>326.11919999999998</v>
      </c>
      <c r="N785" s="370">
        <v>12</v>
      </c>
      <c r="O785" s="368" t="s">
        <v>821</v>
      </c>
    </row>
    <row r="786" spans="1:15" x14ac:dyDescent="0.3">
      <c r="A786" s="368" t="s">
        <v>726</v>
      </c>
      <c r="B786" s="368" t="s">
        <v>379</v>
      </c>
      <c r="C786" s="368" t="s">
        <v>590</v>
      </c>
      <c r="D786" s="368" t="s">
        <v>124</v>
      </c>
      <c r="E786" s="368" t="s">
        <v>130</v>
      </c>
      <c r="F786" s="368" t="s">
        <v>124</v>
      </c>
      <c r="G786" s="368" t="s">
        <v>856</v>
      </c>
      <c r="H786" s="368" t="s">
        <v>539</v>
      </c>
      <c r="I786" s="368" t="s">
        <v>789</v>
      </c>
      <c r="J786" s="368" t="s">
        <v>740</v>
      </c>
      <c r="K786" s="368" t="s">
        <v>818</v>
      </c>
      <c r="L786" s="369">
        <v>2025</v>
      </c>
      <c r="M786" s="370">
        <v>22741.629199999999</v>
      </c>
      <c r="N786" s="370">
        <v>2363.42</v>
      </c>
      <c r="O786" s="368" t="s">
        <v>819</v>
      </c>
    </row>
    <row r="787" spans="1:15" x14ac:dyDescent="0.3">
      <c r="A787" s="368" t="s">
        <v>726</v>
      </c>
      <c r="B787" s="368" t="s">
        <v>379</v>
      </c>
      <c r="C787" s="368" t="s">
        <v>590</v>
      </c>
      <c r="D787" s="368" t="s">
        <v>124</v>
      </c>
      <c r="E787" s="368" t="s">
        <v>131</v>
      </c>
      <c r="F787" s="368" t="s">
        <v>124</v>
      </c>
      <c r="G787" s="368" t="s">
        <v>857</v>
      </c>
      <c r="H787" s="368" t="s">
        <v>483</v>
      </c>
      <c r="I787" s="368" t="s">
        <v>788</v>
      </c>
      <c r="J787" s="368" t="s">
        <v>1185</v>
      </c>
      <c r="K787" s="368" t="s">
        <v>818</v>
      </c>
      <c r="L787" s="369">
        <v>2025</v>
      </c>
      <c r="M787" s="370">
        <v>3717</v>
      </c>
      <c r="N787" s="370">
        <v>354</v>
      </c>
      <c r="O787" s="368" t="s">
        <v>819</v>
      </c>
    </row>
    <row r="788" spans="1:15" x14ac:dyDescent="0.3">
      <c r="A788" s="368" t="s">
        <v>726</v>
      </c>
      <c r="B788" s="368" t="s">
        <v>379</v>
      </c>
      <c r="C788" s="368" t="s">
        <v>590</v>
      </c>
      <c r="D788" s="368" t="s">
        <v>124</v>
      </c>
      <c r="E788" s="368" t="s">
        <v>131</v>
      </c>
      <c r="F788" s="368" t="s">
        <v>124</v>
      </c>
      <c r="G788" s="368" t="s">
        <v>857</v>
      </c>
      <c r="H788" s="368" t="s">
        <v>486</v>
      </c>
      <c r="I788" s="368" t="s">
        <v>796</v>
      </c>
      <c r="J788" s="368" t="s">
        <v>1185</v>
      </c>
      <c r="K788" s="368" t="s">
        <v>818</v>
      </c>
      <c r="L788" s="369">
        <v>2025</v>
      </c>
      <c r="M788" s="370">
        <v>18000</v>
      </c>
      <c r="N788" s="370">
        <v>1800</v>
      </c>
      <c r="O788" s="368" t="s">
        <v>819</v>
      </c>
    </row>
    <row r="789" spans="1:15" x14ac:dyDescent="0.3">
      <c r="A789" s="368" t="s">
        <v>726</v>
      </c>
      <c r="B789" s="368" t="s">
        <v>379</v>
      </c>
      <c r="C789" s="368" t="s">
        <v>590</v>
      </c>
      <c r="D789" s="368" t="s">
        <v>124</v>
      </c>
      <c r="E789" s="368" t="s">
        <v>131</v>
      </c>
      <c r="F789" s="368" t="s">
        <v>124</v>
      </c>
      <c r="G789" s="368" t="s">
        <v>857</v>
      </c>
      <c r="H789" s="368" t="s">
        <v>550</v>
      </c>
      <c r="I789" s="368" t="s">
        <v>801</v>
      </c>
      <c r="J789" s="368" t="s">
        <v>760</v>
      </c>
      <c r="K789" s="368" t="s">
        <v>818</v>
      </c>
      <c r="L789" s="369">
        <v>2025</v>
      </c>
      <c r="M789" s="370">
        <v>377611</v>
      </c>
      <c r="N789" s="370">
        <v>290470</v>
      </c>
      <c r="O789" s="368" t="s">
        <v>819</v>
      </c>
    </row>
    <row r="790" spans="1:15" x14ac:dyDescent="0.3">
      <c r="A790" s="368" t="s">
        <v>726</v>
      </c>
      <c r="B790" s="368" t="s">
        <v>379</v>
      </c>
      <c r="C790" s="368" t="s">
        <v>590</v>
      </c>
      <c r="D790" s="368" t="s">
        <v>124</v>
      </c>
      <c r="E790" s="368" t="s">
        <v>131</v>
      </c>
      <c r="F790" s="368" t="s">
        <v>124</v>
      </c>
      <c r="G790" s="368" t="s">
        <v>857</v>
      </c>
      <c r="H790" s="368" t="s">
        <v>320</v>
      </c>
      <c r="I790" s="368" t="s">
        <v>797</v>
      </c>
      <c r="J790" s="368" t="s">
        <v>745</v>
      </c>
      <c r="K790" s="368" t="s">
        <v>818</v>
      </c>
      <c r="L790" s="369">
        <v>2025</v>
      </c>
      <c r="M790" s="370">
        <v>2198.395</v>
      </c>
      <c r="N790" s="370">
        <v>231.41</v>
      </c>
      <c r="O790" s="368" t="s">
        <v>819</v>
      </c>
    </row>
    <row r="791" spans="1:15" x14ac:dyDescent="0.3">
      <c r="A791" s="368" t="s">
        <v>726</v>
      </c>
      <c r="B791" s="368" t="s">
        <v>379</v>
      </c>
      <c r="C791" s="368" t="s">
        <v>590</v>
      </c>
      <c r="D791" s="368" t="s">
        <v>124</v>
      </c>
      <c r="E791" s="368" t="s">
        <v>131</v>
      </c>
      <c r="F791" s="368" t="s">
        <v>124</v>
      </c>
      <c r="G791" s="368" t="s">
        <v>857</v>
      </c>
      <c r="H791" s="368" t="s">
        <v>398</v>
      </c>
      <c r="I791" s="368" t="s">
        <v>786</v>
      </c>
      <c r="J791" s="368" t="s">
        <v>770</v>
      </c>
      <c r="K791" s="368" t="s">
        <v>818</v>
      </c>
      <c r="L791" s="369">
        <v>2025</v>
      </c>
      <c r="M791" s="370">
        <v>67575</v>
      </c>
      <c r="N791" s="370">
        <v>9010</v>
      </c>
      <c r="O791" s="368" t="s">
        <v>819</v>
      </c>
    </row>
    <row r="792" spans="1:15" x14ac:dyDescent="0.3">
      <c r="A792" s="368" t="s">
        <v>726</v>
      </c>
      <c r="B792" s="368" t="s">
        <v>379</v>
      </c>
      <c r="C792" s="368" t="s">
        <v>590</v>
      </c>
      <c r="D792" s="368" t="s">
        <v>124</v>
      </c>
      <c r="E792" s="368" t="s">
        <v>131</v>
      </c>
      <c r="F792" s="368" t="s">
        <v>124</v>
      </c>
      <c r="G792" s="368" t="s">
        <v>857</v>
      </c>
      <c r="H792" s="368" t="s">
        <v>506</v>
      </c>
      <c r="I792" s="368" t="s">
        <v>798</v>
      </c>
      <c r="J792" s="368" t="s">
        <v>1185</v>
      </c>
      <c r="K792" s="368" t="s">
        <v>818</v>
      </c>
      <c r="L792" s="369">
        <v>2025</v>
      </c>
      <c r="M792" s="370">
        <v>5220</v>
      </c>
      <c r="N792" s="370">
        <v>300</v>
      </c>
      <c r="O792" s="368" t="s">
        <v>819</v>
      </c>
    </row>
    <row r="793" spans="1:15" x14ac:dyDescent="0.3">
      <c r="A793" s="368" t="s">
        <v>726</v>
      </c>
      <c r="B793" s="368" t="s">
        <v>379</v>
      </c>
      <c r="C793" s="368" t="s">
        <v>590</v>
      </c>
      <c r="D793" s="368" t="s">
        <v>124</v>
      </c>
      <c r="E793" s="368" t="s">
        <v>131</v>
      </c>
      <c r="F793" s="368" t="s">
        <v>124</v>
      </c>
      <c r="G793" s="368" t="s">
        <v>857</v>
      </c>
      <c r="H793" s="368" t="s">
        <v>330</v>
      </c>
      <c r="I793" s="368" t="s">
        <v>788</v>
      </c>
      <c r="J793" s="368" t="s">
        <v>745</v>
      </c>
      <c r="K793" s="368" t="s">
        <v>818</v>
      </c>
      <c r="L793" s="369">
        <v>2025</v>
      </c>
      <c r="M793" s="370">
        <v>1111771.2</v>
      </c>
      <c r="N793" s="370">
        <v>69485.7</v>
      </c>
      <c r="O793" s="368" t="s">
        <v>819</v>
      </c>
    </row>
    <row r="794" spans="1:15" x14ac:dyDescent="0.3">
      <c r="A794" s="368" t="s">
        <v>726</v>
      </c>
      <c r="B794" s="368" t="s">
        <v>379</v>
      </c>
      <c r="C794" s="368" t="s">
        <v>590</v>
      </c>
      <c r="D794" s="368" t="s">
        <v>124</v>
      </c>
      <c r="E794" s="368" t="s">
        <v>131</v>
      </c>
      <c r="F794" s="368" t="s">
        <v>124</v>
      </c>
      <c r="G794" s="368" t="s">
        <v>857</v>
      </c>
      <c r="H794" s="368" t="s">
        <v>333</v>
      </c>
      <c r="I794" s="368" t="s">
        <v>784</v>
      </c>
      <c r="J794" s="368" t="s">
        <v>745</v>
      </c>
      <c r="K794" s="368" t="s">
        <v>818</v>
      </c>
      <c r="L794" s="369">
        <v>2025</v>
      </c>
      <c r="M794" s="370">
        <v>920</v>
      </c>
      <c r="N794" s="370">
        <v>115</v>
      </c>
      <c r="O794" s="368" t="s">
        <v>819</v>
      </c>
    </row>
    <row r="795" spans="1:15" x14ac:dyDescent="0.3">
      <c r="A795" s="368" t="s">
        <v>726</v>
      </c>
      <c r="B795" s="368" t="s">
        <v>379</v>
      </c>
      <c r="C795" s="368" t="s">
        <v>590</v>
      </c>
      <c r="D795" s="368" t="s">
        <v>124</v>
      </c>
      <c r="E795" s="368" t="s">
        <v>131</v>
      </c>
      <c r="F795" s="368" t="s">
        <v>124</v>
      </c>
      <c r="G795" s="368" t="s">
        <v>857</v>
      </c>
      <c r="H795" s="368" t="s">
        <v>337</v>
      </c>
      <c r="I795" s="368" t="s">
        <v>784</v>
      </c>
      <c r="J795" s="368" t="s">
        <v>745</v>
      </c>
      <c r="K795" s="368" t="s">
        <v>818</v>
      </c>
      <c r="L795" s="369">
        <v>2025</v>
      </c>
      <c r="M795" s="370">
        <v>81.432000000000002</v>
      </c>
      <c r="N795" s="370">
        <v>8.6999999999999993</v>
      </c>
      <c r="O795" s="368" t="s">
        <v>819</v>
      </c>
    </row>
    <row r="796" spans="1:15" x14ac:dyDescent="0.3">
      <c r="A796" s="368" t="s">
        <v>726</v>
      </c>
      <c r="B796" s="368" t="s">
        <v>379</v>
      </c>
      <c r="C796" s="368" t="s">
        <v>590</v>
      </c>
      <c r="D796" s="368" t="s">
        <v>124</v>
      </c>
      <c r="E796" s="368" t="s">
        <v>131</v>
      </c>
      <c r="F796" s="368" t="s">
        <v>124</v>
      </c>
      <c r="G796" s="368" t="s">
        <v>857</v>
      </c>
      <c r="H796" s="368" t="s">
        <v>508</v>
      </c>
      <c r="I796" s="368" t="s">
        <v>798</v>
      </c>
      <c r="J796" s="368" t="s">
        <v>1185</v>
      </c>
      <c r="K796" s="368" t="s">
        <v>818</v>
      </c>
      <c r="L796" s="369">
        <v>2025</v>
      </c>
      <c r="M796" s="370">
        <v>3500</v>
      </c>
      <c r="N796" s="370">
        <v>500</v>
      </c>
      <c r="O796" s="368" t="s">
        <v>819</v>
      </c>
    </row>
    <row r="797" spans="1:15" x14ac:dyDescent="0.3">
      <c r="A797" s="368" t="s">
        <v>726</v>
      </c>
      <c r="B797" s="368" t="s">
        <v>379</v>
      </c>
      <c r="C797" s="368" t="s">
        <v>590</v>
      </c>
      <c r="D797" s="368" t="s">
        <v>124</v>
      </c>
      <c r="E797" s="368" t="s">
        <v>131</v>
      </c>
      <c r="F797" s="368" t="s">
        <v>124</v>
      </c>
      <c r="G797" s="368" t="s">
        <v>857</v>
      </c>
      <c r="H797" s="368" t="s">
        <v>510</v>
      </c>
      <c r="I797" s="368" t="s">
        <v>798</v>
      </c>
      <c r="J797" s="368" t="s">
        <v>1185</v>
      </c>
      <c r="K797" s="368" t="s">
        <v>818</v>
      </c>
      <c r="L797" s="369">
        <v>2025</v>
      </c>
      <c r="M797" s="370">
        <v>769.56</v>
      </c>
      <c r="N797" s="370">
        <v>132</v>
      </c>
      <c r="O797" s="368" t="s">
        <v>819</v>
      </c>
    </row>
    <row r="798" spans="1:15" x14ac:dyDescent="0.3">
      <c r="A798" s="368" t="s">
        <v>726</v>
      </c>
      <c r="B798" s="368" t="s">
        <v>379</v>
      </c>
      <c r="C798" s="368" t="s">
        <v>590</v>
      </c>
      <c r="D798" s="368" t="s">
        <v>124</v>
      </c>
      <c r="E798" s="368" t="s">
        <v>131</v>
      </c>
      <c r="F798" s="368" t="s">
        <v>124</v>
      </c>
      <c r="G798" s="368" t="s">
        <v>857</v>
      </c>
      <c r="H798" s="368" t="s">
        <v>539</v>
      </c>
      <c r="I798" s="368" t="s">
        <v>789</v>
      </c>
      <c r="J798" s="368" t="s">
        <v>740</v>
      </c>
      <c r="K798" s="368" t="s">
        <v>818</v>
      </c>
      <c r="L798" s="369">
        <v>2025</v>
      </c>
      <c r="M798" s="370">
        <v>1125768.7854625001</v>
      </c>
      <c r="N798" s="370">
        <v>113845.39750000001</v>
      </c>
      <c r="O798" s="368" t="s">
        <v>819</v>
      </c>
    </row>
    <row r="799" spans="1:15" x14ac:dyDescent="0.3">
      <c r="A799" s="368" t="s">
        <v>726</v>
      </c>
      <c r="B799" s="368" t="s">
        <v>379</v>
      </c>
      <c r="C799" s="368" t="s">
        <v>590</v>
      </c>
      <c r="D799" s="368" t="s">
        <v>124</v>
      </c>
      <c r="E799" s="368" t="s">
        <v>131</v>
      </c>
      <c r="F799" s="368" t="s">
        <v>124</v>
      </c>
      <c r="G799" s="368" t="s">
        <v>857</v>
      </c>
      <c r="H799" s="368" t="s">
        <v>437</v>
      </c>
      <c r="I799" s="368" t="s">
        <v>796</v>
      </c>
      <c r="J799" s="368" t="s">
        <v>738</v>
      </c>
      <c r="K799" s="368" t="s">
        <v>818</v>
      </c>
      <c r="L799" s="369">
        <v>2025</v>
      </c>
      <c r="M799" s="370">
        <v>35.68</v>
      </c>
      <c r="N799" s="370">
        <v>4</v>
      </c>
      <c r="O799" s="368" t="s">
        <v>819</v>
      </c>
    </row>
    <row r="800" spans="1:15" x14ac:dyDescent="0.3">
      <c r="A800" s="368" t="s">
        <v>726</v>
      </c>
      <c r="B800" s="368" t="s">
        <v>379</v>
      </c>
      <c r="C800" s="368" t="s">
        <v>590</v>
      </c>
      <c r="D800" s="368" t="s">
        <v>124</v>
      </c>
      <c r="E800" s="368" t="s">
        <v>131</v>
      </c>
      <c r="F800" s="368" t="s">
        <v>124</v>
      </c>
      <c r="G800" s="368" t="s">
        <v>857</v>
      </c>
      <c r="H800" s="368" t="s">
        <v>339</v>
      </c>
      <c r="I800" s="368" t="s">
        <v>790</v>
      </c>
      <c r="J800" s="368" t="s">
        <v>745</v>
      </c>
      <c r="K800" s="368" t="s">
        <v>818</v>
      </c>
      <c r="L800" s="369">
        <v>2025</v>
      </c>
      <c r="M800" s="370">
        <v>57100</v>
      </c>
      <c r="N800" s="370">
        <v>2855</v>
      </c>
      <c r="O800" s="368" t="s">
        <v>819</v>
      </c>
    </row>
    <row r="801" spans="1:15" x14ac:dyDescent="0.3">
      <c r="A801" s="368" t="s">
        <v>726</v>
      </c>
      <c r="B801" s="368" t="s">
        <v>379</v>
      </c>
      <c r="C801" s="368" t="s">
        <v>590</v>
      </c>
      <c r="D801" s="368" t="s">
        <v>124</v>
      </c>
      <c r="E801" s="368" t="s">
        <v>428</v>
      </c>
      <c r="F801" s="368" t="s">
        <v>124</v>
      </c>
      <c r="G801" s="368" t="s">
        <v>858</v>
      </c>
      <c r="H801" s="368" t="s">
        <v>483</v>
      </c>
      <c r="I801" s="368" t="s">
        <v>788</v>
      </c>
      <c r="J801" s="368" t="s">
        <v>1185</v>
      </c>
      <c r="K801" s="368" t="s">
        <v>818</v>
      </c>
      <c r="L801" s="369">
        <v>2025</v>
      </c>
      <c r="M801" s="370">
        <v>4483.5</v>
      </c>
      <c r="N801" s="370">
        <v>427</v>
      </c>
      <c r="O801" s="368" t="s">
        <v>819</v>
      </c>
    </row>
    <row r="802" spans="1:15" x14ac:dyDescent="0.3">
      <c r="A802" s="368" t="s">
        <v>726</v>
      </c>
      <c r="B802" s="368" t="s">
        <v>379</v>
      </c>
      <c r="C802" s="368" t="s">
        <v>590</v>
      </c>
      <c r="D802" s="368" t="s">
        <v>124</v>
      </c>
      <c r="E802" s="368" t="s">
        <v>428</v>
      </c>
      <c r="F802" s="368" t="s">
        <v>124</v>
      </c>
      <c r="G802" s="368" t="s">
        <v>858</v>
      </c>
      <c r="H802" s="368" t="s">
        <v>506</v>
      </c>
      <c r="I802" s="368" t="s">
        <v>798</v>
      </c>
      <c r="J802" s="368" t="s">
        <v>1185</v>
      </c>
      <c r="K802" s="368" t="s">
        <v>818</v>
      </c>
      <c r="L802" s="369">
        <v>2025</v>
      </c>
      <c r="M802" s="370">
        <v>46980</v>
      </c>
      <c r="N802" s="370">
        <v>2700</v>
      </c>
      <c r="O802" s="368" t="s">
        <v>819</v>
      </c>
    </row>
    <row r="803" spans="1:15" x14ac:dyDescent="0.3">
      <c r="A803" s="368" t="s">
        <v>726</v>
      </c>
      <c r="B803" s="368" t="s">
        <v>379</v>
      </c>
      <c r="C803" s="368" t="s">
        <v>590</v>
      </c>
      <c r="D803" s="368" t="s">
        <v>124</v>
      </c>
      <c r="E803" s="368" t="s">
        <v>428</v>
      </c>
      <c r="F803" s="368" t="s">
        <v>124</v>
      </c>
      <c r="G803" s="368" t="s">
        <v>858</v>
      </c>
      <c r="H803" s="368" t="s">
        <v>567</v>
      </c>
      <c r="I803" s="368" t="s">
        <v>795</v>
      </c>
      <c r="J803" s="368" t="s">
        <v>773</v>
      </c>
      <c r="K803" s="368" t="s">
        <v>818</v>
      </c>
      <c r="L803" s="369">
        <v>2025</v>
      </c>
      <c r="M803" s="370">
        <v>1020</v>
      </c>
      <c r="N803" s="370">
        <v>500</v>
      </c>
      <c r="O803" s="368" t="s">
        <v>821</v>
      </c>
    </row>
    <row r="804" spans="1:15" x14ac:dyDescent="0.3">
      <c r="A804" s="368" t="s">
        <v>726</v>
      </c>
      <c r="B804" s="368" t="s">
        <v>379</v>
      </c>
      <c r="C804" s="368" t="s">
        <v>590</v>
      </c>
      <c r="D804" s="368" t="s">
        <v>124</v>
      </c>
      <c r="E804" s="368" t="s">
        <v>428</v>
      </c>
      <c r="F804" s="368" t="s">
        <v>124</v>
      </c>
      <c r="G804" s="368" t="s">
        <v>858</v>
      </c>
      <c r="H804" s="368" t="s">
        <v>510</v>
      </c>
      <c r="I804" s="368" t="s">
        <v>798</v>
      </c>
      <c r="J804" s="368" t="s">
        <v>1185</v>
      </c>
      <c r="K804" s="368" t="s">
        <v>818</v>
      </c>
      <c r="L804" s="369">
        <v>2025</v>
      </c>
      <c r="M804" s="370">
        <v>3834.3910000000001</v>
      </c>
      <c r="N804" s="370">
        <v>657.7</v>
      </c>
      <c r="O804" s="368" t="s">
        <v>819</v>
      </c>
    </row>
    <row r="805" spans="1:15" x14ac:dyDescent="0.3">
      <c r="A805" s="368" t="s">
        <v>726</v>
      </c>
      <c r="B805" s="368" t="s">
        <v>379</v>
      </c>
      <c r="C805" s="368" t="s">
        <v>590</v>
      </c>
      <c r="D805" s="368" t="s">
        <v>124</v>
      </c>
      <c r="E805" s="368" t="s">
        <v>428</v>
      </c>
      <c r="F805" s="368" t="s">
        <v>124</v>
      </c>
      <c r="G805" s="368" t="s">
        <v>858</v>
      </c>
      <c r="H805" s="368" t="s">
        <v>511</v>
      </c>
      <c r="I805" s="368" t="s">
        <v>785</v>
      </c>
      <c r="J805" s="368" t="s">
        <v>1185</v>
      </c>
      <c r="K805" s="368" t="s">
        <v>818</v>
      </c>
      <c r="L805" s="369">
        <v>2025</v>
      </c>
      <c r="M805" s="370">
        <v>30124</v>
      </c>
      <c r="N805" s="370">
        <v>3544</v>
      </c>
      <c r="O805" s="368" t="s">
        <v>819</v>
      </c>
    </row>
    <row r="806" spans="1:15" x14ac:dyDescent="0.3">
      <c r="A806" s="368" t="s">
        <v>726</v>
      </c>
      <c r="B806" s="368" t="s">
        <v>379</v>
      </c>
      <c r="C806" s="368" t="s">
        <v>590</v>
      </c>
      <c r="D806" s="368" t="s">
        <v>124</v>
      </c>
      <c r="E806" s="368" t="s">
        <v>428</v>
      </c>
      <c r="F806" s="368" t="s">
        <v>124</v>
      </c>
      <c r="G806" s="368" t="s">
        <v>858</v>
      </c>
      <c r="H806" s="368" t="s">
        <v>440</v>
      </c>
      <c r="I806" s="368" t="s">
        <v>797</v>
      </c>
      <c r="J806" s="368" t="s">
        <v>738</v>
      </c>
      <c r="K806" s="368" t="s">
        <v>818</v>
      </c>
      <c r="L806" s="369">
        <v>2025</v>
      </c>
      <c r="M806" s="370">
        <v>6519.64</v>
      </c>
      <c r="N806" s="370">
        <v>838</v>
      </c>
      <c r="O806" s="368" t="s">
        <v>819</v>
      </c>
    </row>
    <row r="807" spans="1:15" x14ac:dyDescent="0.3">
      <c r="A807" s="368" t="s">
        <v>726</v>
      </c>
      <c r="B807" s="368" t="s">
        <v>379</v>
      </c>
      <c r="C807" s="368" t="s">
        <v>590</v>
      </c>
      <c r="D807" s="368" t="s">
        <v>124</v>
      </c>
      <c r="E807" s="368" t="s">
        <v>1202</v>
      </c>
      <c r="F807" s="368" t="s">
        <v>124</v>
      </c>
      <c r="G807" s="368" t="s">
        <v>1203</v>
      </c>
      <c r="H807" s="368" t="s">
        <v>330</v>
      </c>
      <c r="I807" s="368" t="s">
        <v>788</v>
      </c>
      <c r="J807" s="368" t="s">
        <v>745</v>
      </c>
      <c r="K807" s="368" t="s">
        <v>818</v>
      </c>
      <c r="L807" s="369">
        <v>2025</v>
      </c>
      <c r="M807" s="370">
        <v>224</v>
      </c>
      <c r="N807" s="370">
        <v>14</v>
      </c>
      <c r="O807" s="368" t="s">
        <v>819</v>
      </c>
    </row>
    <row r="808" spans="1:15" x14ac:dyDescent="0.3">
      <c r="A808" s="368" t="s">
        <v>726</v>
      </c>
      <c r="B808" s="368" t="s">
        <v>379</v>
      </c>
      <c r="C808" s="368" t="s">
        <v>590</v>
      </c>
      <c r="D808" s="368" t="s">
        <v>124</v>
      </c>
      <c r="E808" s="368" t="s">
        <v>133</v>
      </c>
      <c r="F808" s="368" t="s">
        <v>124</v>
      </c>
      <c r="G808" s="368" t="s">
        <v>859</v>
      </c>
      <c r="H808" s="368" t="s">
        <v>489</v>
      </c>
      <c r="I808" s="368" t="s">
        <v>797</v>
      </c>
      <c r="J808" s="368" t="s">
        <v>1185</v>
      </c>
      <c r="K808" s="368" t="s">
        <v>818</v>
      </c>
      <c r="L808" s="369">
        <v>2025</v>
      </c>
      <c r="M808" s="370">
        <v>5051.7</v>
      </c>
      <c r="N808" s="370">
        <v>270</v>
      </c>
      <c r="O808" s="368" t="s">
        <v>819</v>
      </c>
    </row>
    <row r="809" spans="1:15" x14ac:dyDescent="0.3">
      <c r="A809" s="368" t="s">
        <v>726</v>
      </c>
      <c r="B809" s="368" t="s">
        <v>379</v>
      </c>
      <c r="C809" s="368" t="s">
        <v>590</v>
      </c>
      <c r="D809" s="368" t="s">
        <v>124</v>
      </c>
      <c r="E809" s="368" t="s">
        <v>133</v>
      </c>
      <c r="F809" s="368" t="s">
        <v>124</v>
      </c>
      <c r="G809" s="368" t="s">
        <v>859</v>
      </c>
      <c r="H809" s="368" t="s">
        <v>330</v>
      </c>
      <c r="I809" s="368" t="s">
        <v>788</v>
      </c>
      <c r="J809" s="368" t="s">
        <v>745</v>
      </c>
      <c r="K809" s="368" t="s">
        <v>818</v>
      </c>
      <c r="L809" s="369">
        <v>2025</v>
      </c>
      <c r="M809" s="370">
        <v>22720</v>
      </c>
      <c r="N809" s="370">
        <v>1420</v>
      </c>
      <c r="O809" s="368" t="s">
        <v>819</v>
      </c>
    </row>
    <row r="810" spans="1:15" x14ac:dyDescent="0.3">
      <c r="A810" s="368" t="s">
        <v>726</v>
      </c>
      <c r="B810" s="368" t="s">
        <v>379</v>
      </c>
      <c r="C810" s="368" t="s">
        <v>590</v>
      </c>
      <c r="D810" s="368" t="s">
        <v>124</v>
      </c>
      <c r="E810" s="368" t="s">
        <v>133</v>
      </c>
      <c r="F810" s="368" t="s">
        <v>124</v>
      </c>
      <c r="G810" s="368" t="s">
        <v>859</v>
      </c>
      <c r="H810" s="368" t="s">
        <v>334</v>
      </c>
      <c r="I810" s="368" t="s">
        <v>790</v>
      </c>
      <c r="J810" s="368" t="s">
        <v>745</v>
      </c>
      <c r="K810" s="368" t="s">
        <v>818</v>
      </c>
      <c r="L810" s="369">
        <v>2025</v>
      </c>
      <c r="M810" s="370">
        <v>12.5741</v>
      </c>
      <c r="N810" s="370">
        <v>0.71</v>
      </c>
      <c r="O810" s="368" t="s">
        <v>819</v>
      </c>
    </row>
    <row r="811" spans="1:15" x14ac:dyDescent="0.3">
      <c r="A811" s="368" t="s">
        <v>726</v>
      </c>
      <c r="B811" s="368" t="s">
        <v>379</v>
      </c>
      <c r="C811" s="368" t="s">
        <v>590</v>
      </c>
      <c r="D811" s="368" t="s">
        <v>124</v>
      </c>
      <c r="E811" s="368" t="s">
        <v>133</v>
      </c>
      <c r="F811" s="368" t="s">
        <v>124</v>
      </c>
      <c r="G811" s="368" t="s">
        <v>859</v>
      </c>
      <c r="H811" s="368" t="s">
        <v>539</v>
      </c>
      <c r="I811" s="368" t="s">
        <v>789</v>
      </c>
      <c r="J811" s="368" t="s">
        <v>740</v>
      </c>
      <c r="K811" s="368" t="s">
        <v>818</v>
      </c>
      <c r="L811" s="369">
        <v>2025</v>
      </c>
      <c r="M811" s="370">
        <v>91853.004749999993</v>
      </c>
      <c r="N811" s="370">
        <v>9561.57</v>
      </c>
      <c r="O811" s="368" t="s">
        <v>819</v>
      </c>
    </row>
    <row r="812" spans="1:15" x14ac:dyDescent="0.3">
      <c r="A812" s="368" t="s">
        <v>726</v>
      </c>
      <c r="B812" s="368" t="s">
        <v>379</v>
      </c>
      <c r="C812" s="368" t="s">
        <v>590</v>
      </c>
      <c r="D812" s="368" t="s">
        <v>124</v>
      </c>
      <c r="E812" s="368" t="s">
        <v>134</v>
      </c>
      <c r="F812" s="368" t="s">
        <v>124</v>
      </c>
      <c r="G812" s="368" t="s">
        <v>860</v>
      </c>
      <c r="H812" s="368" t="s">
        <v>483</v>
      </c>
      <c r="I812" s="368" t="s">
        <v>788</v>
      </c>
      <c r="J812" s="368" t="s">
        <v>1185</v>
      </c>
      <c r="K812" s="368" t="s">
        <v>818</v>
      </c>
      <c r="L812" s="369">
        <v>2025</v>
      </c>
      <c r="M812" s="370">
        <v>3832.5</v>
      </c>
      <c r="N812" s="370">
        <v>365</v>
      </c>
      <c r="O812" s="368" t="s">
        <v>819</v>
      </c>
    </row>
    <row r="813" spans="1:15" x14ac:dyDescent="0.3">
      <c r="A813" s="368" t="s">
        <v>726</v>
      </c>
      <c r="B813" s="368" t="s">
        <v>379</v>
      </c>
      <c r="C813" s="368" t="s">
        <v>590</v>
      </c>
      <c r="D813" s="368" t="s">
        <v>124</v>
      </c>
      <c r="E813" s="368" t="s">
        <v>134</v>
      </c>
      <c r="F813" s="368" t="s">
        <v>124</v>
      </c>
      <c r="G813" s="368" t="s">
        <v>860</v>
      </c>
      <c r="H813" s="368" t="s">
        <v>486</v>
      </c>
      <c r="I813" s="368" t="s">
        <v>796</v>
      </c>
      <c r="J813" s="368" t="s">
        <v>1185</v>
      </c>
      <c r="K813" s="368" t="s">
        <v>818</v>
      </c>
      <c r="L813" s="369">
        <v>2025</v>
      </c>
      <c r="M813" s="370">
        <v>31000</v>
      </c>
      <c r="N813" s="370">
        <v>3100</v>
      </c>
      <c r="O813" s="368" t="s">
        <v>819</v>
      </c>
    </row>
    <row r="814" spans="1:15" x14ac:dyDescent="0.3">
      <c r="A814" s="368" t="s">
        <v>726</v>
      </c>
      <c r="B814" s="368" t="s">
        <v>379</v>
      </c>
      <c r="C814" s="368" t="s">
        <v>590</v>
      </c>
      <c r="D814" s="368" t="s">
        <v>124</v>
      </c>
      <c r="E814" s="368" t="s">
        <v>134</v>
      </c>
      <c r="F814" s="368" t="s">
        <v>124</v>
      </c>
      <c r="G814" s="368" t="s">
        <v>860</v>
      </c>
      <c r="H814" s="368" t="s">
        <v>489</v>
      </c>
      <c r="I814" s="368" t="s">
        <v>797</v>
      </c>
      <c r="J814" s="368" t="s">
        <v>1185</v>
      </c>
      <c r="K814" s="368" t="s">
        <v>818</v>
      </c>
      <c r="L814" s="369">
        <v>2025</v>
      </c>
      <c r="M814" s="370">
        <v>78207.8</v>
      </c>
      <c r="N814" s="370">
        <v>4180</v>
      </c>
      <c r="O814" s="368" t="s">
        <v>819</v>
      </c>
    </row>
    <row r="815" spans="1:15" x14ac:dyDescent="0.3">
      <c r="A815" s="368" t="s">
        <v>726</v>
      </c>
      <c r="B815" s="368" t="s">
        <v>379</v>
      </c>
      <c r="C815" s="368" t="s">
        <v>590</v>
      </c>
      <c r="D815" s="368" t="s">
        <v>124</v>
      </c>
      <c r="E815" s="368" t="s">
        <v>134</v>
      </c>
      <c r="F815" s="368" t="s">
        <v>124</v>
      </c>
      <c r="G815" s="368" t="s">
        <v>860</v>
      </c>
      <c r="H815" s="368" t="s">
        <v>543</v>
      </c>
      <c r="I815" s="368" t="s">
        <v>798</v>
      </c>
      <c r="J815" s="368" t="s">
        <v>756</v>
      </c>
      <c r="K815" s="368" t="s">
        <v>818</v>
      </c>
      <c r="L815" s="369">
        <v>2025</v>
      </c>
      <c r="M815" s="370">
        <v>20</v>
      </c>
      <c r="N815" s="370">
        <v>4</v>
      </c>
      <c r="O815" s="368" t="s">
        <v>819</v>
      </c>
    </row>
    <row r="816" spans="1:15" x14ac:dyDescent="0.3">
      <c r="A816" s="368" t="s">
        <v>726</v>
      </c>
      <c r="B816" s="368" t="s">
        <v>379</v>
      </c>
      <c r="C816" s="368" t="s">
        <v>590</v>
      </c>
      <c r="D816" s="368" t="s">
        <v>124</v>
      </c>
      <c r="E816" s="368" t="s">
        <v>134</v>
      </c>
      <c r="F816" s="368" t="s">
        <v>124</v>
      </c>
      <c r="G816" s="368" t="s">
        <v>860</v>
      </c>
      <c r="H816" s="368" t="s">
        <v>396</v>
      </c>
      <c r="I816" s="368" t="s">
        <v>788</v>
      </c>
      <c r="J816" s="368" t="s">
        <v>770</v>
      </c>
      <c r="K816" s="368" t="s">
        <v>818</v>
      </c>
      <c r="L816" s="369">
        <v>2025</v>
      </c>
      <c r="M816" s="370">
        <v>420</v>
      </c>
      <c r="N816" s="370">
        <v>0.06</v>
      </c>
      <c r="O816" s="368" t="s">
        <v>819</v>
      </c>
    </row>
    <row r="817" spans="1:15" x14ac:dyDescent="0.3">
      <c r="A817" s="368" t="s">
        <v>726</v>
      </c>
      <c r="B817" s="368" t="s">
        <v>379</v>
      </c>
      <c r="C817" s="368" t="s">
        <v>590</v>
      </c>
      <c r="D817" s="368" t="s">
        <v>124</v>
      </c>
      <c r="E817" s="368" t="s">
        <v>134</v>
      </c>
      <c r="F817" s="368" t="s">
        <v>124</v>
      </c>
      <c r="G817" s="368" t="s">
        <v>860</v>
      </c>
      <c r="H817" s="368" t="s">
        <v>547</v>
      </c>
      <c r="I817" s="368" t="s">
        <v>798</v>
      </c>
      <c r="J817" s="368" t="s">
        <v>760</v>
      </c>
      <c r="K817" s="368" t="s">
        <v>818</v>
      </c>
      <c r="L817" s="369">
        <v>2025</v>
      </c>
      <c r="M817" s="370">
        <v>1068</v>
      </c>
      <c r="N817" s="370">
        <v>400</v>
      </c>
      <c r="O817" s="368" t="s">
        <v>819</v>
      </c>
    </row>
    <row r="818" spans="1:15" x14ac:dyDescent="0.3">
      <c r="A818" s="368" t="s">
        <v>726</v>
      </c>
      <c r="B818" s="368" t="s">
        <v>379</v>
      </c>
      <c r="C818" s="368" t="s">
        <v>590</v>
      </c>
      <c r="D818" s="368" t="s">
        <v>124</v>
      </c>
      <c r="E818" s="368" t="s">
        <v>134</v>
      </c>
      <c r="F818" s="368" t="s">
        <v>124</v>
      </c>
      <c r="G818" s="368" t="s">
        <v>860</v>
      </c>
      <c r="H818" s="368" t="s">
        <v>499</v>
      </c>
      <c r="I818" s="368" t="s">
        <v>798</v>
      </c>
      <c r="J818" s="368" t="s">
        <v>1185</v>
      </c>
      <c r="K818" s="368" t="s">
        <v>818</v>
      </c>
      <c r="L818" s="369">
        <v>2025</v>
      </c>
      <c r="M818" s="370">
        <v>18000</v>
      </c>
      <c r="N818" s="370">
        <v>3000</v>
      </c>
      <c r="O818" s="368" t="s">
        <v>819</v>
      </c>
    </row>
    <row r="819" spans="1:15" x14ac:dyDescent="0.3">
      <c r="A819" s="368" t="s">
        <v>726</v>
      </c>
      <c r="B819" s="368" t="s">
        <v>379</v>
      </c>
      <c r="C819" s="368" t="s">
        <v>590</v>
      </c>
      <c r="D819" s="368" t="s">
        <v>124</v>
      </c>
      <c r="E819" s="368" t="s">
        <v>134</v>
      </c>
      <c r="F819" s="368" t="s">
        <v>124</v>
      </c>
      <c r="G819" s="368" t="s">
        <v>860</v>
      </c>
      <c r="H819" s="368" t="s">
        <v>535</v>
      </c>
      <c r="I819" s="368" t="s">
        <v>789</v>
      </c>
      <c r="J819" s="368" t="s">
        <v>739</v>
      </c>
      <c r="K819" s="368" t="s">
        <v>818</v>
      </c>
      <c r="L819" s="369">
        <v>2025</v>
      </c>
      <c r="M819" s="370">
        <v>14073.637055221499</v>
      </c>
      <c r="N819" s="370">
        <v>306</v>
      </c>
      <c r="O819" s="368" t="s">
        <v>819</v>
      </c>
    </row>
    <row r="820" spans="1:15" x14ac:dyDescent="0.3">
      <c r="A820" s="368" t="s">
        <v>726</v>
      </c>
      <c r="B820" s="368" t="s">
        <v>379</v>
      </c>
      <c r="C820" s="368" t="s">
        <v>590</v>
      </c>
      <c r="D820" s="368" t="s">
        <v>124</v>
      </c>
      <c r="E820" s="368" t="s">
        <v>134</v>
      </c>
      <c r="F820" s="368" t="s">
        <v>124</v>
      </c>
      <c r="G820" s="368" t="s">
        <v>860</v>
      </c>
      <c r="H820" s="368" t="s">
        <v>536</v>
      </c>
      <c r="I820" s="368" t="s">
        <v>789</v>
      </c>
      <c r="J820" s="368" t="s">
        <v>739</v>
      </c>
      <c r="K820" s="368" t="s">
        <v>818</v>
      </c>
      <c r="L820" s="369">
        <v>2025</v>
      </c>
      <c r="M820" s="370">
        <v>2348.7150000000001</v>
      </c>
      <c r="N820" s="370">
        <v>46.5</v>
      </c>
      <c r="O820" s="368" t="s">
        <v>819</v>
      </c>
    </row>
    <row r="821" spans="1:15" x14ac:dyDescent="0.3">
      <c r="A821" s="368" t="s">
        <v>726</v>
      </c>
      <c r="B821" s="368" t="s">
        <v>379</v>
      </c>
      <c r="C821" s="368" t="s">
        <v>590</v>
      </c>
      <c r="D821" s="368" t="s">
        <v>124</v>
      </c>
      <c r="E821" s="368" t="s">
        <v>134</v>
      </c>
      <c r="F821" s="368" t="s">
        <v>124</v>
      </c>
      <c r="G821" s="368" t="s">
        <v>860</v>
      </c>
      <c r="H821" s="368" t="s">
        <v>550</v>
      </c>
      <c r="I821" s="368" t="s">
        <v>801</v>
      </c>
      <c r="J821" s="368" t="s">
        <v>760</v>
      </c>
      <c r="K821" s="368" t="s">
        <v>818</v>
      </c>
      <c r="L821" s="369">
        <v>2025</v>
      </c>
      <c r="M821" s="370">
        <v>1359618</v>
      </c>
      <c r="N821" s="370">
        <v>1045860</v>
      </c>
      <c r="O821" s="368" t="s">
        <v>819</v>
      </c>
    </row>
    <row r="822" spans="1:15" x14ac:dyDescent="0.3">
      <c r="A822" s="368" t="s">
        <v>726</v>
      </c>
      <c r="B822" s="368" t="s">
        <v>379</v>
      </c>
      <c r="C822" s="368" t="s">
        <v>590</v>
      </c>
      <c r="D822" s="368" t="s">
        <v>124</v>
      </c>
      <c r="E822" s="368" t="s">
        <v>134</v>
      </c>
      <c r="F822" s="368" t="s">
        <v>124</v>
      </c>
      <c r="G822" s="368" t="s">
        <v>860</v>
      </c>
      <c r="H822" s="368" t="s">
        <v>552</v>
      </c>
      <c r="I822" s="368" t="s">
        <v>791</v>
      </c>
      <c r="J822" s="368" t="s">
        <v>760</v>
      </c>
      <c r="K822" s="368" t="s">
        <v>818</v>
      </c>
      <c r="L822" s="369">
        <v>2025</v>
      </c>
      <c r="M822" s="370">
        <v>10000</v>
      </c>
      <c r="N822" s="370">
        <v>5000</v>
      </c>
      <c r="O822" s="368" t="s">
        <v>819</v>
      </c>
    </row>
    <row r="823" spans="1:15" x14ac:dyDescent="0.3">
      <c r="A823" s="368" t="s">
        <v>726</v>
      </c>
      <c r="B823" s="368" t="s">
        <v>379</v>
      </c>
      <c r="C823" s="368" t="s">
        <v>590</v>
      </c>
      <c r="D823" s="368" t="s">
        <v>124</v>
      </c>
      <c r="E823" s="368" t="s">
        <v>134</v>
      </c>
      <c r="F823" s="368" t="s">
        <v>124</v>
      </c>
      <c r="G823" s="368" t="s">
        <v>860</v>
      </c>
      <c r="H823" s="368" t="s">
        <v>375</v>
      </c>
      <c r="I823" s="368" t="s">
        <v>786</v>
      </c>
      <c r="J823" s="368" t="s">
        <v>748</v>
      </c>
      <c r="K823" s="368" t="s">
        <v>818</v>
      </c>
      <c r="L823" s="369">
        <v>2025</v>
      </c>
      <c r="M823" s="370">
        <v>720</v>
      </c>
      <c r="N823" s="370">
        <v>80</v>
      </c>
      <c r="O823" s="368" t="s">
        <v>819</v>
      </c>
    </row>
    <row r="824" spans="1:15" x14ac:dyDescent="0.3">
      <c r="A824" s="368" t="s">
        <v>726</v>
      </c>
      <c r="B824" s="368" t="s">
        <v>379</v>
      </c>
      <c r="C824" s="368" t="s">
        <v>590</v>
      </c>
      <c r="D824" s="368" t="s">
        <v>124</v>
      </c>
      <c r="E824" s="368" t="s">
        <v>134</v>
      </c>
      <c r="F824" s="368" t="s">
        <v>124</v>
      </c>
      <c r="G824" s="368" t="s">
        <v>860</v>
      </c>
      <c r="H824" s="368" t="s">
        <v>503</v>
      </c>
      <c r="I824" s="368" t="s">
        <v>788</v>
      </c>
      <c r="J824" s="368" t="s">
        <v>1185</v>
      </c>
      <c r="K824" s="368" t="s">
        <v>818</v>
      </c>
      <c r="L824" s="369">
        <v>2025</v>
      </c>
      <c r="M824" s="370">
        <v>84000</v>
      </c>
      <c r="N824" s="370">
        <v>6000</v>
      </c>
      <c r="O824" s="368" t="s">
        <v>819</v>
      </c>
    </row>
    <row r="825" spans="1:15" x14ac:dyDescent="0.3">
      <c r="A825" s="368" t="s">
        <v>726</v>
      </c>
      <c r="B825" s="368" t="s">
        <v>379</v>
      </c>
      <c r="C825" s="368" t="s">
        <v>590</v>
      </c>
      <c r="D825" s="368" t="s">
        <v>124</v>
      </c>
      <c r="E825" s="368" t="s">
        <v>134</v>
      </c>
      <c r="F825" s="368" t="s">
        <v>124</v>
      </c>
      <c r="G825" s="368" t="s">
        <v>860</v>
      </c>
      <c r="H825" s="368" t="s">
        <v>554</v>
      </c>
      <c r="I825" s="368" t="s">
        <v>801</v>
      </c>
      <c r="J825" s="368" t="s">
        <v>760</v>
      </c>
      <c r="K825" s="368" t="s">
        <v>818</v>
      </c>
      <c r="L825" s="369">
        <v>2025</v>
      </c>
      <c r="M825" s="370">
        <v>7500</v>
      </c>
      <c r="N825" s="370">
        <v>2000</v>
      </c>
      <c r="O825" s="368" t="s">
        <v>819</v>
      </c>
    </row>
    <row r="826" spans="1:15" x14ac:dyDescent="0.3">
      <c r="A826" s="368" t="s">
        <v>726</v>
      </c>
      <c r="B826" s="368" t="s">
        <v>379</v>
      </c>
      <c r="C826" s="368" t="s">
        <v>590</v>
      </c>
      <c r="D826" s="368" t="s">
        <v>124</v>
      </c>
      <c r="E826" s="368" t="s">
        <v>134</v>
      </c>
      <c r="F826" s="368" t="s">
        <v>124</v>
      </c>
      <c r="G826" s="368" t="s">
        <v>860</v>
      </c>
      <c r="H826" s="368" t="s">
        <v>506</v>
      </c>
      <c r="I826" s="368" t="s">
        <v>798</v>
      </c>
      <c r="J826" s="368" t="s">
        <v>1185</v>
      </c>
      <c r="K826" s="368" t="s">
        <v>818</v>
      </c>
      <c r="L826" s="369">
        <v>2025</v>
      </c>
      <c r="M826" s="370">
        <v>222720</v>
      </c>
      <c r="N826" s="370">
        <v>12800</v>
      </c>
      <c r="O826" s="368" t="s">
        <v>819</v>
      </c>
    </row>
    <row r="827" spans="1:15" x14ac:dyDescent="0.3">
      <c r="A827" s="368" t="s">
        <v>726</v>
      </c>
      <c r="B827" s="368" t="s">
        <v>379</v>
      </c>
      <c r="C827" s="368" t="s">
        <v>590</v>
      </c>
      <c r="D827" s="368" t="s">
        <v>124</v>
      </c>
      <c r="E827" s="368" t="s">
        <v>134</v>
      </c>
      <c r="F827" s="368" t="s">
        <v>124</v>
      </c>
      <c r="G827" s="368" t="s">
        <v>860</v>
      </c>
      <c r="H827" s="368" t="s">
        <v>330</v>
      </c>
      <c r="I827" s="368" t="s">
        <v>788</v>
      </c>
      <c r="J827" s="368" t="s">
        <v>745</v>
      </c>
      <c r="K827" s="368" t="s">
        <v>818</v>
      </c>
      <c r="L827" s="369">
        <v>2025</v>
      </c>
      <c r="M827" s="370">
        <v>3575432</v>
      </c>
      <c r="N827" s="370">
        <v>223464.5</v>
      </c>
      <c r="O827" s="368" t="s">
        <v>819</v>
      </c>
    </row>
    <row r="828" spans="1:15" x14ac:dyDescent="0.3">
      <c r="A828" s="368" t="s">
        <v>726</v>
      </c>
      <c r="B828" s="368" t="s">
        <v>379</v>
      </c>
      <c r="C828" s="368" t="s">
        <v>590</v>
      </c>
      <c r="D828" s="368" t="s">
        <v>124</v>
      </c>
      <c r="E828" s="368" t="s">
        <v>134</v>
      </c>
      <c r="F828" s="368" t="s">
        <v>124</v>
      </c>
      <c r="G828" s="368" t="s">
        <v>860</v>
      </c>
      <c r="H828" s="368" t="s">
        <v>333</v>
      </c>
      <c r="I828" s="368" t="s">
        <v>784</v>
      </c>
      <c r="J828" s="368" t="s">
        <v>745</v>
      </c>
      <c r="K828" s="368" t="s">
        <v>818</v>
      </c>
      <c r="L828" s="369">
        <v>2025</v>
      </c>
      <c r="M828" s="370">
        <v>520</v>
      </c>
      <c r="N828" s="370">
        <v>65</v>
      </c>
      <c r="O828" s="368" t="s">
        <v>819</v>
      </c>
    </row>
    <row r="829" spans="1:15" x14ac:dyDescent="0.3">
      <c r="A829" s="368" t="s">
        <v>726</v>
      </c>
      <c r="B829" s="368" t="s">
        <v>379</v>
      </c>
      <c r="C829" s="368" t="s">
        <v>590</v>
      </c>
      <c r="D829" s="368" t="s">
        <v>124</v>
      </c>
      <c r="E829" s="368" t="s">
        <v>134</v>
      </c>
      <c r="F829" s="368" t="s">
        <v>124</v>
      </c>
      <c r="G829" s="368" t="s">
        <v>860</v>
      </c>
      <c r="H829" s="368" t="s">
        <v>334</v>
      </c>
      <c r="I829" s="368" t="s">
        <v>790</v>
      </c>
      <c r="J829" s="368" t="s">
        <v>745</v>
      </c>
      <c r="K829" s="368" t="s">
        <v>818</v>
      </c>
      <c r="L829" s="369">
        <v>2025</v>
      </c>
      <c r="M829" s="370">
        <v>2922.15</v>
      </c>
      <c r="N829" s="370">
        <v>165</v>
      </c>
      <c r="O829" s="368" t="s">
        <v>819</v>
      </c>
    </row>
    <row r="830" spans="1:15" x14ac:dyDescent="0.3">
      <c r="A830" s="368" t="s">
        <v>726</v>
      </c>
      <c r="B830" s="368" t="s">
        <v>379</v>
      </c>
      <c r="C830" s="368" t="s">
        <v>590</v>
      </c>
      <c r="D830" s="368" t="s">
        <v>124</v>
      </c>
      <c r="E830" s="368" t="s">
        <v>134</v>
      </c>
      <c r="F830" s="368" t="s">
        <v>124</v>
      </c>
      <c r="G830" s="368" t="s">
        <v>860</v>
      </c>
      <c r="H830" s="368" t="s">
        <v>337</v>
      </c>
      <c r="I830" s="368" t="s">
        <v>784</v>
      </c>
      <c r="J830" s="368" t="s">
        <v>745</v>
      </c>
      <c r="K830" s="368" t="s">
        <v>818</v>
      </c>
      <c r="L830" s="369">
        <v>2025</v>
      </c>
      <c r="M830" s="370">
        <v>4680</v>
      </c>
      <c r="N830" s="370">
        <v>500</v>
      </c>
      <c r="O830" s="368" t="s">
        <v>819</v>
      </c>
    </row>
    <row r="831" spans="1:15" x14ac:dyDescent="0.3">
      <c r="A831" s="368" t="s">
        <v>726</v>
      </c>
      <c r="B831" s="368" t="s">
        <v>379</v>
      </c>
      <c r="C831" s="368" t="s">
        <v>590</v>
      </c>
      <c r="D831" s="368" t="s">
        <v>124</v>
      </c>
      <c r="E831" s="368" t="s">
        <v>134</v>
      </c>
      <c r="F831" s="368" t="s">
        <v>124</v>
      </c>
      <c r="G831" s="368" t="s">
        <v>860</v>
      </c>
      <c r="H831" s="368" t="s">
        <v>567</v>
      </c>
      <c r="I831" s="368" t="s">
        <v>795</v>
      </c>
      <c r="J831" s="368" t="s">
        <v>773</v>
      </c>
      <c r="K831" s="368" t="s">
        <v>818</v>
      </c>
      <c r="L831" s="369">
        <v>2025</v>
      </c>
      <c r="M831" s="370">
        <v>2329.6799999999998</v>
      </c>
      <c r="N831" s="370">
        <v>1142</v>
      </c>
      <c r="O831" s="368" t="s">
        <v>821</v>
      </c>
    </row>
    <row r="832" spans="1:15" x14ac:dyDescent="0.3">
      <c r="A832" s="368" t="s">
        <v>726</v>
      </c>
      <c r="B832" s="368" t="s">
        <v>379</v>
      </c>
      <c r="C832" s="368" t="s">
        <v>590</v>
      </c>
      <c r="D832" s="368" t="s">
        <v>124</v>
      </c>
      <c r="E832" s="368" t="s">
        <v>134</v>
      </c>
      <c r="F832" s="368" t="s">
        <v>124</v>
      </c>
      <c r="G832" s="368" t="s">
        <v>860</v>
      </c>
      <c r="H832" s="368" t="s">
        <v>508</v>
      </c>
      <c r="I832" s="368" t="s">
        <v>798</v>
      </c>
      <c r="J832" s="368" t="s">
        <v>1185</v>
      </c>
      <c r="K832" s="368" t="s">
        <v>818</v>
      </c>
      <c r="L832" s="369">
        <v>2025</v>
      </c>
      <c r="M832" s="370">
        <v>7000</v>
      </c>
      <c r="N832" s="370">
        <v>1000</v>
      </c>
      <c r="O832" s="368" t="s">
        <v>819</v>
      </c>
    </row>
    <row r="833" spans="1:15" x14ac:dyDescent="0.3">
      <c r="A833" s="368" t="s">
        <v>726</v>
      </c>
      <c r="B833" s="368" t="s">
        <v>379</v>
      </c>
      <c r="C833" s="368" t="s">
        <v>590</v>
      </c>
      <c r="D833" s="368" t="s">
        <v>124</v>
      </c>
      <c r="E833" s="368" t="s">
        <v>134</v>
      </c>
      <c r="F833" s="368" t="s">
        <v>124</v>
      </c>
      <c r="G833" s="368" t="s">
        <v>860</v>
      </c>
      <c r="H833" s="368" t="s">
        <v>509</v>
      </c>
      <c r="I833" s="368" t="s">
        <v>798</v>
      </c>
      <c r="J833" s="368" t="s">
        <v>1185</v>
      </c>
      <c r="K833" s="368" t="s">
        <v>818</v>
      </c>
      <c r="L833" s="369">
        <v>2025</v>
      </c>
      <c r="M833" s="370">
        <v>43860.530902229599</v>
      </c>
      <c r="N833" s="370">
        <v>5642</v>
      </c>
      <c r="O833" s="368" t="s">
        <v>819</v>
      </c>
    </row>
    <row r="834" spans="1:15" x14ac:dyDescent="0.3">
      <c r="A834" s="368" t="s">
        <v>726</v>
      </c>
      <c r="B834" s="368" t="s">
        <v>379</v>
      </c>
      <c r="C834" s="368" t="s">
        <v>590</v>
      </c>
      <c r="D834" s="368" t="s">
        <v>124</v>
      </c>
      <c r="E834" s="368" t="s">
        <v>134</v>
      </c>
      <c r="F834" s="368" t="s">
        <v>124</v>
      </c>
      <c r="G834" s="368" t="s">
        <v>860</v>
      </c>
      <c r="H834" s="368" t="s">
        <v>510</v>
      </c>
      <c r="I834" s="368" t="s">
        <v>798</v>
      </c>
      <c r="J834" s="368" t="s">
        <v>1185</v>
      </c>
      <c r="K834" s="368" t="s">
        <v>818</v>
      </c>
      <c r="L834" s="369">
        <v>2025</v>
      </c>
      <c r="M834" s="370">
        <v>190815.9</v>
      </c>
      <c r="N834" s="370">
        <v>32730</v>
      </c>
      <c r="O834" s="368" t="s">
        <v>819</v>
      </c>
    </row>
    <row r="835" spans="1:15" x14ac:dyDescent="0.3">
      <c r="A835" s="368" t="s">
        <v>726</v>
      </c>
      <c r="B835" s="368" t="s">
        <v>379</v>
      </c>
      <c r="C835" s="368" t="s">
        <v>590</v>
      </c>
      <c r="D835" s="368" t="s">
        <v>124</v>
      </c>
      <c r="E835" s="368" t="s">
        <v>134</v>
      </c>
      <c r="F835" s="368" t="s">
        <v>124</v>
      </c>
      <c r="G835" s="368" t="s">
        <v>860</v>
      </c>
      <c r="H835" s="368" t="s">
        <v>511</v>
      </c>
      <c r="I835" s="368" t="s">
        <v>785</v>
      </c>
      <c r="J835" s="368" t="s">
        <v>1185</v>
      </c>
      <c r="K835" s="368" t="s">
        <v>818</v>
      </c>
      <c r="L835" s="369">
        <v>2025</v>
      </c>
      <c r="M835" s="370">
        <v>3595.5</v>
      </c>
      <c r="N835" s="370">
        <v>423</v>
      </c>
      <c r="O835" s="368" t="s">
        <v>819</v>
      </c>
    </row>
    <row r="836" spans="1:15" x14ac:dyDescent="0.3">
      <c r="A836" s="368" t="s">
        <v>726</v>
      </c>
      <c r="B836" s="368" t="s">
        <v>379</v>
      </c>
      <c r="C836" s="368" t="s">
        <v>590</v>
      </c>
      <c r="D836" s="368" t="s">
        <v>124</v>
      </c>
      <c r="E836" s="368" t="s">
        <v>134</v>
      </c>
      <c r="F836" s="368" t="s">
        <v>124</v>
      </c>
      <c r="G836" s="368" t="s">
        <v>860</v>
      </c>
      <c r="H836" s="368" t="s">
        <v>338</v>
      </c>
      <c r="I836" s="368" t="s">
        <v>786</v>
      </c>
      <c r="J836" s="368" t="s">
        <v>745</v>
      </c>
      <c r="K836" s="368" t="s">
        <v>818</v>
      </c>
      <c r="L836" s="369">
        <v>2025</v>
      </c>
      <c r="M836" s="370">
        <v>1838.48</v>
      </c>
      <c r="N836" s="370">
        <v>98</v>
      </c>
      <c r="O836" s="368" t="s">
        <v>819</v>
      </c>
    </row>
    <row r="837" spans="1:15" x14ac:dyDescent="0.3">
      <c r="A837" s="368" t="s">
        <v>726</v>
      </c>
      <c r="B837" s="368" t="s">
        <v>379</v>
      </c>
      <c r="C837" s="368" t="s">
        <v>590</v>
      </c>
      <c r="D837" s="368" t="s">
        <v>124</v>
      </c>
      <c r="E837" s="368" t="s">
        <v>134</v>
      </c>
      <c r="F837" s="368" t="s">
        <v>124</v>
      </c>
      <c r="G837" s="368" t="s">
        <v>860</v>
      </c>
      <c r="H837" s="368" t="s">
        <v>557</v>
      </c>
      <c r="I837" s="368" t="s">
        <v>801</v>
      </c>
      <c r="J837" s="368" t="s">
        <v>760</v>
      </c>
      <c r="K837" s="368" t="s">
        <v>818</v>
      </c>
      <c r="L837" s="369">
        <v>2025</v>
      </c>
      <c r="M837" s="370">
        <v>7695</v>
      </c>
      <c r="N837" s="370">
        <v>4750</v>
      </c>
      <c r="O837" s="368" t="s">
        <v>819</v>
      </c>
    </row>
    <row r="838" spans="1:15" x14ac:dyDescent="0.3">
      <c r="A838" s="368" t="s">
        <v>726</v>
      </c>
      <c r="B838" s="368" t="s">
        <v>379</v>
      </c>
      <c r="C838" s="368" t="s">
        <v>590</v>
      </c>
      <c r="D838" s="368" t="s">
        <v>124</v>
      </c>
      <c r="E838" s="368" t="s">
        <v>134</v>
      </c>
      <c r="F838" s="368" t="s">
        <v>124</v>
      </c>
      <c r="G838" s="368" t="s">
        <v>860</v>
      </c>
      <c r="H838" s="368" t="s">
        <v>432</v>
      </c>
      <c r="I838" s="368" t="s">
        <v>798</v>
      </c>
      <c r="J838" s="368" t="s">
        <v>774</v>
      </c>
      <c r="K838" s="368" t="s">
        <v>818</v>
      </c>
      <c r="L838" s="369">
        <v>2025</v>
      </c>
      <c r="M838" s="370">
        <v>29425.5</v>
      </c>
      <c r="N838" s="370">
        <v>7545</v>
      </c>
      <c r="O838" s="368" t="s">
        <v>821</v>
      </c>
    </row>
    <row r="839" spans="1:15" x14ac:dyDescent="0.3">
      <c r="A839" s="368" t="s">
        <v>726</v>
      </c>
      <c r="B839" s="368" t="s">
        <v>379</v>
      </c>
      <c r="C839" s="368" t="s">
        <v>590</v>
      </c>
      <c r="D839" s="368" t="s">
        <v>124</v>
      </c>
      <c r="E839" s="368" t="s">
        <v>134</v>
      </c>
      <c r="F839" s="368" t="s">
        <v>124</v>
      </c>
      <c r="G839" s="368" t="s">
        <v>860</v>
      </c>
      <c r="H839" s="368" t="s">
        <v>433</v>
      </c>
      <c r="I839" s="368" t="s">
        <v>798</v>
      </c>
      <c r="J839" s="368" t="s">
        <v>774</v>
      </c>
      <c r="K839" s="368" t="s">
        <v>818</v>
      </c>
      <c r="L839" s="369">
        <v>2025</v>
      </c>
      <c r="M839" s="370">
        <v>1195.7704000000001</v>
      </c>
      <c r="N839" s="370">
        <v>44</v>
      </c>
      <c r="O839" s="368" t="s">
        <v>821</v>
      </c>
    </row>
    <row r="840" spans="1:15" x14ac:dyDescent="0.3">
      <c r="A840" s="368" t="s">
        <v>726</v>
      </c>
      <c r="B840" s="368" t="s">
        <v>379</v>
      </c>
      <c r="C840" s="368" t="s">
        <v>590</v>
      </c>
      <c r="D840" s="368" t="s">
        <v>124</v>
      </c>
      <c r="E840" s="368" t="s">
        <v>134</v>
      </c>
      <c r="F840" s="368" t="s">
        <v>124</v>
      </c>
      <c r="G840" s="368" t="s">
        <v>860</v>
      </c>
      <c r="H840" s="368" t="s">
        <v>539</v>
      </c>
      <c r="I840" s="368" t="s">
        <v>789</v>
      </c>
      <c r="J840" s="368" t="s">
        <v>740</v>
      </c>
      <c r="K840" s="368" t="s">
        <v>818</v>
      </c>
      <c r="L840" s="369">
        <v>2025</v>
      </c>
      <c r="M840" s="370">
        <v>4616003.1098250002</v>
      </c>
      <c r="N840" s="370">
        <v>530923.63500000001</v>
      </c>
      <c r="O840" s="368" t="s">
        <v>819</v>
      </c>
    </row>
    <row r="841" spans="1:15" x14ac:dyDescent="0.3">
      <c r="A841" s="368" t="s">
        <v>726</v>
      </c>
      <c r="B841" s="368" t="s">
        <v>379</v>
      </c>
      <c r="C841" s="368" t="s">
        <v>590</v>
      </c>
      <c r="D841" s="368" t="s">
        <v>124</v>
      </c>
      <c r="E841" s="368" t="s">
        <v>134</v>
      </c>
      <c r="F841" s="368" t="s">
        <v>124</v>
      </c>
      <c r="G841" s="368" t="s">
        <v>860</v>
      </c>
      <c r="H841" s="368" t="s">
        <v>420</v>
      </c>
      <c r="I841" s="368" t="s">
        <v>789</v>
      </c>
      <c r="J841" s="368" t="s">
        <v>781</v>
      </c>
      <c r="K841" s="368" t="s">
        <v>818</v>
      </c>
      <c r="L841" s="369">
        <v>2025</v>
      </c>
      <c r="M841" s="370">
        <v>6645.59</v>
      </c>
      <c r="N841" s="370">
        <v>4781</v>
      </c>
      <c r="O841" s="368" t="s">
        <v>819</v>
      </c>
    </row>
    <row r="842" spans="1:15" x14ac:dyDescent="0.3">
      <c r="A842" s="368" t="s">
        <v>726</v>
      </c>
      <c r="B842" s="368" t="s">
        <v>379</v>
      </c>
      <c r="C842" s="368" t="s">
        <v>590</v>
      </c>
      <c r="D842" s="368" t="s">
        <v>124</v>
      </c>
      <c r="E842" s="368" t="s">
        <v>134</v>
      </c>
      <c r="F842" s="368" t="s">
        <v>124</v>
      </c>
      <c r="G842" s="368" t="s">
        <v>860</v>
      </c>
      <c r="H842" s="368" t="s">
        <v>513</v>
      </c>
      <c r="I842" s="368" t="s">
        <v>798</v>
      </c>
      <c r="J842" s="368" t="s">
        <v>1185</v>
      </c>
      <c r="K842" s="368" t="s">
        <v>818</v>
      </c>
      <c r="L842" s="369">
        <v>2025</v>
      </c>
      <c r="M842" s="370">
        <v>2917.894104775</v>
      </c>
      <c r="N842" s="370">
        <v>300</v>
      </c>
      <c r="O842" s="368" t="s">
        <v>819</v>
      </c>
    </row>
    <row r="843" spans="1:15" x14ac:dyDescent="0.3">
      <c r="A843" s="368" t="s">
        <v>726</v>
      </c>
      <c r="B843" s="368" t="s">
        <v>379</v>
      </c>
      <c r="C843" s="368" t="s">
        <v>590</v>
      </c>
      <c r="D843" s="368" t="s">
        <v>124</v>
      </c>
      <c r="E843" s="368" t="s">
        <v>134</v>
      </c>
      <c r="F843" s="368" t="s">
        <v>124</v>
      </c>
      <c r="G843" s="368" t="s">
        <v>860</v>
      </c>
      <c r="H843" s="368" t="s">
        <v>436</v>
      </c>
      <c r="I843" s="368" t="s">
        <v>790</v>
      </c>
      <c r="J843" s="368" t="s">
        <v>738</v>
      </c>
      <c r="K843" s="368" t="s">
        <v>818</v>
      </c>
      <c r="L843" s="369">
        <v>2025</v>
      </c>
      <c r="M843" s="370">
        <v>425</v>
      </c>
      <c r="N843" s="370">
        <v>50</v>
      </c>
      <c r="O843" s="368" t="s">
        <v>819</v>
      </c>
    </row>
    <row r="844" spans="1:15" x14ac:dyDescent="0.3">
      <c r="A844" s="368" t="s">
        <v>726</v>
      </c>
      <c r="B844" s="368" t="s">
        <v>379</v>
      </c>
      <c r="C844" s="368" t="s">
        <v>590</v>
      </c>
      <c r="D844" s="368" t="s">
        <v>124</v>
      </c>
      <c r="E844" s="368" t="s">
        <v>134</v>
      </c>
      <c r="F844" s="368" t="s">
        <v>124</v>
      </c>
      <c r="G844" s="368" t="s">
        <v>860</v>
      </c>
      <c r="H844" s="368" t="s">
        <v>565</v>
      </c>
      <c r="I844" s="368" t="s">
        <v>798</v>
      </c>
      <c r="J844" s="368" t="s">
        <v>767</v>
      </c>
      <c r="K844" s="368" t="s">
        <v>818</v>
      </c>
      <c r="L844" s="369">
        <v>2025</v>
      </c>
      <c r="M844" s="370">
        <v>243</v>
      </c>
      <c r="N844" s="370">
        <v>25</v>
      </c>
      <c r="O844" s="368" t="s">
        <v>819</v>
      </c>
    </row>
    <row r="845" spans="1:15" x14ac:dyDescent="0.3">
      <c r="A845" s="368" t="s">
        <v>726</v>
      </c>
      <c r="B845" s="368" t="s">
        <v>379</v>
      </c>
      <c r="C845" s="368" t="s">
        <v>590</v>
      </c>
      <c r="D845" s="368" t="s">
        <v>124</v>
      </c>
      <c r="E845" s="368" t="s">
        <v>134</v>
      </c>
      <c r="F845" s="368" t="s">
        <v>124</v>
      </c>
      <c r="G845" s="368" t="s">
        <v>860</v>
      </c>
      <c r="H845" s="368" t="s">
        <v>540</v>
      </c>
      <c r="I845" s="368" t="s">
        <v>790</v>
      </c>
      <c r="J845" s="368" t="s">
        <v>742</v>
      </c>
      <c r="K845" s="368" t="s">
        <v>818</v>
      </c>
      <c r="L845" s="369">
        <v>2025</v>
      </c>
      <c r="M845" s="370">
        <v>120000</v>
      </c>
      <c r="N845" s="370">
        <v>4000</v>
      </c>
      <c r="O845" s="368" t="s">
        <v>819</v>
      </c>
    </row>
    <row r="846" spans="1:15" x14ac:dyDescent="0.3">
      <c r="A846" s="368" t="s">
        <v>726</v>
      </c>
      <c r="B846" s="368" t="s">
        <v>379</v>
      </c>
      <c r="C846" s="368" t="s">
        <v>590</v>
      </c>
      <c r="D846" s="368" t="s">
        <v>124</v>
      </c>
      <c r="E846" s="368" t="s">
        <v>134</v>
      </c>
      <c r="F846" s="368" t="s">
        <v>124</v>
      </c>
      <c r="G846" s="368" t="s">
        <v>860</v>
      </c>
      <c r="H846" s="368" t="s">
        <v>561</v>
      </c>
      <c r="I846" s="368" t="s">
        <v>789</v>
      </c>
      <c r="J846" s="368" t="s">
        <v>761</v>
      </c>
      <c r="K846" s="368" t="s">
        <v>818</v>
      </c>
      <c r="L846" s="369">
        <v>2025</v>
      </c>
      <c r="M846" s="370">
        <v>408400</v>
      </c>
      <c r="N846" s="370">
        <v>20000</v>
      </c>
      <c r="O846" s="368" t="s">
        <v>819</v>
      </c>
    </row>
    <row r="847" spans="1:15" x14ac:dyDescent="0.3">
      <c r="A847" s="368" t="s">
        <v>726</v>
      </c>
      <c r="B847" s="368" t="s">
        <v>379</v>
      </c>
      <c r="C847" s="368" t="s">
        <v>590</v>
      </c>
      <c r="D847" s="368" t="s">
        <v>124</v>
      </c>
      <c r="E847" s="368" t="s">
        <v>134</v>
      </c>
      <c r="F847" s="368" t="s">
        <v>124</v>
      </c>
      <c r="G847" s="368" t="s">
        <v>860</v>
      </c>
      <c r="H847" s="368" t="s">
        <v>538</v>
      </c>
      <c r="I847" s="368" t="s">
        <v>798</v>
      </c>
      <c r="J847" s="368" t="s">
        <v>740</v>
      </c>
      <c r="K847" s="368" t="s">
        <v>818</v>
      </c>
      <c r="L847" s="369">
        <v>2025</v>
      </c>
      <c r="M847" s="370">
        <v>13594.88</v>
      </c>
      <c r="N847" s="370">
        <v>1307.2</v>
      </c>
      <c r="O847" s="368" t="s">
        <v>819</v>
      </c>
    </row>
    <row r="848" spans="1:15" x14ac:dyDescent="0.3">
      <c r="A848" s="368" t="s">
        <v>726</v>
      </c>
      <c r="B848" s="368" t="s">
        <v>379</v>
      </c>
      <c r="C848" s="368" t="s">
        <v>590</v>
      </c>
      <c r="D848" s="368" t="s">
        <v>124</v>
      </c>
      <c r="E848" s="368" t="s">
        <v>134</v>
      </c>
      <c r="F848" s="368" t="s">
        <v>124</v>
      </c>
      <c r="G848" s="368" t="s">
        <v>860</v>
      </c>
      <c r="H848" s="368" t="s">
        <v>412</v>
      </c>
      <c r="I848" s="368" t="s">
        <v>801</v>
      </c>
      <c r="J848" s="368" t="s">
        <v>1186</v>
      </c>
      <c r="K848" s="368" t="s">
        <v>818</v>
      </c>
      <c r="L848" s="369">
        <v>2025</v>
      </c>
      <c r="M848" s="370">
        <v>13749.4</v>
      </c>
      <c r="N848" s="370">
        <v>854</v>
      </c>
      <c r="O848" s="368" t="s">
        <v>819</v>
      </c>
    </row>
    <row r="849" spans="1:15" x14ac:dyDescent="0.3">
      <c r="A849" s="368" t="s">
        <v>726</v>
      </c>
      <c r="B849" s="368" t="s">
        <v>379</v>
      </c>
      <c r="C849" s="368" t="s">
        <v>590</v>
      </c>
      <c r="D849" s="368" t="s">
        <v>124</v>
      </c>
      <c r="E849" s="368" t="s">
        <v>134</v>
      </c>
      <c r="F849" s="368" t="s">
        <v>124</v>
      </c>
      <c r="G849" s="368" t="s">
        <v>860</v>
      </c>
      <c r="H849" s="368" t="s">
        <v>423</v>
      </c>
      <c r="I849" s="368" t="s">
        <v>798</v>
      </c>
      <c r="J849" s="368" t="s">
        <v>781</v>
      </c>
      <c r="K849" s="368" t="s">
        <v>818</v>
      </c>
      <c r="L849" s="369">
        <v>2025</v>
      </c>
      <c r="M849" s="370">
        <v>1311</v>
      </c>
      <c r="N849" s="370">
        <v>230</v>
      </c>
      <c r="O849" s="368" t="s">
        <v>819</v>
      </c>
    </row>
    <row r="850" spans="1:15" x14ac:dyDescent="0.3">
      <c r="A850" s="368" t="s">
        <v>726</v>
      </c>
      <c r="B850" s="368" t="s">
        <v>379</v>
      </c>
      <c r="C850" s="368" t="s">
        <v>590</v>
      </c>
      <c r="D850" s="368" t="s">
        <v>124</v>
      </c>
      <c r="E850" s="368" t="s">
        <v>134</v>
      </c>
      <c r="F850" s="368" t="s">
        <v>124</v>
      </c>
      <c r="G850" s="368" t="s">
        <v>860</v>
      </c>
      <c r="H850" s="368" t="s">
        <v>566</v>
      </c>
      <c r="I850" s="368" t="s">
        <v>798</v>
      </c>
      <c r="J850" s="368" t="s">
        <v>767</v>
      </c>
      <c r="K850" s="368" t="s">
        <v>818</v>
      </c>
      <c r="L850" s="369">
        <v>2025</v>
      </c>
      <c r="M850" s="370">
        <v>592</v>
      </c>
      <c r="N850" s="370">
        <v>20</v>
      </c>
      <c r="O850" s="368" t="s">
        <v>819</v>
      </c>
    </row>
    <row r="851" spans="1:15" x14ac:dyDescent="0.3">
      <c r="A851" s="368" t="s">
        <v>726</v>
      </c>
      <c r="B851" s="368" t="s">
        <v>379</v>
      </c>
      <c r="C851" s="368" t="s">
        <v>590</v>
      </c>
      <c r="D851" s="368" t="s">
        <v>124</v>
      </c>
      <c r="E851" s="368" t="s">
        <v>134</v>
      </c>
      <c r="F851" s="368" t="s">
        <v>124</v>
      </c>
      <c r="G851" s="368" t="s">
        <v>860</v>
      </c>
      <c r="H851" s="368" t="s">
        <v>556</v>
      </c>
      <c r="I851" s="368" t="s">
        <v>799</v>
      </c>
      <c r="J851" s="368" t="s">
        <v>760</v>
      </c>
      <c r="K851" s="368" t="s">
        <v>818</v>
      </c>
      <c r="L851" s="369">
        <v>2025</v>
      </c>
      <c r="M851" s="370">
        <v>1614000</v>
      </c>
      <c r="N851" s="370">
        <v>1076000</v>
      </c>
      <c r="O851" s="368" t="s">
        <v>819</v>
      </c>
    </row>
    <row r="852" spans="1:15" x14ac:dyDescent="0.3">
      <c r="A852" s="368" t="s">
        <v>726</v>
      </c>
      <c r="B852" s="368" t="s">
        <v>379</v>
      </c>
      <c r="C852" s="368" t="s">
        <v>590</v>
      </c>
      <c r="D852" s="368" t="s">
        <v>124</v>
      </c>
      <c r="E852" s="368" t="s">
        <v>134</v>
      </c>
      <c r="F852" s="368" t="s">
        <v>124</v>
      </c>
      <c r="G852" s="368" t="s">
        <v>860</v>
      </c>
      <c r="H852" s="368" t="s">
        <v>425</v>
      </c>
      <c r="I852" s="368" t="s">
        <v>798</v>
      </c>
      <c r="J852" s="368" t="s">
        <v>781</v>
      </c>
      <c r="K852" s="368" t="s">
        <v>818</v>
      </c>
      <c r="L852" s="369">
        <v>2025</v>
      </c>
      <c r="M852" s="370">
        <v>3374.8</v>
      </c>
      <c r="N852" s="370">
        <v>520</v>
      </c>
      <c r="O852" s="368" t="s">
        <v>819</v>
      </c>
    </row>
    <row r="853" spans="1:15" x14ac:dyDescent="0.3">
      <c r="A853" s="368" t="s">
        <v>726</v>
      </c>
      <c r="B853" s="368" t="s">
        <v>379</v>
      </c>
      <c r="C853" s="368" t="s">
        <v>590</v>
      </c>
      <c r="D853" s="368" t="s">
        <v>124</v>
      </c>
      <c r="E853" s="368" t="s">
        <v>134</v>
      </c>
      <c r="F853" s="368" t="s">
        <v>124</v>
      </c>
      <c r="G853" s="368" t="s">
        <v>860</v>
      </c>
      <c r="H853" s="368" t="s">
        <v>339</v>
      </c>
      <c r="I853" s="368" t="s">
        <v>790</v>
      </c>
      <c r="J853" s="368" t="s">
        <v>745</v>
      </c>
      <c r="K853" s="368" t="s">
        <v>818</v>
      </c>
      <c r="L853" s="369">
        <v>2025</v>
      </c>
      <c r="M853" s="370">
        <v>9668</v>
      </c>
      <c r="N853" s="370">
        <v>483.4</v>
      </c>
      <c r="O853" s="368" t="s">
        <v>819</v>
      </c>
    </row>
    <row r="854" spans="1:15" x14ac:dyDescent="0.3">
      <c r="A854" s="368" t="s">
        <v>726</v>
      </c>
      <c r="B854" s="368" t="s">
        <v>379</v>
      </c>
      <c r="C854" s="368" t="s">
        <v>590</v>
      </c>
      <c r="D854" s="368" t="s">
        <v>124</v>
      </c>
      <c r="E854" s="368" t="s">
        <v>134</v>
      </c>
      <c r="F854" s="368" t="s">
        <v>124</v>
      </c>
      <c r="G854" s="368" t="s">
        <v>860</v>
      </c>
      <c r="H854" s="368" t="s">
        <v>340</v>
      </c>
      <c r="I854" s="368" t="s">
        <v>790</v>
      </c>
      <c r="J854" s="368" t="s">
        <v>745</v>
      </c>
      <c r="K854" s="368" t="s">
        <v>818</v>
      </c>
      <c r="L854" s="369">
        <v>2025</v>
      </c>
      <c r="M854" s="370">
        <v>4400</v>
      </c>
      <c r="N854" s="370">
        <v>400</v>
      </c>
      <c r="O854" s="368" t="s">
        <v>819</v>
      </c>
    </row>
    <row r="855" spans="1:15" x14ac:dyDescent="0.3">
      <c r="A855" s="368" t="s">
        <v>726</v>
      </c>
      <c r="B855" s="368" t="s">
        <v>379</v>
      </c>
      <c r="C855" s="368" t="s">
        <v>590</v>
      </c>
      <c r="D855" s="368" t="s">
        <v>124</v>
      </c>
      <c r="E855" s="368" t="s">
        <v>134</v>
      </c>
      <c r="F855" s="368" t="s">
        <v>124</v>
      </c>
      <c r="G855" s="368" t="s">
        <v>860</v>
      </c>
      <c r="H855" s="368" t="s">
        <v>440</v>
      </c>
      <c r="I855" s="368" t="s">
        <v>797</v>
      </c>
      <c r="J855" s="368" t="s">
        <v>738</v>
      </c>
      <c r="K855" s="368" t="s">
        <v>818</v>
      </c>
      <c r="L855" s="369">
        <v>2025</v>
      </c>
      <c r="M855" s="370">
        <v>410.78399999999999</v>
      </c>
      <c r="N855" s="370">
        <v>52.8</v>
      </c>
      <c r="O855" s="368" t="s">
        <v>819</v>
      </c>
    </row>
    <row r="856" spans="1:15" x14ac:dyDescent="0.3">
      <c r="A856" s="368" t="s">
        <v>726</v>
      </c>
      <c r="B856" s="368" t="s">
        <v>379</v>
      </c>
      <c r="C856" s="368" t="s">
        <v>590</v>
      </c>
      <c r="D856" s="368" t="s">
        <v>124</v>
      </c>
      <c r="E856" s="368" t="s">
        <v>134</v>
      </c>
      <c r="F856" s="368" t="s">
        <v>124</v>
      </c>
      <c r="G856" s="368" t="s">
        <v>860</v>
      </c>
      <c r="H856" s="368" t="s">
        <v>427</v>
      </c>
      <c r="I856" s="368" t="s">
        <v>784</v>
      </c>
      <c r="J856" s="368" t="s">
        <v>781</v>
      </c>
      <c r="K856" s="368" t="s">
        <v>818</v>
      </c>
      <c r="L856" s="369">
        <v>2025</v>
      </c>
      <c r="M856" s="370">
        <v>1133.0550000000001</v>
      </c>
      <c r="N856" s="370">
        <v>114.45</v>
      </c>
      <c r="O856" s="368" t="s">
        <v>819</v>
      </c>
    </row>
    <row r="857" spans="1:15" x14ac:dyDescent="0.3">
      <c r="A857" s="368" t="s">
        <v>726</v>
      </c>
      <c r="B857" s="368" t="s">
        <v>379</v>
      </c>
      <c r="C857" s="368" t="s">
        <v>590</v>
      </c>
      <c r="D857" s="368" t="s">
        <v>124</v>
      </c>
      <c r="E857" s="368" t="s">
        <v>134</v>
      </c>
      <c r="F857" s="368" t="s">
        <v>124</v>
      </c>
      <c r="G857" s="368" t="s">
        <v>860</v>
      </c>
      <c r="H857" s="368" t="s">
        <v>414</v>
      </c>
      <c r="I857" s="368" t="s">
        <v>801</v>
      </c>
      <c r="J857" s="368" t="s">
        <v>1186</v>
      </c>
      <c r="K857" s="368" t="s">
        <v>818</v>
      </c>
      <c r="L857" s="369">
        <v>2025</v>
      </c>
      <c r="M857" s="370">
        <v>34651.08</v>
      </c>
      <c r="N857" s="370">
        <v>1818</v>
      </c>
      <c r="O857" s="368" t="s">
        <v>819</v>
      </c>
    </row>
    <row r="858" spans="1:15" x14ac:dyDescent="0.3">
      <c r="A858" s="368" t="s">
        <v>726</v>
      </c>
      <c r="B858" s="368" t="s">
        <v>379</v>
      </c>
      <c r="C858" s="368" t="s">
        <v>590</v>
      </c>
      <c r="D858" s="368" t="s">
        <v>124</v>
      </c>
      <c r="E858" s="368" t="s">
        <v>135</v>
      </c>
      <c r="F858" s="368" t="s">
        <v>124</v>
      </c>
      <c r="G858" s="368" t="s">
        <v>861</v>
      </c>
      <c r="H858" s="368" t="s">
        <v>319</v>
      </c>
      <c r="I858" s="368" t="s">
        <v>789</v>
      </c>
      <c r="J858" s="368" t="s">
        <v>745</v>
      </c>
      <c r="K858" s="368" t="s">
        <v>818</v>
      </c>
      <c r="L858" s="369">
        <v>2025</v>
      </c>
      <c r="M858" s="370">
        <v>13350</v>
      </c>
      <c r="N858" s="370">
        <v>750</v>
      </c>
      <c r="O858" s="368" t="s">
        <v>819</v>
      </c>
    </row>
    <row r="859" spans="1:15" x14ac:dyDescent="0.3">
      <c r="A859" s="368" t="s">
        <v>726</v>
      </c>
      <c r="B859" s="368" t="s">
        <v>379</v>
      </c>
      <c r="C859" s="368" t="s">
        <v>590</v>
      </c>
      <c r="D859" s="368" t="s">
        <v>124</v>
      </c>
      <c r="E859" s="368" t="s">
        <v>135</v>
      </c>
      <c r="F859" s="368" t="s">
        <v>124</v>
      </c>
      <c r="G859" s="368" t="s">
        <v>861</v>
      </c>
      <c r="H859" s="368" t="s">
        <v>320</v>
      </c>
      <c r="I859" s="368" t="s">
        <v>797</v>
      </c>
      <c r="J859" s="368" t="s">
        <v>745</v>
      </c>
      <c r="K859" s="368" t="s">
        <v>818</v>
      </c>
      <c r="L859" s="369">
        <v>2025</v>
      </c>
      <c r="M859" s="370">
        <v>2612.5</v>
      </c>
      <c r="N859" s="370">
        <v>275</v>
      </c>
      <c r="O859" s="368" t="s">
        <v>819</v>
      </c>
    </row>
    <row r="860" spans="1:15" x14ac:dyDescent="0.3">
      <c r="A860" s="368" t="s">
        <v>726</v>
      </c>
      <c r="B860" s="368" t="s">
        <v>379</v>
      </c>
      <c r="C860" s="368" t="s">
        <v>590</v>
      </c>
      <c r="D860" s="368" t="s">
        <v>124</v>
      </c>
      <c r="E860" s="368" t="s">
        <v>135</v>
      </c>
      <c r="F860" s="368" t="s">
        <v>124</v>
      </c>
      <c r="G860" s="368" t="s">
        <v>861</v>
      </c>
      <c r="H860" s="368" t="s">
        <v>541</v>
      </c>
      <c r="I860" s="368" t="s">
        <v>800</v>
      </c>
      <c r="J860" s="368" t="s">
        <v>745</v>
      </c>
      <c r="K860" s="368" t="s">
        <v>818</v>
      </c>
      <c r="L860" s="369">
        <v>2025</v>
      </c>
      <c r="M860" s="370">
        <v>502.7</v>
      </c>
      <c r="N860" s="370">
        <v>45.7</v>
      </c>
      <c r="O860" s="368" t="s">
        <v>819</v>
      </c>
    </row>
    <row r="861" spans="1:15" x14ac:dyDescent="0.3">
      <c r="A861" s="368" t="s">
        <v>726</v>
      </c>
      <c r="B861" s="368" t="s">
        <v>379</v>
      </c>
      <c r="C861" s="368" t="s">
        <v>590</v>
      </c>
      <c r="D861" s="368" t="s">
        <v>124</v>
      </c>
      <c r="E861" s="368" t="s">
        <v>135</v>
      </c>
      <c r="F861" s="368" t="s">
        <v>124</v>
      </c>
      <c r="G861" s="368" t="s">
        <v>861</v>
      </c>
      <c r="H861" s="368" t="s">
        <v>542</v>
      </c>
      <c r="I861" s="368" t="s">
        <v>800</v>
      </c>
      <c r="J861" s="368" t="s">
        <v>745</v>
      </c>
      <c r="K861" s="368" t="s">
        <v>818</v>
      </c>
      <c r="L861" s="369">
        <v>2025</v>
      </c>
      <c r="M861" s="370">
        <v>1256.45</v>
      </c>
      <c r="N861" s="370">
        <v>96.65</v>
      </c>
      <c r="O861" s="368" t="s">
        <v>819</v>
      </c>
    </row>
    <row r="862" spans="1:15" x14ac:dyDescent="0.3">
      <c r="A862" s="368" t="s">
        <v>726</v>
      </c>
      <c r="B862" s="368" t="s">
        <v>379</v>
      </c>
      <c r="C862" s="368" t="s">
        <v>590</v>
      </c>
      <c r="D862" s="368" t="s">
        <v>124</v>
      </c>
      <c r="E862" s="368" t="s">
        <v>135</v>
      </c>
      <c r="F862" s="368" t="s">
        <v>124</v>
      </c>
      <c r="G862" s="368" t="s">
        <v>861</v>
      </c>
      <c r="H862" s="368" t="s">
        <v>330</v>
      </c>
      <c r="I862" s="368" t="s">
        <v>788</v>
      </c>
      <c r="J862" s="368" t="s">
        <v>745</v>
      </c>
      <c r="K862" s="368" t="s">
        <v>818</v>
      </c>
      <c r="L862" s="369">
        <v>2025</v>
      </c>
      <c r="M862" s="370">
        <v>54598.400000000001</v>
      </c>
      <c r="N862" s="370">
        <v>3412.4</v>
      </c>
      <c r="O862" s="368" t="s">
        <v>819</v>
      </c>
    </row>
    <row r="863" spans="1:15" x14ac:dyDescent="0.3">
      <c r="A863" s="368" t="s">
        <v>726</v>
      </c>
      <c r="B863" s="368" t="s">
        <v>379</v>
      </c>
      <c r="C863" s="368" t="s">
        <v>590</v>
      </c>
      <c r="D863" s="368" t="s">
        <v>124</v>
      </c>
      <c r="E863" s="368" t="s">
        <v>135</v>
      </c>
      <c r="F863" s="368" t="s">
        <v>124</v>
      </c>
      <c r="G863" s="368" t="s">
        <v>861</v>
      </c>
      <c r="H863" s="368" t="s">
        <v>334</v>
      </c>
      <c r="I863" s="368" t="s">
        <v>790</v>
      </c>
      <c r="J863" s="368" t="s">
        <v>745</v>
      </c>
      <c r="K863" s="368" t="s">
        <v>818</v>
      </c>
      <c r="L863" s="369">
        <v>2025</v>
      </c>
      <c r="M863" s="370">
        <v>4250.3999999999996</v>
      </c>
      <c r="N863" s="370">
        <v>240</v>
      </c>
      <c r="O863" s="368" t="s">
        <v>819</v>
      </c>
    </row>
    <row r="864" spans="1:15" x14ac:dyDescent="0.3">
      <c r="A864" s="368" t="s">
        <v>726</v>
      </c>
      <c r="B864" s="368" t="s">
        <v>379</v>
      </c>
      <c r="C864" s="368" t="s">
        <v>590</v>
      </c>
      <c r="D864" s="368" t="s">
        <v>124</v>
      </c>
      <c r="E864" s="368" t="s">
        <v>135</v>
      </c>
      <c r="F864" s="368" t="s">
        <v>124</v>
      </c>
      <c r="G864" s="368" t="s">
        <v>861</v>
      </c>
      <c r="H864" s="368" t="s">
        <v>539</v>
      </c>
      <c r="I864" s="368" t="s">
        <v>789</v>
      </c>
      <c r="J864" s="368" t="s">
        <v>740</v>
      </c>
      <c r="K864" s="368" t="s">
        <v>818</v>
      </c>
      <c r="L864" s="369">
        <v>2025</v>
      </c>
      <c r="M864" s="370">
        <v>4121975.4641999998</v>
      </c>
      <c r="N864" s="370">
        <v>435868.2</v>
      </c>
      <c r="O864" s="368" t="s">
        <v>819</v>
      </c>
    </row>
    <row r="865" spans="1:15" x14ac:dyDescent="0.3">
      <c r="A865" s="368" t="s">
        <v>726</v>
      </c>
      <c r="B865" s="368" t="s">
        <v>379</v>
      </c>
      <c r="C865" s="368" t="s">
        <v>590</v>
      </c>
      <c r="D865" s="368" t="s">
        <v>124</v>
      </c>
      <c r="E865" s="368" t="s">
        <v>135</v>
      </c>
      <c r="F865" s="368" t="s">
        <v>124</v>
      </c>
      <c r="G865" s="368" t="s">
        <v>861</v>
      </c>
      <c r="H865" s="368" t="s">
        <v>439</v>
      </c>
      <c r="I865" s="368" t="s">
        <v>785</v>
      </c>
      <c r="J865" s="368" t="s">
        <v>738</v>
      </c>
      <c r="K865" s="368" t="s">
        <v>818</v>
      </c>
      <c r="L865" s="369">
        <v>2025</v>
      </c>
      <c r="M865" s="370">
        <v>1524.75</v>
      </c>
      <c r="N865" s="370">
        <v>75</v>
      </c>
      <c r="O865" s="368" t="s">
        <v>819</v>
      </c>
    </row>
    <row r="866" spans="1:15" x14ac:dyDescent="0.3">
      <c r="A866" s="368" t="s">
        <v>726</v>
      </c>
      <c r="B866" s="368" t="s">
        <v>379</v>
      </c>
      <c r="C866" s="368" t="s">
        <v>590</v>
      </c>
      <c r="D866" s="368" t="s">
        <v>124</v>
      </c>
      <c r="E866" s="368" t="s">
        <v>135</v>
      </c>
      <c r="F866" s="368" t="s">
        <v>124</v>
      </c>
      <c r="G866" s="368" t="s">
        <v>861</v>
      </c>
      <c r="H866" s="368" t="s">
        <v>413</v>
      </c>
      <c r="I866" s="368" t="s">
        <v>785</v>
      </c>
      <c r="J866" s="368" t="s">
        <v>1186</v>
      </c>
      <c r="K866" s="368" t="s">
        <v>818</v>
      </c>
      <c r="L866" s="369">
        <v>2025</v>
      </c>
      <c r="M866" s="370">
        <v>219780</v>
      </c>
      <c r="N866" s="370">
        <v>6000</v>
      </c>
      <c r="O866" s="368" t="s">
        <v>819</v>
      </c>
    </row>
    <row r="867" spans="1:15" x14ac:dyDescent="0.3">
      <c r="A867" s="368" t="s">
        <v>726</v>
      </c>
      <c r="B867" s="368" t="s">
        <v>379</v>
      </c>
      <c r="C867" s="368" t="s">
        <v>590</v>
      </c>
      <c r="D867" s="368" t="s">
        <v>124</v>
      </c>
      <c r="E867" s="368" t="s">
        <v>862</v>
      </c>
      <c r="F867" s="368" t="s">
        <v>124</v>
      </c>
      <c r="G867" s="368" t="s">
        <v>863</v>
      </c>
      <c r="H867" s="368" t="s">
        <v>330</v>
      </c>
      <c r="I867" s="368" t="s">
        <v>788</v>
      </c>
      <c r="J867" s="368" t="s">
        <v>745</v>
      </c>
      <c r="K867" s="368" t="s">
        <v>818</v>
      </c>
      <c r="L867" s="369">
        <v>2025</v>
      </c>
      <c r="M867" s="370">
        <v>992</v>
      </c>
      <c r="N867" s="370">
        <v>62</v>
      </c>
      <c r="O867" s="368" t="s">
        <v>819</v>
      </c>
    </row>
    <row r="868" spans="1:15" x14ac:dyDescent="0.3">
      <c r="A868" s="368" t="s">
        <v>726</v>
      </c>
      <c r="B868" s="368" t="s">
        <v>379</v>
      </c>
      <c r="C868" s="368" t="s">
        <v>590</v>
      </c>
      <c r="D868" s="368" t="s">
        <v>124</v>
      </c>
      <c r="E868" s="368" t="s">
        <v>862</v>
      </c>
      <c r="F868" s="368" t="s">
        <v>124</v>
      </c>
      <c r="G868" s="368" t="s">
        <v>863</v>
      </c>
      <c r="H868" s="368" t="s">
        <v>539</v>
      </c>
      <c r="I868" s="368" t="s">
        <v>789</v>
      </c>
      <c r="J868" s="368" t="s">
        <v>740</v>
      </c>
      <c r="K868" s="368" t="s">
        <v>818</v>
      </c>
      <c r="L868" s="369">
        <v>2025</v>
      </c>
      <c r="M868" s="370">
        <v>6617.6</v>
      </c>
      <c r="N868" s="370">
        <v>704</v>
      </c>
      <c r="O868" s="368" t="s">
        <v>819</v>
      </c>
    </row>
    <row r="869" spans="1:15" x14ac:dyDescent="0.3">
      <c r="A869" s="368" t="s">
        <v>726</v>
      </c>
      <c r="B869" s="368" t="s">
        <v>379</v>
      </c>
      <c r="C869" s="368" t="s">
        <v>590</v>
      </c>
      <c r="D869" s="368" t="s">
        <v>124</v>
      </c>
      <c r="E869" s="368" t="s">
        <v>132</v>
      </c>
      <c r="F869" s="368" t="s">
        <v>124</v>
      </c>
      <c r="G869" s="368" t="s">
        <v>864</v>
      </c>
      <c r="H869" s="368" t="s">
        <v>486</v>
      </c>
      <c r="I869" s="368" t="s">
        <v>796</v>
      </c>
      <c r="J869" s="368" t="s">
        <v>1185</v>
      </c>
      <c r="K869" s="368" t="s">
        <v>818</v>
      </c>
      <c r="L869" s="369">
        <v>2025</v>
      </c>
      <c r="M869" s="370">
        <v>38000</v>
      </c>
      <c r="N869" s="370">
        <v>4750</v>
      </c>
      <c r="O869" s="368" t="s">
        <v>819</v>
      </c>
    </row>
    <row r="870" spans="1:15" x14ac:dyDescent="0.3">
      <c r="A870" s="368" t="s">
        <v>726</v>
      </c>
      <c r="B870" s="368" t="s">
        <v>379</v>
      </c>
      <c r="C870" s="368" t="s">
        <v>590</v>
      </c>
      <c r="D870" s="368" t="s">
        <v>124</v>
      </c>
      <c r="E870" s="368" t="s">
        <v>132</v>
      </c>
      <c r="F870" s="368" t="s">
        <v>124</v>
      </c>
      <c r="G870" s="368" t="s">
        <v>864</v>
      </c>
      <c r="H870" s="368" t="s">
        <v>489</v>
      </c>
      <c r="I870" s="368" t="s">
        <v>797</v>
      </c>
      <c r="J870" s="368" t="s">
        <v>1185</v>
      </c>
      <c r="K870" s="368" t="s">
        <v>818</v>
      </c>
      <c r="L870" s="369">
        <v>2025</v>
      </c>
      <c r="M870" s="370">
        <v>935.5</v>
      </c>
      <c r="N870" s="370">
        <v>50</v>
      </c>
      <c r="O870" s="368" t="s">
        <v>819</v>
      </c>
    </row>
    <row r="871" spans="1:15" x14ac:dyDescent="0.3">
      <c r="A871" s="368" t="s">
        <v>726</v>
      </c>
      <c r="B871" s="368" t="s">
        <v>379</v>
      </c>
      <c r="C871" s="368" t="s">
        <v>590</v>
      </c>
      <c r="D871" s="368" t="s">
        <v>124</v>
      </c>
      <c r="E871" s="368" t="s">
        <v>132</v>
      </c>
      <c r="F871" s="368" t="s">
        <v>124</v>
      </c>
      <c r="G871" s="368" t="s">
        <v>864</v>
      </c>
      <c r="H871" s="368" t="s">
        <v>543</v>
      </c>
      <c r="I871" s="368" t="s">
        <v>798</v>
      </c>
      <c r="J871" s="368" t="s">
        <v>756</v>
      </c>
      <c r="K871" s="368" t="s">
        <v>818</v>
      </c>
      <c r="L871" s="369">
        <v>2025</v>
      </c>
      <c r="M871" s="370">
        <v>100</v>
      </c>
      <c r="N871" s="370">
        <v>20</v>
      </c>
      <c r="O871" s="368" t="s">
        <v>819</v>
      </c>
    </row>
    <row r="872" spans="1:15" x14ac:dyDescent="0.3">
      <c r="A872" s="368" t="s">
        <v>726</v>
      </c>
      <c r="B872" s="368" t="s">
        <v>379</v>
      </c>
      <c r="C872" s="368" t="s">
        <v>590</v>
      </c>
      <c r="D872" s="368" t="s">
        <v>124</v>
      </c>
      <c r="E872" s="368" t="s">
        <v>132</v>
      </c>
      <c r="F872" s="368" t="s">
        <v>124</v>
      </c>
      <c r="G872" s="368" t="s">
        <v>864</v>
      </c>
      <c r="H872" s="368" t="s">
        <v>380</v>
      </c>
      <c r="I872" s="368" t="s">
        <v>785</v>
      </c>
      <c r="J872" s="368" t="s">
        <v>757</v>
      </c>
      <c r="K872" s="368" t="s">
        <v>818</v>
      </c>
      <c r="L872" s="369">
        <v>2025</v>
      </c>
      <c r="M872" s="370">
        <v>44103.199999999997</v>
      </c>
      <c r="N872" s="370">
        <v>19010</v>
      </c>
      <c r="O872" s="368" t="s">
        <v>819</v>
      </c>
    </row>
    <row r="873" spans="1:15" x14ac:dyDescent="0.3">
      <c r="A873" s="368" t="s">
        <v>726</v>
      </c>
      <c r="B873" s="368" t="s">
        <v>379</v>
      </c>
      <c r="C873" s="368" t="s">
        <v>590</v>
      </c>
      <c r="D873" s="368" t="s">
        <v>124</v>
      </c>
      <c r="E873" s="368" t="s">
        <v>132</v>
      </c>
      <c r="F873" s="368" t="s">
        <v>124</v>
      </c>
      <c r="G873" s="368" t="s">
        <v>864</v>
      </c>
      <c r="H873" s="368" t="s">
        <v>315</v>
      </c>
      <c r="I873" s="368" t="s">
        <v>784</v>
      </c>
      <c r="J873" s="368" t="s">
        <v>745</v>
      </c>
      <c r="K873" s="368" t="s">
        <v>818</v>
      </c>
      <c r="L873" s="369">
        <v>2025</v>
      </c>
      <c r="M873" s="370">
        <v>1845.9621336</v>
      </c>
      <c r="N873" s="370">
        <v>213.9</v>
      </c>
      <c r="O873" s="368" t="s">
        <v>819</v>
      </c>
    </row>
    <row r="874" spans="1:15" x14ac:dyDescent="0.3">
      <c r="A874" s="368" t="s">
        <v>726</v>
      </c>
      <c r="B874" s="368" t="s">
        <v>379</v>
      </c>
      <c r="C874" s="368" t="s">
        <v>590</v>
      </c>
      <c r="D874" s="368" t="s">
        <v>124</v>
      </c>
      <c r="E874" s="368" t="s">
        <v>132</v>
      </c>
      <c r="F874" s="368" t="s">
        <v>124</v>
      </c>
      <c r="G874" s="368" t="s">
        <v>864</v>
      </c>
      <c r="H874" s="368" t="s">
        <v>396</v>
      </c>
      <c r="I874" s="368" t="s">
        <v>788</v>
      </c>
      <c r="J874" s="368" t="s">
        <v>770</v>
      </c>
      <c r="K874" s="368" t="s">
        <v>818</v>
      </c>
      <c r="L874" s="369">
        <v>2025</v>
      </c>
      <c r="M874" s="370">
        <v>57204</v>
      </c>
      <c r="N874" s="370">
        <v>8.1720000000000006</v>
      </c>
      <c r="O874" s="368" t="s">
        <v>819</v>
      </c>
    </row>
    <row r="875" spans="1:15" x14ac:dyDescent="0.3">
      <c r="A875" s="368" t="s">
        <v>726</v>
      </c>
      <c r="B875" s="368" t="s">
        <v>379</v>
      </c>
      <c r="C875" s="368" t="s">
        <v>590</v>
      </c>
      <c r="D875" s="368" t="s">
        <v>124</v>
      </c>
      <c r="E875" s="368" t="s">
        <v>132</v>
      </c>
      <c r="F875" s="368" t="s">
        <v>124</v>
      </c>
      <c r="G875" s="368" t="s">
        <v>864</v>
      </c>
      <c r="H875" s="368" t="s">
        <v>381</v>
      </c>
      <c r="I875" s="368" t="s">
        <v>789</v>
      </c>
      <c r="J875" s="368" t="s">
        <v>757</v>
      </c>
      <c r="K875" s="368" t="s">
        <v>818</v>
      </c>
      <c r="L875" s="369">
        <v>2025</v>
      </c>
      <c r="M875" s="370">
        <v>84058.76</v>
      </c>
      <c r="N875" s="370">
        <v>33094</v>
      </c>
      <c r="O875" s="368" t="s">
        <v>819</v>
      </c>
    </row>
    <row r="876" spans="1:15" x14ac:dyDescent="0.3">
      <c r="A876" s="368" t="s">
        <v>726</v>
      </c>
      <c r="B876" s="368" t="s">
        <v>379</v>
      </c>
      <c r="C876" s="368" t="s">
        <v>590</v>
      </c>
      <c r="D876" s="368" t="s">
        <v>124</v>
      </c>
      <c r="E876" s="368" t="s">
        <v>132</v>
      </c>
      <c r="F876" s="368" t="s">
        <v>124</v>
      </c>
      <c r="G876" s="368" t="s">
        <v>864</v>
      </c>
      <c r="H876" s="368" t="s">
        <v>545</v>
      </c>
      <c r="I876" s="368" t="s">
        <v>786</v>
      </c>
      <c r="J876" s="368" t="s">
        <v>760</v>
      </c>
      <c r="K876" s="368" t="s">
        <v>818</v>
      </c>
      <c r="L876" s="369">
        <v>2025</v>
      </c>
      <c r="M876" s="370">
        <v>2545466.5699999998</v>
      </c>
      <c r="N876" s="370">
        <v>918941</v>
      </c>
      <c r="O876" s="368" t="s">
        <v>819</v>
      </c>
    </row>
    <row r="877" spans="1:15" x14ac:dyDescent="0.3">
      <c r="A877" s="368" t="s">
        <v>726</v>
      </c>
      <c r="B877" s="368" t="s">
        <v>379</v>
      </c>
      <c r="C877" s="368" t="s">
        <v>590</v>
      </c>
      <c r="D877" s="368" t="s">
        <v>124</v>
      </c>
      <c r="E877" s="368" t="s">
        <v>132</v>
      </c>
      <c r="F877" s="368" t="s">
        <v>124</v>
      </c>
      <c r="G877" s="368" t="s">
        <v>864</v>
      </c>
      <c r="H877" s="368" t="s">
        <v>547</v>
      </c>
      <c r="I877" s="368" t="s">
        <v>798</v>
      </c>
      <c r="J877" s="368" t="s">
        <v>760</v>
      </c>
      <c r="K877" s="368" t="s">
        <v>818</v>
      </c>
      <c r="L877" s="369">
        <v>2025</v>
      </c>
      <c r="M877" s="370">
        <v>122820</v>
      </c>
      <c r="N877" s="370">
        <v>46000</v>
      </c>
      <c r="O877" s="368" t="s">
        <v>819</v>
      </c>
    </row>
    <row r="878" spans="1:15" x14ac:dyDescent="0.3">
      <c r="A878" s="368" t="s">
        <v>726</v>
      </c>
      <c r="B878" s="368" t="s">
        <v>379</v>
      </c>
      <c r="C878" s="368" t="s">
        <v>590</v>
      </c>
      <c r="D878" s="368" t="s">
        <v>124</v>
      </c>
      <c r="E878" s="368" t="s">
        <v>132</v>
      </c>
      <c r="F878" s="368" t="s">
        <v>124</v>
      </c>
      <c r="G878" s="368" t="s">
        <v>864</v>
      </c>
      <c r="H878" s="368" t="s">
        <v>535</v>
      </c>
      <c r="I878" s="368" t="s">
        <v>789</v>
      </c>
      <c r="J878" s="368" t="s">
        <v>739</v>
      </c>
      <c r="K878" s="368" t="s">
        <v>818</v>
      </c>
      <c r="L878" s="369">
        <v>2025</v>
      </c>
      <c r="M878" s="370">
        <v>199270.98024084899</v>
      </c>
      <c r="N878" s="370">
        <v>4499.5</v>
      </c>
      <c r="O878" s="368" t="s">
        <v>819</v>
      </c>
    </row>
    <row r="879" spans="1:15" x14ac:dyDescent="0.3">
      <c r="A879" s="368" t="s">
        <v>726</v>
      </c>
      <c r="B879" s="368" t="s">
        <v>379</v>
      </c>
      <c r="C879" s="368" t="s">
        <v>590</v>
      </c>
      <c r="D879" s="368" t="s">
        <v>124</v>
      </c>
      <c r="E879" s="368" t="s">
        <v>132</v>
      </c>
      <c r="F879" s="368" t="s">
        <v>124</v>
      </c>
      <c r="G879" s="368" t="s">
        <v>864</v>
      </c>
      <c r="H879" s="368" t="s">
        <v>319</v>
      </c>
      <c r="I879" s="368" t="s">
        <v>789</v>
      </c>
      <c r="J879" s="368" t="s">
        <v>745</v>
      </c>
      <c r="K879" s="368" t="s">
        <v>818</v>
      </c>
      <c r="L879" s="369">
        <v>2025</v>
      </c>
      <c r="M879" s="370">
        <v>107691.068</v>
      </c>
      <c r="N879" s="370">
        <v>6050.06</v>
      </c>
      <c r="O879" s="368" t="s">
        <v>819</v>
      </c>
    </row>
    <row r="880" spans="1:15" x14ac:dyDescent="0.3">
      <c r="A880" s="368" t="s">
        <v>726</v>
      </c>
      <c r="B880" s="368" t="s">
        <v>379</v>
      </c>
      <c r="C880" s="368" t="s">
        <v>590</v>
      </c>
      <c r="D880" s="368" t="s">
        <v>124</v>
      </c>
      <c r="E880" s="368" t="s">
        <v>132</v>
      </c>
      <c r="F880" s="368" t="s">
        <v>124</v>
      </c>
      <c r="G880" s="368" t="s">
        <v>864</v>
      </c>
      <c r="H880" s="368" t="s">
        <v>536</v>
      </c>
      <c r="I880" s="368" t="s">
        <v>789</v>
      </c>
      <c r="J880" s="368" t="s">
        <v>739</v>
      </c>
      <c r="K880" s="368" t="s">
        <v>818</v>
      </c>
      <c r="L880" s="369">
        <v>2025</v>
      </c>
      <c r="M880" s="370">
        <v>7829.05</v>
      </c>
      <c r="N880" s="370">
        <v>155</v>
      </c>
      <c r="O880" s="368" t="s">
        <v>819</v>
      </c>
    </row>
    <row r="881" spans="1:15" x14ac:dyDescent="0.3">
      <c r="A881" s="368" t="s">
        <v>726</v>
      </c>
      <c r="B881" s="368" t="s">
        <v>379</v>
      </c>
      <c r="C881" s="368" t="s">
        <v>590</v>
      </c>
      <c r="D881" s="368" t="s">
        <v>124</v>
      </c>
      <c r="E881" s="368" t="s">
        <v>132</v>
      </c>
      <c r="F881" s="368" t="s">
        <v>124</v>
      </c>
      <c r="G881" s="368" t="s">
        <v>864</v>
      </c>
      <c r="H881" s="368" t="s">
        <v>550</v>
      </c>
      <c r="I881" s="368" t="s">
        <v>801</v>
      </c>
      <c r="J881" s="368" t="s">
        <v>760</v>
      </c>
      <c r="K881" s="368" t="s">
        <v>818</v>
      </c>
      <c r="L881" s="369">
        <v>2025</v>
      </c>
      <c r="M881" s="370">
        <v>414349</v>
      </c>
      <c r="N881" s="370">
        <v>318730</v>
      </c>
      <c r="O881" s="368" t="s">
        <v>819</v>
      </c>
    </row>
    <row r="882" spans="1:15" x14ac:dyDescent="0.3">
      <c r="A882" s="368" t="s">
        <v>726</v>
      </c>
      <c r="B882" s="368" t="s">
        <v>379</v>
      </c>
      <c r="C882" s="368" t="s">
        <v>590</v>
      </c>
      <c r="D882" s="368" t="s">
        <v>124</v>
      </c>
      <c r="E882" s="368" t="s">
        <v>132</v>
      </c>
      <c r="F882" s="368" t="s">
        <v>124</v>
      </c>
      <c r="G882" s="368" t="s">
        <v>864</v>
      </c>
      <c r="H882" s="368" t="s">
        <v>501</v>
      </c>
      <c r="I882" s="368" t="s">
        <v>785</v>
      </c>
      <c r="J882" s="368" t="s">
        <v>1185</v>
      </c>
      <c r="K882" s="368" t="s">
        <v>818</v>
      </c>
      <c r="L882" s="369">
        <v>2025</v>
      </c>
      <c r="M882" s="370">
        <v>43350</v>
      </c>
      <c r="N882" s="370">
        <v>5100</v>
      </c>
      <c r="O882" s="368" t="s">
        <v>819</v>
      </c>
    </row>
    <row r="883" spans="1:15" x14ac:dyDescent="0.3">
      <c r="A883" s="368" t="s">
        <v>726</v>
      </c>
      <c r="B883" s="368" t="s">
        <v>379</v>
      </c>
      <c r="C883" s="368" t="s">
        <v>590</v>
      </c>
      <c r="D883" s="368" t="s">
        <v>124</v>
      </c>
      <c r="E883" s="368" t="s">
        <v>132</v>
      </c>
      <c r="F883" s="368" t="s">
        <v>124</v>
      </c>
      <c r="G883" s="368" t="s">
        <v>864</v>
      </c>
      <c r="H883" s="368" t="s">
        <v>537</v>
      </c>
      <c r="I883" s="368" t="s">
        <v>798</v>
      </c>
      <c r="J883" s="368" t="s">
        <v>739</v>
      </c>
      <c r="K883" s="368" t="s">
        <v>818</v>
      </c>
      <c r="L883" s="369">
        <v>2025</v>
      </c>
      <c r="M883" s="370">
        <v>182952</v>
      </c>
      <c r="N883" s="370">
        <v>3960</v>
      </c>
      <c r="O883" s="368" t="s">
        <v>819</v>
      </c>
    </row>
    <row r="884" spans="1:15" x14ac:dyDescent="0.3">
      <c r="A884" s="368" t="s">
        <v>726</v>
      </c>
      <c r="B884" s="368" t="s">
        <v>379</v>
      </c>
      <c r="C884" s="368" t="s">
        <v>590</v>
      </c>
      <c r="D884" s="368" t="s">
        <v>124</v>
      </c>
      <c r="E884" s="368" t="s">
        <v>132</v>
      </c>
      <c r="F884" s="368" t="s">
        <v>124</v>
      </c>
      <c r="G884" s="368" t="s">
        <v>864</v>
      </c>
      <c r="H884" s="368" t="s">
        <v>320</v>
      </c>
      <c r="I884" s="368" t="s">
        <v>797</v>
      </c>
      <c r="J884" s="368" t="s">
        <v>745</v>
      </c>
      <c r="K884" s="368" t="s">
        <v>818</v>
      </c>
      <c r="L884" s="369">
        <v>2025</v>
      </c>
      <c r="M884" s="370">
        <v>53084.29</v>
      </c>
      <c r="N884" s="370">
        <v>5587.82</v>
      </c>
      <c r="O884" s="368" t="s">
        <v>819</v>
      </c>
    </row>
    <row r="885" spans="1:15" x14ac:dyDescent="0.3">
      <c r="A885" s="368" t="s">
        <v>726</v>
      </c>
      <c r="B885" s="368" t="s">
        <v>379</v>
      </c>
      <c r="C885" s="368" t="s">
        <v>590</v>
      </c>
      <c r="D885" s="368" t="s">
        <v>124</v>
      </c>
      <c r="E885" s="368" t="s">
        <v>132</v>
      </c>
      <c r="F885" s="368" t="s">
        <v>124</v>
      </c>
      <c r="G885" s="368" t="s">
        <v>864</v>
      </c>
      <c r="H885" s="368" t="s">
        <v>503</v>
      </c>
      <c r="I885" s="368" t="s">
        <v>788</v>
      </c>
      <c r="J885" s="368" t="s">
        <v>1185</v>
      </c>
      <c r="K885" s="368" t="s">
        <v>818</v>
      </c>
      <c r="L885" s="369">
        <v>2025</v>
      </c>
      <c r="M885" s="370">
        <v>210000</v>
      </c>
      <c r="N885" s="370">
        <v>15000</v>
      </c>
      <c r="O885" s="368" t="s">
        <v>819</v>
      </c>
    </row>
    <row r="886" spans="1:15" x14ac:dyDescent="0.3">
      <c r="A886" s="368" t="s">
        <v>726</v>
      </c>
      <c r="B886" s="368" t="s">
        <v>379</v>
      </c>
      <c r="C886" s="368" t="s">
        <v>590</v>
      </c>
      <c r="D886" s="368" t="s">
        <v>124</v>
      </c>
      <c r="E886" s="368" t="s">
        <v>132</v>
      </c>
      <c r="F886" s="368" t="s">
        <v>124</v>
      </c>
      <c r="G886" s="368" t="s">
        <v>864</v>
      </c>
      <c r="H886" s="368" t="s">
        <v>398</v>
      </c>
      <c r="I886" s="368" t="s">
        <v>786</v>
      </c>
      <c r="J886" s="368" t="s">
        <v>770</v>
      </c>
      <c r="K886" s="368" t="s">
        <v>818</v>
      </c>
      <c r="L886" s="369">
        <v>2025</v>
      </c>
      <c r="M886" s="370">
        <v>421875</v>
      </c>
      <c r="N886" s="370">
        <v>56250</v>
      </c>
      <c r="O886" s="368" t="s">
        <v>819</v>
      </c>
    </row>
    <row r="887" spans="1:15" x14ac:dyDescent="0.3">
      <c r="A887" s="368" t="s">
        <v>726</v>
      </c>
      <c r="B887" s="368" t="s">
        <v>379</v>
      </c>
      <c r="C887" s="368" t="s">
        <v>590</v>
      </c>
      <c r="D887" s="368" t="s">
        <v>124</v>
      </c>
      <c r="E887" s="368" t="s">
        <v>132</v>
      </c>
      <c r="F887" s="368" t="s">
        <v>124</v>
      </c>
      <c r="G887" s="368" t="s">
        <v>864</v>
      </c>
      <c r="H887" s="368" t="s">
        <v>563</v>
      </c>
      <c r="I887" s="368" t="s">
        <v>787</v>
      </c>
      <c r="J887" s="368" t="s">
        <v>761</v>
      </c>
      <c r="K887" s="368" t="s">
        <v>818</v>
      </c>
      <c r="L887" s="369">
        <v>2025</v>
      </c>
      <c r="M887" s="370">
        <v>313400</v>
      </c>
      <c r="N887" s="370">
        <v>20000</v>
      </c>
      <c r="O887" s="368" t="s">
        <v>819</v>
      </c>
    </row>
    <row r="888" spans="1:15" x14ac:dyDescent="0.3">
      <c r="A888" s="368" t="s">
        <v>726</v>
      </c>
      <c r="B888" s="368" t="s">
        <v>379</v>
      </c>
      <c r="C888" s="368" t="s">
        <v>590</v>
      </c>
      <c r="D888" s="368" t="s">
        <v>124</v>
      </c>
      <c r="E888" s="368" t="s">
        <v>132</v>
      </c>
      <c r="F888" s="368" t="s">
        <v>124</v>
      </c>
      <c r="G888" s="368" t="s">
        <v>864</v>
      </c>
      <c r="H888" s="368" t="s">
        <v>506</v>
      </c>
      <c r="I888" s="368" t="s">
        <v>798</v>
      </c>
      <c r="J888" s="368" t="s">
        <v>1185</v>
      </c>
      <c r="K888" s="368" t="s">
        <v>818</v>
      </c>
      <c r="L888" s="369">
        <v>2025</v>
      </c>
      <c r="M888" s="370">
        <v>22620</v>
      </c>
      <c r="N888" s="370">
        <v>1300</v>
      </c>
      <c r="O888" s="368" t="s">
        <v>819</v>
      </c>
    </row>
    <row r="889" spans="1:15" x14ac:dyDescent="0.3">
      <c r="A889" s="368" t="s">
        <v>726</v>
      </c>
      <c r="B889" s="368" t="s">
        <v>379</v>
      </c>
      <c r="C889" s="368" t="s">
        <v>590</v>
      </c>
      <c r="D889" s="368" t="s">
        <v>124</v>
      </c>
      <c r="E889" s="368" t="s">
        <v>132</v>
      </c>
      <c r="F889" s="368" t="s">
        <v>124</v>
      </c>
      <c r="G889" s="368" t="s">
        <v>864</v>
      </c>
      <c r="H889" s="368" t="s">
        <v>542</v>
      </c>
      <c r="I889" s="368" t="s">
        <v>800</v>
      </c>
      <c r="J889" s="368" t="s">
        <v>745</v>
      </c>
      <c r="K889" s="368" t="s">
        <v>818</v>
      </c>
      <c r="L889" s="369">
        <v>2025</v>
      </c>
      <c r="M889" s="370">
        <v>42618.16</v>
      </c>
      <c r="N889" s="370">
        <v>3278.32</v>
      </c>
      <c r="O889" s="368" t="s">
        <v>819</v>
      </c>
    </row>
    <row r="890" spans="1:15" x14ac:dyDescent="0.3">
      <c r="A890" s="368" t="s">
        <v>726</v>
      </c>
      <c r="B890" s="368" t="s">
        <v>379</v>
      </c>
      <c r="C890" s="368" t="s">
        <v>590</v>
      </c>
      <c r="D890" s="368" t="s">
        <v>124</v>
      </c>
      <c r="E890" s="368" t="s">
        <v>132</v>
      </c>
      <c r="F890" s="368" t="s">
        <v>124</v>
      </c>
      <c r="G890" s="368" t="s">
        <v>864</v>
      </c>
      <c r="H890" s="368" t="s">
        <v>328</v>
      </c>
      <c r="I890" s="368" t="s">
        <v>786</v>
      </c>
      <c r="J890" s="368" t="s">
        <v>745</v>
      </c>
      <c r="K890" s="368" t="s">
        <v>818</v>
      </c>
      <c r="L890" s="369">
        <v>2025</v>
      </c>
      <c r="M890" s="370">
        <v>7875</v>
      </c>
      <c r="N890" s="370">
        <v>525</v>
      </c>
      <c r="O890" s="368" t="s">
        <v>819</v>
      </c>
    </row>
    <row r="891" spans="1:15" x14ac:dyDescent="0.3">
      <c r="A891" s="368" t="s">
        <v>726</v>
      </c>
      <c r="B891" s="368" t="s">
        <v>379</v>
      </c>
      <c r="C891" s="368" t="s">
        <v>590</v>
      </c>
      <c r="D891" s="368" t="s">
        <v>124</v>
      </c>
      <c r="E891" s="368" t="s">
        <v>132</v>
      </c>
      <c r="F891" s="368" t="s">
        <v>124</v>
      </c>
      <c r="G891" s="368" t="s">
        <v>864</v>
      </c>
      <c r="H891" s="368" t="s">
        <v>329</v>
      </c>
      <c r="I891" s="368" t="s">
        <v>799</v>
      </c>
      <c r="J891" s="368" t="s">
        <v>745</v>
      </c>
      <c r="K891" s="368" t="s">
        <v>818</v>
      </c>
      <c r="L891" s="369">
        <v>2025</v>
      </c>
      <c r="M891" s="370">
        <v>9513.24</v>
      </c>
      <c r="N891" s="370">
        <v>864.84</v>
      </c>
      <c r="O891" s="368" t="s">
        <v>819</v>
      </c>
    </row>
    <row r="892" spans="1:15" x14ac:dyDescent="0.3">
      <c r="A892" s="368" t="s">
        <v>726</v>
      </c>
      <c r="B892" s="368" t="s">
        <v>379</v>
      </c>
      <c r="C892" s="368" t="s">
        <v>590</v>
      </c>
      <c r="D892" s="368" t="s">
        <v>124</v>
      </c>
      <c r="E892" s="368" t="s">
        <v>132</v>
      </c>
      <c r="F892" s="368" t="s">
        <v>124</v>
      </c>
      <c r="G892" s="368" t="s">
        <v>864</v>
      </c>
      <c r="H892" s="368" t="s">
        <v>330</v>
      </c>
      <c r="I892" s="368" t="s">
        <v>788</v>
      </c>
      <c r="J892" s="368" t="s">
        <v>745</v>
      </c>
      <c r="K892" s="368" t="s">
        <v>818</v>
      </c>
      <c r="L892" s="369">
        <v>2025</v>
      </c>
      <c r="M892" s="370">
        <v>19444275.199999999</v>
      </c>
      <c r="N892" s="370">
        <v>1215267.2</v>
      </c>
      <c r="O892" s="368" t="s">
        <v>819</v>
      </c>
    </row>
    <row r="893" spans="1:15" x14ac:dyDescent="0.3">
      <c r="A893" s="368" t="s">
        <v>726</v>
      </c>
      <c r="B893" s="368" t="s">
        <v>379</v>
      </c>
      <c r="C893" s="368" t="s">
        <v>590</v>
      </c>
      <c r="D893" s="368" t="s">
        <v>124</v>
      </c>
      <c r="E893" s="368" t="s">
        <v>132</v>
      </c>
      <c r="F893" s="368" t="s">
        <v>124</v>
      </c>
      <c r="G893" s="368" t="s">
        <v>864</v>
      </c>
      <c r="H893" s="368" t="s">
        <v>333</v>
      </c>
      <c r="I893" s="368" t="s">
        <v>784</v>
      </c>
      <c r="J893" s="368" t="s">
        <v>745</v>
      </c>
      <c r="K893" s="368" t="s">
        <v>818</v>
      </c>
      <c r="L893" s="369">
        <v>2025</v>
      </c>
      <c r="M893" s="370">
        <v>14976</v>
      </c>
      <c r="N893" s="370">
        <v>1872</v>
      </c>
      <c r="O893" s="368" t="s">
        <v>819</v>
      </c>
    </row>
    <row r="894" spans="1:15" x14ac:dyDescent="0.3">
      <c r="A894" s="368" t="s">
        <v>726</v>
      </c>
      <c r="B894" s="368" t="s">
        <v>379</v>
      </c>
      <c r="C894" s="368" t="s">
        <v>590</v>
      </c>
      <c r="D894" s="368" t="s">
        <v>124</v>
      </c>
      <c r="E894" s="368" t="s">
        <v>132</v>
      </c>
      <c r="F894" s="368" t="s">
        <v>124</v>
      </c>
      <c r="G894" s="368" t="s">
        <v>864</v>
      </c>
      <c r="H894" s="368" t="s">
        <v>334</v>
      </c>
      <c r="I894" s="368" t="s">
        <v>790</v>
      </c>
      <c r="J894" s="368" t="s">
        <v>745</v>
      </c>
      <c r="K894" s="368" t="s">
        <v>818</v>
      </c>
      <c r="L894" s="369">
        <v>2025</v>
      </c>
      <c r="M894" s="370">
        <v>13896.1515</v>
      </c>
      <c r="N894" s="370">
        <v>784.65</v>
      </c>
      <c r="O894" s="368" t="s">
        <v>819</v>
      </c>
    </row>
    <row r="895" spans="1:15" x14ac:dyDescent="0.3">
      <c r="A895" s="368" t="s">
        <v>726</v>
      </c>
      <c r="B895" s="368" t="s">
        <v>379</v>
      </c>
      <c r="C895" s="368" t="s">
        <v>590</v>
      </c>
      <c r="D895" s="368" t="s">
        <v>124</v>
      </c>
      <c r="E895" s="368" t="s">
        <v>132</v>
      </c>
      <c r="F895" s="368" t="s">
        <v>124</v>
      </c>
      <c r="G895" s="368" t="s">
        <v>864</v>
      </c>
      <c r="H895" s="368" t="s">
        <v>336</v>
      </c>
      <c r="I895" s="368" t="s">
        <v>787</v>
      </c>
      <c r="J895" s="368" t="s">
        <v>745</v>
      </c>
      <c r="K895" s="368" t="s">
        <v>818</v>
      </c>
      <c r="L895" s="369">
        <v>2025</v>
      </c>
      <c r="M895" s="370">
        <v>91500</v>
      </c>
      <c r="N895" s="370">
        <v>5000</v>
      </c>
      <c r="O895" s="368" t="s">
        <v>819</v>
      </c>
    </row>
    <row r="896" spans="1:15" x14ac:dyDescent="0.3">
      <c r="A896" s="368" t="s">
        <v>726</v>
      </c>
      <c r="B896" s="368" t="s">
        <v>379</v>
      </c>
      <c r="C896" s="368" t="s">
        <v>590</v>
      </c>
      <c r="D896" s="368" t="s">
        <v>124</v>
      </c>
      <c r="E896" s="368" t="s">
        <v>132</v>
      </c>
      <c r="F896" s="368" t="s">
        <v>124</v>
      </c>
      <c r="G896" s="368" t="s">
        <v>864</v>
      </c>
      <c r="H896" s="368" t="s">
        <v>337</v>
      </c>
      <c r="I896" s="368" t="s">
        <v>784</v>
      </c>
      <c r="J896" s="368" t="s">
        <v>745</v>
      </c>
      <c r="K896" s="368" t="s">
        <v>818</v>
      </c>
      <c r="L896" s="369">
        <v>2025</v>
      </c>
      <c r="M896" s="370">
        <v>65828.88</v>
      </c>
      <c r="N896" s="370">
        <v>7033</v>
      </c>
      <c r="O896" s="368" t="s">
        <v>819</v>
      </c>
    </row>
    <row r="897" spans="1:15" x14ac:dyDescent="0.3">
      <c r="A897" s="368" t="s">
        <v>726</v>
      </c>
      <c r="B897" s="368" t="s">
        <v>379</v>
      </c>
      <c r="C897" s="368" t="s">
        <v>590</v>
      </c>
      <c r="D897" s="368" t="s">
        <v>124</v>
      </c>
      <c r="E897" s="368" t="s">
        <v>132</v>
      </c>
      <c r="F897" s="368" t="s">
        <v>124</v>
      </c>
      <c r="G897" s="368" t="s">
        <v>864</v>
      </c>
      <c r="H897" s="368" t="s">
        <v>567</v>
      </c>
      <c r="I897" s="368" t="s">
        <v>795</v>
      </c>
      <c r="J897" s="368" t="s">
        <v>773</v>
      </c>
      <c r="K897" s="368" t="s">
        <v>818</v>
      </c>
      <c r="L897" s="369">
        <v>2025</v>
      </c>
      <c r="M897" s="370">
        <v>244.8</v>
      </c>
      <c r="N897" s="370">
        <v>120</v>
      </c>
      <c r="O897" s="368" t="s">
        <v>821</v>
      </c>
    </row>
    <row r="898" spans="1:15" x14ac:dyDescent="0.3">
      <c r="A898" s="368" t="s">
        <v>726</v>
      </c>
      <c r="B898" s="368" t="s">
        <v>379</v>
      </c>
      <c r="C898" s="368" t="s">
        <v>590</v>
      </c>
      <c r="D898" s="368" t="s">
        <v>124</v>
      </c>
      <c r="E898" s="368" t="s">
        <v>132</v>
      </c>
      <c r="F898" s="368" t="s">
        <v>124</v>
      </c>
      <c r="G898" s="368" t="s">
        <v>864</v>
      </c>
      <c r="H898" s="368" t="s">
        <v>508</v>
      </c>
      <c r="I898" s="368" t="s">
        <v>798</v>
      </c>
      <c r="J898" s="368" t="s">
        <v>1185</v>
      </c>
      <c r="K898" s="368" t="s">
        <v>818</v>
      </c>
      <c r="L898" s="369">
        <v>2025</v>
      </c>
      <c r="M898" s="370">
        <v>21000</v>
      </c>
      <c r="N898" s="370">
        <v>3000</v>
      </c>
      <c r="O898" s="368" t="s">
        <v>819</v>
      </c>
    </row>
    <row r="899" spans="1:15" x14ac:dyDescent="0.3">
      <c r="A899" s="368" t="s">
        <v>726</v>
      </c>
      <c r="B899" s="368" t="s">
        <v>379</v>
      </c>
      <c r="C899" s="368" t="s">
        <v>590</v>
      </c>
      <c r="D899" s="368" t="s">
        <v>124</v>
      </c>
      <c r="E899" s="368" t="s">
        <v>132</v>
      </c>
      <c r="F899" s="368" t="s">
        <v>124</v>
      </c>
      <c r="G899" s="368" t="s">
        <v>864</v>
      </c>
      <c r="H899" s="368" t="s">
        <v>509</v>
      </c>
      <c r="I899" s="368" t="s">
        <v>798</v>
      </c>
      <c r="J899" s="368" t="s">
        <v>1185</v>
      </c>
      <c r="K899" s="368" t="s">
        <v>818</v>
      </c>
      <c r="L899" s="369">
        <v>2025</v>
      </c>
      <c r="M899" s="370">
        <v>2339.95388188074</v>
      </c>
      <c r="N899" s="370">
        <v>301</v>
      </c>
      <c r="O899" s="368" t="s">
        <v>819</v>
      </c>
    </row>
    <row r="900" spans="1:15" x14ac:dyDescent="0.3">
      <c r="A900" s="368" t="s">
        <v>726</v>
      </c>
      <c r="B900" s="368" t="s">
        <v>379</v>
      </c>
      <c r="C900" s="368" t="s">
        <v>590</v>
      </c>
      <c r="D900" s="368" t="s">
        <v>124</v>
      </c>
      <c r="E900" s="368" t="s">
        <v>132</v>
      </c>
      <c r="F900" s="368" t="s">
        <v>124</v>
      </c>
      <c r="G900" s="368" t="s">
        <v>864</v>
      </c>
      <c r="H900" s="368" t="s">
        <v>510</v>
      </c>
      <c r="I900" s="368" t="s">
        <v>798</v>
      </c>
      <c r="J900" s="368" t="s">
        <v>1185</v>
      </c>
      <c r="K900" s="368" t="s">
        <v>818</v>
      </c>
      <c r="L900" s="369">
        <v>2025</v>
      </c>
      <c r="M900" s="370">
        <v>961.95</v>
      </c>
      <c r="N900" s="370">
        <v>165</v>
      </c>
      <c r="O900" s="368" t="s">
        <v>819</v>
      </c>
    </row>
    <row r="901" spans="1:15" x14ac:dyDescent="0.3">
      <c r="A901" s="368" t="s">
        <v>726</v>
      </c>
      <c r="B901" s="368" t="s">
        <v>379</v>
      </c>
      <c r="C901" s="368" t="s">
        <v>590</v>
      </c>
      <c r="D901" s="368" t="s">
        <v>124</v>
      </c>
      <c r="E901" s="368" t="s">
        <v>132</v>
      </c>
      <c r="F901" s="368" t="s">
        <v>124</v>
      </c>
      <c r="G901" s="368" t="s">
        <v>864</v>
      </c>
      <c r="H901" s="368" t="s">
        <v>511</v>
      </c>
      <c r="I901" s="368" t="s">
        <v>785</v>
      </c>
      <c r="J901" s="368" t="s">
        <v>1185</v>
      </c>
      <c r="K901" s="368" t="s">
        <v>818</v>
      </c>
      <c r="L901" s="369">
        <v>2025</v>
      </c>
      <c r="M901" s="370">
        <v>57502.5</v>
      </c>
      <c r="N901" s="370">
        <v>6765</v>
      </c>
      <c r="O901" s="368" t="s">
        <v>819</v>
      </c>
    </row>
    <row r="902" spans="1:15" x14ac:dyDescent="0.3">
      <c r="A902" s="368" t="s">
        <v>726</v>
      </c>
      <c r="B902" s="368" t="s">
        <v>379</v>
      </c>
      <c r="C902" s="368" t="s">
        <v>590</v>
      </c>
      <c r="D902" s="368" t="s">
        <v>124</v>
      </c>
      <c r="E902" s="368" t="s">
        <v>132</v>
      </c>
      <c r="F902" s="368" t="s">
        <v>124</v>
      </c>
      <c r="G902" s="368" t="s">
        <v>864</v>
      </c>
      <c r="H902" s="368" t="s">
        <v>338</v>
      </c>
      <c r="I902" s="368" t="s">
        <v>786</v>
      </c>
      <c r="J902" s="368" t="s">
        <v>745</v>
      </c>
      <c r="K902" s="368" t="s">
        <v>818</v>
      </c>
      <c r="L902" s="369">
        <v>2025</v>
      </c>
      <c r="M902" s="370">
        <v>7879.2</v>
      </c>
      <c r="N902" s="370">
        <v>420</v>
      </c>
      <c r="O902" s="368" t="s">
        <v>819</v>
      </c>
    </row>
    <row r="903" spans="1:15" x14ac:dyDescent="0.3">
      <c r="A903" s="368" t="s">
        <v>726</v>
      </c>
      <c r="B903" s="368" t="s">
        <v>379</v>
      </c>
      <c r="C903" s="368" t="s">
        <v>590</v>
      </c>
      <c r="D903" s="368" t="s">
        <v>124</v>
      </c>
      <c r="E903" s="368" t="s">
        <v>132</v>
      </c>
      <c r="F903" s="368" t="s">
        <v>124</v>
      </c>
      <c r="G903" s="368" t="s">
        <v>864</v>
      </c>
      <c r="H903" s="368" t="s">
        <v>432</v>
      </c>
      <c r="I903" s="368" t="s">
        <v>798</v>
      </c>
      <c r="J903" s="368" t="s">
        <v>774</v>
      </c>
      <c r="K903" s="368" t="s">
        <v>818</v>
      </c>
      <c r="L903" s="369">
        <v>2025</v>
      </c>
      <c r="M903" s="370">
        <v>437825.7</v>
      </c>
      <c r="N903" s="370">
        <v>112263</v>
      </c>
      <c r="O903" s="368" t="s">
        <v>821</v>
      </c>
    </row>
    <row r="904" spans="1:15" x14ac:dyDescent="0.3">
      <c r="A904" s="368" t="s">
        <v>726</v>
      </c>
      <c r="B904" s="368" t="s">
        <v>379</v>
      </c>
      <c r="C904" s="368" t="s">
        <v>590</v>
      </c>
      <c r="D904" s="368" t="s">
        <v>124</v>
      </c>
      <c r="E904" s="368" t="s">
        <v>132</v>
      </c>
      <c r="F904" s="368" t="s">
        <v>124</v>
      </c>
      <c r="G904" s="368" t="s">
        <v>864</v>
      </c>
      <c r="H904" s="368" t="s">
        <v>433</v>
      </c>
      <c r="I904" s="368" t="s">
        <v>798</v>
      </c>
      <c r="J904" s="368" t="s">
        <v>774</v>
      </c>
      <c r="K904" s="368" t="s">
        <v>818</v>
      </c>
      <c r="L904" s="369">
        <v>2025</v>
      </c>
      <c r="M904" s="370">
        <v>22393.518400000001</v>
      </c>
      <c r="N904" s="370">
        <v>824</v>
      </c>
      <c r="O904" s="368" t="s">
        <v>821</v>
      </c>
    </row>
    <row r="905" spans="1:15" x14ac:dyDescent="0.3">
      <c r="A905" s="368" t="s">
        <v>726</v>
      </c>
      <c r="B905" s="368" t="s">
        <v>379</v>
      </c>
      <c r="C905" s="368" t="s">
        <v>590</v>
      </c>
      <c r="D905" s="368" t="s">
        <v>124</v>
      </c>
      <c r="E905" s="368" t="s">
        <v>132</v>
      </c>
      <c r="F905" s="368" t="s">
        <v>124</v>
      </c>
      <c r="G905" s="368" t="s">
        <v>864</v>
      </c>
      <c r="H905" s="368" t="s">
        <v>434</v>
      </c>
      <c r="I905" s="368" t="s">
        <v>798</v>
      </c>
      <c r="J905" s="368" t="s">
        <v>774</v>
      </c>
      <c r="K905" s="368" t="s">
        <v>818</v>
      </c>
      <c r="L905" s="369">
        <v>2025</v>
      </c>
      <c r="M905" s="370">
        <v>298360</v>
      </c>
      <c r="N905" s="370">
        <v>74590</v>
      </c>
      <c r="O905" s="368" t="s">
        <v>821</v>
      </c>
    </row>
    <row r="906" spans="1:15" x14ac:dyDescent="0.3">
      <c r="A906" s="368" t="s">
        <v>726</v>
      </c>
      <c r="B906" s="368" t="s">
        <v>379</v>
      </c>
      <c r="C906" s="368" t="s">
        <v>590</v>
      </c>
      <c r="D906" s="368" t="s">
        <v>124</v>
      </c>
      <c r="E906" s="368" t="s">
        <v>132</v>
      </c>
      <c r="F906" s="368" t="s">
        <v>124</v>
      </c>
      <c r="G906" s="368" t="s">
        <v>864</v>
      </c>
      <c r="H906" s="368" t="s">
        <v>539</v>
      </c>
      <c r="I906" s="368" t="s">
        <v>789</v>
      </c>
      <c r="J906" s="368" t="s">
        <v>740</v>
      </c>
      <c r="K906" s="368" t="s">
        <v>818</v>
      </c>
      <c r="L906" s="369">
        <v>2025</v>
      </c>
      <c r="M906" s="370">
        <v>2846666.8333124998</v>
      </c>
      <c r="N906" s="370">
        <v>311203.44750000001</v>
      </c>
      <c r="O906" s="368" t="s">
        <v>819</v>
      </c>
    </row>
    <row r="907" spans="1:15" x14ac:dyDescent="0.3">
      <c r="A907" s="368" t="s">
        <v>726</v>
      </c>
      <c r="B907" s="368" t="s">
        <v>379</v>
      </c>
      <c r="C907" s="368" t="s">
        <v>590</v>
      </c>
      <c r="D907" s="368" t="s">
        <v>124</v>
      </c>
      <c r="E907" s="368" t="s">
        <v>132</v>
      </c>
      <c r="F907" s="368" t="s">
        <v>124</v>
      </c>
      <c r="G907" s="368" t="s">
        <v>864</v>
      </c>
      <c r="H907" s="368" t="s">
        <v>420</v>
      </c>
      <c r="I907" s="368" t="s">
        <v>789</v>
      </c>
      <c r="J907" s="368" t="s">
        <v>781</v>
      </c>
      <c r="K907" s="368" t="s">
        <v>818</v>
      </c>
      <c r="L907" s="369">
        <v>2025</v>
      </c>
      <c r="M907" s="370">
        <v>60291.25</v>
      </c>
      <c r="N907" s="370">
        <v>43375</v>
      </c>
      <c r="O907" s="368" t="s">
        <v>819</v>
      </c>
    </row>
    <row r="908" spans="1:15" x14ac:dyDescent="0.3">
      <c r="A908" s="368" t="s">
        <v>726</v>
      </c>
      <c r="B908" s="368" t="s">
        <v>379</v>
      </c>
      <c r="C908" s="368" t="s">
        <v>590</v>
      </c>
      <c r="D908" s="368" t="s">
        <v>124</v>
      </c>
      <c r="E908" s="368" t="s">
        <v>132</v>
      </c>
      <c r="F908" s="368" t="s">
        <v>124</v>
      </c>
      <c r="G908" s="368" t="s">
        <v>864</v>
      </c>
      <c r="H908" s="368" t="s">
        <v>513</v>
      </c>
      <c r="I908" s="368" t="s">
        <v>798</v>
      </c>
      <c r="J908" s="368" t="s">
        <v>1185</v>
      </c>
      <c r="K908" s="368" t="s">
        <v>818</v>
      </c>
      <c r="L908" s="369">
        <v>2025</v>
      </c>
      <c r="M908" s="370">
        <v>70827.716531156999</v>
      </c>
      <c r="N908" s="370">
        <v>7282.0720000000001</v>
      </c>
      <c r="O908" s="368" t="s">
        <v>819</v>
      </c>
    </row>
    <row r="909" spans="1:15" x14ac:dyDescent="0.3">
      <c r="A909" s="368" t="s">
        <v>726</v>
      </c>
      <c r="B909" s="368" t="s">
        <v>379</v>
      </c>
      <c r="C909" s="368" t="s">
        <v>590</v>
      </c>
      <c r="D909" s="368" t="s">
        <v>124</v>
      </c>
      <c r="E909" s="368" t="s">
        <v>132</v>
      </c>
      <c r="F909" s="368" t="s">
        <v>124</v>
      </c>
      <c r="G909" s="368" t="s">
        <v>864</v>
      </c>
      <c r="H909" s="368" t="s">
        <v>708</v>
      </c>
      <c r="I909" s="368" t="s">
        <v>790</v>
      </c>
      <c r="J909" s="368" t="s">
        <v>762</v>
      </c>
      <c r="K909" s="368" t="s">
        <v>818</v>
      </c>
      <c r="L909" s="369">
        <v>2025</v>
      </c>
      <c r="M909" s="370">
        <v>15441.47</v>
      </c>
      <c r="N909" s="370">
        <v>6743</v>
      </c>
      <c r="O909" s="368" t="s">
        <v>819</v>
      </c>
    </row>
    <row r="910" spans="1:15" x14ac:dyDescent="0.3">
      <c r="A910" s="368" t="s">
        <v>726</v>
      </c>
      <c r="B910" s="368" t="s">
        <v>379</v>
      </c>
      <c r="C910" s="368" t="s">
        <v>590</v>
      </c>
      <c r="D910" s="368" t="s">
        <v>124</v>
      </c>
      <c r="E910" s="368" t="s">
        <v>132</v>
      </c>
      <c r="F910" s="368" t="s">
        <v>124</v>
      </c>
      <c r="G910" s="368" t="s">
        <v>864</v>
      </c>
      <c r="H910" s="368" t="s">
        <v>565</v>
      </c>
      <c r="I910" s="368" t="s">
        <v>798</v>
      </c>
      <c r="J910" s="368" t="s">
        <v>767</v>
      </c>
      <c r="K910" s="368" t="s">
        <v>818</v>
      </c>
      <c r="L910" s="369">
        <v>2025</v>
      </c>
      <c r="M910" s="370">
        <v>6852.6</v>
      </c>
      <c r="N910" s="370">
        <v>705</v>
      </c>
      <c r="O910" s="368" t="s">
        <v>819</v>
      </c>
    </row>
    <row r="911" spans="1:15" x14ac:dyDescent="0.3">
      <c r="A911" s="368" t="s">
        <v>726</v>
      </c>
      <c r="B911" s="368" t="s">
        <v>379</v>
      </c>
      <c r="C911" s="368" t="s">
        <v>590</v>
      </c>
      <c r="D911" s="368" t="s">
        <v>124</v>
      </c>
      <c r="E911" s="368" t="s">
        <v>132</v>
      </c>
      <c r="F911" s="368" t="s">
        <v>124</v>
      </c>
      <c r="G911" s="368" t="s">
        <v>864</v>
      </c>
      <c r="H911" s="368" t="s">
        <v>560</v>
      </c>
      <c r="I911" s="368" t="s">
        <v>788</v>
      </c>
      <c r="J911" s="368" t="s">
        <v>761</v>
      </c>
      <c r="K911" s="368" t="s">
        <v>818</v>
      </c>
      <c r="L911" s="369">
        <v>2025</v>
      </c>
      <c r="M911" s="370">
        <v>510648.25</v>
      </c>
      <c r="N911" s="370">
        <v>1458995</v>
      </c>
      <c r="O911" s="368" t="s">
        <v>819</v>
      </c>
    </row>
    <row r="912" spans="1:15" x14ac:dyDescent="0.3">
      <c r="A912" s="368" t="s">
        <v>726</v>
      </c>
      <c r="B912" s="368" t="s">
        <v>379</v>
      </c>
      <c r="C912" s="368" t="s">
        <v>590</v>
      </c>
      <c r="D912" s="368" t="s">
        <v>124</v>
      </c>
      <c r="E912" s="368" t="s">
        <v>132</v>
      </c>
      <c r="F912" s="368" t="s">
        <v>124</v>
      </c>
      <c r="G912" s="368" t="s">
        <v>864</v>
      </c>
      <c r="H912" s="368" t="s">
        <v>540</v>
      </c>
      <c r="I912" s="368" t="s">
        <v>790</v>
      </c>
      <c r="J912" s="368" t="s">
        <v>742</v>
      </c>
      <c r="K912" s="368" t="s">
        <v>818</v>
      </c>
      <c r="L912" s="369">
        <v>2025</v>
      </c>
      <c r="M912" s="370">
        <v>450000</v>
      </c>
      <c r="N912" s="370">
        <v>15000</v>
      </c>
      <c r="O912" s="368" t="s">
        <v>819</v>
      </c>
    </row>
    <row r="913" spans="1:15" x14ac:dyDescent="0.3">
      <c r="A913" s="368" t="s">
        <v>726</v>
      </c>
      <c r="B913" s="368" t="s">
        <v>379</v>
      </c>
      <c r="C913" s="368" t="s">
        <v>590</v>
      </c>
      <c r="D913" s="368" t="s">
        <v>124</v>
      </c>
      <c r="E913" s="368" t="s">
        <v>132</v>
      </c>
      <c r="F913" s="368" t="s">
        <v>124</v>
      </c>
      <c r="G913" s="368" t="s">
        <v>864</v>
      </c>
      <c r="H913" s="368" t="s">
        <v>546</v>
      </c>
      <c r="I913" s="368" t="s">
        <v>801</v>
      </c>
      <c r="J913" s="368" t="s">
        <v>760</v>
      </c>
      <c r="K913" s="368" t="s">
        <v>818</v>
      </c>
      <c r="L913" s="369">
        <v>2025</v>
      </c>
      <c r="M913" s="370">
        <v>2520</v>
      </c>
      <c r="N913" s="370">
        <v>840</v>
      </c>
      <c r="O913" s="368" t="s">
        <v>819</v>
      </c>
    </row>
    <row r="914" spans="1:15" x14ac:dyDescent="0.3">
      <c r="A914" s="368" t="s">
        <v>726</v>
      </c>
      <c r="B914" s="368" t="s">
        <v>379</v>
      </c>
      <c r="C914" s="368" t="s">
        <v>590</v>
      </c>
      <c r="D914" s="368" t="s">
        <v>124</v>
      </c>
      <c r="E914" s="368" t="s">
        <v>132</v>
      </c>
      <c r="F914" s="368" t="s">
        <v>124</v>
      </c>
      <c r="G914" s="368" t="s">
        <v>864</v>
      </c>
      <c r="H914" s="368" t="s">
        <v>437</v>
      </c>
      <c r="I914" s="368" t="s">
        <v>796</v>
      </c>
      <c r="J914" s="368" t="s">
        <v>738</v>
      </c>
      <c r="K914" s="368" t="s">
        <v>818</v>
      </c>
      <c r="L914" s="369">
        <v>2025</v>
      </c>
      <c r="M914" s="370">
        <v>5828354.7599999998</v>
      </c>
      <c r="N914" s="370">
        <v>653403</v>
      </c>
      <c r="O914" s="368" t="s">
        <v>819</v>
      </c>
    </row>
    <row r="915" spans="1:15" x14ac:dyDescent="0.3">
      <c r="A915" s="368" t="s">
        <v>726</v>
      </c>
      <c r="B915" s="368" t="s">
        <v>379</v>
      </c>
      <c r="C915" s="368" t="s">
        <v>590</v>
      </c>
      <c r="D915" s="368" t="s">
        <v>124</v>
      </c>
      <c r="E915" s="368" t="s">
        <v>132</v>
      </c>
      <c r="F915" s="368" t="s">
        <v>124</v>
      </c>
      <c r="G915" s="368" t="s">
        <v>864</v>
      </c>
      <c r="H915" s="368" t="s">
        <v>561</v>
      </c>
      <c r="I915" s="368" t="s">
        <v>789</v>
      </c>
      <c r="J915" s="368" t="s">
        <v>761</v>
      </c>
      <c r="K915" s="368" t="s">
        <v>818</v>
      </c>
      <c r="L915" s="369">
        <v>2025</v>
      </c>
      <c r="M915" s="370">
        <v>408400</v>
      </c>
      <c r="N915" s="370">
        <v>20000</v>
      </c>
      <c r="O915" s="368" t="s">
        <v>819</v>
      </c>
    </row>
    <row r="916" spans="1:15" x14ac:dyDescent="0.3">
      <c r="A916" s="368" t="s">
        <v>726</v>
      </c>
      <c r="B916" s="368" t="s">
        <v>379</v>
      </c>
      <c r="C916" s="368" t="s">
        <v>590</v>
      </c>
      <c r="D916" s="368" t="s">
        <v>124</v>
      </c>
      <c r="E916" s="368" t="s">
        <v>132</v>
      </c>
      <c r="F916" s="368" t="s">
        <v>124</v>
      </c>
      <c r="G916" s="368" t="s">
        <v>864</v>
      </c>
      <c r="H916" s="368" t="s">
        <v>412</v>
      </c>
      <c r="I916" s="368" t="s">
        <v>801</v>
      </c>
      <c r="J916" s="368" t="s">
        <v>1186</v>
      </c>
      <c r="K916" s="368" t="s">
        <v>818</v>
      </c>
      <c r="L916" s="369">
        <v>2025</v>
      </c>
      <c r="M916" s="370">
        <v>59473.4</v>
      </c>
      <c r="N916" s="370">
        <v>3694</v>
      </c>
      <c r="O916" s="368" t="s">
        <v>819</v>
      </c>
    </row>
    <row r="917" spans="1:15" x14ac:dyDescent="0.3">
      <c r="A917" s="368" t="s">
        <v>726</v>
      </c>
      <c r="B917" s="368" t="s">
        <v>379</v>
      </c>
      <c r="C917" s="368" t="s">
        <v>590</v>
      </c>
      <c r="D917" s="368" t="s">
        <v>124</v>
      </c>
      <c r="E917" s="368" t="s">
        <v>132</v>
      </c>
      <c r="F917" s="368" t="s">
        <v>124</v>
      </c>
      <c r="G917" s="368" t="s">
        <v>864</v>
      </c>
      <c r="H917" s="368" t="s">
        <v>423</v>
      </c>
      <c r="I917" s="368" t="s">
        <v>798</v>
      </c>
      <c r="J917" s="368" t="s">
        <v>781</v>
      </c>
      <c r="K917" s="368" t="s">
        <v>818</v>
      </c>
      <c r="L917" s="369">
        <v>2025</v>
      </c>
      <c r="M917" s="370">
        <v>2445.3000000000002</v>
      </c>
      <c r="N917" s="370">
        <v>429</v>
      </c>
      <c r="O917" s="368" t="s">
        <v>819</v>
      </c>
    </row>
    <row r="918" spans="1:15" x14ac:dyDescent="0.3">
      <c r="A918" s="368" t="s">
        <v>726</v>
      </c>
      <c r="B918" s="368" t="s">
        <v>379</v>
      </c>
      <c r="C918" s="368" t="s">
        <v>590</v>
      </c>
      <c r="D918" s="368" t="s">
        <v>124</v>
      </c>
      <c r="E918" s="368" t="s">
        <v>132</v>
      </c>
      <c r="F918" s="368" t="s">
        <v>124</v>
      </c>
      <c r="G918" s="368" t="s">
        <v>864</v>
      </c>
      <c r="H918" s="368" t="s">
        <v>551</v>
      </c>
      <c r="I918" s="368" t="s">
        <v>785</v>
      </c>
      <c r="J918" s="368" t="s">
        <v>760</v>
      </c>
      <c r="K918" s="368" t="s">
        <v>818</v>
      </c>
      <c r="L918" s="369">
        <v>2025</v>
      </c>
      <c r="M918" s="370">
        <v>1499872.7</v>
      </c>
      <c r="N918" s="370">
        <v>1376030</v>
      </c>
      <c r="O918" s="368" t="s">
        <v>819</v>
      </c>
    </row>
    <row r="919" spans="1:15" x14ac:dyDescent="0.3">
      <c r="A919" s="368" t="s">
        <v>726</v>
      </c>
      <c r="B919" s="368" t="s">
        <v>379</v>
      </c>
      <c r="C919" s="368" t="s">
        <v>590</v>
      </c>
      <c r="D919" s="368" t="s">
        <v>124</v>
      </c>
      <c r="E919" s="368" t="s">
        <v>132</v>
      </c>
      <c r="F919" s="368" t="s">
        <v>124</v>
      </c>
      <c r="G919" s="368" t="s">
        <v>864</v>
      </c>
      <c r="H919" s="368" t="s">
        <v>566</v>
      </c>
      <c r="I919" s="368" t="s">
        <v>798</v>
      </c>
      <c r="J919" s="368" t="s">
        <v>767</v>
      </c>
      <c r="K919" s="368" t="s">
        <v>818</v>
      </c>
      <c r="L919" s="369">
        <v>2025</v>
      </c>
      <c r="M919" s="370">
        <v>29600</v>
      </c>
      <c r="N919" s="370">
        <v>1000</v>
      </c>
      <c r="O919" s="368" t="s">
        <v>819</v>
      </c>
    </row>
    <row r="920" spans="1:15" x14ac:dyDescent="0.3">
      <c r="A920" s="368" t="s">
        <v>726</v>
      </c>
      <c r="B920" s="368" t="s">
        <v>379</v>
      </c>
      <c r="C920" s="368" t="s">
        <v>590</v>
      </c>
      <c r="D920" s="368" t="s">
        <v>124</v>
      </c>
      <c r="E920" s="368" t="s">
        <v>132</v>
      </c>
      <c r="F920" s="368" t="s">
        <v>124</v>
      </c>
      <c r="G920" s="368" t="s">
        <v>864</v>
      </c>
      <c r="H920" s="368" t="s">
        <v>438</v>
      </c>
      <c r="I920" s="368" t="s">
        <v>790</v>
      </c>
      <c r="J920" s="368" t="s">
        <v>738</v>
      </c>
      <c r="K920" s="368" t="s">
        <v>818</v>
      </c>
      <c r="L920" s="369">
        <v>2025</v>
      </c>
      <c r="M920" s="370">
        <v>133500</v>
      </c>
      <c r="N920" s="370">
        <v>30000</v>
      </c>
      <c r="O920" s="368" t="s">
        <v>819</v>
      </c>
    </row>
    <row r="921" spans="1:15" x14ac:dyDescent="0.3">
      <c r="A921" s="368" t="s">
        <v>726</v>
      </c>
      <c r="B921" s="368" t="s">
        <v>379</v>
      </c>
      <c r="C921" s="368" t="s">
        <v>590</v>
      </c>
      <c r="D921" s="368" t="s">
        <v>124</v>
      </c>
      <c r="E921" s="368" t="s">
        <v>132</v>
      </c>
      <c r="F921" s="368" t="s">
        <v>124</v>
      </c>
      <c r="G921" s="368" t="s">
        <v>864</v>
      </c>
      <c r="H921" s="368" t="s">
        <v>425</v>
      </c>
      <c r="I921" s="368" t="s">
        <v>798</v>
      </c>
      <c r="J921" s="368" t="s">
        <v>781</v>
      </c>
      <c r="K921" s="368" t="s">
        <v>818</v>
      </c>
      <c r="L921" s="369">
        <v>2025</v>
      </c>
      <c r="M921" s="370">
        <v>1395.35</v>
      </c>
      <c r="N921" s="370">
        <v>215</v>
      </c>
      <c r="O921" s="368" t="s">
        <v>819</v>
      </c>
    </row>
    <row r="922" spans="1:15" x14ac:dyDescent="0.3">
      <c r="A922" s="368" t="s">
        <v>726</v>
      </c>
      <c r="B922" s="368" t="s">
        <v>379</v>
      </c>
      <c r="C922" s="368" t="s">
        <v>590</v>
      </c>
      <c r="D922" s="368" t="s">
        <v>124</v>
      </c>
      <c r="E922" s="368" t="s">
        <v>132</v>
      </c>
      <c r="F922" s="368" t="s">
        <v>124</v>
      </c>
      <c r="G922" s="368" t="s">
        <v>864</v>
      </c>
      <c r="H922" s="368" t="s">
        <v>339</v>
      </c>
      <c r="I922" s="368" t="s">
        <v>790</v>
      </c>
      <c r="J922" s="368" t="s">
        <v>745</v>
      </c>
      <c r="K922" s="368" t="s">
        <v>818</v>
      </c>
      <c r="L922" s="369">
        <v>2025</v>
      </c>
      <c r="M922" s="370">
        <v>13380</v>
      </c>
      <c r="N922" s="370">
        <v>669</v>
      </c>
      <c r="O922" s="368" t="s">
        <v>819</v>
      </c>
    </row>
    <row r="923" spans="1:15" x14ac:dyDescent="0.3">
      <c r="A923" s="368" t="s">
        <v>726</v>
      </c>
      <c r="B923" s="368" t="s">
        <v>379</v>
      </c>
      <c r="C923" s="368" t="s">
        <v>590</v>
      </c>
      <c r="D923" s="368" t="s">
        <v>124</v>
      </c>
      <c r="E923" s="368" t="s">
        <v>132</v>
      </c>
      <c r="F923" s="368" t="s">
        <v>124</v>
      </c>
      <c r="G923" s="368" t="s">
        <v>864</v>
      </c>
      <c r="H923" s="368" t="s">
        <v>340</v>
      </c>
      <c r="I923" s="368" t="s">
        <v>790</v>
      </c>
      <c r="J923" s="368" t="s">
        <v>745</v>
      </c>
      <c r="K923" s="368" t="s">
        <v>818</v>
      </c>
      <c r="L923" s="369">
        <v>2025</v>
      </c>
      <c r="M923" s="370">
        <v>66000</v>
      </c>
      <c r="N923" s="370">
        <v>6000</v>
      </c>
      <c r="O923" s="368" t="s">
        <v>819</v>
      </c>
    </row>
    <row r="924" spans="1:15" x14ac:dyDescent="0.3">
      <c r="A924" s="368" t="s">
        <v>726</v>
      </c>
      <c r="B924" s="368" t="s">
        <v>379</v>
      </c>
      <c r="C924" s="368" t="s">
        <v>590</v>
      </c>
      <c r="D924" s="368" t="s">
        <v>124</v>
      </c>
      <c r="E924" s="368" t="s">
        <v>132</v>
      </c>
      <c r="F924" s="368" t="s">
        <v>124</v>
      </c>
      <c r="G924" s="368" t="s">
        <v>864</v>
      </c>
      <c r="H924" s="368" t="s">
        <v>439</v>
      </c>
      <c r="I924" s="368" t="s">
        <v>785</v>
      </c>
      <c r="J924" s="368" t="s">
        <v>738</v>
      </c>
      <c r="K924" s="368" t="s">
        <v>818</v>
      </c>
      <c r="L924" s="369">
        <v>2025</v>
      </c>
      <c r="M924" s="370">
        <v>6912.2</v>
      </c>
      <c r="N924" s="370">
        <v>340</v>
      </c>
      <c r="O924" s="368" t="s">
        <v>819</v>
      </c>
    </row>
    <row r="925" spans="1:15" x14ac:dyDescent="0.3">
      <c r="A925" s="368" t="s">
        <v>726</v>
      </c>
      <c r="B925" s="368" t="s">
        <v>379</v>
      </c>
      <c r="C925" s="368" t="s">
        <v>590</v>
      </c>
      <c r="D925" s="368" t="s">
        <v>124</v>
      </c>
      <c r="E925" s="368" t="s">
        <v>132</v>
      </c>
      <c r="F925" s="368" t="s">
        <v>124</v>
      </c>
      <c r="G925" s="368" t="s">
        <v>864</v>
      </c>
      <c r="H925" s="368" t="s">
        <v>440</v>
      </c>
      <c r="I925" s="368" t="s">
        <v>797</v>
      </c>
      <c r="J925" s="368" t="s">
        <v>738</v>
      </c>
      <c r="K925" s="368" t="s">
        <v>818</v>
      </c>
      <c r="L925" s="369">
        <v>2025</v>
      </c>
      <c r="M925" s="370">
        <v>20196.88</v>
      </c>
      <c r="N925" s="370">
        <v>2596</v>
      </c>
      <c r="O925" s="368" t="s">
        <v>819</v>
      </c>
    </row>
    <row r="926" spans="1:15" x14ac:dyDescent="0.3">
      <c r="A926" s="368" t="s">
        <v>726</v>
      </c>
      <c r="B926" s="368" t="s">
        <v>379</v>
      </c>
      <c r="C926" s="368" t="s">
        <v>590</v>
      </c>
      <c r="D926" s="368" t="s">
        <v>124</v>
      </c>
      <c r="E926" s="368" t="s">
        <v>132</v>
      </c>
      <c r="F926" s="368" t="s">
        <v>124</v>
      </c>
      <c r="G926" s="368" t="s">
        <v>864</v>
      </c>
      <c r="H926" s="368" t="s">
        <v>427</v>
      </c>
      <c r="I926" s="368" t="s">
        <v>784</v>
      </c>
      <c r="J926" s="368" t="s">
        <v>781</v>
      </c>
      <c r="K926" s="368" t="s">
        <v>818</v>
      </c>
      <c r="L926" s="369">
        <v>2025</v>
      </c>
      <c r="M926" s="370">
        <v>87763.5</v>
      </c>
      <c r="N926" s="370">
        <v>8865</v>
      </c>
      <c r="O926" s="368" t="s">
        <v>819</v>
      </c>
    </row>
    <row r="927" spans="1:15" x14ac:dyDescent="0.3">
      <c r="A927" s="368" t="s">
        <v>726</v>
      </c>
      <c r="B927" s="368" t="s">
        <v>379</v>
      </c>
      <c r="C927" s="368" t="s">
        <v>590</v>
      </c>
      <c r="D927" s="368" t="s">
        <v>124</v>
      </c>
      <c r="E927" s="368" t="s">
        <v>132</v>
      </c>
      <c r="F927" s="368" t="s">
        <v>124</v>
      </c>
      <c r="G927" s="368" t="s">
        <v>864</v>
      </c>
      <c r="H927" s="368" t="s">
        <v>414</v>
      </c>
      <c r="I927" s="368" t="s">
        <v>801</v>
      </c>
      <c r="J927" s="368" t="s">
        <v>1186</v>
      </c>
      <c r="K927" s="368" t="s">
        <v>818</v>
      </c>
      <c r="L927" s="369">
        <v>2025</v>
      </c>
      <c r="M927" s="370">
        <v>88762.42</v>
      </c>
      <c r="N927" s="370">
        <v>4657</v>
      </c>
      <c r="O927" s="368" t="s">
        <v>819</v>
      </c>
    </row>
    <row r="928" spans="1:15" x14ac:dyDescent="0.3">
      <c r="A928" s="368" t="s">
        <v>726</v>
      </c>
      <c r="B928" s="368" t="s">
        <v>379</v>
      </c>
      <c r="C928" s="368" t="s">
        <v>590</v>
      </c>
      <c r="D928" s="368" t="s">
        <v>124</v>
      </c>
      <c r="E928" s="368" t="s">
        <v>865</v>
      </c>
      <c r="F928" s="368" t="s">
        <v>124</v>
      </c>
      <c r="G928" s="368" t="s">
        <v>866</v>
      </c>
      <c r="H928" s="368" t="s">
        <v>316</v>
      </c>
      <c r="I928" s="368" t="s">
        <v>795</v>
      </c>
      <c r="J928" s="368" t="s">
        <v>745</v>
      </c>
      <c r="K928" s="368" t="s">
        <v>818</v>
      </c>
      <c r="L928" s="369">
        <v>2025</v>
      </c>
      <c r="M928" s="370">
        <v>108000</v>
      </c>
      <c r="N928" s="370">
        <v>8000</v>
      </c>
      <c r="O928" s="368" t="s">
        <v>819</v>
      </c>
    </row>
    <row r="929" spans="1:15" x14ac:dyDescent="0.3">
      <c r="A929" s="368" t="s">
        <v>726</v>
      </c>
      <c r="B929" s="368" t="s">
        <v>379</v>
      </c>
      <c r="C929" s="368" t="s">
        <v>590</v>
      </c>
      <c r="D929" s="368" t="s">
        <v>124</v>
      </c>
      <c r="E929" s="368" t="s">
        <v>865</v>
      </c>
      <c r="F929" s="368" t="s">
        <v>124</v>
      </c>
      <c r="G929" s="368" t="s">
        <v>866</v>
      </c>
      <c r="H929" s="368" t="s">
        <v>534</v>
      </c>
      <c r="I929" s="368" t="s">
        <v>786</v>
      </c>
      <c r="J929" s="368" t="s">
        <v>739</v>
      </c>
      <c r="K929" s="368" t="s">
        <v>818</v>
      </c>
      <c r="L929" s="369">
        <v>2025</v>
      </c>
      <c r="M929" s="370">
        <v>507524.32500000001</v>
      </c>
      <c r="N929" s="370">
        <v>11628.5</v>
      </c>
      <c r="O929" s="368" t="s">
        <v>819</v>
      </c>
    </row>
    <row r="930" spans="1:15" x14ac:dyDescent="0.3">
      <c r="A930" s="368" t="s">
        <v>726</v>
      </c>
      <c r="B930" s="368" t="s">
        <v>379</v>
      </c>
      <c r="C930" s="368" t="s">
        <v>590</v>
      </c>
      <c r="D930" s="368" t="s">
        <v>124</v>
      </c>
      <c r="E930" s="368" t="s">
        <v>865</v>
      </c>
      <c r="F930" s="368" t="s">
        <v>124</v>
      </c>
      <c r="G930" s="368" t="s">
        <v>866</v>
      </c>
      <c r="H930" s="368" t="s">
        <v>550</v>
      </c>
      <c r="I930" s="368" t="s">
        <v>801</v>
      </c>
      <c r="J930" s="368" t="s">
        <v>760</v>
      </c>
      <c r="K930" s="368" t="s">
        <v>818</v>
      </c>
      <c r="L930" s="369">
        <v>2025</v>
      </c>
      <c r="M930" s="370">
        <v>694876</v>
      </c>
      <c r="N930" s="370">
        <v>534520</v>
      </c>
      <c r="O930" s="368" t="s">
        <v>819</v>
      </c>
    </row>
    <row r="931" spans="1:15" x14ac:dyDescent="0.3">
      <c r="A931" s="368" t="s">
        <v>726</v>
      </c>
      <c r="B931" s="368" t="s">
        <v>379</v>
      </c>
      <c r="C931" s="368" t="s">
        <v>590</v>
      </c>
      <c r="D931" s="368" t="s">
        <v>124</v>
      </c>
      <c r="E931" s="368" t="s">
        <v>865</v>
      </c>
      <c r="F931" s="368" t="s">
        <v>124</v>
      </c>
      <c r="G931" s="368" t="s">
        <v>866</v>
      </c>
      <c r="H931" s="368" t="s">
        <v>542</v>
      </c>
      <c r="I931" s="368" t="s">
        <v>800</v>
      </c>
      <c r="J931" s="368" t="s">
        <v>745</v>
      </c>
      <c r="K931" s="368" t="s">
        <v>818</v>
      </c>
      <c r="L931" s="369">
        <v>2025</v>
      </c>
      <c r="M931" s="370">
        <v>698.1</v>
      </c>
      <c r="N931" s="370">
        <v>53.7</v>
      </c>
      <c r="O931" s="368" t="s">
        <v>819</v>
      </c>
    </row>
    <row r="932" spans="1:15" x14ac:dyDescent="0.3">
      <c r="A932" s="368" t="s">
        <v>726</v>
      </c>
      <c r="B932" s="368" t="s">
        <v>379</v>
      </c>
      <c r="C932" s="368" t="s">
        <v>590</v>
      </c>
      <c r="D932" s="368" t="s">
        <v>124</v>
      </c>
      <c r="E932" s="368" t="s">
        <v>865</v>
      </c>
      <c r="F932" s="368" t="s">
        <v>124</v>
      </c>
      <c r="G932" s="368" t="s">
        <v>866</v>
      </c>
      <c r="H932" s="368" t="s">
        <v>511</v>
      </c>
      <c r="I932" s="368" t="s">
        <v>785</v>
      </c>
      <c r="J932" s="368" t="s">
        <v>1185</v>
      </c>
      <c r="K932" s="368" t="s">
        <v>818</v>
      </c>
      <c r="L932" s="369">
        <v>2025</v>
      </c>
      <c r="M932" s="370">
        <v>204093.5</v>
      </c>
      <c r="N932" s="370">
        <v>24011</v>
      </c>
      <c r="O932" s="368" t="s">
        <v>819</v>
      </c>
    </row>
    <row r="933" spans="1:15" x14ac:dyDescent="0.3">
      <c r="A933" s="368" t="s">
        <v>726</v>
      </c>
      <c r="B933" s="368" t="s">
        <v>379</v>
      </c>
      <c r="C933" s="368" t="s">
        <v>590</v>
      </c>
      <c r="D933" s="368" t="s">
        <v>124</v>
      </c>
      <c r="E933" s="368" t="s">
        <v>865</v>
      </c>
      <c r="F933" s="368" t="s">
        <v>124</v>
      </c>
      <c r="G933" s="368" t="s">
        <v>866</v>
      </c>
      <c r="H933" s="368" t="s">
        <v>432</v>
      </c>
      <c r="I933" s="368" t="s">
        <v>798</v>
      </c>
      <c r="J933" s="368" t="s">
        <v>774</v>
      </c>
      <c r="K933" s="368" t="s">
        <v>818</v>
      </c>
      <c r="L933" s="369">
        <v>2025</v>
      </c>
      <c r="M933" s="370">
        <v>10221.9</v>
      </c>
      <c r="N933" s="370">
        <v>2621</v>
      </c>
      <c r="O933" s="368" t="s">
        <v>821</v>
      </c>
    </row>
    <row r="934" spans="1:15" x14ac:dyDescent="0.3">
      <c r="A934" s="368" t="s">
        <v>726</v>
      </c>
      <c r="B934" s="368" t="s">
        <v>379</v>
      </c>
      <c r="C934" s="368" t="s">
        <v>590</v>
      </c>
      <c r="D934" s="368" t="s">
        <v>124</v>
      </c>
      <c r="E934" s="368" t="s">
        <v>865</v>
      </c>
      <c r="F934" s="368" t="s">
        <v>124</v>
      </c>
      <c r="G934" s="368" t="s">
        <v>866</v>
      </c>
      <c r="H934" s="368" t="s">
        <v>412</v>
      </c>
      <c r="I934" s="368" t="s">
        <v>801</v>
      </c>
      <c r="J934" s="368" t="s">
        <v>1186</v>
      </c>
      <c r="K934" s="368" t="s">
        <v>818</v>
      </c>
      <c r="L934" s="369">
        <v>2025</v>
      </c>
      <c r="M934" s="370">
        <v>20913.900000000001</v>
      </c>
      <c r="N934" s="370">
        <v>1299</v>
      </c>
      <c r="O934" s="368" t="s">
        <v>819</v>
      </c>
    </row>
    <row r="935" spans="1:15" x14ac:dyDescent="0.3">
      <c r="A935" s="368" t="s">
        <v>726</v>
      </c>
      <c r="B935" s="368" t="s">
        <v>379</v>
      </c>
      <c r="C935" s="368" t="s">
        <v>590</v>
      </c>
      <c r="D935" s="368" t="s">
        <v>124</v>
      </c>
      <c r="E935" s="368" t="s">
        <v>865</v>
      </c>
      <c r="F935" s="368" t="s">
        <v>124</v>
      </c>
      <c r="G935" s="368" t="s">
        <v>866</v>
      </c>
      <c r="H935" s="368" t="s">
        <v>423</v>
      </c>
      <c r="I935" s="368" t="s">
        <v>798</v>
      </c>
      <c r="J935" s="368" t="s">
        <v>781</v>
      </c>
      <c r="K935" s="368" t="s">
        <v>818</v>
      </c>
      <c r="L935" s="369">
        <v>2025</v>
      </c>
      <c r="M935" s="370">
        <v>2280</v>
      </c>
      <c r="N935" s="370">
        <v>400</v>
      </c>
      <c r="O935" s="368" t="s">
        <v>819</v>
      </c>
    </row>
    <row r="936" spans="1:15" x14ac:dyDescent="0.3">
      <c r="A936" s="368" t="s">
        <v>726</v>
      </c>
      <c r="B936" s="368" t="s">
        <v>379</v>
      </c>
      <c r="C936" s="368" t="s">
        <v>590</v>
      </c>
      <c r="D936" s="368" t="s">
        <v>124</v>
      </c>
      <c r="E936" s="368" t="s">
        <v>865</v>
      </c>
      <c r="F936" s="368" t="s">
        <v>124</v>
      </c>
      <c r="G936" s="368" t="s">
        <v>866</v>
      </c>
      <c r="H936" s="368" t="s">
        <v>425</v>
      </c>
      <c r="I936" s="368" t="s">
        <v>798</v>
      </c>
      <c r="J936" s="368" t="s">
        <v>781</v>
      </c>
      <c r="K936" s="368" t="s">
        <v>818</v>
      </c>
      <c r="L936" s="369">
        <v>2025</v>
      </c>
      <c r="M936" s="370">
        <v>3011.36</v>
      </c>
      <c r="N936" s="370">
        <v>464</v>
      </c>
      <c r="O936" s="368" t="s">
        <v>819</v>
      </c>
    </row>
    <row r="937" spans="1:15" x14ac:dyDescent="0.3">
      <c r="A937" s="368" t="s">
        <v>726</v>
      </c>
      <c r="B937" s="368" t="s">
        <v>379</v>
      </c>
      <c r="C937" s="368" t="s">
        <v>590</v>
      </c>
      <c r="D937" s="368" t="s">
        <v>124</v>
      </c>
      <c r="E937" s="368" t="s">
        <v>865</v>
      </c>
      <c r="F937" s="368" t="s">
        <v>124</v>
      </c>
      <c r="G937" s="368" t="s">
        <v>866</v>
      </c>
      <c r="H937" s="368" t="s">
        <v>339</v>
      </c>
      <c r="I937" s="368" t="s">
        <v>790</v>
      </c>
      <c r="J937" s="368" t="s">
        <v>745</v>
      </c>
      <c r="K937" s="368" t="s">
        <v>818</v>
      </c>
      <c r="L937" s="369">
        <v>2025</v>
      </c>
      <c r="M937" s="370">
        <v>15620</v>
      </c>
      <c r="N937" s="370">
        <v>781</v>
      </c>
      <c r="O937" s="368" t="s">
        <v>819</v>
      </c>
    </row>
    <row r="938" spans="1:15" x14ac:dyDescent="0.3">
      <c r="A938" s="368" t="s">
        <v>726</v>
      </c>
      <c r="B938" s="368" t="s">
        <v>379</v>
      </c>
      <c r="C938" s="368" t="s">
        <v>590</v>
      </c>
      <c r="D938" s="368" t="s">
        <v>124</v>
      </c>
      <c r="E938" s="368" t="s">
        <v>865</v>
      </c>
      <c r="F938" s="368" t="s">
        <v>124</v>
      </c>
      <c r="G938" s="368" t="s">
        <v>866</v>
      </c>
      <c r="H938" s="368" t="s">
        <v>414</v>
      </c>
      <c r="I938" s="368" t="s">
        <v>801</v>
      </c>
      <c r="J938" s="368" t="s">
        <v>1186</v>
      </c>
      <c r="K938" s="368" t="s">
        <v>818</v>
      </c>
      <c r="L938" s="369">
        <v>2025</v>
      </c>
      <c r="M938" s="370">
        <v>31315.58</v>
      </c>
      <c r="N938" s="370">
        <v>1643</v>
      </c>
      <c r="O938" s="368" t="s">
        <v>819</v>
      </c>
    </row>
    <row r="939" spans="1:15" x14ac:dyDescent="0.3">
      <c r="A939" s="368" t="s">
        <v>726</v>
      </c>
      <c r="B939" s="368" t="s">
        <v>379</v>
      </c>
      <c r="C939" s="368" t="s">
        <v>163</v>
      </c>
      <c r="D939" s="368" t="s">
        <v>163</v>
      </c>
      <c r="E939" s="368" t="s">
        <v>164</v>
      </c>
      <c r="F939" s="368" t="s">
        <v>867</v>
      </c>
      <c r="G939" s="368" t="s">
        <v>868</v>
      </c>
      <c r="H939" s="368" t="s">
        <v>539</v>
      </c>
      <c r="I939" s="368" t="s">
        <v>789</v>
      </c>
      <c r="J939" s="368" t="s">
        <v>740</v>
      </c>
      <c r="K939" s="368" t="s">
        <v>818</v>
      </c>
      <c r="L939" s="369">
        <v>2025</v>
      </c>
      <c r="M939" s="370">
        <v>73640</v>
      </c>
      <c r="N939" s="370">
        <v>7364</v>
      </c>
      <c r="O939" s="368" t="s">
        <v>819</v>
      </c>
    </row>
    <row r="940" spans="1:15" x14ac:dyDescent="0.3">
      <c r="A940" s="368" t="s">
        <v>726</v>
      </c>
      <c r="B940" s="368" t="s">
        <v>379</v>
      </c>
      <c r="C940" s="368" t="s">
        <v>163</v>
      </c>
      <c r="D940" s="368" t="s">
        <v>163</v>
      </c>
      <c r="E940" s="368" t="s">
        <v>869</v>
      </c>
      <c r="F940" s="368" t="s">
        <v>867</v>
      </c>
      <c r="G940" s="368" t="s">
        <v>870</v>
      </c>
      <c r="H940" s="368" t="s">
        <v>542</v>
      </c>
      <c r="I940" s="368" t="s">
        <v>800</v>
      </c>
      <c r="J940" s="368" t="s">
        <v>745</v>
      </c>
      <c r="K940" s="368" t="s">
        <v>818</v>
      </c>
      <c r="L940" s="369">
        <v>2025</v>
      </c>
      <c r="M940" s="370">
        <v>2548</v>
      </c>
      <c r="N940" s="370">
        <v>196</v>
      </c>
      <c r="O940" s="368" t="s">
        <v>819</v>
      </c>
    </row>
    <row r="941" spans="1:15" x14ac:dyDescent="0.3">
      <c r="A941" s="368" t="s">
        <v>726</v>
      </c>
      <c r="B941" s="368" t="s">
        <v>379</v>
      </c>
      <c r="C941" s="368" t="s">
        <v>163</v>
      </c>
      <c r="D941" s="368" t="s">
        <v>163</v>
      </c>
      <c r="E941" s="368" t="s">
        <v>171</v>
      </c>
      <c r="F941" s="368" t="s">
        <v>867</v>
      </c>
      <c r="G941" s="368" t="s">
        <v>871</v>
      </c>
      <c r="H941" s="368" t="s">
        <v>539</v>
      </c>
      <c r="I941" s="368" t="s">
        <v>789</v>
      </c>
      <c r="J941" s="368" t="s">
        <v>740</v>
      </c>
      <c r="K941" s="368" t="s">
        <v>818</v>
      </c>
      <c r="L941" s="369">
        <v>2025</v>
      </c>
      <c r="M941" s="370">
        <v>13957.12</v>
      </c>
      <c r="N941" s="370">
        <v>1484.8</v>
      </c>
      <c r="O941" s="368" t="s">
        <v>819</v>
      </c>
    </row>
    <row r="942" spans="1:15" x14ac:dyDescent="0.3">
      <c r="A942" s="368" t="s">
        <v>726</v>
      </c>
      <c r="B942" s="368" t="s">
        <v>379</v>
      </c>
      <c r="C942" s="368" t="s">
        <v>163</v>
      </c>
      <c r="D942" s="368" t="s">
        <v>163</v>
      </c>
      <c r="E942" s="368" t="s">
        <v>1204</v>
      </c>
      <c r="F942" s="368" t="s">
        <v>867</v>
      </c>
      <c r="G942" s="368" t="s">
        <v>1205</v>
      </c>
      <c r="H942" s="368" t="s">
        <v>330</v>
      </c>
      <c r="I942" s="368" t="s">
        <v>788</v>
      </c>
      <c r="J942" s="368" t="s">
        <v>745</v>
      </c>
      <c r="K942" s="368" t="s">
        <v>818</v>
      </c>
      <c r="L942" s="369">
        <v>2025</v>
      </c>
      <c r="M942" s="370">
        <v>1136</v>
      </c>
      <c r="N942" s="370">
        <v>71</v>
      </c>
      <c r="O942" s="368" t="s">
        <v>819</v>
      </c>
    </row>
    <row r="943" spans="1:15" x14ac:dyDescent="0.3">
      <c r="A943" s="368" t="s">
        <v>726</v>
      </c>
      <c r="B943" s="368" t="s">
        <v>379</v>
      </c>
      <c r="C943" s="368" t="s">
        <v>163</v>
      </c>
      <c r="D943" s="368" t="s">
        <v>163</v>
      </c>
      <c r="E943" s="368" t="s">
        <v>167</v>
      </c>
      <c r="F943" s="368" t="s">
        <v>867</v>
      </c>
      <c r="G943" s="368" t="s">
        <v>872</v>
      </c>
      <c r="H943" s="368" t="s">
        <v>330</v>
      </c>
      <c r="I943" s="368" t="s">
        <v>788</v>
      </c>
      <c r="J943" s="368" t="s">
        <v>745</v>
      </c>
      <c r="K943" s="368" t="s">
        <v>818</v>
      </c>
      <c r="L943" s="369">
        <v>2025</v>
      </c>
      <c r="M943" s="370">
        <v>10625.6</v>
      </c>
      <c r="N943" s="370">
        <v>664.1</v>
      </c>
      <c r="O943" s="368" t="s">
        <v>819</v>
      </c>
    </row>
    <row r="944" spans="1:15" x14ac:dyDescent="0.3">
      <c r="A944" s="368" t="s">
        <v>726</v>
      </c>
      <c r="B944" s="368" t="s">
        <v>379</v>
      </c>
      <c r="C944" s="368" t="s">
        <v>163</v>
      </c>
      <c r="D944" s="368" t="s">
        <v>163</v>
      </c>
      <c r="E944" s="368" t="s">
        <v>167</v>
      </c>
      <c r="F944" s="368" t="s">
        <v>867</v>
      </c>
      <c r="G944" s="368" t="s">
        <v>872</v>
      </c>
      <c r="H944" s="368" t="s">
        <v>539</v>
      </c>
      <c r="I944" s="368" t="s">
        <v>789</v>
      </c>
      <c r="J944" s="368" t="s">
        <v>740</v>
      </c>
      <c r="K944" s="368" t="s">
        <v>818</v>
      </c>
      <c r="L944" s="369">
        <v>2025</v>
      </c>
      <c r="M944" s="370">
        <v>9986.56</v>
      </c>
      <c r="N944" s="370">
        <v>1062.4000000000001</v>
      </c>
      <c r="O944" s="368" t="s">
        <v>819</v>
      </c>
    </row>
    <row r="945" spans="1:15" x14ac:dyDescent="0.3">
      <c r="A945" s="368" t="s">
        <v>726</v>
      </c>
      <c r="B945" s="368" t="s">
        <v>379</v>
      </c>
      <c r="C945" s="368" t="s">
        <v>163</v>
      </c>
      <c r="D945" s="368" t="s">
        <v>163</v>
      </c>
      <c r="E945" s="368" t="s">
        <v>166</v>
      </c>
      <c r="F945" s="368" t="s">
        <v>867</v>
      </c>
      <c r="G945" s="368" t="s">
        <v>873</v>
      </c>
      <c r="H945" s="368" t="s">
        <v>539</v>
      </c>
      <c r="I945" s="368" t="s">
        <v>789</v>
      </c>
      <c r="J945" s="368" t="s">
        <v>740</v>
      </c>
      <c r="K945" s="368" t="s">
        <v>818</v>
      </c>
      <c r="L945" s="369">
        <v>2025</v>
      </c>
      <c r="M945" s="370">
        <v>49331.199999999997</v>
      </c>
      <c r="N945" s="370">
        <v>5248</v>
      </c>
      <c r="O945" s="368" t="s">
        <v>819</v>
      </c>
    </row>
    <row r="946" spans="1:15" x14ac:dyDescent="0.3">
      <c r="A946" s="368" t="s">
        <v>726</v>
      </c>
      <c r="B946" s="368" t="s">
        <v>379</v>
      </c>
      <c r="C946" s="368" t="s">
        <v>163</v>
      </c>
      <c r="D946" s="368" t="s">
        <v>163</v>
      </c>
      <c r="E946" s="368" t="s">
        <v>1206</v>
      </c>
      <c r="F946" s="368" t="s">
        <v>867</v>
      </c>
      <c r="G946" s="368" t="s">
        <v>1207</v>
      </c>
      <c r="H946" s="368" t="s">
        <v>539</v>
      </c>
      <c r="I946" s="368" t="s">
        <v>789</v>
      </c>
      <c r="J946" s="368" t="s">
        <v>740</v>
      </c>
      <c r="K946" s="368" t="s">
        <v>818</v>
      </c>
      <c r="L946" s="369">
        <v>2025</v>
      </c>
      <c r="M946" s="370">
        <v>30080</v>
      </c>
      <c r="N946" s="370">
        <v>3200</v>
      </c>
      <c r="O946" s="368" t="s">
        <v>819</v>
      </c>
    </row>
    <row r="947" spans="1:15" x14ac:dyDescent="0.3">
      <c r="A947" s="368" t="s">
        <v>726</v>
      </c>
      <c r="B947" s="368" t="s">
        <v>379</v>
      </c>
      <c r="C947" s="368" t="s">
        <v>163</v>
      </c>
      <c r="D947" s="368" t="s">
        <v>163</v>
      </c>
      <c r="E947" s="368" t="s">
        <v>165</v>
      </c>
      <c r="F947" s="368" t="s">
        <v>867</v>
      </c>
      <c r="G947" s="368" t="s">
        <v>874</v>
      </c>
      <c r="H947" s="368" t="s">
        <v>539</v>
      </c>
      <c r="I947" s="368" t="s">
        <v>789</v>
      </c>
      <c r="J947" s="368" t="s">
        <v>740</v>
      </c>
      <c r="K947" s="368" t="s">
        <v>818</v>
      </c>
      <c r="L947" s="369">
        <v>2025</v>
      </c>
      <c r="M947" s="370">
        <v>5715.2</v>
      </c>
      <c r="N947" s="370">
        <v>608</v>
      </c>
      <c r="O947" s="368" t="s">
        <v>819</v>
      </c>
    </row>
    <row r="948" spans="1:15" x14ac:dyDescent="0.3">
      <c r="A948" s="368" t="s">
        <v>726</v>
      </c>
      <c r="B948" s="368" t="s">
        <v>379</v>
      </c>
      <c r="C948" s="368" t="s">
        <v>163</v>
      </c>
      <c r="D948" s="368" t="s">
        <v>163</v>
      </c>
      <c r="E948" s="368" t="s">
        <v>168</v>
      </c>
      <c r="F948" s="368" t="s">
        <v>867</v>
      </c>
      <c r="G948" s="368" t="s">
        <v>875</v>
      </c>
      <c r="H948" s="368" t="s">
        <v>489</v>
      </c>
      <c r="I948" s="368" t="s">
        <v>797</v>
      </c>
      <c r="J948" s="368" t="s">
        <v>1185</v>
      </c>
      <c r="K948" s="368" t="s">
        <v>818</v>
      </c>
      <c r="L948" s="369">
        <v>2025</v>
      </c>
      <c r="M948" s="370">
        <v>2806.5</v>
      </c>
      <c r="N948" s="370">
        <v>150</v>
      </c>
      <c r="O948" s="368" t="s">
        <v>819</v>
      </c>
    </row>
    <row r="949" spans="1:15" x14ac:dyDescent="0.3">
      <c r="A949" s="368" t="s">
        <v>726</v>
      </c>
      <c r="B949" s="368" t="s">
        <v>379</v>
      </c>
      <c r="C949" s="368" t="s">
        <v>163</v>
      </c>
      <c r="D949" s="368" t="s">
        <v>163</v>
      </c>
      <c r="E949" s="368" t="s">
        <v>168</v>
      </c>
      <c r="F949" s="368" t="s">
        <v>867</v>
      </c>
      <c r="G949" s="368" t="s">
        <v>875</v>
      </c>
      <c r="H949" s="368" t="s">
        <v>539</v>
      </c>
      <c r="I949" s="368" t="s">
        <v>789</v>
      </c>
      <c r="J949" s="368" t="s">
        <v>740</v>
      </c>
      <c r="K949" s="368" t="s">
        <v>818</v>
      </c>
      <c r="L949" s="369">
        <v>2025</v>
      </c>
      <c r="M949" s="370">
        <v>2887.68</v>
      </c>
      <c r="N949" s="370">
        <v>307.2</v>
      </c>
      <c r="O949" s="368" t="s">
        <v>819</v>
      </c>
    </row>
    <row r="950" spans="1:15" x14ac:dyDescent="0.3">
      <c r="A950" s="368" t="s">
        <v>726</v>
      </c>
      <c r="B950" s="368" t="s">
        <v>379</v>
      </c>
      <c r="C950" s="368" t="s">
        <v>163</v>
      </c>
      <c r="D950" s="368" t="s">
        <v>163</v>
      </c>
      <c r="E950" s="368" t="s">
        <v>442</v>
      </c>
      <c r="F950" s="368" t="s">
        <v>867</v>
      </c>
      <c r="G950" s="368" t="s">
        <v>876</v>
      </c>
      <c r="H950" s="368" t="s">
        <v>441</v>
      </c>
      <c r="I950" s="368" t="s">
        <v>799</v>
      </c>
      <c r="J950" s="368" t="s">
        <v>634</v>
      </c>
      <c r="K950" s="368" t="s">
        <v>818</v>
      </c>
      <c r="L950" s="369">
        <v>2025</v>
      </c>
      <c r="M950" s="370">
        <v>930074.82</v>
      </c>
      <c r="N950" s="370">
        <v>525466</v>
      </c>
      <c r="O950" s="368" t="s">
        <v>819</v>
      </c>
    </row>
    <row r="951" spans="1:15" x14ac:dyDescent="0.3">
      <c r="A951" s="368" t="s">
        <v>726</v>
      </c>
      <c r="B951" s="368" t="s">
        <v>379</v>
      </c>
      <c r="C951" s="368" t="s">
        <v>163</v>
      </c>
      <c r="D951" s="368" t="s">
        <v>163</v>
      </c>
      <c r="E951" s="368" t="s">
        <v>170</v>
      </c>
      <c r="F951" s="368" t="s">
        <v>867</v>
      </c>
      <c r="G951" s="368" t="s">
        <v>877</v>
      </c>
      <c r="H951" s="368" t="s">
        <v>506</v>
      </c>
      <c r="I951" s="368" t="s">
        <v>798</v>
      </c>
      <c r="J951" s="368" t="s">
        <v>1185</v>
      </c>
      <c r="K951" s="368" t="s">
        <v>818</v>
      </c>
      <c r="L951" s="369">
        <v>2025</v>
      </c>
      <c r="M951" s="370">
        <v>5220</v>
      </c>
      <c r="N951" s="370">
        <v>300</v>
      </c>
      <c r="O951" s="368" t="s">
        <v>819</v>
      </c>
    </row>
    <row r="952" spans="1:15" x14ac:dyDescent="0.3">
      <c r="A952" s="368" t="s">
        <v>726</v>
      </c>
      <c r="B952" s="368" t="s">
        <v>379</v>
      </c>
      <c r="C952" s="368" t="s">
        <v>163</v>
      </c>
      <c r="D952" s="368" t="s">
        <v>163</v>
      </c>
      <c r="E952" s="368" t="s">
        <v>170</v>
      </c>
      <c r="F952" s="368" t="s">
        <v>867</v>
      </c>
      <c r="G952" s="368" t="s">
        <v>877</v>
      </c>
      <c r="H952" s="368" t="s">
        <v>330</v>
      </c>
      <c r="I952" s="368" t="s">
        <v>788</v>
      </c>
      <c r="J952" s="368" t="s">
        <v>745</v>
      </c>
      <c r="K952" s="368" t="s">
        <v>818</v>
      </c>
      <c r="L952" s="369">
        <v>2025</v>
      </c>
      <c r="M952" s="370">
        <v>1264</v>
      </c>
      <c r="N952" s="370">
        <v>79</v>
      </c>
      <c r="O952" s="368" t="s">
        <v>819</v>
      </c>
    </row>
    <row r="953" spans="1:15" x14ac:dyDescent="0.3">
      <c r="A953" s="368" t="s">
        <v>726</v>
      </c>
      <c r="B953" s="368" t="s">
        <v>379</v>
      </c>
      <c r="C953" s="368" t="s">
        <v>163</v>
      </c>
      <c r="D953" s="368" t="s">
        <v>163</v>
      </c>
      <c r="E953" s="368" t="s">
        <v>169</v>
      </c>
      <c r="F953" s="368" t="s">
        <v>867</v>
      </c>
      <c r="G953" s="368" t="s">
        <v>878</v>
      </c>
      <c r="H953" s="368" t="s">
        <v>487</v>
      </c>
      <c r="I953" s="368" t="s">
        <v>798</v>
      </c>
      <c r="J953" s="368" t="s">
        <v>1185</v>
      </c>
      <c r="K953" s="368" t="s">
        <v>818</v>
      </c>
      <c r="L953" s="369">
        <v>2025</v>
      </c>
      <c r="M953" s="370">
        <v>450000</v>
      </c>
      <c r="N953" s="370">
        <v>45000</v>
      </c>
      <c r="O953" s="368" t="s">
        <v>819</v>
      </c>
    </row>
    <row r="954" spans="1:15" x14ac:dyDescent="0.3">
      <c r="A954" s="368" t="s">
        <v>726</v>
      </c>
      <c r="B954" s="368" t="s">
        <v>379</v>
      </c>
      <c r="C954" s="368" t="s">
        <v>163</v>
      </c>
      <c r="D954" s="368" t="s">
        <v>163</v>
      </c>
      <c r="E954" s="368" t="s">
        <v>169</v>
      </c>
      <c r="F954" s="368" t="s">
        <v>867</v>
      </c>
      <c r="G954" s="368" t="s">
        <v>878</v>
      </c>
      <c r="H954" s="368" t="s">
        <v>543</v>
      </c>
      <c r="I954" s="368" t="s">
        <v>798</v>
      </c>
      <c r="J954" s="368" t="s">
        <v>756</v>
      </c>
      <c r="K954" s="368" t="s">
        <v>818</v>
      </c>
      <c r="L954" s="369">
        <v>2025</v>
      </c>
      <c r="M954" s="370">
        <v>900</v>
      </c>
      <c r="N954" s="370">
        <v>180</v>
      </c>
      <c r="O954" s="368" t="s">
        <v>819</v>
      </c>
    </row>
    <row r="955" spans="1:15" x14ac:dyDescent="0.3">
      <c r="A955" s="368" t="s">
        <v>726</v>
      </c>
      <c r="B955" s="368" t="s">
        <v>379</v>
      </c>
      <c r="C955" s="368" t="s">
        <v>163</v>
      </c>
      <c r="D955" s="368" t="s">
        <v>163</v>
      </c>
      <c r="E955" s="368" t="s">
        <v>169</v>
      </c>
      <c r="F955" s="368" t="s">
        <v>867</v>
      </c>
      <c r="G955" s="368" t="s">
        <v>878</v>
      </c>
      <c r="H955" s="368" t="s">
        <v>550</v>
      </c>
      <c r="I955" s="368" t="s">
        <v>801</v>
      </c>
      <c r="J955" s="368" t="s">
        <v>760</v>
      </c>
      <c r="K955" s="368" t="s">
        <v>818</v>
      </c>
      <c r="L955" s="369">
        <v>2025</v>
      </c>
      <c r="M955" s="370">
        <v>3939</v>
      </c>
      <c r="N955" s="370">
        <v>3030</v>
      </c>
      <c r="O955" s="368" t="s">
        <v>819</v>
      </c>
    </row>
    <row r="956" spans="1:15" x14ac:dyDescent="0.3">
      <c r="A956" s="368" t="s">
        <v>726</v>
      </c>
      <c r="B956" s="368" t="s">
        <v>379</v>
      </c>
      <c r="C956" s="368" t="s">
        <v>163</v>
      </c>
      <c r="D956" s="368" t="s">
        <v>163</v>
      </c>
      <c r="E956" s="368" t="s">
        <v>169</v>
      </c>
      <c r="F956" s="368" t="s">
        <v>867</v>
      </c>
      <c r="G956" s="368" t="s">
        <v>878</v>
      </c>
      <c r="H956" s="368" t="s">
        <v>506</v>
      </c>
      <c r="I956" s="368" t="s">
        <v>798</v>
      </c>
      <c r="J956" s="368" t="s">
        <v>1185</v>
      </c>
      <c r="K956" s="368" t="s">
        <v>818</v>
      </c>
      <c r="L956" s="369">
        <v>2025</v>
      </c>
      <c r="M956" s="370">
        <v>1740</v>
      </c>
      <c r="N956" s="370">
        <v>100</v>
      </c>
      <c r="O956" s="368" t="s">
        <v>819</v>
      </c>
    </row>
    <row r="957" spans="1:15" x14ac:dyDescent="0.3">
      <c r="A957" s="368" t="s">
        <v>726</v>
      </c>
      <c r="B957" s="368" t="s">
        <v>379</v>
      </c>
      <c r="C957" s="368" t="s">
        <v>163</v>
      </c>
      <c r="D957" s="368" t="s">
        <v>163</v>
      </c>
      <c r="E957" s="368" t="s">
        <v>169</v>
      </c>
      <c r="F957" s="368" t="s">
        <v>867</v>
      </c>
      <c r="G957" s="368" t="s">
        <v>878</v>
      </c>
      <c r="H957" s="368" t="s">
        <v>330</v>
      </c>
      <c r="I957" s="368" t="s">
        <v>788</v>
      </c>
      <c r="J957" s="368" t="s">
        <v>745</v>
      </c>
      <c r="K957" s="368" t="s">
        <v>818</v>
      </c>
      <c r="L957" s="369">
        <v>2025</v>
      </c>
      <c r="M957" s="370">
        <v>143747.20000000001</v>
      </c>
      <c r="N957" s="370">
        <v>8984.2000000000007</v>
      </c>
      <c r="O957" s="368" t="s">
        <v>819</v>
      </c>
    </row>
    <row r="958" spans="1:15" x14ac:dyDescent="0.3">
      <c r="A958" s="368" t="s">
        <v>726</v>
      </c>
      <c r="B958" s="368" t="s">
        <v>379</v>
      </c>
      <c r="C958" s="368" t="s">
        <v>163</v>
      </c>
      <c r="D958" s="368" t="s">
        <v>163</v>
      </c>
      <c r="E958" s="368" t="s">
        <v>169</v>
      </c>
      <c r="F958" s="368" t="s">
        <v>867</v>
      </c>
      <c r="G958" s="368" t="s">
        <v>878</v>
      </c>
      <c r="H958" s="368" t="s">
        <v>539</v>
      </c>
      <c r="I958" s="368" t="s">
        <v>789</v>
      </c>
      <c r="J958" s="368" t="s">
        <v>740</v>
      </c>
      <c r="K958" s="368" t="s">
        <v>818</v>
      </c>
      <c r="L958" s="369">
        <v>2025</v>
      </c>
      <c r="M958" s="370">
        <v>4090.88</v>
      </c>
      <c r="N958" s="370">
        <v>435.2</v>
      </c>
      <c r="O958" s="368" t="s">
        <v>819</v>
      </c>
    </row>
    <row r="959" spans="1:15" x14ac:dyDescent="0.3">
      <c r="A959" s="368" t="s">
        <v>726</v>
      </c>
      <c r="B959" s="368" t="s">
        <v>379</v>
      </c>
      <c r="C959" s="368" t="s">
        <v>163</v>
      </c>
      <c r="D959" s="368" t="s">
        <v>163</v>
      </c>
      <c r="E959" s="368" t="s">
        <v>169</v>
      </c>
      <c r="F959" s="368" t="s">
        <v>867</v>
      </c>
      <c r="G959" s="368" t="s">
        <v>878</v>
      </c>
      <c r="H959" s="368" t="s">
        <v>540</v>
      </c>
      <c r="I959" s="368" t="s">
        <v>790</v>
      </c>
      <c r="J959" s="368" t="s">
        <v>742</v>
      </c>
      <c r="K959" s="368" t="s">
        <v>818</v>
      </c>
      <c r="L959" s="369">
        <v>2025</v>
      </c>
      <c r="M959" s="370">
        <v>30000</v>
      </c>
      <c r="N959" s="370">
        <v>1000</v>
      </c>
      <c r="O959" s="368" t="s">
        <v>819</v>
      </c>
    </row>
    <row r="960" spans="1:15" x14ac:dyDescent="0.3">
      <c r="A960" s="368" t="s">
        <v>726</v>
      </c>
      <c r="B960" s="368" t="s">
        <v>379</v>
      </c>
      <c r="C960" s="368" t="s">
        <v>163</v>
      </c>
      <c r="D960" s="368" t="s">
        <v>163</v>
      </c>
      <c r="E960" s="368" t="s">
        <v>169</v>
      </c>
      <c r="F960" s="368" t="s">
        <v>867</v>
      </c>
      <c r="G960" s="368" t="s">
        <v>878</v>
      </c>
      <c r="H960" s="368" t="s">
        <v>441</v>
      </c>
      <c r="I960" s="368" t="s">
        <v>799</v>
      </c>
      <c r="J960" s="368" t="s">
        <v>634</v>
      </c>
      <c r="K960" s="368" t="s">
        <v>818</v>
      </c>
      <c r="L960" s="369">
        <v>2025</v>
      </c>
      <c r="M960" s="370">
        <v>233215.2</v>
      </c>
      <c r="N960" s="370">
        <v>131760</v>
      </c>
      <c r="O960" s="368" t="s">
        <v>819</v>
      </c>
    </row>
    <row r="961" spans="1:15" x14ac:dyDescent="0.3">
      <c r="A961" s="368" t="s">
        <v>726</v>
      </c>
      <c r="B961" s="368" t="s">
        <v>379</v>
      </c>
      <c r="C961" s="368" t="s">
        <v>163</v>
      </c>
      <c r="D961" s="368" t="s">
        <v>163</v>
      </c>
      <c r="E961" s="368" t="s">
        <v>169</v>
      </c>
      <c r="F961" s="368" t="s">
        <v>867</v>
      </c>
      <c r="G961" s="368" t="s">
        <v>878</v>
      </c>
      <c r="H961" s="368" t="s">
        <v>556</v>
      </c>
      <c r="I961" s="368" t="s">
        <v>799</v>
      </c>
      <c r="J961" s="368" t="s">
        <v>760</v>
      </c>
      <c r="K961" s="368" t="s">
        <v>818</v>
      </c>
      <c r="L961" s="369">
        <v>2025</v>
      </c>
      <c r="M961" s="370">
        <v>5460000</v>
      </c>
      <c r="N961" s="370">
        <v>3640000</v>
      </c>
      <c r="O961" s="368" t="s">
        <v>819</v>
      </c>
    </row>
    <row r="962" spans="1:15" x14ac:dyDescent="0.3">
      <c r="A962" s="368" t="s">
        <v>726</v>
      </c>
      <c r="B962" s="368" t="s">
        <v>379</v>
      </c>
      <c r="C962" s="368" t="s">
        <v>163</v>
      </c>
      <c r="D962" s="368" t="s">
        <v>163</v>
      </c>
      <c r="E962" s="368" t="s">
        <v>169</v>
      </c>
      <c r="F962" s="368" t="s">
        <v>867</v>
      </c>
      <c r="G962" s="368" t="s">
        <v>878</v>
      </c>
      <c r="H962" s="368" t="s">
        <v>413</v>
      </c>
      <c r="I962" s="368" t="s">
        <v>785</v>
      </c>
      <c r="J962" s="368" t="s">
        <v>1186</v>
      </c>
      <c r="K962" s="368" t="s">
        <v>818</v>
      </c>
      <c r="L962" s="369">
        <v>2025</v>
      </c>
      <c r="M962" s="370">
        <v>989.01</v>
      </c>
      <c r="N962" s="370">
        <v>27</v>
      </c>
      <c r="O962" s="368" t="s">
        <v>819</v>
      </c>
    </row>
    <row r="963" spans="1:15" x14ac:dyDescent="0.3">
      <c r="A963" s="368" t="s">
        <v>726</v>
      </c>
      <c r="B963" s="368" t="s">
        <v>379</v>
      </c>
      <c r="C963" s="368" t="s">
        <v>163</v>
      </c>
      <c r="D963" s="368" t="s">
        <v>163</v>
      </c>
      <c r="E963" s="368" t="s">
        <v>1208</v>
      </c>
      <c r="F963" s="368" t="s">
        <v>867</v>
      </c>
      <c r="G963" s="368" t="s">
        <v>1209</v>
      </c>
      <c r="H963" s="368" t="s">
        <v>330</v>
      </c>
      <c r="I963" s="368" t="s">
        <v>788</v>
      </c>
      <c r="J963" s="368" t="s">
        <v>745</v>
      </c>
      <c r="K963" s="368" t="s">
        <v>818</v>
      </c>
      <c r="L963" s="369">
        <v>2025</v>
      </c>
      <c r="M963" s="370">
        <v>1630.4</v>
      </c>
      <c r="N963" s="370">
        <v>101.9</v>
      </c>
      <c r="O963" s="368" t="s">
        <v>819</v>
      </c>
    </row>
    <row r="964" spans="1:15" x14ac:dyDescent="0.3">
      <c r="A964" s="368" t="s">
        <v>726</v>
      </c>
      <c r="B964" s="368" t="s">
        <v>379</v>
      </c>
      <c r="C964" s="368" t="s">
        <v>163</v>
      </c>
      <c r="D964" s="368" t="s">
        <v>163</v>
      </c>
      <c r="E964" s="368" t="s">
        <v>879</v>
      </c>
      <c r="F964" s="368" t="s">
        <v>867</v>
      </c>
      <c r="G964" s="368" t="s">
        <v>880</v>
      </c>
      <c r="H964" s="368" t="s">
        <v>508</v>
      </c>
      <c r="I964" s="368" t="s">
        <v>798</v>
      </c>
      <c r="J964" s="368" t="s">
        <v>1185</v>
      </c>
      <c r="K964" s="368" t="s">
        <v>818</v>
      </c>
      <c r="L964" s="369">
        <v>2025</v>
      </c>
      <c r="M964" s="370">
        <v>3500</v>
      </c>
      <c r="N964" s="370">
        <v>500</v>
      </c>
      <c r="O964" s="368" t="s">
        <v>819</v>
      </c>
    </row>
    <row r="965" spans="1:15" x14ac:dyDescent="0.3">
      <c r="A965" s="368" t="s">
        <v>726</v>
      </c>
      <c r="B965" s="368" t="s">
        <v>379</v>
      </c>
      <c r="C965" s="368" t="s">
        <v>163</v>
      </c>
      <c r="D965" s="368" t="s">
        <v>163</v>
      </c>
      <c r="E965" s="368" t="s">
        <v>443</v>
      </c>
      <c r="F965" s="368" t="s">
        <v>867</v>
      </c>
      <c r="G965" s="368" t="s">
        <v>881</v>
      </c>
      <c r="H965" s="368" t="s">
        <v>441</v>
      </c>
      <c r="I965" s="368" t="s">
        <v>799</v>
      </c>
      <c r="J965" s="368" t="s">
        <v>634</v>
      </c>
      <c r="K965" s="368" t="s">
        <v>818</v>
      </c>
      <c r="L965" s="369">
        <v>2025</v>
      </c>
      <c r="M965" s="370">
        <v>1213476.6000000001</v>
      </c>
      <c r="N965" s="370">
        <v>685580</v>
      </c>
      <c r="O965" s="368" t="s">
        <v>819</v>
      </c>
    </row>
    <row r="966" spans="1:15" x14ac:dyDescent="0.3">
      <c r="A966" s="368" t="s">
        <v>726</v>
      </c>
      <c r="B966" s="368" t="s">
        <v>379</v>
      </c>
      <c r="C966" s="368" t="s">
        <v>163</v>
      </c>
      <c r="D966" s="368" t="s">
        <v>163</v>
      </c>
      <c r="E966" s="368" t="s">
        <v>172</v>
      </c>
      <c r="F966" s="368" t="s">
        <v>867</v>
      </c>
      <c r="G966" s="368" t="s">
        <v>882</v>
      </c>
      <c r="H966" s="368" t="s">
        <v>432</v>
      </c>
      <c r="I966" s="368" t="s">
        <v>798</v>
      </c>
      <c r="J966" s="368" t="s">
        <v>774</v>
      </c>
      <c r="K966" s="368" t="s">
        <v>818</v>
      </c>
      <c r="L966" s="369">
        <v>2025</v>
      </c>
      <c r="M966" s="370">
        <v>11.7</v>
      </c>
      <c r="N966" s="370">
        <v>3</v>
      </c>
      <c r="O966" s="368" t="s">
        <v>821</v>
      </c>
    </row>
    <row r="967" spans="1:15" x14ac:dyDescent="0.3">
      <c r="A967" s="368" t="s">
        <v>726</v>
      </c>
      <c r="B967" s="368" t="s">
        <v>379</v>
      </c>
      <c r="C967" s="368" t="s">
        <v>163</v>
      </c>
      <c r="D967" s="368" t="s">
        <v>163</v>
      </c>
      <c r="E967" s="368" t="s">
        <v>172</v>
      </c>
      <c r="F967" s="368" t="s">
        <v>867</v>
      </c>
      <c r="G967" s="368" t="s">
        <v>882</v>
      </c>
      <c r="H967" s="368" t="s">
        <v>539</v>
      </c>
      <c r="I967" s="368" t="s">
        <v>789</v>
      </c>
      <c r="J967" s="368" t="s">
        <v>740</v>
      </c>
      <c r="K967" s="368" t="s">
        <v>818</v>
      </c>
      <c r="L967" s="369">
        <v>2025</v>
      </c>
      <c r="M967" s="370">
        <v>3368.96</v>
      </c>
      <c r="N967" s="370">
        <v>358.4</v>
      </c>
      <c r="O967" s="368" t="s">
        <v>819</v>
      </c>
    </row>
    <row r="968" spans="1:15" x14ac:dyDescent="0.3">
      <c r="A968" s="368" t="s">
        <v>726</v>
      </c>
      <c r="B968" s="368" t="s">
        <v>379</v>
      </c>
      <c r="C968" s="368" t="s">
        <v>163</v>
      </c>
      <c r="D968" s="368" t="s">
        <v>163</v>
      </c>
      <c r="E968" s="368" t="s">
        <v>883</v>
      </c>
      <c r="F968" s="368" t="s">
        <v>867</v>
      </c>
      <c r="G968" s="368" t="s">
        <v>884</v>
      </c>
      <c r="H968" s="368" t="s">
        <v>539</v>
      </c>
      <c r="I968" s="368" t="s">
        <v>789</v>
      </c>
      <c r="J968" s="368" t="s">
        <v>740</v>
      </c>
      <c r="K968" s="368" t="s">
        <v>818</v>
      </c>
      <c r="L968" s="369">
        <v>2025</v>
      </c>
      <c r="M968" s="370">
        <v>721.92</v>
      </c>
      <c r="N968" s="370">
        <v>76.8</v>
      </c>
      <c r="O968" s="368" t="s">
        <v>819</v>
      </c>
    </row>
    <row r="969" spans="1:15" x14ac:dyDescent="0.3">
      <c r="A969" s="368" t="s">
        <v>726</v>
      </c>
      <c r="B969" s="368" t="s">
        <v>379</v>
      </c>
      <c r="C969" s="368" t="s">
        <v>163</v>
      </c>
      <c r="D969" s="368" t="s">
        <v>163</v>
      </c>
      <c r="E969" s="368" t="s">
        <v>173</v>
      </c>
      <c r="F969" s="368" t="s">
        <v>867</v>
      </c>
      <c r="G969" s="368" t="s">
        <v>885</v>
      </c>
      <c r="H969" s="368" t="s">
        <v>380</v>
      </c>
      <c r="I969" s="368" t="s">
        <v>785</v>
      </c>
      <c r="J969" s="368" t="s">
        <v>757</v>
      </c>
      <c r="K969" s="368" t="s">
        <v>818</v>
      </c>
      <c r="L969" s="369">
        <v>2025</v>
      </c>
      <c r="M969" s="370">
        <v>42873.599999999999</v>
      </c>
      <c r="N969" s="370">
        <v>18480</v>
      </c>
      <c r="O969" s="368" t="s">
        <v>819</v>
      </c>
    </row>
    <row r="970" spans="1:15" x14ac:dyDescent="0.3">
      <c r="A970" s="368" t="s">
        <v>726</v>
      </c>
      <c r="B970" s="368" t="s">
        <v>379</v>
      </c>
      <c r="C970" s="368" t="s">
        <v>163</v>
      </c>
      <c r="D970" s="368" t="s">
        <v>163</v>
      </c>
      <c r="E970" s="368" t="s">
        <v>173</v>
      </c>
      <c r="F970" s="368" t="s">
        <v>867</v>
      </c>
      <c r="G970" s="368" t="s">
        <v>885</v>
      </c>
      <c r="H970" s="368" t="s">
        <v>398</v>
      </c>
      <c r="I970" s="368" t="s">
        <v>786</v>
      </c>
      <c r="J970" s="368" t="s">
        <v>770</v>
      </c>
      <c r="K970" s="368" t="s">
        <v>818</v>
      </c>
      <c r="L970" s="369">
        <v>2025</v>
      </c>
      <c r="M970" s="370">
        <v>11700</v>
      </c>
      <c r="N970" s="370">
        <v>1560</v>
      </c>
      <c r="O970" s="368" t="s">
        <v>819</v>
      </c>
    </row>
    <row r="971" spans="1:15" x14ac:dyDescent="0.3">
      <c r="A971" s="368" t="s">
        <v>726</v>
      </c>
      <c r="B971" s="368" t="s">
        <v>379</v>
      </c>
      <c r="C971" s="368" t="s">
        <v>163</v>
      </c>
      <c r="D971" s="368" t="s">
        <v>163</v>
      </c>
      <c r="E971" s="368" t="s">
        <v>173</v>
      </c>
      <c r="F971" s="368" t="s">
        <v>867</v>
      </c>
      <c r="G971" s="368" t="s">
        <v>885</v>
      </c>
      <c r="H971" s="368" t="s">
        <v>330</v>
      </c>
      <c r="I971" s="368" t="s">
        <v>788</v>
      </c>
      <c r="J971" s="368" t="s">
        <v>745</v>
      </c>
      <c r="K971" s="368" t="s">
        <v>818</v>
      </c>
      <c r="L971" s="369">
        <v>2025</v>
      </c>
      <c r="M971" s="370">
        <v>44536</v>
      </c>
      <c r="N971" s="370">
        <v>2783.5</v>
      </c>
      <c r="O971" s="368" t="s">
        <v>819</v>
      </c>
    </row>
    <row r="972" spans="1:15" x14ac:dyDescent="0.3">
      <c r="A972" s="368" t="s">
        <v>726</v>
      </c>
      <c r="B972" s="368" t="s">
        <v>379</v>
      </c>
      <c r="C972" s="368" t="s">
        <v>163</v>
      </c>
      <c r="D972" s="368" t="s">
        <v>163</v>
      </c>
      <c r="E972" s="368" t="s">
        <v>173</v>
      </c>
      <c r="F972" s="368" t="s">
        <v>867</v>
      </c>
      <c r="G972" s="368" t="s">
        <v>885</v>
      </c>
      <c r="H972" s="368" t="s">
        <v>539</v>
      </c>
      <c r="I972" s="368" t="s">
        <v>789</v>
      </c>
      <c r="J972" s="368" t="s">
        <v>740</v>
      </c>
      <c r="K972" s="368" t="s">
        <v>818</v>
      </c>
      <c r="L972" s="369">
        <v>2025</v>
      </c>
      <c r="M972" s="370">
        <v>54805.760000000002</v>
      </c>
      <c r="N972" s="370">
        <v>5830.4</v>
      </c>
      <c r="O972" s="368" t="s">
        <v>819</v>
      </c>
    </row>
    <row r="973" spans="1:15" x14ac:dyDescent="0.3">
      <c r="A973" s="368" t="s">
        <v>726</v>
      </c>
      <c r="B973" s="368" t="s">
        <v>379</v>
      </c>
      <c r="C973" s="368" t="s">
        <v>163</v>
      </c>
      <c r="D973" s="368" t="s">
        <v>163</v>
      </c>
      <c r="E973" s="368" t="s">
        <v>886</v>
      </c>
      <c r="F973" s="368" t="s">
        <v>867</v>
      </c>
      <c r="G973" s="368" t="s">
        <v>887</v>
      </c>
      <c r="H973" s="368" t="s">
        <v>330</v>
      </c>
      <c r="I973" s="368" t="s">
        <v>788</v>
      </c>
      <c r="J973" s="368" t="s">
        <v>745</v>
      </c>
      <c r="K973" s="368" t="s">
        <v>818</v>
      </c>
      <c r="L973" s="369">
        <v>2025</v>
      </c>
      <c r="M973" s="370">
        <v>2976</v>
      </c>
      <c r="N973" s="370">
        <v>186</v>
      </c>
      <c r="O973" s="368" t="s">
        <v>819</v>
      </c>
    </row>
    <row r="974" spans="1:15" x14ac:dyDescent="0.3">
      <c r="A974" s="368" t="s">
        <v>726</v>
      </c>
      <c r="B974" s="368" t="s">
        <v>379</v>
      </c>
      <c r="C974" s="368" t="s">
        <v>163</v>
      </c>
      <c r="D974" s="368" t="s">
        <v>163</v>
      </c>
      <c r="E974" s="368" t="s">
        <v>1210</v>
      </c>
      <c r="F974" s="368" t="s">
        <v>867</v>
      </c>
      <c r="G974" s="368" t="s">
        <v>1211</v>
      </c>
      <c r="H974" s="368" t="s">
        <v>330</v>
      </c>
      <c r="I974" s="368" t="s">
        <v>788</v>
      </c>
      <c r="J974" s="368" t="s">
        <v>745</v>
      </c>
      <c r="K974" s="368" t="s">
        <v>818</v>
      </c>
      <c r="L974" s="369">
        <v>2025</v>
      </c>
      <c r="M974" s="370">
        <v>5068.8</v>
      </c>
      <c r="N974" s="370">
        <v>316.8</v>
      </c>
      <c r="O974" s="368" t="s">
        <v>819</v>
      </c>
    </row>
    <row r="975" spans="1:15" x14ac:dyDescent="0.3">
      <c r="A975" s="368" t="s">
        <v>726</v>
      </c>
      <c r="B975" s="368" t="s">
        <v>379</v>
      </c>
      <c r="C975" s="368" t="s">
        <v>163</v>
      </c>
      <c r="D975" s="368" t="s">
        <v>163</v>
      </c>
      <c r="E975" s="368" t="s">
        <v>888</v>
      </c>
      <c r="F975" s="368" t="s">
        <v>867</v>
      </c>
      <c r="G975" s="368" t="s">
        <v>889</v>
      </c>
      <c r="H975" s="368" t="s">
        <v>550</v>
      </c>
      <c r="I975" s="368" t="s">
        <v>801</v>
      </c>
      <c r="J975" s="368" t="s">
        <v>760</v>
      </c>
      <c r="K975" s="368" t="s">
        <v>818</v>
      </c>
      <c r="L975" s="369">
        <v>2025</v>
      </c>
      <c r="M975" s="370">
        <v>65767</v>
      </c>
      <c r="N975" s="370">
        <v>50590</v>
      </c>
      <c r="O975" s="368" t="s">
        <v>819</v>
      </c>
    </row>
    <row r="976" spans="1:15" x14ac:dyDescent="0.3">
      <c r="A976" s="368" t="s">
        <v>726</v>
      </c>
      <c r="B976" s="368" t="s">
        <v>379</v>
      </c>
      <c r="C976" s="368" t="s">
        <v>163</v>
      </c>
      <c r="D976" s="368" t="s">
        <v>163</v>
      </c>
      <c r="E976" s="368" t="s">
        <v>888</v>
      </c>
      <c r="F976" s="368" t="s">
        <v>867</v>
      </c>
      <c r="G976" s="368" t="s">
        <v>889</v>
      </c>
      <c r="H976" s="368" t="s">
        <v>337</v>
      </c>
      <c r="I976" s="368" t="s">
        <v>784</v>
      </c>
      <c r="J976" s="368" t="s">
        <v>745</v>
      </c>
      <c r="K976" s="368" t="s">
        <v>818</v>
      </c>
      <c r="L976" s="369">
        <v>2025</v>
      </c>
      <c r="M976" s="370">
        <v>82.367999999999995</v>
      </c>
      <c r="N976" s="370">
        <v>8.8000000000000007</v>
      </c>
      <c r="O976" s="368" t="s">
        <v>819</v>
      </c>
    </row>
    <row r="977" spans="1:15" x14ac:dyDescent="0.3">
      <c r="A977" s="368" t="s">
        <v>726</v>
      </c>
      <c r="B977" s="368" t="s">
        <v>379</v>
      </c>
      <c r="C977" s="368" t="s">
        <v>163</v>
      </c>
      <c r="D977" s="368" t="s">
        <v>163</v>
      </c>
      <c r="E977" s="368" t="s">
        <v>888</v>
      </c>
      <c r="F977" s="368" t="s">
        <v>867</v>
      </c>
      <c r="G977" s="368" t="s">
        <v>889</v>
      </c>
      <c r="H977" s="368" t="s">
        <v>539</v>
      </c>
      <c r="I977" s="368" t="s">
        <v>789</v>
      </c>
      <c r="J977" s="368" t="s">
        <v>740</v>
      </c>
      <c r="K977" s="368" t="s">
        <v>818</v>
      </c>
      <c r="L977" s="369">
        <v>2025</v>
      </c>
      <c r="M977" s="370">
        <v>19311.36</v>
      </c>
      <c r="N977" s="370">
        <v>2054.4</v>
      </c>
      <c r="O977" s="368" t="s">
        <v>819</v>
      </c>
    </row>
    <row r="978" spans="1:15" x14ac:dyDescent="0.3">
      <c r="A978" s="368" t="s">
        <v>726</v>
      </c>
      <c r="B978" s="368" t="s">
        <v>379</v>
      </c>
      <c r="C978" s="368" t="s">
        <v>174</v>
      </c>
      <c r="D978" s="368" t="s">
        <v>174</v>
      </c>
      <c r="E978" s="368" t="s">
        <v>890</v>
      </c>
      <c r="F978" s="368" t="s">
        <v>174</v>
      </c>
      <c r="G978" s="368" t="s">
        <v>891</v>
      </c>
      <c r="H978" s="368" t="s">
        <v>320</v>
      </c>
      <c r="I978" s="368" t="s">
        <v>797</v>
      </c>
      <c r="J978" s="368" t="s">
        <v>745</v>
      </c>
      <c r="K978" s="368" t="s">
        <v>818</v>
      </c>
      <c r="L978" s="369">
        <v>2025</v>
      </c>
      <c r="M978" s="370">
        <v>598.5</v>
      </c>
      <c r="N978" s="370">
        <v>63</v>
      </c>
      <c r="O978" s="368" t="s">
        <v>819</v>
      </c>
    </row>
    <row r="979" spans="1:15" x14ac:dyDescent="0.3">
      <c r="A979" s="368" t="s">
        <v>726</v>
      </c>
      <c r="B979" s="368" t="s">
        <v>379</v>
      </c>
      <c r="C979" s="368" t="s">
        <v>174</v>
      </c>
      <c r="D979" s="368" t="s">
        <v>174</v>
      </c>
      <c r="E979" s="368" t="s">
        <v>890</v>
      </c>
      <c r="F979" s="368" t="s">
        <v>174</v>
      </c>
      <c r="G979" s="368" t="s">
        <v>891</v>
      </c>
      <c r="H979" s="368" t="s">
        <v>506</v>
      </c>
      <c r="I979" s="368" t="s">
        <v>798</v>
      </c>
      <c r="J979" s="368" t="s">
        <v>1185</v>
      </c>
      <c r="K979" s="368" t="s">
        <v>818</v>
      </c>
      <c r="L979" s="369">
        <v>2025</v>
      </c>
      <c r="M979" s="370">
        <v>1740</v>
      </c>
      <c r="N979" s="370">
        <v>100</v>
      </c>
      <c r="O979" s="368" t="s">
        <v>819</v>
      </c>
    </row>
    <row r="980" spans="1:15" x14ac:dyDescent="0.3">
      <c r="A980" s="368" t="s">
        <v>726</v>
      </c>
      <c r="B980" s="368" t="s">
        <v>379</v>
      </c>
      <c r="C980" s="368" t="s">
        <v>174</v>
      </c>
      <c r="D980" s="368" t="s">
        <v>174</v>
      </c>
      <c r="E980" s="368" t="s">
        <v>890</v>
      </c>
      <c r="F980" s="368" t="s">
        <v>174</v>
      </c>
      <c r="G980" s="368" t="s">
        <v>891</v>
      </c>
      <c r="H980" s="368" t="s">
        <v>330</v>
      </c>
      <c r="I980" s="368" t="s">
        <v>788</v>
      </c>
      <c r="J980" s="368" t="s">
        <v>745</v>
      </c>
      <c r="K980" s="368" t="s">
        <v>818</v>
      </c>
      <c r="L980" s="369">
        <v>2025</v>
      </c>
      <c r="M980" s="370">
        <v>8115.2</v>
      </c>
      <c r="N980" s="370">
        <v>507.2</v>
      </c>
      <c r="O980" s="368" t="s">
        <v>819</v>
      </c>
    </row>
    <row r="981" spans="1:15" x14ac:dyDescent="0.3">
      <c r="A981" s="368" t="s">
        <v>726</v>
      </c>
      <c r="B981" s="368" t="s">
        <v>379</v>
      </c>
      <c r="C981" s="368" t="s">
        <v>174</v>
      </c>
      <c r="D981" s="368" t="s">
        <v>174</v>
      </c>
      <c r="E981" s="368" t="s">
        <v>1212</v>
      </c>
      <c r="F981" s="368" t="s">
        <v>174</v>
      </c>
      <c r="G981" s="368" t="s">
        <v>1213</v>
      </c>
      <c r="H981" s="368" t="s">
        <v>510</v>
      </c>
      <c r="I981" s="368" t="s">
        <v>798</v>
      </c>
      <c r="J981" s="368" t="s">
        <v>1185</v>
      </c>
      <c r="K981" s="368" t="s">
        <v>818</v>
      </c>
      <c r="L981" s="369">
        <v>2025</v>
      </c>
      <c r="M981" s="370">
        <v>18341.18</v>
      </c>
      <c r="N981" s="370">
        <v>3146</v>
      </c>
      <c r="O981" s="368" t="s">
        <v>819</v>
      </c>
    </row>
    <row r="982" spans="1:15" x14ac:dyDescent="0.3">
      <c r="A982" s="368" t="s">
        <v>726</v>
      </c>
      <c r="B982" s="368" t="s">
        <v>379</v>
      </c>
      <c r="C982" s="368" t="s">
        <v>174</v>
      </c>
      <c r="D982" s="368" t="s">
        <v>174</v>
      </c>
      <c r="E982" s="368" t="s">
        <v>892</v>
      </c>
      <c r="F982" s="368" t="s">
        <v>174</v>
      </c>
      <c r="G982" s="368" t="s">
        <v>893</v>
      </c>
      <c r="H982" s="368" t="s">
        <v>539</v>
      </c>
      <c r="I982" s="368" t="s">
        <v>789</v>
      </c>
      <c r="J982" s="368" t="s">
        <v>740</v>
      </c>
      <c r="K982" s="368" t="s">
        <v>818</v>
      </c>
      <c r="L982" s="369">
        <v>2025</v>
      </c>
      <c r="M982" s="370">
        <v>1082.8800000000001</v>
      </c>
      <c r="N982" s="370">
        <v>115.2</v>
      </c>
      <c r="O982" s="368" t="s">
        <v>819</v>
      </c>
    </row>
    <row r="983" spans="1:15" x14ac:dyDescent="0.3">
      <c r="A983" s="368" t="s">
        <v>726</v>
      </c>
      <c r="B983" s="368" t="s">
        <v>379</v>
      </c>
      <c r="C983" s="368" t="s">
        <v>174</v>
      </c>
      <c r="D983" s="368" t="s">
        <v>174</v>
      </c>
      <c r="E983" s="368" t="s">
        <v>892</v>
      </c>
      <c r="F983" s="368" t="s">
        <v>174</v>
      </c>
      <c r="G983" s="368" t="s">
        <v>893</v>
      </c>
      <c r="H983" s="368" t="s">
        <v>413</v>
      </c>
      <c r="I983" s="368" t="s">
        <v>785</v>
      </c>
      <c r="J983" s="368" t="s">
        <v>1186</v>
      </c>
      <c r="K983" s="368" t="s">
        <v>818</v>
      </c>
      <c r="L983" s="369">
        <v>2025</v>
      </c>
      <c r="M983" s="370">
        <v>439.56</v>
      </c>
      <c r="N983" s="370">
        <v>12</v>
      </c>
      <c r="O983" s="368" t="s">
        <v>819</v>
      </c>
    </row>
    <row r="984" spans="1:15" x14ac:dyDescent="0.3">
      <c r="A984" s="368" t="s">
        <v>726</v>
      </c>
      <c r="B984" s="368" t="s">
        <v>379</v>
      </c>
      <c r="C984" s="368" t="s">
        <v>174</v>
      </c>
      <c r="D984" s="368" t="s">
        <v>174</v>
      </c>
      <c r="E984" s="368" t="s">
        <v>175</v>
      </c>
      <c r="F984" s="368" t="s">
        <v>174</v>
      </c>
      <c r="G984" s="368" t="s">
        <v>894</v>
      </c>
      <c r="H984" s="368" t="s">
        <v>537</v>
      </c>
      <c r="I984" s="368" t="s">
        <v>798</v>
      </c>
      <c r="J984" s="368" t="s">
        <v>739</v>
      </c>
      <c r="K984" s="368" t="s">
        <v>818</v>
      </c>
      <c r="L984" s="369">
        <v>2025</v>
      </c>
      <c r="M984" s="370">
        <v>11827.2</v>
      </c>
      <c r="N984" s="370">
        <v>256</v>
      </c>
      <c r="O984" s="368" t="s">
        <v>819</v>
      </c>
    </row>
    <row r="985" spans="1:15" x14ac:dyDescent="0.3">
      <c r="A985" s="368" t="s">
        <v>726</v>
      </c>
      <c r="B985" s="368" t="s">
        <v>379</v>
      </c>
      <c r="C985" s="368" t="s">
        <v>174</v>
      </c>
      <c r="D985" s="368" t="s">
        <v>174</v>
      </c>
      <c r="E985" s="368" t="s">
        <v>175</v>
      </c>
      <c r="F985" s="368" t="s">
        <v>174</v>
      </c>
      <c r="G985" s="368" t="s">
        <v>894</v>
      </c>
      <c r="H985" s="368" t="s">
        <v>330</v>
      </c>
      <c r="I985" s="368" t="s">
        <v>788</v>
      </c>
      <c r="J985" s="368" t="s">
        <v>745</v>
      </c>
      <c r="K985" s="368" t="s">
        <v>818</v>
      </c>
      <c r="L985" s="369">
        <v>2025</v>
      </c>
      <c r="M985" s="370">
        <v>460.8</v>
      </c>
      <c r="N985" s="370">
        <v>28.8</v>
      </c>
      <c r="O985" s="368" t="s">
        <v>819</v>
      </c>
    </row>
    <row r="986" spans="1:15" x14ac:dyDescent="0.3">
      <c r="A986" s="368" t="s">
        <v>726</v>
      </c>
      <c r="B986" s="368" t="s">
        <v>379</v>
      </c>
      <c r="C986" s="368" t="s">
        <v>174</v>
      </c>
      <c r="D986" s="368" t="s">
        <v>174</v>
      </c>
      <c r="E986" s="368" t="s">
        <v>175</v>
      </c>
      <c r="F986" s="368" t="s">
        <v>174</v>
      </c>
      <c r="G986" s="368" t="s">
        <v>894</v>
      </c>
      <c r="H986" s="368" t="s">
        <v>539</v>
      </c>
      <c r="I986" s="368" t="s">
        <v>789</v>
      </c>
      <c r="J986" s="368" t="s">
        <v>740</v>
      </c>
      <c r="K986" s="368" t="s">
        <v>818</v>
      </c>
      <c r="L986" s="369">
        <v>2025</v>
      </c>
      <c r="M986" s="370">
        <v>5775.36</v>
      </c>
      <c r="N986" s="370">
        <v>614.4</v>
      </c>
      <c r="O986" s="368" t="s">
        <v>819</v>
      </c>
    </row>
    <row r="987" spans="1:15" x14ac:dyDescent="0.3">
      <c r="A987" s="368" t="s">
        <v>726</v>
      </c>
      <c r="B987" s="368" t="s">
        <v>379</v>
      </c>
      <c r="C987" s="368" t="s">
        <v>174</v>
      </c>
      <c r="D987" s="368" t="s">
        <v>174</v>
      </c>
      <c r="E987" s="368" t="s">
        <v>191</v>
      </c>
      <c r="F987" s="368" t="s">
        <v>174</v>
      </c>
      <c r="G987" s="368" t="s">
        <v>895</v>
      </c>
      <c r="H987" s="368" t="s">
        <v>539</v>
      </c>
      <c r="I987" s="368" t="s">
        <v>789</v>
      </c>
      <c r="J987" s="368" t="s">
        <v>740</v>
      </c>
      <c r="K987" s="368" t="s">
        <v>818</v>
      </c>
      <c r="L987" s="369">
        <v>2025</v>
      </c>
      <c r="M987" s="370">
        <v>2346.2399999999998</v>
      </c>
      <c r="N987" s="370">
        <v>249.6</v>
      </c>
      <c r="O987" s="368" t="s">
        <v>819</v>
      </c>
    </row>
    <row r="988" spans="1:15" x14ac:dyDescent="0.3">
      <c r="A988" s="368" t="s">
        <v>726</v>
      </c>
      <c r="B988" s="368" t="s">
        <v>379</v>
      </c>
      <c r="C988" s="368" t="s">
        <v>174</v>
      </c>
      <c r="D988" s="368" t="s">
        <v>174</v>
      </c>
      <c r="E988" s="368" t="s">
        <v>176</v>
      </c>
      <c r="F988" s="368" t="s">
        <v>174</v>
      </c>
      <c r="G988" s="368" t="s">
        <v>896</v>
      </c>
      <c r="H988" s="368" t="s">
        <v>483</v>
      </c>
      <c r="I988" s="368" t="s">
        <v>788</v>
      </c>
      <c r="J988" s="368" t="s">
        <v>1185</v>
      </c>
      <c r="K988" s="368" t="s">
        <v>818</v>
      </c>
      <c r="L988" s="369">
        <v>2025</v>
      </c>
      <c r="M988" s="370">
        <v>75369</v>
      </c>
      <c r="N988" s="370">
        <v>7178</v>
      </c>
      <c r="O988" s="368" t="s">
        <v>819</v>
      </c>
    </row>
    <row r="989" spans="1:15" x14ac:dyDescent="0.3">
      <c r="A989" s="368" t="s">
        <v>726</v>
      </c>
      <c r="B989" s="368" t="s">
        <v>379</v>
      </c>
      <c r="C989" s="368" t="s">
        <v>174</v>
      </c>
      <c r="D989" s="368" t="s">
        <v>174</v>
      </c>
      <c r="E989" s="368" t="s">
        <v>176</v>
      </c>
      <c r="F989" s="368" t="s">
        <v>174</v>
      </c>
      <c r="G989" s="368" t="s">
        <v>896</v>
      </c>
      <c r="H989" s="368" t="s">
        <v>486</v>
      </c>
      <c r="I989" s="368" t="s">
        <v>796</v>
      </c>
      <c r="J989" s="368" t="s">
        <v>1185</v>
      </c>
      <c r="K989" s="368" t="s">
        <v>818</v>
      </c>
      <c r="L989" s="369">
        <v>2025</v>
      </c>
      <c r="M989" s="370">
        <v>61000</v>
      </c>
      <c r="N989" s="370">
        <v>6100</v>
      </c>
      <c r="O989" s="368" t="s">
        <v>819</v>
      </c>
    </row>
    <row r="990" spans="1:15" x14ac:dyDescent="0.3">
      <c r="A990" s="368" t="s">
        <v>726</v>
      </c>
      <c r="B990" s="368" t="s">
        <v>379</v>
      </c>
      <c r="C990" s="368" t="s">
        <v>174</v>
      </c>
      <c r="D990" s="368" t="s">
        <v>174</v>
      </c>
      <c r="E990" s="368" t="s">
        <v>176</v>
      </c>
      <c r="F990" s="368" t="s">
        <v>174</v>
      </c>
      <c r="G990" s="368" t="s">
        <v>896</v>
      </c>
      <c r="H990" s="368" t="s">
        <v>498</v>
      </c>
      <c r="I990" s="368" t="s">
        <v>798</v>
      </c>
      <c r="J990" s="368" t="s">
        <v>1185</v>
      </c>
      <c r="K990" s="368" t="s">
        <v>818</v>
      </c>
      <c r="L990" s="369">
        <v>2025</v>
      </c>
      <c r="M990" s="370">
        <v>238000</v>
      </c>
      <c r="N990" s="370">
        <v>28000</v>
      </c>
      <c r="O990" s="368" t="s">
        <v>819</v>
      </c>
    </row>
    <row r="991" spans="1:15" x14ac:dyDescent="0.3">
      <c r="A991" s="368" t="s">
        <v>726</v>
      </c>
      <c r="B991" s="368" t="s">
        <v>379</v>
      </c>
      <c r="C991" s="368" t="s">
        <v>174</v>
      </c>
      <c r="D991" s="368" t="s">
        <v>174</v>
      </c>
      <c r="E991" s="368" t="s">
        <v>176</v>
      </c>
      <c r="F991" s="368" t="s">
        <v>174</v>
      </c>
      <c r="G991" s="368" t="s">
        <v>896</v>
      </c>
      <c r="H991" s="368" t="s">
        <v>499</v>
      </c>
      <c r="I991" s="368" t="s">
        <v>798</v>
      </c>
      <c r="J991" s="368" t="s">
        <v>1185</v>
      </c>
      <c r="K991" s="368" t="s">
        <v>818</v>
      </c>
      <c r="L991" s="369">
        <v>2025</v>
      </c>
      <c r="M991" s="370">
        <v>870000</v>
      </c>
      <c r="N991" s="370">
        <v>145000</v>
      </c>
      <c r="O991" s="368" t="s">
        <v>819</v>
      </c>
    </row>
    <row r="992" spans="1:15" x14ac:dyDescent="0.3">
      <c r="A992" s="368" t="s">
        <v>726</v>
      </c>
      <c r="B992" s="368" t="s">
        <v>379</v>
      </c>
      <c r="C992" s="368" t="s">
        <v>174</v>
      </c>
      <c r="D992" s="368" t="s">
        <v>174</v>
      </c>
      <c r="E992" s="368" t="s">
        <v>176</v>
      </c>
      <c r="F992" s="368" t="s">
        <v>174</v>
      </c>
      <c r="G992" s="368" t="s">
        <v>896</v>
      </c>
      <c r="H992" s="368" t="s">
        <v>535</v>
      </c>
      <c r="I992" s="368" t="s">
        <v>789</v>
      </c>
      <c r="J992" s="368" t="s">
        <v>739</v>
      </c>
      <c r="K992" s="368" t="s">
        <v>818</v>
      </c>
      <c r="L992" s="369">
        <v>2025</v>
      </c>
      <c r="M992" s="370">
        <v>168883.64466265799</v>
      </c>
      <c r="N992" s="370">
        <v>3672</v>
      </c>
      <c r="O992" s="368" t="s">
        <v>819</v>
      </c>
    </row>
    <row r="993" spans="1:15" x14ac:dyDescent="0.3">
      <c r="A993" s="368" t="s">
        <v>726</v>
      </c>
      <c r="B993" s="368" t="s">
        <v>379</v>
      </c>
      <c r="C993" s="368" t="s">
        <v>174</v>
      </c>
      <c r="D993" s="368" t="s">
        <v>174</v>
      </c>
      <c r="E993" s="368" t="s">
        <v>176</v>
      </c>
      <c r="F993" s="368" t="s">
        <v>174</v>
      </c>
      <c r="G993" s="368" t="s">
        <v>896</v>
      </c>
      <c r="H993" s="368" t="s">
        <v>501</v>
      </c>
      <c r="I993" s="368" t="s">
        <v>785</v>
      </c>
      <c r="J993" s="368" t="s">
        <v>1185</v>
      </c>
      <c r="K993" s="368" t="s">
        <v>818</v>
      </c>
      <c r="L993" s="369">
        <v>2025</v>
      </c>
      <c r="M993" s="370">
        <v>17000</v>
      </c>
      <c r="N993" s="370">
        <v>2000</v>
      </c>
      <c r="O993" s="368" t="s">
        <v>819</v>
      </c>
    </row>
    <row r="994" spans="1:15" x14ac:dyDescent="0.3">
      <c r="A994" s="368" t="s">
        <v>726</v>
      </c>
      <c r="B994" s="368" t="s">
        <v>379</v>
      </c>
      <c r="C994" s="368" t="s">
        <v>174</v>
      </c>
      <c r="D994" s="368" t="s">
        <v>174</v>
      </c>
      <c r="E994" s="368" t="s">
        <v>176</v>
      </c>
      <c r="F994" s="368" t="s">
        <v>174</v>
      </c>
      <c r="G994" s="368" t="s">
        <v>896</v>
      </c>
      <c r="H994" s="368" t="s">
        <v>320</v>
      </c>
      <c r="I994" s="368" t="s">
        <v>797</v>
      </c>
      <c r="J994" s="368" t="s">
        <v>745</v>
      </c>
      <c r="K994" s="368" t="s">
        <v>818</v>
      </c>
      <c r="L994" s="369">
        <v>2025</v>
      </c>
      <c r="M994" s="370">
        <v>1247.0650000000001</v>
      </c>
      <c r="N994" s="370">
        <v>131.27000000000001</v>
      </c>
      <c r="O994" s="368" t="s">
        <v>819</v>
      </c>
    </row>
    <row r="995" spans="1:15" x14ac:dyDescent="0.3">
      <c r="A995" s="368" t="s">
        <v>726</v>
      </c>
      <c r="B995" s="368" t="s">
        <v>379</v>
      </c>
      <c r="C995" s="368" t="s">
        <v>174</v>
      </c>
      <c r="D995" s="368" t="s">
        <v>174</v>
      </c>
      <c r="E995" s="368" t="s">
        <v>176</v>
      </c>
      <c r="F995" s="368" t="s">
        <v>174</v>
      </c>
      <c r="G995" s="368" t="s">
        <v>896</v>
      </c>
      <c r="H995" s="368" t="s">
        <v>503</v>
      </c>
      <c r="I995" s="368" t="s">
        <v>788</v>
      </c>
      <c r="J995" s="368" t="s">
        <v>1185</v>
      </c>
      <c r="K995" s="368" t="s">
        <v>818</v>
      </c>
      <c r="L995" s="369">
        <v>2025</v>
      </c>
      <c r="M995" s="370">
        <v>350000</v>
      </c>
      <c r="N995" s="370">
        <v>25000</v>
      </c>
      <c r="O995" s="368" t="s">
        <v>819</v>
      </c>
    </row>
    <row r="996" spans="1:15" x14ac:dyDescent="0.3">
      <c r="A996" s="368" t="s">
        <v>726</v>
      </c>
      <c r="B996" s="368" t="s">
        <v>379</v>
      </c>
      <c r="C996" s="368" t="s">
        <v>174</v>
      </c>
      <c r="D996" s="368" t="s">
        <v>174</v>
      </c>
      <c r="E996" s="368" t="s">
        <v>176</v>
      </c>
      <c r="F996" s="368" t="s">
        <v>174</v>
      </c>
      <c r="G996" s="368" t="s">
        <v>896</v>
      </c>
      <c r="H996" s="368" t="s">
        <v>398</v>
      </c>
      <c r="I996" s="368" t="s">
        <v>786</v>
      </c>
      <c r="J996" s="368" t="s">
        <v>770</v>
      </c>
      <c r="K996" s="368" t="s">
        <v>818</v>
      </c>
      <c r="L996" s="369">
        <v>2025</v>
      </c>
      <c r="M996" s="370">
        <v>15825</v>
      </c>
      <c r="N996" s="370">
        <v>2110</v>
      </c>
      <c r="O996" s="368" t="s">
        <v>819</v>
      </c>
    </row>
    <row r="997" spans="1:15" x14ac:dyDescent="0.3">
      <c r="A997" s="368" t="s">
        <v>726</v>
      </c>
      <c r="B997" s="368" t="s">
        <v>379</v>
      </c>
      <c r="C997" s="368" t="s">
        <v>174</v>
      </c>
      <c r="D997" s="368" t="s">
        <v>174</v>
      </c>
      <c r="E997" s="368" t="s">
        <v>176</v>
      </c>
      <c r="F997" s="368" t="s">
        <v>174</v>
      </c>
      <c r="G997" s="368" t="s">
        <v>896</v>
      </c>
      <c r="H997" s="368" t="s">
        <v>563</v>
      </c>
      <c r="I997" s="368" t="s">
        <v>787</v>
      </c>
      <c r="J997" s="368" t="s">
        <v>761</v>
      </c>
      <c r="K997" s="368" t="s">
        <v>818</v>
      </c>
      <c r="L997" s="369">
        <v>2025</v>
      </c>
      <c r="M997" s="370">
        <v>31340</v>
      </c>
      <c r="N997" s="370">
        <v>2000</v>
      </c>
      <c r="O997" s="368" t="s">
        <v>819</v>
      </c>
    </row>
    <row r="998" spans="1:15" x14ac:dyDescent="0.3">
      <c r="A998" s="368" t="s">
        <v>726</v>
      </c>
      <c r="B998" s="368" t="s">
        <v>379</v>
      </c>
      <c r="C998" s="368" t="s">
        <v>174</v>
      </c>
      <c r="D998" s="368" t="s">
        <v>174</v>
      </c>
      <c r="E998" s="368" t="s">
        <v>176</v>
      </c>
      <c r="F998" s="368" t="s">
        <v>174</v>
      </c>
      <c r="G998" s="368" t="s">
        <v>896</v>
      </c>
      <c r="H998" s="368" t="s">
        <v>506</v>
      </c>
      <c r="I998" s="368" t="s">
        <v>798</v>
      </c>
      <c r="J998" s="368" t="s">
        <v>1185</v>
      </c>
      <c r="K998" s="368" t="s">
        <v>818</v>
      </c>
      <c r="L998" s="369">
        <v>2025</v>
      </c>
      <c r="M998" s="370">
        <v>48720</v>
      </c>
      <c r="N998" s="370">
        <v>2800</v>
      </c>
      <c r="O998" s="368" t="s">
        <v>819</v>
      </c>
    </row>
    <row r="999" spans="1:15" x14ac:dyDescent="0.3">
      <c r="A999" s="368" t="s">
        <v>726</v>
      </c>
      <c r="B999" s="368" t="s">
        <v>379</v>
      </c>
      <c r="C999" s="368" t="s">
        <v>174</v>
      </c>
      <c r="D999" s="368" t="s">
        <v>174</v>
      </c>
      <c r="E999" s="368" t="s">
        <v>176</v>
      </c>
      <c r="F999" s="368" t="s">
        <v>174</v>
      </c>
      <c r="G999" s="368" t="s">
        <v>896</v>
      </c>
      <c r="H999" s="368" t="s">
        <v>542</v>
      </c>
      <c r="I999" s="368" t="s">
        <v>800</v>
      </c>
      <c r="J999" s="368" t="s">
        <v>745</v>
      </c>
      <c r="K999" s="368" t="s">
        <v>818</v>
      </c>
      <c r="L999" s="369">
        <v>2025</v>
      </c>
      <c r="M999" s="370">
        <v>9800.83</v>
      </c>
      <c r="N999" s="370">
        <v>753.91</v>
      </c>
      <c r="O999" s="368" t="s">
        <v>819</v>
      </c>
    </row>
    <row r="1000" spans="1:15" x14ac:dyDescent="0.3">
      <c r="A1000" s="368" t="s">
        <v>726</v>
      </c>
      <c r="B1000" s="368" t="s">
        <v>379</v>
      </c>
      <c r="C1000" s="368" t="s">
        <v>174</v>
      </c>
      <c r="D1000" s="368" t="s">
        <v>174</v>
      </c>
      <c r="E1000" s="368" t="s">
        <v>176</v>
      </c>
      <c r="F1000" s="368" t="s">
        <v>174</v>
      </c>
      <c r="G1000" s="368" t="s">
        <v>896</v>
      </c>
      <c r="H1000" s="368" t="s">
        <v>330</v>
      </c>
      <c r="I1000" s="368" t="s">
        <v>788</v>
      </c>
      <c r="J1000" s="368" t="s">
        <v>745</v>
      </c>
      <c r="K1000" s="368" t="s">
        <v>818</v>
      </c>
      <c r="L1000" s="369">
        <v>2025</v>
      </c>
      <c r="M1000" s="370">
        <v>268931.20000000001</v>
      </c>
      <c r="N1000" s="370">
        <v>16808.2</v>
      </c>
      <c r="O1000" s="368" t="s">
        <v>819</v>
      </c>
    </row>
    <row r="1001" spans="1:15" x14ac:dyDescent="0.3">
      <c r="A1001" s="368" t="s">
        <v>726</v>
      </c>
      <c r="B1001" s="368" t="s">
        <v>379</v>
      </c>
      <c r="C1001" s="368" t="s">
        <v>174</v>
      </c>
      <c r="D1001" s="368" t="s">
        <v>174</v>
      </c>
      <c r="E1001" s="368" t="s">
        <v>176</v>
      </c>
      <c r="F1001" s="368" t="s">
        <v>174</v>
      </c>
      <c r="G1001" s="368" t="s">
        <v>896</v>
      </c>
      <c r="H1001" s="368" t="s">
        <v>432</v>
      </c>
      <c r="I1001" s="368" t="s">
        <v>798</v>
      </c>
      <c r="J1001" s="368" t="s">
        <v>774</v>
      </c>
      <c r="K1001" s="368" t="s">
        <v>818</v>
      </c>
      <c r="L1001" s="369">
        <v>2025</v>
      </c>
      <c r="M1001" s="370">
        <v>13618.8</v>
      </c>
      <c r="N1001" s="370">
        <v>3492</v>
      </c>
      <c r="O1001" s="368" t="s">
        <v>821</v>
      </c>
    </row>
    <row r="1002" spans="1:15" x14ac:dyDescent="0.3">
      <c r="A1002" s="368" t="s">
        <v>726</v>
      </c>
      <c r="B1002" s="368" t="s">
        <v>379</v>
      </c>
      <c r="C1002" s="368" t="s">
        <v>174</v>
      </c>
      <c r="D1002" s="368" t="s">
        <v>174</v>
      </c>
      <c r="E1002" s="368" t="s">
        <v>176</v>
      </c>
      <c r="F1002" s="368" t="s">
        <v>174</v>
      </c>
      <c r="G1002" s="368" t="s">
        <v>896</v>
      </c>
      <c r="H1002" s="368" t="s">
        <v>539</v>
      </c>
      <c r="I1002" s="368" t="s">
        <v>789</v>
      </c>
      <c r="J1002" s="368" t="s">
        <v>740</v>
      </c>
      <c r="K1002" s="368" t="s">
        <v>818</v>
      </c>
      <c r="L1002" s="369">
        <v>2025</v>
      </c>
      <c r="M1002" s="370">
        <v>11098935.22525</v>
      </c>
      <c r="N1002" s="370">
        <v>1207709.23</v>
      </c>
      <c r="O1002" s="368" t="s">
        <v>819</v>
      </c>
    </row>
    <row r="1003" spans="1:15" x14ac:dyDescent="0.3">
      <c r="A1003" s="368" t="s">
        <v>726</v>
      </c>
      <c r="B1003" s="368" t="s">
        <v>379</v>
      </c>
      <c r="C1003" s="368" t="s">
        <v>174</v>
      </c>
      <c r="D1003" s="368" t="s">
        <v>174</v>
      </c>
      <c r="E1003" s="368" t="s">
        <v>176</v>
      </c>
      <c r="F1003" s="368" t="s">
        <v>174</v>
      </c>
      <c r="G1003" s="368" t="s">
        <v>896</v>
      </c>
      <c r="H1003" s="368" t="s">
        <v>420</v>
      </c>
      <c r="I1003" s="368" t="s">
        <v>789</v>
      </c>
      <c r="J1003" s="368" t="s">
        <v>781</v>
      </c>
      <c r="K1003" s="368" t="s">
        <v>818</v>
      </c>
      <c r="L1003" s="369">
        <v>2025</v>
      </c>
      <c r="M1003" s="370">
        <v>1462.28</v>
      </c>
      <c r="N1003" s="370">
        <v>1052</v>
      </c>
      <c r="O1003" s="368" t="s">
        <v>819</v>
      </c>
    </row>
    <row r="1004" spans="1:15" x14ac:dyDescent="0.3">
      <c r="A1004" s="368" t="s">
        <v>726</v>
      </c>
      <c r="B1004" s="368" t="s">
        <v>379</v>
      </c>
      <c r="C1004" s="368" t="s">
        <v>174</v>
      </c>
      <c r="D1004" s="368" t="s">
        <v>174</v>
      </c>
      <c r="E1004" s="368" t="s">
        <v>176</v>
      </c>
      <c r="F1004" s="368" t="s">
        <v>174</v>
      </c>
      <c r="G1004" s="368" t="s">
        <v>896</v>
      </c>
      <c r="H1004" s="368" t="s">
        <v>513</v>
      </c>
      <c r="I1004" s="368" t="s">
        <v>798</v>
      </c>
      <c r="J1004" s="368" t="s">
        <v>1185</v>
      </c>
      <c r="K1004" s="368" t="s">
        <v>818</v>
      </c>
      <c r="L1004" s="369">
        <v>2025</v>
      </c>
      <c r="M1004" s="370">
        <v>4571.3674308141699</v>
      </c>
      <c r="N1004" s="370">
        <v>470</v>
      </c>
      <c r="O1004" s="368" t="s">
        <v>819</v>
      </c>
    </row>
    <row r="1005" spans="1:15" x14ac:dyDescent="0.3">
      <c r="A1005" s="368" t="s">
        <v>726</v>
      </c>
      <c r="B1005" s="368" t="s">
        <v>379</v>
      </c>
      <c r="C1005" s="368" t="s">
        <v>174</v>
      </c>
      <c r="D1005" s="368" t="s">
        <v>174</v>
      </c>
      <c r="E1005" s="368" t="s">
        <v>176</v>
      </c>
      <c r="F1005" s="368" t="s">
        <v>174</v>
      </c>
      <c r="G1005" s="368" t="s">
        <v>896</v>
      </c>
      <c r="H1005" s="368" t="s">
        <v>561</v>
      </c>
      <c r="I1005" s="368" t="s">
        <v>789</v>
      </c>
      <c r="J1005" s="368" t="s">
        <v>761</v>
      </c>
      <c r="K1005" s="368" t="s">
        <v>818</v>
      </c>
      <c r="L1005" s="369">
        <v>2025</v>
      </c>
      <c r="M1005" s="370">
        <v>102100</v>
      </c>
      <c r="N1005" s="370">
        <v>5000</v>
      </c>
      <c r="O1005" s="368" t="s">
        <v>819</v>
      </c>
    </row>
    <row r="1006" spans="1:15" x14ac:dyDescent="0.3">
      <c r="A1006" s="368" t="s">
        <v>726</v>
      </c>
      <c r="B1006" s="368" t="s">
        <v>379</v>
      </c>
      <c r="C1006" s="368" t="s">
        <v>174</v>
      </c>
      <c r="D1006" s="368" t="s">
        <v>174</v>
      </c>
      <c r="E1006" s="368" t="s">
        <v>176</v>
      </c>
      <c r="F1006" s="368" t="s">
        <v>174</v>
      </c>
      <c r="G1006" s="368" t="s">
        <v>896</v>
      </c>
      <c r="H1006" s="368" t="s">
        <v>339</v>
      </c>
      <c r="I1006" s="368" t="s">
        <v>790</v>
      </c>
      <c r="J1006" s="368" t="s">
        <v>745</v>
      </c>
      <c r="K1006" s="368" t="s">
        <v>818</v>
      </c>
      <c r="L1006" s="369">
        <v>2025</v>
      </c>
      <c r="M1006" s="370">
        <v>1240</v>
      </c>
      <c r="N1006" s="370">
        <v>62</v>
      </c>
      <c r="O1006" s="368" t="s">
        <v>819</v>
      </c>
    </row>
    <row r="1007" spans="1:15" x14ac:dyDescent="0.3">
      <c r="A1007" s="368" t="s">
        <v>726</v>
      </c>
      <c r="B1007" s="368" t="s">
        <v>379</v>
      </c>
      <c r="C1007" s="368" t="s">
        <v>174</v>
      </c>
      <c r="D1007" s="368" t="s">
        <v>174</v>
      </c>
      <c r="E1007" s="368" t="s">
        <v>176</v>
      </c>
      <c r="F1007" s="368" t="s">
        <v>174</v>
      </c>
      <c r="G1007" s="368" t="s">
        <v>896</v>
      </c>
      <c r="H1007" s="368" t="s">
        <v>340</v>
      </c>
      <c r="I1007" s="368" t="s">
        <v>790</v>
      </c>
      <c r="J1007" s="368" t="s">
        <v>745</v>
      </c>
      <c r="K1007" s="368" t="s">
        <v>818</v>
      </c>
      <c r="L1007" s="369">
        <v>2025</v>
      </c>
      <c r="M1007" s="370">
        <v>1100</v>
      </c>
      <c r="N1007" s="370">
        <v>100</v>
      </c>
      <c r="O1007" s="368" t="s">
        <v>819</v>
      </c>
    </row>
    <row r="1008" spans="1:15" x14ac:dyDescent="0.3">
      <c r="A1008" s="368" t="s">
        <v>726</v>
      </c>
      <c r="B1008" s="368" t="s">
        <v>379</v>
      </c>
      <c r="C1008" s="368" t="s">
        <v>174</v>
      </c>
      <c r="D1008" s="368" t="s">
        <v>174</v>
      </c>
      <c r="E1008" s="368" t="s">
        <v>176</v>
      </c>
      <c r="F1008" s="368" t="s">
        <v>174</v>
      </c>
      <c r="G1008" s="368" t="s">
        <v>896</v>
      </c>
      <c r="H1008" s="368" t="s">
        <v>413</v>
      </c>
      <c r="I1008" s="368" t="s">
        <v>785</v>
      </c>
      <c r="J1008" s="368" t="s">
        <v>1186</v>
      </c>
      <c r="K1008" s="368" t="s">
        <v>818</v>
      </c>
      <c r="L1008" s="369">
        <v>2025</v>
      </c>
      <c r="M1008" s="370">
        <v>73.260000000000005</v>
      </c>
      <c r="N1008" s="370">
        <v>2</v>
      </c>
      <c r="O1008" s="368" t="s">
        <v>819</v>
      </c>
    </row>
    <row r="1009" spans="1:15" x14ac:dyDescent="0.3">
      <c r="A1009" s="368" t="s">
        <v>726</v>
      </c>
      <c r="B1009" s="368" t="s">
        <v>379</v>
      </c>
      <c r="C1009" s="368" t="s">
        <v>174</v>
      </c>
      <c r="D1009" s="368" t="s">
        <v>174</v>
      </c>
      <c r="E1009" s="368" t="s">
        <v>193</v>
      </c>
      <c r="F1009" s="368" t="s">
        <v>174</v>
      </c>
      <c r="G1009" s="368" t="s">
        <v>897</v>
      </c>
      <c r="H1009" s="368" t="s">
        <v>483</v>
      </c>
      <c r="I1009" s="368" t="s">
        <v>788</v>
      </c>
      <c r="J1009" s="368" t="s">
        <v>1185</v>
      </c>
      <c r="K1009" s="368" t="s">
        <v>818</v>
      </c>
      <c r="L1009" s="369">
        <v>2025</v>
      </c>
      <c r="M1009" s="370">
        <v>223839</v>
      </c>
      <c r="N1009" s="370">
        <v>21318</v>
      </c>
      <c r="O1009" s="368" t="s">
        <v>819</v>
      </c>
    </row>
    <row r="1010" spans="1:15" x14ac:dyDescent="0.3">
      <c r="A1010" s="368" t="s">
        <v>726</v>
      </c>
      <c r="B1010" s="368" t="s">
        <v>379</v>
      </c>
      <c r="C1010" s="368" t="s">
        <v>174</v>
      </c>
      <c r="D1010" s="368" t="s">
        <v>174</v>
      </c>
      <c r="E1010" s="368" t="s">
        <v>193</v>
      </c>
      <c r="F1010" s="368" t="s">
        <v>174</v>
      </c>
      <c r="G1010" s="368" t="s">
        <v>897</v>
      </c>
      <c r="H1010" s="368" t="s">
        <v>499</v>
      </c>
      <c r="I1010" s="368" t="s">
        <v>798</v>
      </c>
      <c r="J1010" s="368" t="s">
        <v>1185</v>
      </c>
      <c r="K1010" s="368" t="s">
        <v>818</v>
      </c>
      <c r="L1010" s="369">
        <v>2025</v>
      </c>
      <c r="M1010" s="370">
        <v>180000</v>
      </c>
      <c r="N1010" s="370">
        <v>30000</v>
      </c>
      <c r="O1010" s="368" t="s">
        <v>819</v>
      </c>
    </row>
    <row r="1011" spans="1:15" x14ac:dyDescent="0.3">
      <c r="A1011" s="368" t="s">
        <v>726</v>
      </c>
      <c r="B1011" s="368" t="s">
        <v>379</v>
      </c>
      <c r="C1011" s="368" t="s">
        <v>174</v>
      </c>
      <c r="D1011" s="368" t="s">
        <v>174</v>
      </c>
      <c r="E1011" s="368" t="s">
        <v>193</v>
      </c>
      <c r="F1011" s="368" t="s">
        <v>174</v>
      </c>
      <c r="G1011" s="368" t="s">
        <v>897</v>
      </c>
      <c r="H1011" s="368" t="s">
        <v>535</v>
      </c>
      <c r="I1011" s="368" t="s">
        <v>789</v>
      </c>
      <c r="J1011" s="368" t="s">
        <v>739</v>
      </c>
      <c r="K1011" s="368" t="s">
        <v>818</v>
      </c>
      <c r="L1011" s="369">
        <v>2025</v>
      </c>
      <c r="M1011" s="370">
        <v>3518.4092638053899</v>
      </c>
      <c r="N1011" s="370">
        <v>76.5</v>
      </c>
      <c r="O1011" s="368" t="s">
        <v>819</v>
      </c>
    </row>
    <row r="1012" spans="1:15" x14ac:dyDescent="0.3">
      <c r="A1012" s="368" t="s">
        <v>726</v>
      </c>
      <c r="B1012" s="368" t="s">
        <v>379</v>
      </c>
      <c r="C1012" s="368" t="s">
        <v>174</v>
      </c>
      <c r="D1012" s="368" t="s">
        <v>174</v>
      </c>
      <c r="E1012" s="368" t="s">
        <v>193</v>
      </c>
      <c r="F1012" s="368" t="s">
        <v>174</v>
      </c>
      <c r="G1012" s="368" t="s">
        <v>897</v>
      </c>
      <c r="H1012" s="368" t="s">
        <v>320</v>
      </c>
      <c r="I1012" s="368" t="s">
        <v>797</v>
      </c>
      <c r="J1012" s="368" t="s">
        <v>745</v>
      </c>
      <c r="K1012" s="368" t="s">
        <v>818</v>
      </c>
      <c r="L1012" s="369">
        <v>2025</v>
      </c>
      <c r="M1012" s="370">
        <v>490.67500000000001</v>
      </c>
      <c r="N1012" s="370">
        <v>51.65</v>
      </c>
      <c r="O1012" s="368" t="s">
        <v>819</v>
      </c>
    </row>
    <row r="1013" spans="1:15" x14ac:dyDescent="0.3">
      <c r="A1013" s="368" t="s">
        <v>726</v>
      </c>
      <c r="B1013" s="368" t="s">
        <v>379</v>
      </c>
      <c r="C1013" s="368" t="s">
        <v>174</v>
      </c>
      <c r="D1013" s="368" t="s">
        <v>174</v>
      </c>
      <c r="E1013" s="368" t="s">
        <v>193</v>
      </c>
      <c r="F1013" s="368" t="s">
        <v>174</v>
      </c>
      <c r="G1013" s="368" t="s">
        <v>897</v>
      </c>
      <c r="H1013" s="368" t="s">
        <v>503</v>
      </c>
      <c r="I1013" s="368" t="s">
        <v>788</v>
      </c>
      <c r="J1013" s="368" t="s">
        <v>1185</v>
      </c>
      <c r="K1013" s="368" t="s">
        <v>818</v>
      </c>
      <c r="L1013" s="369">
        <v>2025</v>
      </c>
      <c r="M1013" s="370">
        <v>88200</v>
      </c>
      <c r="N1013" s="370">
        <v>6300</v>
      </c>
      <c r="O1013" s="368" t="s">
        <v>819</v>
      </c>
    </row>
    <row r="1014" spans="1:15" x14ac:dyDescent="0.3">
      <c r="A1014" s="368" t="s">
        <v>726</v>
      </c>
      <c r="B1014" s="368" t="s">
        <v>379</v>
      </c>
      <c r="C1014" s="368" t="s">
        <v>174</v>
      </c>
      <c r="D1014" s="368" t="s">
        <v>174</v>
      </c>
      <c r="E1014" s="368" t="s">
        <v>193</v>
      </c>
      <c r="F1014" s="368" t="s">
        <v>174</v>
      </c>
      <c r="G1014" s="368" t="s">
        <v>897</v>
      </c>
      <c r="H1014" s="368" t="s">
        <v>506</v>
      </c>
      <c r="I1014" s="368" t="s">
        <v>798</v>
      </c>
      <c r="J1014" s="368" t="s">
        <v>1185</v>
      </c>
      <c r="K1014" s="368" t="s">
        <v>818</v>
      </c>
      <c r="L1014" s="369">
        <v>2025</v>
      </c>
      <c r="M1014" s="370">
        <v>139200</v>
      </c>
      <c r="N1014" s="370">
        <v>8000</v>
      </c>
      <c r="O1014" s="368" t="s">
        <v>819</v>
      </c>
    </row>
    <row r="1015" spans="1:15" x14ac:dyDescent="0.3">
      <c r="A1015" s="368" t="s">
        <v>726</v>
      </c>
      <c r="B1015" s="368" t="s">
        <v>379</v>
      </c>
      <c r="C1015" s="368" t="s">
        <v>174</v>
      </c>
      <c r="D1015" s="368" t="s">
        <v>174</v>
      </c>
      <c r="E1015" s="368" t="s">
        <v>193</v>
      </c>
      <c r="F1015" s="368" t="s">
        <v>174</v>
      </c>
      <c r="G1015" s="368" t="s">
        <v>897</v>
      </c>
      <c r="H1015" s="368" t="s">
        <v>330</v>
      </c>
      <c r="I1015" s="368" t="s">
        <v>788</v>
      </c>
      <c r="J1015" s="368" t="s">
        <v>745</v>
      </c>
      <c r="K1015" s="368" t="s">
        <v>818</v>
      </c>
      <c r="L1015" s="369">
        <v>2025</v>
      </c>
      <c r="M1015" s="370">
        <v>1896</v>
      </c>
      <c r="N1015" s="370">
        <v>118.5</v>
      </c>
      <c r="O1015" s="368" t="s">
        <v>819</v>
      </c>
    </row>
    <row r="1016" spans="1:15" x14ac:dyDescent="0.3">
      <c r="A1016" s="368" t="s">
        <v>726</v>
      </c>
      <c r="B1016" s="368" t="s">
        <v>379</v>
      </c>
      <c r="C1016" s="368" t="s">
        <v>174</v>
      </c>
      <c r="D1016" s="368" t="s">
        <v>174</v>
      </c>
      <c r="E1016" s="368" t="s">
        <v>193</v>
      </c>
      <c r="F1016" s="368" t="s">
        <v>174</v>
      </c>
      <c r="G1016" s="368" t="s">
        <v>897</v>
      </c>
      <c r="H1016" s="368" t="s">
        <v>510</v>
      </c>
      <c r="I1016" s="368" t="s">
        <v>798</v>
      </c>
      <c r="J1016" s="368" t="s">
        <v>1185</v>
      </c>
      <c r="K1016" s="368" t="s">
        <v>818</v>
      </c>
      <c r="L1016" s="369">
        <v>2025</v>
      </c>
      <c r="M1016" s="370">
        <v>3847.8</v>
      </c>
      <c r="N1016" s="370">
        <v>660</v>
      </c>
      <c r="O1016" s="368" t="s">
        <v>819</v>
      </c>
    </row>
    <row r="1017" spans="1:15" x14ac:dyDescent="0.3">
      <c r="A1017" s="368" t="s">
        <v>726</v>
      </c>
      <c r="B1017" s="368" t="s">
        <v>379</v>
      </c>
      <c r="C1017" s="368" t="s">
        <v>174</v>
      </c>
      <c r="D1017" s="368" t="s">
        <v>174</v>
      </c>
      <c r="E1017" s="368" t="s">
        <v>193</v>
      </c>
      <c r="F1017" s="368" t="s">
        <v>174</v>
      </c>
      <c r="G1017" s="368" t="s">
        <v>897</v>
      </c>
      <c r="H1017" s="368" t="s">
        <v>511</v>
      </c>
      <c r="I1017" s="368" t="s">
        <v>785</v>
      </c>
      <c r="J1017" s="368" t="s">
        <v>1185</v>
      </c>
      <c r="K1017" s="368" t="s">
        <v>818</v>
      </c>
      <c r="L1017" s="369">
        <v>2025</v>
      </c>
      <c r="M1017" s="370">
        <v>380052</v>
      </c>
      <c r="N1017" s="370">
        <v>44712</v>
      </c>
      <c r="O1017" s="368" t="s">
        <v>819</v>
      </c>
    </row>
    <row r="1018" spans="1:15" x14ac:dyDescent="0.3">
      <c r="A1018" s="368" t="s">
        <v>726</v>
      </c>
      <c r="B1018" s="368" t="s">
        <v>379</v>
      </c>
      <c r="C1018" s="368" t="s">
        <v>174</v>
      </c>
      <c r="D1018" s="368" t="s">
        <v>174</v>
      </c>
      <c r="E1018" s="368" t="s">
        <v>193</v>
      </c>
      <c r="F1018" s="368" t="s">
        <v>174</v>
      </c>
      <c r="G1018" s="368" t="s">
        <v>897</v>
      </c>
      <c r="H1018" s="368" t="s">
        <v>432</v>
      </c>
      <c r="I1018" s="368" t="s">
        <v>798</v>
      </c>
      <c r="J1018" s="368" t="s">
        <v>774</v>
      </c>
      <c r="K1018" s="368" t="s">
        <v>818</v>
      </c>
      <c r="L1018" s="369">
        <v>2025</v>
      </c>
      <c r="M1018" s="370">
        <v>1474.2</v>
      </c>
      <c r="N1018" s="370">
        <v>378</v>
      </c>
      <c r="O1018" s="368" t="s">
        <v>821</v>
      </c>
    </row>
    <row r="1019" spans="1:15" x14ac:dyDescent="0.3">
      <c r="A1019" s="368" t="s">
        <v>726</v>
      </c>
      <c r="B1019" s="368" t="s">
        <v>379</v>
      </c>
      <c r="C1019" s="368" t="s">
        <v>174</v>
      </c>
      <c r="D1019" s="368" t="s">
        <v>174</v>
      </c>
      <c r="E1019" s="368" t="s">
        <v>193</v>
      </c>
      <c r="F1019" s="368" t="s">
        <v>174</v>
      </c>
      <c r="G1019" s="368" t="s">
        <v>897</v>
      </c>
      <c r="H1019" s="368" t="s">
        <v>539</v>
      </c>
      <c r="I1019" s="368" t="s">
        <v>789</v>
      </c>
      <c r="J1019" s="368" t="s">
        <v>740</v>
      </c>
      <c r="K1019" s="368" t="s">
        <v>818</v>
      </c>
      <c r="L1019" s="369">
        <v>2025</v>
      </c>
      <c r="M1019" s="370">
        <v>257553.92000000001</v>
      </c>
      <c r="N1019" s="370">
        <v>26412.799999999999</v>
      </c>
      <c r="O1019" s="368" t="s">
        <v>819</v>
      </c>
    </row>
    <row r="1020" spans="1:15" x14ac:dyDescent="0.3">
      <c r="A1020" s="368" t="s">
        <v>726</v>
      </c>
      <c r="B1020" s="368" t="s">
        <v>379</v>
      </c>
      <c r="C1020" s="368" t="s">
        <v>174</v>
      </c>
      <c r="D1020" s="368" t="s">
        <v>174</v>
      </c>
      <c r="E1020" s="368" t="s">
        <v>193</v>
      </c>
      <c r="F1020" s="368" t="s">
        <v>174</v>
      </c>
      <c r="G1020" s="368" t="s">
        <v>897</v>
      </c>
      <c r="H1020" s="368" t="s">
        <v>420</v>
      </c>
      <c r="I1020" s="368" t="s">
        <v>789</v>
      </c>
      <c r="J1020" s="368" t="s">
        <v>781</v>
      </c>
      <c r="K1020" s="368" t="s">
        <v>818</v>
      </c>
      <c r="L1020" s="369">
        <v>2025</v>
      </c>
      <c r="M1020" s="370">
        <v>2243.46</v>
      </c>
      <c r="N1020" s="370">
        <v>1614</v>
      </c>
      <c r="O1020" s="368" t="s">
        <v>819</v>
      </c>
    </row>
    <row r="1021" spans="1:15" x14ac:dyDescent="0.3">
      <c r="A1021" s="368" t="s">
        <v>726</v>
      </c>
      <c r="B1021" s="368" t="s">
        <v>379</v>
      </c>
      <c r="C1021" s="368" t="s">
        <v>174</v>
      </c>
      <c r="D1021" s="368" t="s">
        <v>174</v>
      </c>
      <c r="E1021" s="368" t="s">
        <v>193</v>
      </c>
      <c r="F1021" s="368" t="s">
        <v>174</v>
      </c>
      <c r="G1021" s="368" t="s">
        <v>897</v>
      </c>
      <c r="H1021" s="368" t="s">
        <v>513</v>
      </c>
      <c r="I1021" s="368" t="s">
        <v>798</v>
      </c>
      <c r="J1021" s="368" t="s">
        <v>1185</v>
      </c>
      <c r="K1021" s="368" t="s">
        <v>818</v>
      </c>
      <c r="L1021" s="369">
        <v>2025</v>
      </c>
      <c r="M1021" s="370">
        <v>282807.93789672898</v>
      </c>
      <c r="N1021" s="370">
        <v>29076.58</v>
      </c>
      <c r="O1021" s="368" t="s">
        <v>819</v>
      </c>
    </row>
    <row r="1022" spans="1:15" x14ac:dyDescent="0.3">
      <c r="A1022" s="368" t="s">
        <v>726</v>
      </c>
      <c r="B1022" s="368" t="s">
        <v>379</v>
      </c>
      <c r="C1022" s="368" t="s">
        <v>174</v>
      </c>
      <c r="D1022" s="368" t="s">
        <v>174</v>
      </c>
      <c r="E1022" s="368" t="s">
        <v>180</v>
      </c>
      <c r="F1022" s="368" t="s">
        <v>174</v>
      </c>
      <c r="G1022" s="368" t="s">
        <v>898</v>
      </c>
      <c r="H1022" s="368" t="s">
        <v>330</v>
      </c>
      <c r="I1022" s="368" t="s">
        <v>788</v>
      </c>
      <c r="J1022" s="368" t="s">
        <v>745</v>
      </c>
      <c r="K1022" s="368" t="s">
        <v>818</v>
      </c>
      <c r="L1022" s="369">
        <v>2025</v>
      </c>
      <c r="M1022" s="370">
        <v>2192</v>
      </c>
      <c r="N1022" s="370">
        <v>137</v>
      </c>
      <c r="O1022" s="368" t="s">
        <v>819</v>
      </c>
    </row>
    <row r="1023" spans="1:15" x14ac:dyDescent="0.3">
      <c r="A1023" s="368" t="s">
        <v>726</v>
      </c>
      <c r="B1023" s="368" t="s">
        <v>379</v>
      </c>
      <c r="C1023" s="368" t="s">
        <v>174</v>
      </c>
      <c r="D1023" s="368" t="s">
        <v>174</v>
      </c>
      <c r="E1023" s="368" t="s">
        <v>180</v>
      </c>
      <c r="F1023" s="368" t="s">
        <v>174</v>
      </c>
      <c r="G1023" s="368" t="s">
        <v>898</v>
      </c>
      <c r="H1023" s="368" t="s">
        <v>539</v>
      </c>
      <c r="I1023" s="368" t="s">
        <v>789</v>
      </c>
      <c r="J1023" s="368" t="s">
        <v>740</v>
      </c>
      <c r="K1023" s="368" t="s">
        <v>818</v>
      </c>
      <c r="L1023" s="369">
        <v>2025</v>
      </c>
      <c r="M1023" s="370">
        <v>42558.58</v>
      </c>
      <c r="N1023" s="370">
        <v>4662.55</v>
      </c>
      <c r="O1023" s="368" t="s">
        <v>819</v>
      </c>
    </row>
    <row r="1024" spans="1:15" x14ac:dyDescent="0.3">
      <c r="A1024" s="368" t="s">
        <v>726</v>
      </c>
      <c r="B1024" s="368" t="s">
        <v>379</v>
      </c>
      <c r="C1024" s="368" t="s">
        <v>174</v>
      </c>
      <c r="D1024" s="368" t="s">
        <v>174</v>
      </c>
      <c r="E1024" s="368" t="s">
        <v>181</v>
      </c>
      <c r="F1024" s="368" t="s">
        <v>174</v>
      </c>
      <c r="G1024" s="368" t="s">
        <v>899</v>
      </c>
      <c r="H1024" s="368" t="s">
        <v>380</v>
      </c>
      <c r="I1024" s="368" t="s">
        <v>785</v>
      </c>
      <c r="J1024" s="368" t="s">
        <v>757</v>
      </c>
      <c r="K1024" s="368" t="s">
        <v>818</v>
      </c>
      <c r="L1024" s="369">
        <v>2025</v>
      </c>
      <c r="M1024" s="370">
        <v>35078.400000000001</v>
      </c>
      <c r="N1024" s="370">
        <v>15120</v>
      </c>
      <c r="O1024" s="368" t="s">
        <v>819</v>
      </c>
    </row>
    <row r="1025" spans="1:15" x14ac:dyDescent="0.3">
      <c r="A1025" s="368" t="s">
        <v>726</v>
      </c>
      <c r="B1025" s="368" t="s">
        <v>379</v>
      </c>
      <c r="C1025" s="368" t="s">
        <v>174</v>
      </c>
      <c r="D1025" s="368" t="s">
        <v>174</v>
      </c>
      <c r="E1025" s="368" t="s">
        <v>181</v>
      </c>
      <c r="F1025" s="368" t="s">
        <v>174</v>
      </c>
      <c r="G1025" s="368" t="s">
        <v>899</v>
      </c>
      <c r="H1025" s="368" t="s">
        <v>319</v>
      </c>
      <c r="I1025" s="368" t="s">
        <v>789</v>
      </c>
      <c r="J1025" s="368" t="s">
        <v>745</v>
      </c>
      <c r="K1025" s="368" t="s">
        <v>818</v>
      </c>
      <c r="L1025" s="369">
        <v>2025</v>
      </c>
      <c r="M1025" s="370">
        <v>67701.588000000003</v>
      </c>
      <c r="N1025" s="370">
        <v>3803.46</v>
      </c>
      <c r="O1025" s="368" t="s">
        <v>819</v>
      </c>
    </row>
    <row r="1026" spans="1:15" x14ac:dyDescent="0.3">
      <c r="A1026" s="368" t="s">
        <v>726</v>
      </c>
      <c r="B1026" s="368" t="s">
        <v>379</v>
      </c>
      <c r="C1026" s="368" t="s">
        <v>174</v>
      </c>
      <c r="D1026" s="368" t="s">
        <v>174</v>
      </c>
      <c r="E1026" s="368" t="s">
        <v>181</v>
      </c>
      <c r="F1026" s="368" t="s">
        <v>174</v>
      </c>
      <c r="G1026" s="368" t="s">
        <v>899</v>
      </c>
      <c r="H1026" s="368" t="s">
        <v>536</v>
      </c>
      <c r="I1026" s="368" t="s">
        <v>789</v>
      </c>
      <c r="J1026" s="368" t="s">
        <v>739</v>
      </c>
      <c r="K1026" s="368" t="s">
        <v>818</v>
      </c>
      <c r="L1026" s="369">
        <v>2025</v>
      </c>
      <c r="M1026" s="370">
        <v>4697.43</v>
      </c>
      <c r="N1026" s="370">
        <v>93</v>
      </c>
      <c r="O1026" s="368" t="s">
        <v>819</v>
      </c>
    </row>
    <row r="1027" spans="1:15" x14ac:dyDescent="0.3">
      <c r="A1027" s="368" t="s">
        <v>726</v>
      </c>
      <c r="B1027" s="368" t="s">
        <v>379</v>
      </c>
      <c r="C1027" s="368" t="s">
        <v>174</v>
      </c>
      <c r="D1027" s="368" t="s">
        <v>174</v>
      </c>
      <c r="E1027" s="368" t="s">
        <v>181</v>
      </c>
      <c r="F1027" s="368" t="s">
        <v>174</v>
      </c>
      <c r="G1027" s="368" t="s">
        <v>899</v>
      </c>
      <c r="H1027" s="368" t="s">
        <v>501</v>
      </c>
      <c r="I1027" s="368" t="s">
        <v>785</v>
      </c>
      <c r="J1027" s="368" t="s">
        <v>1185</v>
      </c>
      <c r="K1027" s="368" t="s">
        <v>818</v>
      </c>
      <c r="L1027" s="369">
        <v>2025</v>
      </c>
      <c r="M1027" s="370">
        <v>21250</v>
      </c>
      <c r="N1027" s="370">
        <v>2500</v>
      </c>
      <c r="O1027" s="368" t="s">
        <v>819</v>
      </c>
    </row>
    <row r="1028" spans="1:15" x14ac:dyDescent="0.3">
      <c r="A1028" s="368" t="s">
        <v>726</v>
      </c>
      <c r="B1028" s="368" t="s">
        <v>379</v>
      </c>
      <c r="C1028" s="368" t="s">
        <v>174</v>
      </c>
      <c r="D1028" s="368" t="s">
        <v>174</v>
      </c>
      <c r="E1028" s="368" t="s">
        <v>181</v>
      </c>
      <c r="F1028" s="368" t="s">
        <v>174</v>
      </c>
      <c r="G1028" s="368" t="s">
        <v>899</v>
      </c>
      <c r="H1028" s="368" t="s">
        <v>537</v>
      </c>
      <c r="I1028" s="368" t="s">
        <v>798</v>
      </c>
      <c r="J1028" s="368" t="s">
        <v>739</v>
      </c>
      <c r="K1028" s="368" t="s">
        <v>818</v>
      </c>
      <c r="L1028" s="369">
        <v>2025</v>
      </c>
      <c r="M1028" s="370">
        <v>7392</v>
      </c>
      <c r="N1028" s="370">
        <v>160</v>
      </c>
      <c r="O1028" s="368" t="s">
        <v>819</v>
      </c>
    </row>
    <row r="1029" spans="1:15" x14ac:dyDescent="0.3">
      <c r="A1029" s="368" t="s">
        <v>726</v>
      </c>
      <c r="B1029" s="368" t="s">
        <v>379</v>
      </c>
      <c r="C1029" s="368" t="s">
        <v>174</v>
      </c>
      <c r="D1029" s="368" t="s">
        <v>174</v>
      </c>
      <c r="E1029" s="368" t="s">
        <v>181</v>
      </c>
      <c r="F1029" s="368" t="s">
        <v>174</v>
      </c>
      <c r="G1029" s="368" t="s">
        <v>899</v>
      </c>
      <c r="H1029" s="368" t="s">
        <v>320</v>
      </c>
      <c r="I1029" s="368" t="s">
        <v>797</v>
      </c>
      <c r="J1029" s="368" t="s">
        <v>745</v>
      </c>
      <c r="K1029" s="368" t="s">
        <v>818</v>
      </c>
      <c r="L1029" s="369">
        <v>2025</v>
      </c>
      <c r="M1029" s="370">
        <v>6119.0450000000001</v>
      </c>
      <c r="N1029" s="370">
        <v>644.11</v>
      </c>
      <c r="O1029" s="368" t="s">
        <v>819</v>
      </c>
    </row>
    <row r="1030" spans="1:15" x14ac:dyDescent="0.3">
      <c r="A1030" s="368" t="s">
        <v>726</v>
      </c>
      <c r="B1030" s="368" t="s">
        <v>379</v>
      </c>
      <c r="C1030" s="368" t="s">
        <v>174</v>
      </c>
      <c r="D1030" s="368" t="s">
        <v>174</v>
      </c>
      <c r="E1030" s="368" t="s">
        <v>181</v>
      </c>
      <c r="F1030" s="368" t="s">
        <v>174</v>
      </c>
      <c r="G1030" s="368" t="s">
        <v>899</v>
      </c>
      <c r="H1030" s="368" t="s">
        <v>503</v>
      </c>
      <c r="I1030" s="368" t="s">
        <v>788</v>
      </c>
      <c r="J1030" s="368" t="s">
        <v>1185</v>
      </c>
      <c r="K1030" s="368" t="s">
        <v>818</v>
      </c>
      <c r="L1030" s="369">
        <v>2025</v>
      </c>
      <c r="M1030" s="370">
        <v>32200</v>
      </c>
      <c r="N1030" s="370">
        <v>2300</v>
      </c>
      <c r="O1030" s="368" t="s">
        <v>819</v>
      </c>
    </row>
    <row r="1031" spans="1:15" x14ac:dyDescent="0.3">
      <c r="A1031" s="368" t="s">
        <v>726</v>
      </c>
      <c r="B1031" s="368" t="s">
        <v>379</v>
      </c>
      <c r="C1031" s="368" t="s">
        <v>174</v>
      </c>
      <c r="D1031" s="368" t="s">
        <v>174</v>
      </c>
      <c r="E1031" s="368" t="s">
        <v>181</v>
      </c>
      <c r="F1031" s="368" t="s">
        <v>174</v>
      </c>
      <c r="G1031" s="368" t="s">
        <v>899</v>
      </c>
      <c r="H1031" s="368" t="s">
        <v>542</v>
      </c>
      <c r="I1031" s="368" t="s">
        <v>800</v>
      </c>
      <c r="J1031" s="368" t="s">
        <v>745</v>
      </c>
      <c r="K1031" s="368" t="s">
        <v>818</v>
      </c>
      <c r="L1031" s="369">
        <v>2025</v>
      </c>
      <c r="M1031" s="370">
        <v>840.58</v>
      </c>
      <c r="N1031" s="370">
        <v>64.66</v>
      </c>
      <c r="O1031" s="368" t="s">
        <v>819</v>
      </c>
    </row>
    <row r="1032" spans="1:15" x14ac:dyDescent="0.3">
      <c r="A1032" s="368" t="s">
        <v>726</v>
      </c>
      <c r="B1032" s="368" t="s">
        <v>379</v>
      </c>
      <c r="C1032" s="368" t="s">
        <v>174</v>
      </c>
      <c r="D1032" s="368" t="s">
        <v>174</v>
      </c>
      <c r="E1032" s="368" t="s">
        <v>181</v>
      </c>
      <c r="F1032" s="368" t="s">
        <v>174</v>
      </c>
      <c r="G1032" s="368" t="s">
        <v>899</v>
      </c>
      <c r="H1032" s="368" t="s">
        <v>432</v>
      </c>
      <c r="I1032" s="368" t="s">
        <v>798</v>
      </c>
      <c r="J1032" s="368" t="s">
        <v>774</v>
      </c>
      <c r="K1032" s="368" t="s">
        <v>818</v>
      </c>
      <c r="L1032" s="369">
        <v>2025</v>
      </c>
      <c r="M1032" s="370">
        <v>4949.1000000000004</v>
      </c>
      <c r="N1032" s="370">
        <v>1269</v>
      </c>
      <c r="O1032" s="368" t="s">
        <v>821</v>
      </c>
    </row>
    <row r="1033" spans="1:15" x14ac:dyDescent="0.3">
      <c r="A1033" s="368" t="s">
        <v>726</v>
      </c>
      <c r="B1033" s="368" t="s">
        <v>379</v>
      </c>
      <c r="C1033" s="368" t="s">
        <v>174</v>
      </c>
      <c r="D1033" s="368" t="s">
        <v>174</v>
      </c>
      <c r="E1033" s="368" t="s">
        <v>181</v>
      </c>
      <c r="F1033" s="368" t="s">
        <v>174</v>
      </c>
      <c r="G1033" s="368" t="s">
        <v>899</v>
      </c>
      <c r="H1033" s="368" t="s">
        <v>433</v>
      </c>
      <c r="I1033" s="368" t="s">
        <v>798</v>
      </c>
      <c r="J1033" s="368" t="s">
        <v>774</v>
      </c>
      <c r="K1033" s="368" t="s">
        <v>818</v>
      </c>
      <c r="L1033" s="369">
        <v>2025</v>
      </c>
      <c r="M1033" s="370">
        <v>244.58940000000001</v>
      </c>
      <c r="N1033" s="370">
        <v>9</v>
      </c>
      <c r="O1033" s="368" t="s">
        <v>821</v>
      </c>
    </row>
    <row r="1034" spans="1:15" x14ac:dyDescent="0.3">
      <c r="A1034" s="368" t="s">
        <v>726</v>
      </c>
      <c r="B1034" s="368" t="s">
        <v>379</v>
      </c>
      <c r="C1034" s="368" t="s">
        <v>174</v>
      </c>
      <c r="D1034" s="368" t="s">
        <v>174</v>
      </c>
      <c r="E1034" s="368" t="s">
        <v>181</v>
      </c>
      <c r="F1034" s="368" t="s">
        <v>174</v>
      </c>
      <c r="G1034" s="368" t="s">
        <v>899</v>
      </c>
      <c r="H1034" s="368" t="s">
        <v>539</v>
      </c>
      <c r="I1034" s="368" t="s">
        <v>789</v>
      </c>
      <c r="J1034" s="368" t="s">
        <v>740</v>
      </c>
      <c r="K1034" s="368" t="s">
        <v>818</v>
      </c>
      <c r="L1034" s="369">
        <v>2025</v>
      </c>
      <c r="M1034" s="370">
        <v>317192.85859999998</v>
      </c>
      <c r="N1034" s="370">
        <v>32270.51</v>
      </c>
      <c r="O1034" s="368" t="s">
        <v>819</v>
      </c>
    </row>
    <row r="1035" spans="1:15" x14ac:dyDescent="0.3">
      <c r="A1035" s="368" t="s">
        <v>726</v>
      </c>
      <c r="B1035" s="368" t="s">
        <v>379</v>
      </c>
      <c r="C1035" s="368" t="s">
        <v>174</v>
      </c>
      <c r="D1035" s="368" t="s">
        <v>174</v>
      </c>
      <c r="E1035" s="368" t="s">
        <v>181</v>
      </c>
      <c r="F1035" s="368" t="s">
        <v>174</v>
      </c>
      <c r="G1035" s="368" t="s">
        <v>899</v>
      </c>
      <c r="H1035" s="368" t="s">
        <v>540</v>
      </c>
      <c r="I1035" s="368" t="s">
        <v>790</v>
      </c>
      <c r="J1035" s="368" t="s">
        <v>742</v>
      </c>
      <c r="K1035" s="368" t="s">
        <v>818</v>
      </c>
      <c r="L1035" s="369">
        <v>2025</v>
      </c>
      <c r="M1035" s="370">
        <v>30000</v>
      </c>
      <c r="N1035" s="370">
        <v>1000</v>
      </c>
      <c r="O1035" s="368" t="s">
        <v>819</v>
      </c>
    </row>
    <row r="1036" spans="1:15" x14ac:dyDescent="0.3">
      <c r="A1036" s="368" t="s">
        <v>726</v>
      </c>
      <c r="B1036" s="368" t="s">
        <v>379</v>
      </c>
      <c r="C1036" s="368" t="s">
        <v>174</v>
      </c>
      <c r="D1036" s="368" t="s">
        <v>174</v>
      </c>
      <c r="E1036" s="368" t="s">
        <v>181</v>
      </c>
      <c r="F1036" s="368" t="s">
        <v>174</v>
      </c>
      <c r="G1036" s="368" t="s">
        <v>899</v>
      </c>
      <c r="H1036" s="368" t="s">
        <v>437</v>
      </c>
      <c r="I1036" s="368" t="s">
        <v>796</v>
      </c>
      <c r="J1036" s="368" t="s">
        <v>738</v>
      </c>
      <c r="K1036" s="368" t="s">
        <v>818</v>
      </c>
      <c r="L1036" s="369">
        <v>2025</v>
      </c>
      <c r="M1036" s="370">
        <v>6475.92</v>
      </c>
      <c r="N1036" s="370">
        <v>726</v>
      </c>
      <c r="O1036" s="368" t="s">
        <v>819</v>
      </c>
    </row>
    <row r="1037" spans="1:15" x14ac:dyDescent="0.3">
      <c r="A1037" s="368" t="s">
        <v>726</v>
      </c>
      <c r="B1037" s="368" t="s">
        <v>379</v>
      </c>
      <c r="C1037" s="368" t="s">
        <v>174</v>
      </c>
      <c r="D1037" s="368" t="s">
        <v>174</v>
      </c>
      <c r="E1037" s="368" t="s">
        <v>181</v>
      </c>
      <c r="F1037" s="368" t="s">
        <v>174</v>
      </c>
      <c r="G1037" s="368" t="s">
        <v>899</v>
      </c>
      <c r="H1037" s="368" t="s">
        <v>561</v>
      </c>
      <c r="I1037" s="368" t="s">
        <v>789</v>
      </c>
      <c r="J1037" s="368" t="s">
        <v>761</v>
      </c>
      <c r="K1037" s="368" t="s">
        <v>818</v>
      </c>
      <c r="L1037" s="369">
        <v>2025</v>
      </c>
      <c r="M1037" s="370">
        <v>102100</v>
      </c>
      <c r="N1037" s="370">
        <v>5000</v>
      </c>
      <c r="O1037" s="368" t="s">
        <v>819</v>
      </c>
    </row>
    <row r="1038" spans="1:15" x14ac:dyDescent="0.3">
      <c r="A1038" s="368" t="s">
        <v>726</v>
      </c>
      <c r="B1038" s="368" t="s">
        <v>379</v>
      </c>
      <c r="C1038" s="368" t="s">
        <v>174</v>
      </c>
      <c r="D1038" s="368" t="s">
        <v>174</v>
      </c>
      <c r="E1038" s="368" t="s">
        <v>181</v>
      </c>
      <c r="F1038" s="368" t="s">
        <v>174</v>
      </c>
      <c r="G1038" s="368" t="s">
        <v>899</v>
      </c>
      <c r="H1038" s="368" t="s">
        <v>439</v>
      </c>
      <c r="I1038" s="368" t="s">
        <v>785</v>
      </c>
      <c r="J1038" s="368" t="s">
        <v>738</v>
      </c>
      <c r="K1038" s="368" t="s">
        <v>818</v>
      </c>
      <c r="L1038" s="369">
        <v>2025</v>
      </c>
      <c r="M1038" s="370">
        <v>3964.35</v>
      </c>
      <c r="N1038" s="370">
        <v>195</v>
      </c>
      <c r="O1038" s="368" t="s">
        <v>819</v>
      </c>
    </row>
    <row r="1039" spans="1:15" x14ac:dyDescent="0.3">
      <c r="A1039" s="368" t="s">
        <v>726</v>
      </c>
      <c r="B1039" s="368" t="s">
        <v>379</v>
      </c>
      <c r="C1039" s="368" t="s">
        <v>174</v>
      </c>
      <c r="D1039" s="368" t="s">
        <v>174</v>
      </c>
      <c r="E1039" s="368" t="s">
        <v>182</v>
      </c>
      <c r="F1039" s="368" t="s">
        <v>174</v>
      </c>
      <c r="G1039" s="368" t="s">
        <v>900</v>
      </c>
      <c r="H1039" s="368" t="s">
        <v>432</v>
      </c>
      <c r="I1039" s="368" t="s">
        <v>798</v>
      </c>
      <c r="J1039" s="368" t="s">
        <v>774</v>
      </c>
      <c r="K1039" s="368" t="s">
        <v>818</v>
      </c>
      <c r="L1039" s="369">
        <v>2025</v>
      </c>
      <c r="M1039" s="370">
        <v>5265</v>
      </c>
      <c r="N1039" s="370">
        <v>1350</v>
      </c>
      <c r="O1039" s="368" t="s">
        <v>821</v>
      </c>
    </row>
    <row r="1040" spans="1:15" x14ac:dyDescent="0.3">
      <c r="A1040" s="368" t="s">
        <v>726</v>
      </c>
      <c r="B1040" s="368" t="s">
        <v>379</v>
      </c>
      <c r="C1040" s="368" t="s">
        <v>174</v>
      </c>
      <c r="D1040" s="368" t="s">
        <v>174</v>
      </c>
      <c r="E1040" s="368" t="s">
        <v>182</v>
      </c>
      <c r="F1040" s="368" t="s">
        <v>174</v>
      </c>
      <c r="G1040" s="368" t="s">
        <v>900</v>
      </c>
      <c r="H1040" s="368" t="s">
        <v>539</v>
      </c>
      <c r="I1040" s="368" t="s">
        <v>789</v>
      </c>
      <c r="J1040" s="368" t="s">
        <v>740</v>
      </c>
      <c r="K1040" s="368" t="s">
        <v>818</v>
      </c>
      <c r="L1040" s="369">
        <v>2025</v>
      </c>
      <c r="M1040" s="370">
        <v>9084.16</v>
      </c>
      <c r="N1040" s="370">
        <v>966.4</v>
      </c>
      <c r="O1040" s="368" t="s">
        <v>819</v>
      </c>
    </row>
    <row r="1041" spans="1:15" x14ac:dyDescent="0.3">
      <c r="A1041" s="368" t="s">
        <v>726</v>
      </c>
      <c r="B1041" s="368" t="s">
        <v>379</v>
      </c>
      <c r="C1041" s="368" t="s">
        <v>174</v>
      </c>
      <c r="D1041" s="368" t="s">
        <v>174</v>
      </c>
      <c r="E1041" s="368" t="s">
        <v>183</v>
      </c>
      <c r="F1041" s="368" t="s">
        <v>174</v>
      </c>
      <c r="G1041" s="368" t="s">
        <v>901</v>
      </c>
      <c r="H1041" s="368" t="s">
        <v>499</v>
      </c>
      <c r="I1041" s="368" t="s">
        <v>798</v>
      </c>
      <c r="J1041" s="368" t="s">
        <v>1185</v>
      </c>
      <c r="K1041" s="368" t="s">
        <v>818</v>
      </c>
      <c r="L1041" s="369">
        <v>2025</v>
      </c>
      <c r="M1041" s="370">
        <v>102000</v>
      </c>
      <c r="N1041" s="370">
        <v>17000</v>
      </c>
      <c r="O1041" s="368" t="s">
        <v>819</v>
      </c>
    </row>
    <row r="1042" spans="1:15" x14ac:dyDescent="0.3">
      <c r="A1042" s="368" t="s">
        <v>726</v>
      </c>
      <c r="B1042" s="368" t="s">
        <v>379</v>
      </c>
      <c r="C1042" s="368" t="s">
        <v>174</v>
      </c>
      <c r="D1042" s="368" t="s">
        <v>174</v>
      </c>
      <c r="E1042" s="368" t="s">
        <v>183</v>
      </c>
      <c r="F1042" s="368" t="s">
        <v>174</v>
      </c>
      <c r="G1042" s="368" t="s">
        <v>901</v>
      </c>
      <c r="H1042" s="368" t="s">
        <v>539</v>
      </c>
      <c r="I1042" s="368" t="s">
        <v>789</v>
      </c>
      <c r="J1042" s="368" t="s">
        <v>740</v>
      </c>
      <c r="K1042" s="368" t="s">
        <v>818</v>
      </c>
      <c r="L1042" s="369">
        <v>2025</v>
      </c>
      <c r="M1042" s="370">
        <v>3609.6</v>
      </c>
      <c r="N1042" s="370">
        <v>384</v>
      </c>
      <c r="O1042" s="368" t="s">
        <v>819</v>
      </c>
    </row>
    <row r="1043" spans="1:15" x14ac:dyDescent="0.3">
      <c r="A1043" s="368" t="s">
        <v>726</v>
      </c>
      <c r="B1043" s="368" t="s">
        <v>379</v>
      </c>
      <c r="C1043" s="368" t="s">
        <v>174</v>
      </c>
      <c r="D1043" s="368" t="s">
        <v>174</v>
      </c>
      <c r="E1043" s="368" t="s">
        <v>184</v>
      </c>
      <c r="F1043" s="368" t="s">
        <v>174</v>
      </c>
      <c r="G1043" s="368" t="s">
        <v>902</v>
      </c>
      <c r="H1043" s="368" t="s">
        <v>542</v>
      </c>
      <c r="I1043" s="368" t="s">
        <v>800</v>
      </c>
      <c r="J1043" s="368" t="s">
        <v>745</v>
      </c>
      <c r="K1043" s="368" t="s">
        <v>818</v>
      </c>
      <c r="L1043" s="369">
        <v>2025</v>
      </c>
      <c r="M1043" s="370">
        <v>121321.59</v>
      </c>
      <c r="N1043" s="370">
        <v>9332.43</v>
      </c>
      <c r="O1043" s="368" t="s">
        <v>819</v>
      </c>
    </row>
    <row r="1044" spans="1:15" x14ac:dyDescent="0.3">
      <c r="A1044" s="368" t="s">
        <v>726</v>
      </c>
      <c r="B1044" s="368" t="s">
        <v>379</v>
      </c>
      <c r="C1044" s="368" t="s">
        <v>174</v>
      </c>
      <c r="D1044" s="368" t="s">
        <v>174</v>
      </c>
      <c r="E1044" s="368" t="s">
        <v>184</v>
      </c>
      <c r="F1044" s="368" t="s">
        <v>174</v>
      </c>
      <c r="G1044" s="368" t="s">
        <v>902</v>
      </c>
      <c r="H1044" s="368" t="s">
        <v>330</v>
      </c>
      <c r="I1044" s="368" t="s">
        <v>788</v>
      </c>
      <c r="J1044" s="368" t="s">
        <v>745</v>
      </c>
      <c r="K1044" s="368" t="s">
        <v>818</v>
      </c>
      <c r="L1044" s="369">
        <v>2025</v>
      </c>
      <c r="M1044" s="370">
        <v>148369.60000000001</v>
      </c>
      <c r="N1044" s="370">
        <v>9273.1</v>
      </c>
      <c r="O1044" s="368" t="s">
        <v>819</v>
      </c>
    </row>
    <row r="1045" spans="1:15" x14ac:dyDescent="0.3">
      <c r="A1045" s="368" t="s">
        <v>726</v>
      </c>
      <c r="B1045" s="368" t="s">
        <v>379</v>
      </c>
      <c r="C1045" s="368" t="s">
        <v>174</v>
      </c>
      <c r="D1045" s="368" t="s">
        <v>174</v>
      </c>
      <c r="E1045" s="368" t="s">
        <v>184</v>
      </c>
      <c r="F1045" s="368" t="s">
        <v>174</v>
      </c>
      <c r="G1045" s="368" t="s">
        <v>902</v>
      </c>
      <c r="H1045" s="368" t="s">
        <v>432</v>
      </c>
      <c r="I1045" s="368" t="s">
        <v>798</v>
      </c>
      <c r="J1045" s="368" t="s">
        <v>774</v>
      </c>
      <c r="K1045" s="368" t="s">
        <v>818</v>
      </c>
      <c r="L1045" s="369">
        <v>2025</v>
      </c>
      <c r="M1045" s="370">
        <v>7581.6</v>
      </c>
      <c r="N1045" s="370">
        <v>1944</v>
      </c>
      <c r="O1045" s="368" t="s">
        <v>821</v>
      </c>
    </row>
    <row r="1046" spans="1:15" x14ac:dyDescent="0.3">
      <c r="A1046" s="368" t="s">
        <v>726</v>
      </c>
      <c r="B1046" s="368" t="s">
        <v>379</v>
      </c>
      <c r="C1046" s="368" t="s">
        <v>174</v>
      </c>
      <c r="D1046" s="368" t="s">
        <v>174</v>
      </c>
      <c r="E1046" s="368" t="s">
        <v>184</v>
      </c>
      <c r="F1046" s="368" t="s">
        <v>174</v>
      </c>
      <c r="G1046" s="368" t="s">
        <v>902</v>
      </c>
      <c r="H1046" s="368" t="s">
        <v>539</v>
      </c>
      <c r="I1046" s="368" t="s">
        <v>789</v>
      </c>
      <c r="J1046" s="368" t="s">
        <v>740</v>
      </c>
      <c r="K1046" s="368" t="s">
        <v>818</v>
      </c>
      <c r="L1046" s="369">
        <v>2025</v>
      </c>
      <c r="M1046" s="370">
        <v>2406.4</v>
      </c>
      <c r="N1046" s="370">
        <v>256</v>
      </c>
      <c r="O1046" s="368" t="s">
        <v>819</v>
      </c>
    </row>
    <row r="1047" spans="1:15" x14ac:dyDescent="0.3">
      <c r="A1047" s="368" t="s">
        <v>726</v>
      </c>
      <c r="B1047" s="368" t="s">
        <v>379</v>
      </c>
      <c r="C1047" s="368" t="s">
        <v>174</v>
      </c>
      <c r="D1047" s="368" t="s">
        <v>174</v>
      </c>
      <c r="E1047" s="368" t="s">
        <v>184</v>
      </c>
      <c r="F1047" s="368" t="s">
        <v>174</v>
      </c>
      <c r="G1047" s="368" t="s">
        <v>902</v>
      </c>
      <c r="H1047" s="368" t="s">
        <v>340</v>
      </c>
      <c r="I1047" s="368" t="s">
        <v>790</v>
      </c>
      <c r="J1047" s="368" t="s">
        <v>745</v>
      </c>
      <c r="K1047" s="368" t="s">
        <v>818</v>
      </c>
      <c r="L1047" s="369">
        <v>2025</v>
      </c>
      <c r="M1047" s="370">
        <v>8800</v>
      </c>
      <c r="N1047" s="370">
        <v>800</v>
      </c>
      <c r="O1047" s="368" t="s">
        <v>819</v>
      </c>
    </row>
    <row r="1048" spans="1:15" x14ac:dyDescent="0.3">
      <c r="A1048" s="368" t="s">
        <v>726</v>
      </c>
      <c r="B1048" s="368" t="s">
        <v>379</v>
      </c>
      <c r="C1048" s="368" t="s">
        <v>174</v>
      </c>
      <c r="D1048" s="368" t="s">
        <v>174</v>
      </c>
      <c r="E1048" s="368" t="s">
        <v>185</v>
      </c>
      <c r="F1048" s="368" t="s">
        <v>174</v>
      </c>
      <c r="G1048" s="368" t="s">
        <v>903</v>
      </c>
      <c r="H1048" s="368" t="s">
        <v>483</v>
      </c>
      <c r="I1048" s="368" t="s">
        <v>788</v>
      </c>
      <c r="J1048" s="368" t="s">
        <v>1185</v>
      </c>
      <c r="K1048" s="368" t="s">
        <v>818</v>
      </c>
      <c r="L1048" s="369">
        <v>2025</v>
      </c>
      <c r="M1048" s="370">
        <v>2331</v>
      </c>
      <c r="N1048" s="370">
        <v>222</v>
      </c>
      <c r="O1048" s="368" t="s">
        <v>819</v>
      </c>
    </row>
    <row r="1049" spans="1:15" x14ac:dyDescent="0.3">
      <c r="A1049" s="368" t="s">
        <v>726</v>
      </c>
      <c r="B1049" s="368" t="s">
        <v>379</v>
      </c>
      <c r="C1049" s="368" t="s">
        <v>174</v>
      </c>
      <c r="D1049" s="368" t="s">
        <v>174</v>
      </c>
      <c r="E1049" s="368" t="s">
        <v>185</v>
      </c>
      <c r="F1049" s="368" t="s">
        <v>174</v>
      </c>
      <c r="G1049" s="368" t="s">
        <v>903</v>
      </c>
      <c r="H1049" s="368" t="s">
        <v>486</v>
      </c>
      <c r="I1049" s="368" t="s">
        <v>796</v>
      </c>
      <c r="J1049" s="368" t="s">
        <v>1185</v>
      </c>
      <c r="K1049" s="368" t="s">
        <v>818</v>
      </c>
      <c r="L1049" s="369">
        <v>2025</v>
      </c>
      <c r="M1049" s="370">
        <v>36000</v>
      </c>
      <c r="N1049" s="370">
        <v>3600</v>
      </c>
      <c r="O1049" s="368" t="s">
        <v>819</v>
      </c>
    </row>
    <row r="1050" spans="1:15" x14ac:dyDescent="0.3">
      <c r="A1050" s="368" t="s">
        <v>726</v>
      </c>
      <c r="B1050" s="368" t="s">
        <v>379</v>
      </c>
      <c r="C1050" s="368" t="s">
        <v>174</v>
      </c>
      <c r="D1050" s="368" t="s">
        <v>174</v>
      </c>
      <c r="E1050" s="368" t="s">
        <v>185</v>
      </c>
      <c r="F1050" s="368" t="s">
        <v>174</v>
      </c>
      <c r="G1050" s="368" t="s">
        <v>903</v>
      </c>
      <c r="H1050" s="368" t="s">
        <v>489</v>
      </c>
      <c r="I1050" s="368" t="s">
        <v>797</v>
      </c>
      <c r="J1050" s="368" t="s">
        <v>1185</v>
      </c>
      <c r="K1050" s="368" t="s">
        <v>818</v>
      </c>
      <c r="L1050" s="369">
        <v>2025</v>
      </c>
      <c r="M1050" s="370">
        <v>85317.6</v>
      </c>
      <c r="N1050" s="370">
        <v>4560</v>
      </c>
      <c r="O1050" s="368" t="s">
        <v>819</v>
      </c>
    </row>
    <row r="1051" spans="1:15" x14ac:dyDescent="0.3">
      <c r="A1051" s="368" t="s">
        <v>726</v>
      </c>
      <c r="B1051" s="368" t="s">
        <v>379</v>
      </c>
      <c r="C1051" s="368" t="s">
        <v>174</v>
      </c>
      <c r="D1051" s="368" t="s">
        <v>174</v>
      </c>
      <c r="E1051" s="368" t="s">
        <v>185</v>
      </c>
      <c r="F1051" s="368" t="s">
        <v>174</v>
      </c>
      <c r="G1051" s="368" t="s">
        <v>903</v>
      </c>
      <c r="H1051" s="368" t="s">
        <v>497</v>
      </c>
      <c r="I1051" s="368" t="s">
        <v>798</v>
      </c>
      <c r="J1051" s="368" t="s">
        <v>1185</v>
      </c>
      <c r="K1051" s="368" t="s">
        <v>818</v>
      </c>
      <c r="L1051" s="369">
        <v>2025</v>
      </c>
      <c r="M1051" s="370">
        <v>24000</v>
      </c>
      <c r="N1051" s="370">
        <v>2400</v>
      </c>
      <c r="O1051" s="368" t="s">
        <v>819</v>
      </c>
    </row>
    <row r="1052" spans="1:15" x14ac:dyDescent="0.3">
      <c r="A1052" s="368" t="s">
        <v>726</v>
      </c>
      <c r="B1052" s="368" t="s">
        <v>379</v>
      </c>
      <c r="C1052" s="368" t="s">
        <v>174</v>
      </c>
      <c r="D1052" s="368" t="s">
        <v>174</v>
      </c>
      <c r="E1052" s="368" t="s">
        <v>185</v>
      </c>
      <c r="F1052" s="368" t="s">
        <v>174</v>
      </c>
      <c r="G1052" s="368" t="s">
        <v>903</v>
      </c>
      <c r="H1052" s="368" t="s">
        <v>315</v>
      </c>
      <c r="I1052" s="368" t="s">
        <v>784</v>
      </c>
      <c r="J1052" s="368" t="s">
        <v>745</v>
      </c>
      <c r="K1052" s="368" t="s">
        <v>818</v>
      </c>
      <c r="L1052" s="369">
        <v>2025</v>
      </c>
      <c r="M1052" s="370">
        <v>796.5512152</v>
      </c>
      <c r="N1052" s="370">
        <v>92.3</v>
      </c>
      <c r="O1052" s="368" t="s">
        <v>819</v>
      </c>
    </row>
    <row r="1053" spans="1:15" x14ac:dyDescent="0.3">
      <c r="A1053" s="368" t="s">
        <v>726</v>
      </c>
      <c r="B1053" s="368" t="s">
        <v>379</v>
      </c>
      <c r="C1053" s="368" t="s">
        <v>174</v>
      </c>
      <c r="D1053" s="368" t="s">
        <v>174</v>
      </c>
      <c r="E1053" s="368" t="s">
        <v>185</v>
      </c>
      <c r="F1053" s="368" t="s">
        <v>174</v>
      </c>
      <c r="G1053" s="368" t="s">
        <v>903</v>
      </c>
      <c r="H1053" s="368" t="s">
        <v>499</v>
      </c>
      <c r="I1053" s="368" t="s">
        <v>798</v>
      </c>
      <c r="J1053" s="368" t="s">
        <v>1185</v>
      </c>
      <c r="K1053" s="368" t="s">
        <v>818</v>
      </c>
      <c r="L1053" s="369">
        <v>2025</v>
      </c>
      <c r="M1053" s="370">
        <v>1012000</v>
      </c>
      <c r="N1053" s="370">
        <v>192000</v>
      </c>
      <c r="O1053" s="368" t="s">
        <v>819</v>
      </c>
    </row>
    <row r="1054" spans="1:15" x14ac:dyDescent="0.3">
      <c r="A1054" s="368" t="s">
        <v>726</v>
      </c>
      <c r="B1054" s="368" t="s">
        <v>379</v>
      </c>
      <c r="C1054" s="368" t="s">
        <v>174</v>
      </c>
      <c r="D1054" s="368" t="s">
        <v>174</v>
      </c>
      <c r="E1054" s="368" t="s">
        <v>185</v>
      </c>
      <c r="F1054" s="368" t="s">
        <v>174</v>
      </c>
      <c r="G1054" s="368" t="s">
        <v>903</v>
      </c>
      <c r="H1054" s="368" t="s">
        <v>500</v>
      </c>
      <c r="I1054" s="368" t="s">
        <v>786</v>
      </c>
      <c r="J1054" s="368" t="s">
        <v>1185</v>
      </c>
      <c r="K1054" s="368" t="s">
        <v>818</v>
      </c>
      <c r="L1054" s="369">
        <v>2025</v>
      </c>
      <c r="M1054" s="370">
        <v>3000</v>
      </c>
      <c r="N1054" s="370">
        <v>100</v>
      </c>
      <c r="O1054" s="368" t="s">
        <v>819</v>
      </c>
    </row>
    <row r="1055" spans="1:15" x14ac:dyDescent="0.3">
      <c r="A1055" s="368" t="s">
        <v>726</v>
      </c>
      <c r="B1055" s="368" t="s">
        <v>379</v>
      </c>
      <c r="C1055" s="368" t="s">
        <v>174</v>
      </c>
      <c r="D1055" s="368" t="s">
        <v>174</v>
      </c>
      <c r="E1055" s="368" t="s">
        <v>185</v>
      </c>
      <c r="F1055" s="368" t="s">
        <v>174</v>
      </c>
      <c r="G1055" s="368" t="s">
        <v>903</v>
      </c>
      <c r="H1055" s="368" t="s">
        <v>319</v>
      </c>
      <c r="I1055" s="368" t="s">
        <v>789</v>
      </c>
      <c r="J1055" s="368" t="s">
        <v>745</v>
      </c>
      <c r="K1055" s="368" t="s">
        <v>818</v>
      </c>
      <c r="L1055" s="369">
        <v>2025</v>
      </c>
      <c r="M1055" s="370">
        <v>31389.944</v>
      </c>
      <c r="N1055" s="370">
        <v>1763.48</v>
      </c>
      <c r="O1055" s="368" t="s">
        <v>819</v>
      </c>
    </row>
    <row r="1056" spans="1:15" x14ac:dyDescent="0.3">
      <c r="A1056" s="368" t="s">
        <v>726</v>
      </c>
      <c r="B1056" s="368" t="s">
        <v>379</v>
      </c>
      <c r="C1056" s="368" t="s">
        <v>174</v>
      </c>
      <c r="D1056" s="368" t="s">
        <v>174</v>
      </c>
      <c r="E1056" s="368" t="s">
        <v>185</v>
      </c>
      <c r="F1056" s="368" t="s">
        <v>174</v>
      </c>
      <c r="G1056" s="368" t="s">
        <v>903</v>
      </c>
      <c r="H1056" s="368" t="s">
        <v>536</v>
      </c>
      <c r="I1056" s="368" t="s">
        <v>789</v>
      </c>
      <c r="J1056" s="368" t="s">
        <v>739</v>
      </c>
      <c r="K1056" s="368" t="s">
        <v>818</v>
      </c>
      <c r="L1056" s="369">
        <v>2025</v>
      </c>
      <c r="M1056" s="370">
        <v>27401.674999999999</v>
      </c>
      <c r="N1056" s="370">
        <v>542.5</v>
      </c>
      <c r="O1056" s="368" t="s">
        <v>819</v>
      </c>
    </row>
    <row r="1057" spans="1:15" x14ac:dyDescent="0.3">
      <c r="A1057" s="368" t="s">
        <v>726</v>
      </c>
      <c r="B1057" s="368" t="s">
        <v>379</v>
      </c>
      <c r="C1057" s="368" t="s">
        <v>174</v>
      </c>
      <c r="D1057" s="368" t="s">
        <v>174</v>
      </c>
      <c r="E1057" s="368" t="s">
        <v>185</v>
      </c>
      <c r="F1057" s="368" t="s">
        <v>174</v>
      </c>
      <c r="G1057" s="368" t="s">
        <v>903</v>
      </c>
      <c r="H1057" s="368" t="s">
        <v>501</v>
      </c>
      <c r="I1057" s="368" t="s">
        <v>785</v>
      </c>
      <c r="J1057" s="368" t="s">
        <v>1185</v>
      </c>
      <c r="K1057" s="368" t="s">
        <v>818</v>
      </c>
      <c r="L1057" s="369">
        <v>2025</v>
      </c>
      <c r="M1057" s="370">
        <v>4250</v>
      </c>
      <c r="N1057" s="370">
        <v>500</v>
      </c>
      <c r="O1057" s="368" t="s">
        <v>819</v>
      </c>
    </row>
    <row r="1058" spans="1:15" x14ac:dyDescent="0.3">
      <c r="A1058" s="368" t="s">
        <v>726</v>
      </c>
      <c r="B1058" s="368" t="s">
        <v>379</v>
      </c>
      <c r="C1058" s="368" t="s">
        <v>174</v>
      </c>
      <c r="D1058" s="368" t="s">
        <v>174</v>
      </c>
      <c r="E1058" s="368" t="s">
        <v>185</v>
      </c>
      <c r="F1058" s="368" t="s">
        <v>174</v>
      </c>
      <c r="G1058" s="368" t="s">
        <v>903</v>
      </c>
      <c r="H1058" s="368" t="s">
        <v>537</v>
      </c>
      <c r="I1058" s="368" t="s">
        <v>798</v>
      </c>
      <c r="J1058" s="368" t="s">
        <v>739</v>
      </c>
      <c r="K1058" s="368" t="s">
        <v>818</v>
      </c>
      <c r="L1058" s="369">
        <v>2025</v>
      </c>
      <c r="M1058" s="370">
        <v>22176</v>
      </c>
      <c r="N1058" s="370">
        <v>480</v>
      </c>
      <c r="O1058" s="368" t="s">
        <v>819</v>
      </c>
    </row>
    <row r="1059" spans="1:15" x14ac:dyDescent="0.3">
      <c r="A1059" s="368" t="s">
        <v>726</v>
      </c>
      <c r="B1059" s="368" t="s">
        <v>379</v>
      </c>
      <c r="C1059" s="368" t="s">
        <v>174</v>
      </c>
      <c r="D1059" s="368" t="s">
        <v>174</v>
      </c>
      <c r="E1059" s="368" t="s">
        <v>185</v>
      </c>
      <c r="F1059" s="368" t="s">
        <v>174</v>
      </c>
      <c r="G1059" s="368" t="s">
        <v>903</v>
      </c>
      <c r="H1059" s="368" t="s">
        <v>320</v>
      </c>
      <c r="I1059" s="368" t="s">
        <v>797</v>
      </c>
      <c r="J1059" s="368" t="s">
        <v>745</v>
      </c>
      <c r="K1059" s="368" t="s">
        <v>818</v>
      </c>
      <c r="L1059" s="369">
        <v>2025</v>
      </c>
      <c r="M1059" s="370">
        <v>8985.3850000000002</v>
      </c>
      <c r="N1059" s="370">
        <v>945.83</v>
      </c>
      <c r="O1059" s="368" t="s">
        <v>819</v>
      </c>
    </row>
    <row r="1060" spans="1:15" x14ac:dyDescent="0.3">
      <c r="A1060" s="368" t="s">
        <v>726</v>
      </c>
      <c r="B1060" s="368" t="s">
        <v>379</v>
      </c>
      <c r="C1060" s="368" t="s">
        <v>174</v>
      </c>
      <c r="D1060" s="368" t="s">
        <v>174</v>
      </c>
      <c r="E1060" s="368" t="s">
        <v>185</v>
      </c>
      <c r="F1060" s="368" t="s">
        <v>174</v>
      </c>
      <c r="G1060" s="368" t="s">
        <v>903</v>
      </c>
      <c r="H1060" s="368" t="s">
        <v>503</v>
      </c>
      <c r="I1060" s="368" t="s">
        <v>788</v>
      </c>
      <c r="J1060" s="368" t="s">
        <v>1185</v>
      </c>
      <c r="K1060" s="368" t="s">
        <v>818</v>
      </c>
      <c r="L1060" s="369">
        <v>2025</v>
      </c>
      <c r="M1060" s="370">
        <v>826000</v>
      </c>
      <c r="N1060" s="370">
        <v>59000</v>
      </c>
      <c r="O1060" s="368" t="s">
        <v>819</v>
      </c>
    </row>
    <row r="1061" spans="1:15" x14ac:dyDescent="0.3">
      <c r="A1061" s="368" t="s">
        <v>726</v>
      </c>
      <c r="B1061" s="368" t="s">
        <v>379</v>
      </c>
      <c r="C1061" s="368" t="s">
        <v>174</v>
      </c>
      <c r="D1061" s="368" t="s">
        <v>174</v>
      </c>
      <c r="E1061" s="368" t="s">
        <v>185</v>
      </c>
      <c r="F1061" s="368" t="s">
        <v>174</v>
      </c>
      <c r="G1061" s="368" t="s">
        <v>903</v>
      </c>
      <c r="H1061" s="368" t="s">
        <v>398</v>
      </c>
      <c r="I1061" s="368" t="s">
        <v>786</v>
      </c>
      <c r="J1061" s="368" t="s">
        <v>770</v>
      </c>
      <c r="K1061" s="368" t="s">
        <v>818</v>
      </c>
      <c r="L1061" s="369">
        <v>2025</v>
      </c>
      <c r="M1061" s="370">
        <v>48075</v>
      </c>
      <c r="N1061" s="370">
        <v>6410</v>
      </c>
      <c r="O1061" s="368" t="s">
        <v>819</v>
      </c>
    </row>
    <row r="1062" spans="1:15" x14ac:dyDescent="0.3">
      <c r="A1062" s="368" t="s">
        <v>726</v>
      </c>
      <c r="B1062" s="368" t="s">
        <v>379</v>
      </c>
      <c r="C1062" s="368" t="s">
        <v>174</v>
      </c>
      <c r="D1062" s="368" t="s">
        <v>174</v>
      </c>
      <c r="E1062" s="368" t="s">
        <v>185</v>
      </c>
      <c r="F1062" s="368" t="s">
        <v>174</v>
      </c>
      <c r="G1062" s="368" t="s">
        <v>903</v>
      </c>
      <c r="H1062" s="368" t="s">
        <v>506</v>
      </c>
      <c r="I1062" s="368" t="s">
        <v>798</v>
      </c>
      <c r="J1062" s="368" t="s">
        <v>1185</v>
      </c>
      <c r="K1062" s="368" t="s">
        <v>818</v>
      </c>
      <c r="L1062" s="369">
        <v>2025</v>
      </c>
      <c r="M1062" s="370">
        <v>27840</v>
      </c>
      <c r="N1062" s="370">
        <v>1600</v>
      </c>
      <c r="O1062" s="368" t="s">
        <v>819</v>
      </c>
    </row>
    <row r="1063" spans="1:15" x14ac:dyDescent="0.3">
      <c r="A1063" s="368" t="s">
        <v>726</v>
      </c>
      <c r="B1063" s="368" t="s">
        <v>379</v>
      </c>
      <c r="C1063" s="368" t="s">
        <v>174</v>
      </c>
      <c r="D1063" s="368" t="s">
        <v>174</v>
      </c>
      <c r="E1063" s="368" t="s">
        <v>185</v>
      </c>
      <c r="F1063" s="368" t="s">
        <v>174</v>
      </c>
      <c r="G1063" s="368" t="s">
        <v>903</v>
      </c>
      <c r="H1063" s="368" t="s">
        <v>542</v>
      </c>
      <c r="I1063" s="368" t="s">
        <v>800</v>
      </c>
      <c r="J1063" s="368" t="s">
        <v>745</v>
      </c>
      <c r="K1063" s="368" t="s">
        <v>818</v>
      </c>
      <c r="L1063" s="369">
        <v>2025</v>
      </c>
      <c r="M1063" s="370">
        <v>5887.57</v>
      </c>
      <c r="N1063" s="370">
        <v>452.89</v>
      </c>
      <c r="O1063" s="368" t="s">
        <v>819</v>
      </c>
    </row>
    <row r="1064" spans="1:15" x14ac:dyDescent="0.3">
      <c r="A1064" s="368" t="s">
        <v>726</v>
      </c>
      <c r="B1064" s="368" t="s">
        <v>379</v>
      </c>
      <c r="C1064" s="368" t="s">
        <v>174</v>
      </c>
      <c r="D1064" s="368" t="s">
        <v>174</v>
      </c>
      <c r="E1064" s="368" t="s">
        <v>185</v>
      </c>
      <c r="F1064" s="368" t="s">
        <v>174</v>
      </c>
      <c r="G1064" s="368" t="s">
        <v>903</v>
      </c>
      <c r="H1064" s="368" t="s">
        <v>330</v>
      </c>
      <c r="I1064" s="368" t="s">
        <v>788</v>
      </c>
      <c r="J1064" s="368" t="s">
        <v>745</v>
      </c>
      <c r="K1064" s="368" t="s">
        <v>818</v>
      </c>
      <c r="L1064" s="369">
        <v>2025</v>
      </c>
      <c r="M1064" s="370">
        <v>129198.39999999999</v>
      </c>
      <c r="N1064" s="370">
        <v>8074.9</v>
      </c>
      <c r="O1064" s="368" t="s">
        <v>819</v>
      </c>
    </row>
    <row r="1065" spans="1:15" x14ac:dyDescent="0.3">
      <c r="A1065" s="368" t="s">
        <v>726</v>
      </c>
      <c r="B1065" s="368" t="s">
        <v>379</v>
      </c>
      <c r="C1065" s="368" t="s">
        <v>174</v>
      </c>
      <c r="D1065" s="368" t="s">
        <v>174</v>
      </c>
      <c r="E1065" s="368" t="s">
        <v>185</v>
      </c>
      <c r="F1065" s="368" t="s">
        <v>174</v>
      </c>
      <c r="G1065" s="368" t="s">
        <v>903</v>
      </c>
      <c r="H1065" s="368" t="s">
        <v>337</v>
      </c>
      <c r="I1065" s="368" t="s">
        <v>784</v>
      </c>
      <c r="J1065" s="368" t="s">
        <v>745</v>
      </c>
      <c r="K1065" s="368" t="s">
        <v>818</v>
      </c>
      <c r="L1065" s="369">
        <v>2025</v>
      </c>
      <c r="M1065" s="370">
        <v>6420.5856000000003</v>
      </c>
      <c r="N1065" s="370">
        <v>685.96</v>
      </c>
      <c r="O1065" s="368" t="s">
        <v>819</v>
      </c>
    </row>
    <row r="1066" spans="1:15" x14ac:dyDescent="0.3">
      <c r="A1066" s="368" t="s">
        <v>726</v>
      </c>
      <c r="B1066" s="368" t="s">
        <v>379</v>
      </c>
      <c r="C1066" s="368" t="s">
        <v>174</v>
      </c>
      <c r="D1066" s="368" t="s">
        <v>174</v>
      </c>
      <c r="E1066" s="368" t="s">
        <v>185</v>
      </c>
      <c r="F1066" s="368" t="s">
        <v>174</v>
      </c>
      <c r="G1066" s="368" t="s">
        <v>903</v>
      </c>
      <c r="H1066" s="368" t="s">
        <v>567</v>
      </c>
      <c r="I1066" s="368" t="s">
        <v>795</v>
      </c>
      <c r="J1066" s="368" t="s">
        <v>773</v>
      </c>
      <c r="K1066" s="368" t="s">
        <v>818</v>
      </c>
      <c r="L1066" s="369">
        <v>2025</v>
      </c>
      <c r="M1066" s="370">
        <v>1326</v>
      </c>
      <c r="N1066" s="370">
        <v>650</v>
      </c>
      <c r="O1066" s="368" t="s">
        <v>821</v>
      </c>
    </row>
    <row r="1067" spans="1:15" x14ac:dyDescent="0.3">
      <c r="A1067" s="368" t="s">
        <v>726</v>
      </c>
      <c r="B1067" s="368" t="s">
        <v>379</v>
      </c>
      <c r="C1067" s="368" t="s">
        <v>174</v>
      </c>
      <c r="D1067" s="368" t="s">
        <v>174</v>
      </c>
      <c r="E1067" s="368" t="s">
        <v>185</v>
      </c>
      <c r="F1067" s="368" t="s">
        <v>174</v>
      </c>
      <c r="G1067" s="368" t="s">
        <v>903</v>
      </c>
      <c r="H1067" s="368" t="s">
        <v>510</v>
      </c>
      <c r="I1067" s="368" t="s">
        <v>798</v>
      </c>
      <c r="J1067" s="368" t="s">
        <v>1185</v>
      </c>
      <c r="K1067" s="368" t="s">
        <v>818</v>
      </c>
      <c r="L1067" s="369">
        <v>2025</v>
      </c>
      <c r="M1067" s="370">
        <v>18656</v>
      </c>
      <c r="N1067" s="370">
        <v>3200</v>
      </c>
      <c r="O1067" s="368" t="s">
        <v>819</v>
      </c>
    </row>
    <row r="1068" spans="1:15" x14ac:dyDescent="0.3">
      <c r="A1068" s="368" t="s">
        <v>726</v>
      </c>
      <c r="B1068" s="368" t="s">
        <v>379</v>
      </c>
      <c r="C1068" s="368" t="s">
        <v>174</v>
      </c>
      <c r="D1068" s="368" t="s">
        <v>174</v>
      </c>
      <c r="E1068" s="368" t="s">
        <v>185</v>
      </c>
      <c r="F1068" s="368" t="s">
        <v>174</v>
      </c>
      <c r="G1068" s="368" t="s">
        <v>903</v>
      </c>
      <c r="H1068" s="368" t="s">
        <v>511</v>
      </c>
      <c r="I1068" s="368" t="s">
        <v>785</v>
      </c>
      <c r="J1068" s="368" t="s">
        <v>1185</v>
      </c>
      <c r="K1068" s="368" t="s">
        <v>818</v>
      </c>
      <c r="L1068" s="369">
        <v>2025</v>
      </c>
      <c r="M1068" s="370">
        <v>260839.5</v>
      </c>
      <c r="N1068" s="370">
        <v>30687</v>
      </c>
      <c r="O1068" s="368" t="s">
        <v>819</v>
      </c>
    </row>
    <row r="1069" spans="1:15" x14ac:dyDescent="0.3">
      <c r="A1069" s="368" t="s">
        <v>726</v>
      </c>
      <c r="B1069" s="368" t="s">
        <v>379</v>
      </c>
      <c r="C1069" s="368" t="s">
        <v>174</v>
      </c>
      <c r="D1069" s="368" t="s">
        <v>174</v>
      </c>
      <c r="E1069" s="368" t="s">
        <v>185</v>
      </c>
      <c r="F1069" s="368" t="s">
        <v>174</v>
      </c>
      <c r="G1069" s="368" t="s">
        <v>903</v>
      </c>
      <c r="H1069" s="368" t="s">
        <v>432</v>
      </c>
      <c r="I1069" s="368" t="s">
        <v>798</v>
      </c>
      <c r="J1069" s="368" t="s">
        <v>774</v>
      </c>
      <c r="K1069" s="368" t="s">
        <v>818</v>
      </c>
      <c r="L1069" s="369">
        <v>2025</v>
      </c>
      <c r="M1069" s="370">
        <v>6025.5</v>
      </c>
      <c r="N1069" s="370">
        <v>1545</v>
      </c>
      <c r="O1069" s="368" t="s">
        <v>821</v>
      </c>
    </row>
    <row r="1070" spans="1:15" x14ac:dyDescent="0.3">
      <c r="A1070" s="368" t="s">
        <v>726</v>
      </c>
      <c r="B1070" s="368" t="s">
        <v>379</v>
      </c>
      <c r="C1070" s="368" t="s">
        <v>174</v>
      </c>
      <c r="D1070" s="368" t="s">
        <v>174</v>
      </c>
      <c r="E1070" s="368" t="s">
        <v>185</v>
      </c>
      <c r="F1070" s="368" t="s">
        <v>174</v>
      </c>
      <c r="G1070" s="368" t="s">
        <v>903</v>
      </c>
      <c r="H1070" s="368" t="s">
        <v>433</v>
      </c>
      <c r="I1070" s="368" t="s">
        <v>798</v>
      </c>
      <c r="J1070" s="368" t="s">
        <v>774</v>
      </c>
      <c r="K1070" s="368" t="s">
        <v>818</v>
      </c>
      <c r="L1070" s="369">
        <v>2025</v>
      </c>
      <c r="M1070" s="370">
        <v>2364.3642</v>
      </c>
      <c r="N1070" s="370">
        <v>87</v>
      </c>
      <c r="O1070" s="368" t="s">
        <v>821</v>
      </c>
    </row>
    <row r="1071" spans="1:15" x14ac:dyDescent="0.3">
      <c r="A1071" s="368" t="s">
        <v>726</v>
      </c>
      <c r="B1071" s="368" t="s">
        <v>379</v>
      </c>
      <c r="C1071" s="368" t="s">
        <v>174</v>
      </c>
      <c r="D1071" s="368" t="s">
        <v>174</v>
      </c>
      <c r="E1071" s="368" t="s">
        <v>185</v>
      </c>
      <c r="F1071" s="368" t="s">
        <v>174</v>
      </c>
      <c r="G1071" s="368" t="s">
        <v>903</v>
      </c>
      <c r="H1071" s="368" t="s">
        <v>539</v>
      </c>
      <c r="I1071" s="368" t="s">
        <v>789</v>
      </c>
      <c r="J1071" s="368" t="s">
        <v>740</v>
      </c>
      <c r="K1071" s="368" t="s">
        <v>818</v>
      </c>
      <c r="L1071" s="369">
        <v>2025</v>
      </c>
      <c r="M1071" s="370">
        <v>10725624.4129325</v>
      </c>
      <c r="N1071" s="370">
        <v>1097487.6575</v>
      </c>
      <c r="O1071" s="368" t="s">
        <v>819</v>
      </c>
    </row>
    <row r="1072" spans="1:15" x14ac:dyDescent="0.3">
      <c r="A1072" s="368" t="s">
        <v>726</v>
      </c>
      <c r="B1072" s="368" t="s">
        <v>379</v>
      </c>
      <c r="C1072" s="368" t="s">
        <v>174</v>
      </c>
      <c r="D1072" s="368" t="s">
        <v>174</v>
      </c>
      <c r="E1072" s="368" t="s">
        <v>185</v>
      </c>
      <c r="F1072" s="368" t="s">
        <v>174</v>
      </c>
      <c r="G1072" s="368" t="s">
        <v>903</v>
      </c>
      <c r="H1072" s="368" t="s">
        <v>513</v>
      </c>
      <c r="I1072" s="368" t="s">
        <v>798</v>
      </c>
      <c r="J1072" s="368" t="s">
        <v>1185</v>
      </c>
      <c r="K1072" s="368" t="s">
        <v>818</v>
      </c>
      <c r="L1072" s="369">
        <v>2025</v>
      </c>
      <c r="M1072" s="370">
        <v>3890.5254730333299</v>
      </c>
      <c r="N1072" s="370">
        <v>400</v>
      </c>
      <c r="O1072" s="368" t="s">
        <v>819</v>
      </c>
    </row>
    <row r="1073" spans="1:15" x14ac:dyDescent="0.3">
      <c r="A1073" s="368" t="s">
        <v>726</v>
      </c>
      <c r="B1073" s="368" t="s">
        <v>379</v>
      </c>
      <c r="C1073" s="368" t="s">
        <v>174</v>
      </c>
      <c r="D1073" s="368" t="s">
        <v>174</v>
      </c>
      <c r="E1073" s="368" t="s">
        <v>185</v>
      </c>
      <c r="F1073" s="368" t="s">
        <v>174</v>
      </c>
      <c r="G1073" s="368" t="s">
        <v>903</v>
      </c>
      <c r="H1073" s="368" t="s">
        <v>540</v>
      </c>
      <c r="I1073" s="368" t="s">
        <v>790</v>
      </c>
      <c r="J1073" s="368" t="s">
        <v>742</v>
      </c>
      <c r="K1073" s="368" t="s">
        <v>818</v>
      </c>
      <c r="L1073" s="369">
        <v>2025</v>
      </c>
      <c r="M1073" s="370">
        <v>13650</v>
      </c>
      <c r="N1073" s="370">
        <v>455</v>
      </c>
      <c r="O1073" s="368" t="s">
        <v>819</v>
      </c>
    </row>
    <row r="1074" spans="1:15" x14ac:dyDescent="0.3">
      <c r="A1074" s="368" t="s">
        <v>726</v>
      </c>
      <c r="B1074" s="368" t="s">
        <v>379</v>
      </c>
      <c r="C1074" s="368" t="s">
        <v>174</v>
      </c>
      <c r="D1074" s="368" t="s">
        <v>174</v>
      </c>
      <c r="E1074" s="368" t="s">
        <v>185</v>
      </c>
      <c r="F1074" s="368" t="s">
        <v>174</v>
      </c>
      <c r="G1074" s="368" t="s">
        <v>903</v>
      </c>
      <c r="H1074" s="368" t="s">
        <v>538</v>
      </c>
      <c r="I1074" s="368" t="s">
        <v>798</v>
      </c>
      <c r="J1074" s="368" t="s">
        <v>740</v>
      </c>
      <c r="K1074" s="368" t="s">
        <v>818</v>
      </c>
      <c r="L1074" s="369">
        <v>2025</v>
      </c>
      <c r="M1074" s="370">
        <v>334773.92</v>
      </c>
      <c r="N1074" s="370">
        <v>32189.8</v>
      </c>
      <c r="O1074" s="368" t="s">
        <v>819</v>
      </c>
    </row>
    <row r="1075" spans="1:15" x14ac:dyDescent="0.3">
      <c r="A1075" s="368" t="s">
        <v>726</v>
      </c>
      <c r="B1075" s="368" t="s">
        <v>379</v>
      </c>
      <c r="C1075" s="368" t="s">
        <v>174</v>
      </c>
      <c r="D1075" s="368" t="s">
        <v>174</v>
      </c>
      <c r="E1075" s="368" t="s">
        <v>185</v>
      </c>
      <c r="F1075" s="368" t="s">
        <v>174</v>
      </c>
      <c r="G1075" s="368" t="s">
        <v>903</v>
      </c>
      <c r="H1075" s="368" t="s">
        <v>438</v>
      </c>
      <c r="I1075" s="368" t="s">
        <v>790</v>
      </c>
      <c r="J1075" s="368" t="s">
        <v>738</v>
      </c>
      <c r="K1075" s="368" t="s">
        <v>818</v>
      </c>
      <c r="L1075" s="369">
        <v>2025</v>
      </c>
      <c r="M1075" s="370">
        <v>8900</v>
      </c>
      <c r="N1075" s="370">
        <v>2000</v>
      </c>
      <c r="O1075" s="368" t="s">
        <v>819</v>
      </c>
    </row>
    <row r="1076" spans="1:15" x14ac:dyDescent="0.3">
      <c r="A1076" s="368" t="s">
        <v>726</v>
      </c>
      <c r="B1076" s="368" t="s">
        <v>379</v>
      </c>
      <c r="C1076" s="368" t="s">
        <v>174</v>
      </c>
      <c r="D1076" s="368" t="s">
        <v>174</v>
      </c>
      <c r="E1076" s="368" t="s">
        <v>185</v>
      </c>
      <c r="F1076" s="368" t="s">
        <v>174</v>
      </c>
      <c r="G1076" s="368" t="s">
        <v>903</v>
      </c>
      <c r="H1076" s="368" t="s">
        <v>340</v>
      </c>
      <c r="I1076" s="368" t="s">
        <v>790</v>
      </c>
      <c r="J1076" s="368" t="s">
        <v>745</v>
      </c>
      <c r="K1076" s="368" t="s">
        <v>818</v>
      </c>
      <c r="L1076" s="369">
        <v>2025</v>
      </c>
      <c r="M1076" s="370">
        <v>3300</v>
      </c>
      <c r="N1076" s="370">
        <v>300</v>
      </c>
      <c r="O1076" s="368" t="s">
        <v>819</v>
      </c>
    </row>
    <row r="1077" spans="1:15" x14ac:dyDescent="0.3">
      <c r="A1077" s="368" t="s">
        <v>726</v>
      </c>
      <c r="B1077" s="368" t="s">
        <v>379</v>
      </c>
      <c r="C1077" s="368" t="s">
        <v>174</v>
      </c>
      <c r="D1077" s="368" t="s">
        <v>174</v>
      </c>
      <c r="E1077" s="368" t="s">
        <v>904</v>
      </c>
      <c r="F1077" s="368" t="s">
        <v>174</v>
      </c>
      <c r="G1077" s="368" t="s">
        <v>905</v>
      </c>
      <c r="H1077" s="368" t="s">
        <v>330</v>
      </c>
      <c r="I1077" s="368" t="s">
        <v>788</v>
      </c>
      <c r="J1077" s="368" t="s">
        <v>745</v>
      </c>
      <c r="K1077" s="368" t="s">
        <v>818</v>
      </c>
      <c r="L1077" s="369">
        <v>2025</v>
      </c>
      <c r="M1077" s="370">
        <v>9116.7999999999993</v>
      </c>
      <c r="N1077" s="370">
        <v>569.79999999999995</v>
      </c>
      <c r="O1077" s="368" t="s">
        <v>819</v>
      </c>
    </row>
    <row r="1078" spans="1:15" x14ac:dyDescent="0.3">
      <c r="A1078" s="368" t="s">
        <v>726</v>
      </c>
      <c r="B1078" s="368" t="s">
        <v>379</v>
      </c>
      <c r="C1078" s="368" t="s">
        <v>174</v>
      </c>
      <c r="D1078" s="368" t="s">
        <v>174</v>
      </c>
      <c r="E1078" s="368" t="s">
        <v>186</v>
      </c>
      <c r="F1078" s="368" t="s">
        <v>174</v>
      </c>
      <c r="G1078" s="368" t="s">
        <v>906</v>
      </c>
      <c r="H1078" s="368" t="s">
        <v>330</v>
      </c>
      <c r="I1078" s="368" t="s">
        <v>788</v>
      </c>
      <c r="J1078" s="368" t="s">
        <v>745</v>
      </c>
      <c r="K1078" s="368" t="s">
        <v>818</v>
      </c>
      <c r="L1078" s="369">
        <v>2025</v>
      </c>
      <c r="M1078" s="370">
        <v>41592</v>
      </c>
      <c r="N1078" s="370">
        <v>2599.5</v>
      </c>
      <c r="O1078" s="368" t="s">
        <v>819</v>
      </c>
    </row>
    <row r="1079" spans="1:15" x14ac:dyDescent="0.3">
      <c r="A1079" s="368" t="s">
        <v>726</v>
      </c>
      <c r="B1079" s="368" t="s">
        <v>379</v>
      </c>
      <c r="C1079" s="368" t="s">
        <v>174</v>
      </c>
      <c r="D1079" s="368" t="s">
        <v>174</v>
      </c>
      <c r="E1079" s="368" t="s">
        <v>186</v>
      </c>
      <c r="F1079" s="368" t="s">
        <v>174</v>
      </c>
      <c r="G1079" s="368" t="s">
        <v>906</v>
      </c>
      <c r="H1079" s="368" t="s">
        <v>539</v>
      </c>
      <c r="I1079" s="368" t="s">
        <v>789</v>
      </c>
      <c r="J1079" s="368" t="s">
        <v>740</v>
      </c>
      <c r="K1079" s="368" t="s">
        <v>818</v>
      </c>
      <c r="L1079" s="369">
        <v>2025</v>
      </c>
      <c r="M1079" s="370">
        <v>1684.48</v>
      </c>
      <c r="N1079" s="370">
        <v>179.2</v>
      </c>
      <c r="O1079" s="368" t="s">
        <v>819</v>
      </c>
    </row>
    <row r="1080" spans="1:15" x14ac:dyDescent="0.3">
      <c r="A1080" s="368" t="s">
        <v>726</v>
      </c>
      <c r="B1080" s="368" t="s">
        <v>379</v>
      </c>
      <c r="C1080" s="368" t="s">
        <v>174</v>
      </c>
      <c r="D1080" s="368" t="s">
        <v>174</v>
      </c>
      <c r="E1080" s="368" t="s">
        <v>1214</v>
      </c>
      <c r="F1080" s="368" t="s">
        <v>174</v>
      </c>
      <c r="G1080" s="368" t="s">
        <v>1215</v>
      </c>
      <c r="H1080" s="368" t="s">
        <v>483</v>
      </c>
      <c r="I1080" s="368" t="s">
        <v>788</v>
      </c>
      <c r="J1080" s="368" t="s">
        <v>1185</v>
      </c>
      <c r="K1080" s="368" t="s">
        <v>818</v>
      </c>
      <c r="L1080" s="369">
        <v>2025</v>
      </c>
      <c r="M1080" s="370">
        <v>5775</v>
      </c>
      <c r="N1080" s="370">
        <v>550</v>
      </c>
      <c r="O1080" s="368" t="s">
        <v>819</v>
      </c>
    </row>
    <row r="1081" spans="1:15" x14ac:dyDescent="0.3">
      <c r="A1081" s="368" t="s">
        <v>726</v>
      </c>
      <c r="B1081" s="368" t="s">
        <v>379</v>
      </c>
      <c r="C1081" s="368" t="s">
        <v>174</v>
      </c>
      <c r="D1081" s="368" t="s">
        <v>174</v>
      </c>
      <c r="E1081" s="368" t="s">
        <v>177</v>
      </c>
      <c r="F1081" s="368" t="s">
        <v>174</v>
      </c>
      <c r="G1081" s="368" t="s">
        <v>907</v>
      </c>
      <c r="H1081" s="368" t="s">
        <v>489</v>
      </c>
      <c r="I1081" s="368" t="s">
        <v>797</v>
      </c>
      <c r="J1081" s="368" t="s">
        <v>1185</v>
      </c>
      <c r="K1081" s="368" t="s">
        <v>818</v>
      </c>
      <c r="L1081" s="369">
        <v>2025</v>
      </c>
      <c r="M1081" s="370">
        <v>16839</v>
      </c>
      <c r="N1081" s="370">
        <v>900</v>
      </c>
      <c r="O1081" s="368" t="s">
        <v>819</v>
      </c>
    </row>
    <row r="1082" spans="1:15" x14ac:dyDescent="0.3">
      <c r="A1082" s="368" t="s">
        <v>726</v>
      </c>
      <c r="B1082" s="368" t="s">
        <v>379</v>
      </c>
      <c r="C1082" s="368" t="s">
        <v>174</v>
      </c>
      <c r="D1082" s="368" t="s">
        <v>174</v>
      </c>
      <c r="E1082" s="368" t="s">
        <v>177</v>
      </c>
      <c r="F1082" s="368" t="s">
        <v>174</v>
      </c>
      <c r="G1082" s="368" t="s">
        <v>907</v>
      </c>
      <c r="H1082" s="368" t="s">
        <v>497</v>
      </c>
      <c r="I1082" s="368" t="s">
        <v>798</v>
      </c>
      <c r="J1082" s="368" t="s">
        <v>1185</v>
      </c>
      <c r="K1082" s="368" t="s">
        <v>818</v>
      </c>
      <c r="L1082" s="369">
        <v>2025</v>
      </c>
      <c r="M1082" s="370">
        <v>94900</v>
      </c>
      <c r="N1082" s="370">
        <v>9490</v>
      </c>
      <c r="O1082" s="368" t="s">
        <v>819</v>
      </c>
    </row>
    <row r="1083" spans="1:15" x14ac:dyDescent="0.3">
      <c r="A1083" s="368" t="s">
        <v>726</v>
      </c>
      <c r="B1083" s="368" t="s">
        <v>379</v>
      </c>
      <c r="C1083" s="368" t="s">
        <v>174</v>
      </c>
      <c r="D1083" s="368" t="s">
        <v>174</v>
      </c>
      <c r="E1083" s="368" t="s">
        <v>177</v>
      </c>
      <c r="F1083" s="368" t="s">
        <v>174</v>
      </c>
      <c r="G1083" s="368" t="s">
        <v>907</v>
      </c>
      <c r="H1083" s="368" t="s">
        <v>499</v>
      </c>
      <c r="I1083" s="368" t="s">
        <v>798</v>
      </c>
      <c r="J1083" s="368" t="s">
        <v>1185</v>
      </c>
      <c r="K1083" s="368" t="s">
        <v>818</v>
      </c>
      <c r="L1083" s="369">
        <v>2025</v>
      </c>
      <c r="M1083" s="370">
        <v>102000</v>
      </c>
      <c r="N1083" s="370">
        <v>17000</v>
      </c>
      <c r="O1083" s="368" t="s">
        <v>819</v>
      </c>
    </row>
    <row r="1084" spans="1:15" x14ac:dyDescent="0.3">
      <c r="A1084" s="368" t="s">
        <v>726</v>
      </c>
      <c r="B1084" s="368" t="s">
        <v>379</v>
      </c>
      <c r="C1084" s="368" t="s">
        <v>174</v>
      </c>
      <c r="D1084" s="368" t="s">
        <v>174</v>
      </c>
      <c r="E1084" s="368" t="s">
        <v>177</v>
      </c>
      <c r="F1084" s="368" t="s">
        <v>174</v>
      </c>
      <c r="G1084" s="368" t="s">
        <v>907</v>
      </c>
      <c r="H1084" s="368" t="s">
        <v>500</v>
      </c>
      <c r="I1084" s="368" t="s">
        <v>786</v>
      </c>
      <c r="J1084" s="368" t="s">
        <v>1185</v>
      </c>
      <c r="K1084" s="368" t="s">
        <v>818</v>
      </c>
      <c r="L1084" s="369">
        <v>2025</v>
      </c>
      <c r="M1084" s="370">
        <v>3600</v>
      </c>
      <c r="N1084" s="370">
        <v>120</v>
      </c>
      <c r="O1084" s="368" t="s">
        <v>819</v>
      </c>
    </row>
    <row r="1085" spans="1:15" x14ac:dyDescent="0.3">
      <c r="A1085" s="368" t="s">
        <v>726</v>
      </c>
      <c r="B1085" s="368" t="s">
        <v>379</v>
      </c>
      <c r="C1085" s="368" t="s">
        <v>174</v>
      </c>
      <c r="D1085" s="368" t="s">
        <v>174</v>
      </c>
      <c r="E1085" s="368" t="s">
        <v>177</v>
      </c>
      <c r="F1085" s="368" t="s">
        <v>174</v>
      </c>
      <c r="G1085" s="368" t="s">
        <v>907</v>
      </c>
      <c r="H1085" s="368" t="s">
        <v>537</v>
      </c>
      <c r="I1085" s="368" t="s">
        <v>798</v>
      </c>
      <c r="J1085" s="368" t="s">
        <v>739</v>
      </c>
      <c r="K1085" s="368" t="s">
        <v>818</v>
      </c>
      <c r="L1085" s="369">
        <v>2025</v>
      </c>
      <c r="M1085" s="370">
        <v>89073.600000000006</v>
      </c>
      <c r="N1085" s="370">
        <v>1928</v>
      </c>
      <c r="O1085" s="368" t="s">
        <v>819</v>
      </c>
    </row>
    <row r="1086" spans="1:15" x14ac:dyDescent="0.3">
      <c r="A1086" s="368" t="s">
        <v>726</v>
      </c>
      <c r="B1086" s="368" t="s">
        <v>379</v>
      </c>
      <c r="C1086" s="368" t="s">
        <v>174</v>
      </c>
      <c r="D1086" s="368" t="s">
        <v>174</v>
      </c>
      <c r="E1086" s="368" t="s">
        <v>177</v>
      </c>
      <c r="F1086" s="368" t="s">
        <v>174</v>
      </c>
      <c r="G1086" s="368" t="s">
        <v>907</v>
      </c>
      <c r="H1086" s="368" t="s">
        <v>320</v>
      </c>
      <c r="I1086" s="368" t="s">
        <v>797</v>
      </c>
      <c r="J1086" s="368" t="s">
        <v>745</v>
      </c>
      <c r="K1086" s="368" t="s">
        <v>818</v>
      </c>
      <c r="L1086" s="369">
        <v>2025</v>
      </c>
      <c r="M1086" s="370">
        <v>1795.5</v>
      </c>
      <c r="N1086" s="370">
        <v>189</v>
      </c>
      <c r="O1086" s="368" t="s">
        <v>819</v>
      </c>
    </row>
    <row r="1087" spans="1:15" x14ac:dyDescent="0.3">
      <c r="A1087" s="368" t="s">
        <v>726</v>
      </c>
      <c r="B1087" s="368" t="s">
        <v>379</v>
      </c>
      <c r="C1087" s="368" t="s">
        <v>174</v>
      </c>
      <c r="D1087" s="368" t="s">
        <v>174</v>
      </c>
      <c r="E1087" s="368" t="s">
        <v>177</v>
      </c>
      <c r="F1087" s="368" t="s">
        <v>174</v>
      </c>
      <c r="G1087" s="368" t="s">
        <v>907</v>
      </c>
      <c r="H1087" s="368" t="s">
        <v>503</v>
      </c>
      <c r="I1087" s="368" t="s">
        <v>788</v>
      </c>
      <c r="J1087" s="368" t="s">
        <v>1185</v>
      </c>
      <c r="K1087" s="368" t="s">
        <v>818</v>
      </c>
      <c r="L1087" s="369">
        <v>2025</v>
      </c>
      <c r="M1087" s="370">
        <v>357000</v>
      </c>
      <c r="N1087" s="370">
        <v>25500</v>
      </c>
      <c r="O1087" s="368" t="s">
        <v>819</v>
      </c>
    </row>
    <row r="1088" spans="1:15" x14ac:dyDescent="0.3">
      <c r="A1088" s="368" t="s">
        <v>726</v>
      </c>
      <c r="B1088" s="368" t="s">
        <v>379</v>
      </c>
      <c r="C1088" s="368" t="s">
        <v>174</v>
      </c>
      <c r="D1088" s="368" t="s">
        <v>174</v>
      </c>
      <c r="E1088" s="368" t="s">
        <v>177</v>
      </c>
      <c r="F1088" s="368" t="s">
        <v>174</v>
      </c>
      <c r="G1088" s="368" t="s">
        <v>907</v>
      </c>
      <c r="H1088" s="368" t="s">
        <v>506</v>
      </c>
      <c r="I1088" s="368" t="s">
        <v>798</v>
      </c>
      <c r="J1088" s="368" t="s">
        <v>1185</v>
      </c>
      <c r="K1088" s="368" t="s">
        <v>818</v>
      </c>
      <c r="L1088" s="369">
        <v>2025</v>
      </c>
      <c r="M1088" s="370">
        <v>1124040</v>
      </c>
      <c r="N1088" s="370">
        <v>64600</v>
      </c>
      <c r="O1088" s="368" t="s">
        <v>819</v>
      </c>
    </row>
    <row r="1089" spans="1:15" x14ac:dyDescent="0.3">
      <c r="A1089" s="368" t="s">
        <v>726</v>
      </c>
      <c r="B1089" s="368" t="s">
        <v>379</v>
      </c>
      <c r="C1089" s="368" t="s">
        <v>174</v>
      </c>
      <c r="D1089" s="368" t="s">
        <v>174</v>
      </c>
      <c r="E1089" s="368" t="s">
        <v>177</v>
      </c>
      <c r="F1089" s="368" t="s">
        <v>174</v>
      </c>
      <c r="G1089" s="368" t="s">
        <v>907</v>
      </c>
      <c r="H1089" s="368" t="s">
        <v>330</v>
      </c>
      <c r="I1089" s="368" t="s">
        <v>788</v>
      </c>
      <c r="J1089" s="368" t="s">
        <v>745</v>
      </c>
      <c r="K1089" s="368" t="s">
        <v>818</v>
      </c>
      <c r="L1089" s="369">
        <v>2025</v>
      </c>
      <c r="M1089" s="370">
        <v>166356.79999999999</v>
      </c>
      <c r="N1089" s="370">
        <v>10397.299999999999</v>
      </c>
      <c r="O1089" s="368" t="s">
        <v>819</v>
      </c>
    </row>
    <row r="1090" spans="1:15" x14ac:dyDescent="0.3">
      <c r="A1090" s="368" t="s">
        <v>726</v>
      </c>
      <c r="B1090" s="368" t="s">
        <v>379</v>
      </c>
      <c r="C1090" s="368" t="s">
        <v>174</v>
      </c>
      <c r="D1090" s="368" t="s">
        <v>174</v>
      </c>
      <c r="E1090" s="368" t="s">
        <v>177</v>
      </c>
      <c r="F1090" s="368" t="s">
        <v>174</v>
      </c>
      <c r="G1090" s="368" t="s">
        <v>907</v>
      </c>
      <c r="H1090" s="368" t="s">
        <v>509</v>
      </c>
      <c r="I1090" s="368" t="s">
        <v>798</v>
      </c>
      <c r="J1090" s="368" t="s">
        <v>1185</v>
      </c>
      <c r="K1090" s="368" t="s">
        <v>818</v>
      </c>
      <c r="L1090" s="369">
        <v>2025</v>
      </c>
      <c r="M1090" s="370">
        <v>86943.668488219701</v>
      </c>
      <c r="N1090" s="370">
        <v>11184</v>
      </c>
      <c r="O1090" s="368" t="s">
        <v>819</v>
      </c>
    </row>
    <row r="1091" spans="1:15" x14ac:dyDescent="0.3">
      <c r="A1091" s="368" t="s">
        <v>726</v>
      </c>
      <c r="B1091" s="368" t="s">
        <v>379</v>
      </c>
      <c r="C1091" s="368" t="s">
        <v>174</v>
      </c>
      <c r="D1091" s="368" t="s">
        <v>174</v>
      </c>
      <c r="E1091" s="368" t="s">
        <v>177</v>
      </c>
      <c r="F1091" s="368" t="s">
        <v>174</v>
      </c>
      <c r="G1091" s="368" t="s">
        <v>907</v>
      </c>
      <c r="H1091" s="368" t="s">
        <v>510</v>
      </c>
      <c r="I1091" s="368" t="s">
        <v>798</v>
      </c>
      <c r="J1091" s="368" t="s">
        <v>1185</v>
      </c>
      <c r="K1091" s="368" t="s">
        <v>818</v>
      </c>
      <c r="L1091" s="369">
        <v>2025</v>
      </c>
      <c r="M1091" s="370">
        <v>52732.35</v>
      </c>
      <c r="N1091" s="370">
        <v>9045</v>
      </c>
      <c r="O1091" s="368" t="s">
        <v>819</v>
      </c>
    </row>
    <row r="1092" spans="1:15" x14ac:dyDescent="0.3">
      <c r="A1092" s="368" t="s">
        <v>726</v>
      </c>
      <c r="B1092" s="368" t="s">
        <v>379</v>
      </c>
      <c r="C1092" s="368" t="s">
        <v>174</v>
      </c>
      <c r="D1092" s="368" t="s">
        <v>174</v>
      </c>
      <c r="E1092" s="368" t="s">
        <v>177</v>
      </c>
      <c r="F1092" s="368" t="s">
        <v>174</v>
      </c>
      <c r="G1092" s="368" t="s">
        <v>907</v>
      </c>
      <c r="H1092" s="368" t="s">
        <v>432</v>
      </c>
      <c r="I1092" s="368" t="s">
        <v>798</v>
      </c>
      <c r="J1092" s="368" t="s">
        <v>774</v>
      </c>
      <c r="K1092" s="368" t="s">
        <v>818</v>
      </c>
      <c r="L1092" s="369">
        <v>2025</v>
      </c>
      <c r="M1092" s="370">
        <v>93580.5</v>
      </c>
      <c r="N1092" s="370">
        <v>23995</v>
      </c>
      <c r="O1092" s="368" t="s">
        <v>821</v>
      </c>
    </row>
    <row r="1093" spans="1:15" x14ac:dyDescent="0.3">
      <c r="A1093" s="368" t="s">
        <v>726</v>
      </c>
      <c r="B1093" s="368" t="s">
        <v>379</v>
      </c>
      <c r="C1093" s="368" t="s">
        <v>174</v>
      </c>
      <c r="D1093" s="368" t="s">
        <v>174</v>
      </c>
      <c r="E1093" s="368" t="s">
        <v>177</v>
      </c>
      <c r="F1093" s="368" t="s">
        <v>174</v>
      </c>
      <c r="G1093" s="368" t="s">
        <v>907</v>
      </c>
      <c r="H1093" s="368" t="s">
        <v>433</v>
      </c>
      <c r="I1093" s="368" t="s">
        <v>798</v>
      </c>
      <c r="J1093" s="368" t="s">
        <v>774</v>
      </c>
      <c r="K1093" s="368" t="s">
        <v>818</v>
      </c>
      <c r="L1093" s="369">
        <v>2025</v>
      </c>
      <c r="M1093" s="370">
        <v>28725.6662</v>
      </c>
      <c r="N1093" s="370">
        <v>1057</v>
      </c>
      <c r="O1093" s="368" t="s">
        <v>821</v>
      </c>
    </row>
    <row r="1094" spans="1:15" x14ac:dyDescent="0.3">
      <c r="A1094" s="368" t="s">
        <v>726</v>
      </c>
      <c r="B1094" s="368" t="s">
        <v>379</v>
      </c>
      <c r="C1094" s="368" t="s">
        <v>174</v>
      </c>
      <c r="D1094" s="368" t="s">
        <v>174</v>
      </c>
      <c r="E1094" s="368" t="s">
        <v>177</v>
      </c>
      <c r="F1094" s="368" t="s">
        <v>174</v>
      </c>
      <c r="G1094" s="368" t="s">
        <v>907</v>
      </c>
      <c r="H1094" s="368" t="s">
        <v>539</v>
      </c>
      <c r="I1094" s="368" t="s">
        <v>789</v>
      </c>
      <c r="J1094" s="368" t="s">
        <v>740</v>
      </c>
      <c r="K1094" s="368" t="s">
        <v>818</v>
      </c>
      <c r="L1094" s="369">
        <v>2025</v>
      </c>
      <c r="M1094" s="370">
        <v>1924068.5279999999</v>
      </c>
      <c r="N1094" s="370">
        <v>199702.05</v>
      </c>
      <c r="O1094" s="368" t="s">
        <v>819</v>
      </c>
    </row>
    <row r="1095" spans="1:15" x14ac:dyDescent="0.3">
      <c r="A1095" s="368" t="s">
        <v>726</v>
      </c>
      <c r="B1095" s="368" t="s">
        <v>379</v>
      </c>
      <c r="C1095" s="368" t="s">
        <v>174</v>
      </c>
      <c r="D1095" s="368" t="s">
        <v>174</v>
      </c>
      <c r="E1095" s="368" t="s">
        <v>177</v>
      </c>
      <c r="F1095" s="368" t="s">
        <v>174</v>
      </c>
      <c r="G1095" s="368" t="s">
        <v>907</v>
      </c>
      <c r="H1095" s="368" t="s">
        <v>513</v>
      </c>
      <c r="I1095" s="368" t="s">
        <v>798</v>
      </c>
      <c r="J1095" s="368" t="s">
        <v>1185</v>
      </c>
      <c r="K1095" s="368" t="s">
        <v>818</v>
      </c>
      <c r="L1095" s="369">
        <v>2025</v>
      </c>
      <c r="M1095" s="370">
        <v>10394.8032219873</v>
      </c>
      <c r="N1095" s="370">
        <v>1068.73</v>
      </c>
      <c r="O1095" s="368" t="s">
        <v>819</v>
      </c>
    </row>
    <row r="1096" spans="1:15" x14ac:dyDescent="0.3">
      <c r="A1096" s="368" t="s">
        <v>726</v>
      </c>
      <c r="B1096" s="368" t="s">
        <v>379</v>
      </c>
      <c r="C1096" s="368" t="s">
        <v>174</v>
      </c>
      <c r="D1096" s="368" t="s">
        <v>174</v>
      </c>
      <c r="E1096" s="368" t="s">
        <v>908</v>
      </c>
      <c r="F1096" s="368" t="s">
        <v>174</v>
      </c>
      <c r="G1096" s="368" t="s">
        <v>909</v>
      </c>
      <c r="H1096" s="368" t="s">
        <v>489</v>
      </c>
      <c r="I1096" s="368" t="s">
        <v>797</v>
      </c>
      <c r="J1096" s="368" t="s">
        <v>1185</v>
      </c>
      <c r="K1096" s="368" t="s">
        <v>818</v>
      </c>
      <c r="L1096" s="369">
        <v>2025</v>
      </c>
      <c r="M1096" s="370">
        <v>748.4</v>
      </c>
      <c r="N1096" s="370">
        <v>40</v>
      </c>
      <c r="O1096" s="368" t="s">
        <v>819</v>
      </c>
    </row>
    <row r="1097" spans="1:15" x14ac:dyDescent="0.3">
      <c r="A1097" s="368" t="s">
        <v>726</v>
      </c>
      <c r="B1097" s="368" t="s">
        <v>379</v>
      </c>
      <c r="C1097" s="368" t="s">
        <v>174</v>
      </c>
      <c r="D1097" s="368" t="s">
        <v>174</v>
      </c>
      <c r="E1097" s="368" t="s">
        <v>908</v>
      </c>
      <c r="F1097" s="368" t="s">
        <v>174</v>
      </c>
      <c r="G1097" s="368" t="s">
        <v>909</v>
      </c>
      <c r="H1097" s="368" t="s">
        <v>506</v>
      </c>
      <c r="I1097" s="368" t="s">
        <v>798</v>
      </c>
      <c r="J1097" s="368" t="s">
        <v>1185</v>
      </c>
      <c r="K1097" s="368" t="s">
        <v>818</v>
      </c>
      <c r="L1097" s="369">
        <v>2025</v>
      </c>
      <c r="M1097" s="370">
        <v>10440</v>
      </c>
      <c r="N1097" s="370">
        <v>600</v>
      </c>
      <c r="O1097" s="368" t="s">
        <v>819</v>
      </c>
    </row>
    <row r="1098" spans="1:15" x14ac:dyDescent="0.3">
      <c r="A1098" s="368" t="s">
        <v>726</v>
      </c>
      <c r="B1098" s="368" t="s">
        <v>379</v>
      </c>
      <c r="C1098" s="368" t="s">
        <v>174</v>
      </c>
      <c r="D1098" s="368" t="s">
        <v>174</v>
      </c>
      <c r="E1098" s="368" t="s">
        <v>908</v>
      </c>
      <c r="F1098" s="368" t="s">
        <v>174</v>
      </c>
      <c r="G1098" s="368" t="s">
        <v>909</v>
      </c>
      <c r="H1098" s="368" t="s">
        <v>330</v>
      </c>
      <c r="I1098" s="368" t="s">
        <v>788</v>
      </c>
      <c r="J1098" s="368" t="s">
        <v>745</v>
      </c>
      <c r="K1098" s="368" t="s">
        <v>818</v>
      </c>
      <c r="L1098" s="369">
        <v>2025</v>
      </c>
      <c r="M1098" s="370">
        <v>27627.200000000001</v>
      </c>
      <c r="N1098" s="370">
        <v>1726.7</v>
      </c>
      <c r="O1098" s="368" t="s">
        <v>819</v>
      </c>
    </row>
    <row r="1099" spans="1:15" x14ac:dyDescent="0.3">
      <c r="A1099" s="368" t="s">
        <v>726</v>
      </c>
      <c r="B1099" s="368" t="s">
        <v>379</v>
      </c>
      <c r="C1099" s="368" t="s">
        <v>174</v>
      </c>
      <c r="D1099" s="368" t="s">
        <v>174</v>
      </c>
      <c r="E1099" s="368" t="s">
        <v>910</v>
      </c>
      <c r="F1099" s="368" t="s">
        <v>174</v>
      </c>
      <c r="G1099" s="368" t="s">
        <v>911</v>
      </c>
      <c r="H1099" s="368" t="s">
        <v>330</v>
      </c>
      <c r="I1099" s="368" t="s">
        <v>788</v>
      </c>
      <c r="J1099" s="368" t="s">
        <v>745</v>
      </c>
      <c r="K1099" s="368" t="s">
        <v>818</v>
      </c>
      <c r="L1099" s="369">
        <v>2025</v>
      </c>
      <c r="M1099" s="370">
        <v>2105.6</v>
      </c>
      <c r="N1099" s="370">
        <v>131.6</v>
      </c>
      <c r="O1099" s="368" t="s">
        <v>819</v>
      </c>
    </row>
    <row r="1100" spans="1:15" x14ac:dyDescent="0.3">
      <c r="A1100" s="368" t="s">
        <v>726</v>
      </c>
      <c r="B1100" s="368" t="s">
        <v>379</v>
      </c>
      <c r="C1100" s="368" t="s">
        <v>174</v>
      </c>
      <c r="D1100" s="368" t="s">
        <v>174</v>
      </c>
      <c r="E1100" s="368" t="s">
        <v>910</v>
      </c>
      <c r="F1100" s="368" t="s">
        <v>174</v>
      </c>
      <c r="G1100" s="368" t="s">
        <v>911</v>
      </c>
      <c r="H1100" s="368" t="s">
        <v>1199</v>
      </c>
      <c r="I1100" s="368" t="s">
        <v>787</v>
      </c>
      <c r="J1100" s="368" t="s">
        <v>761</v>
      </c>
      <c r="K1100" s="368" t="s">
        <v>818</v>
      </c>
      <c r="L1100" s="369">
        <v>2025</v>
      </c>
      <c r="M1100" s="370">
        <v>2749.23792</v>
      </c>
      <c r="N1100" s="370">
        <v>158.4</v>
      </c>
      <c r="O1100" s="368" t="s">
        <v>819</v>
      </c>
    </row>
    <row r="1101" spans="1:15" x14ac:dyDescent="0.3">
      <c r="A1101" s="368" t="s">
        <v>726</v>
      </c>
      <c r="B1101" s="368" t="s">
        <v>379</v>
      </c>
      <c r="C1101" s="368" t="s">
        <v>174</v>
      </c>
      <c r="D1101" s="368" t="s">
        <v>174</v>
      </c>
      <c r="E1101" s="368" t="s">
        <v>187</v>
      </c>
      <c r="F1101" s="368" t="s">
        <v>174</v>
      </c>
      <c r="G1101" s="368" t="s">
        <v>912</v>
      </c>
      <c r="H1101" s="368" t="s">
        <v>330</v>
      </c>
      <c r="I1101" s="368" t="s">
        <v>788</v>
      </c>
      <c r="J1101" s="368" t="s">
        <v>745</v>
      </c>
      <c r="K1101" s="368" t="s">
        <v>818</v>
      </c>
      <c r="L1101" s="369">
        <v>2025</v>
      </c>
      <c r="M1101" s="370">
        <v>207292.79999999999</v>
      </c>
      <c r="N1101" s="370">
        <v>12955.8</v>
      </c>
      <c r="O1101" s="368" t="s">
        <v>819</v>
      </c>
    </row>
    <row r="1102" spans="1:15" x14ac:dyDescent="0.3">
      <c r="A1102" s="368" t="s">
        <v>726</v>
      </c>
      <c r="B1102" s="368" t="s">
        <v>379</v>
      </c>
      <c r="C1102" s="368" t="s">
        <v>174</v>
      </c>
      <c r="D1102" s="368" t="s">
        <v>174</v>
      </c>
      <c r="E1102" s="368" t="s">
        <v>187</v>
      </c>
      <c r="F1102" s="368" t="s">
        <v>174</v>
      </c>
      <c r="G1102" s="368" t="s">
        <v>912</v>
      </c>
      <c r="H1102" s="368" t="s">
        <v>539</v>
      </c>
      <c r="I1102" s="368" t="s">
        <v>789</v>
      </c>
      <c r="J1102" s="368" t="s">
        <v>740</v>
      </c>
      <c r="K1102" s="368" t="s">
        <v>818</v>
      </c>
      <c r="L1102" s="369">
        <v>2025</v>
      </c>
      <c r="M1102" s="370">
        <v>6858.24</v>
      </c>
      <c r="N1102" s="370">
        <v>729.6</v>
      </c>
      <c r="O1102" s="368" t="s">
        <v>819</v>
      </c>
    </row>
    <row r="1103" spans="1:15" x14ac:dyDescent="0.3">
      <c r="A1103" s="368" t="s">
        <v>726</v>
      </c>
      <c r="B1103" s="368" t="s">
        <v>379</v>
      </c>
      <c r="C1103" s="368" t="s">
        <v>174</v>
      </c>
      <c r="D1103" s="368" t="s">
        <v>174</v>
      </c>
      <c r="E1103" s="368" t="s">
        <v>188</v>
      </c>
      <c r="F1103" s="368" t="s">
        <v>174</v>
      </c>
      <c r="G1103" s="368" t="s">
        <v>913</v>
      </c>
      <c r="H1103" s="368" t="s">
        <v>539</v>
      </c>
      <c r="I1103" s="368" t="s">
        <v>789</v>
      </c>
      <c r="J1103" s="368" t="s">
        <v>740</v>
      </c>
      <c r="K1103" s="368" t="s">
        <v>818</v>
      </c>
      <c r="L1103" s="369">
        <v>2025</v>
      </c>
      <c r="M1103" s="370">
        <v>7820.8</v>
      </c>
      <c r="N1103" s="370">
        <v>832</v>
      </c>
      <c r="O1103" s="368" t="s">
        <v>819</v>
      </c>
    </row>
    <row r="1104" spans="1:15" x14ac:dyDescent="0.3">
      <c r="A1104" s="368" t="s">
        <v>726</v>
      </c>
      <c r="B1104" s="368" t="s">
        <v>379</v>
      </c>
      <c r="C1104" s="368" t="s">
        <v>174</v>
      </c>
      <c r="D1104" s="368" t="s">
        <v>174</v>
      </c>
      <c r="E1104" s="368" t="s">
        <v>189</v>
      </c>
      <c r="F1104" s="368" t="s">
        <v>174</v>
      </c>
      <c r="G1104" s="368" t="s">
        <v>914</v>
      </c>
      <c r="H1104" s="368" t="s">
        <v>483</v>
      </c>
      <c r="I1104" s="368" t="s">
        <v>788</v>
      </c>
      <c r="J1104" s="368" t="s">
        <v>1185</v>
      </c>
      <c r="K1104" s="368" t="s">
        <v>818</v>
      </c>
      <c r="L1104" s="369">
        <v>2025</v>
      </c>
      <c r="M1104" s="370">
        <v>6972</v>
      </c>
      <c r="N1104" s="370">
        <v>664</v>
      </c>
      <c r="O1104" s="368" t="s">
        <v>819</v>
      </c>
    </row>
    <row r="1105" spans="1:15" x14ac:dyDescent="0.3">
      <c r="A1105" s="368" t="s">
        <v>726</v>
      </c>
      <c r="B1105" s="368" t="s">
        <v>379</v>
      </c>
      <c r="C1105" s="368" t="s">
        <v>174</v>
      </c>
      <c r="D1105" s="368" t="s">
        <v>174</v>
      </c>
      <c r="E1105" s="368" t="s">
        <v>189</v>
      </c>
      <c r="F1105" s="368" t="s">
        <v>174</v>
      </c>
      <c r="G1105" s="368" t="s">
        <v>914</v>
      </c>
      <c r="H1105" s="368" t="s">
        <v>380</v>
      </c>
      <c r="I1105" s="368" t="s">
        <v>785</v>
      </c>
      <c r="J1105" s="368" t="s">
        <v>757</v>
      </c>
      <c r="K1105" s="368" t="s">
        <v>818</v>
      </c>
      <c r="L1105" s="369">
        <v>2025</v>
      </c>
      <c r="M1105" s="370">
        <v>24499.200000000001</v>
      </c>
      <c r="N1105" s="370">
        <v>10560</v>
      </c>
      <c r="O1105" s="368" t="s">
        <v>819</v>
      </c>
    </row>
    <row r="1106" spans="1:15" x14ac:dyDescent="0.3">
      <c r="A1106" s="368" t="s">
        <v>726</v>
      </c>
      <c r="B1106" s="368" t="s">
        <v>379</v>
      </c>
      <c r="C1106" s="368" t="s">
        <v>174</v>
      </c>
      <c r="D1106" s="368" t="s">
        <v>174</v>
      </c>
      <c r="E1106" s="368" t="s">
        <v>189</v>
      </c>
      <c r="F1106" s="368" t="s">
        <v>174</v>
      </c>
      <c r="G1106" s="368" t="s">
        <v>914</v>
      </c>
      <c r="H1106" s="368" t="s">
        <v>506</v>
      </c>
      <c r="I1106" s="368" t="s">
        <v>798</v>
      </c>
      <c r="J1106" s="368" t="s">
        <v>1185</v>
      </c>
      <c r="K1106" s="368" t="s">
        <v>818</v>
      </c>
      <c r="L1106" s="369">
        <v>2025</v>
      </c>
      <c r="M1106" s="370">
        <v>6960</v>
      </c>
      <c r="N1106" s="370">
        <v>400</v>
      </c>
      <c r="O1106" s="368" t="s">
        <v>819</v>
      </c>
    </row>
    <row r="1107" spans="1:15" x14ac:dyDescent="0.3">
      <c r="A1107" s="368" t="s">
        <v>726</v>
      </c>
      <c r="B1107" s="368" t="s">
        <v>379</v>
      </c>
      <c r="C1107" s="368" t="s">
        <v>174</v>
      </c>
      <c r="D1107" s="368" t="s">
        <v>174</v>
      </c>
      <c r="E1107" s="368" t="s">
        <v>189</v>
      </c>
      <c r="F1107" s="368" t="s">
        <v>174</v>
      </c>
      <c r="G1107" s="368" t="s">
        <v>914</v>
      </c>
      <c r="H1107" s="368" t="s">
        <v>330</v>
      </c>
      <c r="I1107" s="368" t="s">
        <v>788</v>
      </c>
      <c r="J1107" s="368" t="s">
        <v>745</v>
      </c>
      <c r="K1107" s="368" t="s">
        <v>818</v>
      </c>
      <c r="L1107" s="369">
        <v>2025</v>
      </c>
      <c r="M1107" s="370">
        <v>58001.599999999999</v>
      </c>
      <c r="N1107" s="370">
        <v>3625.1</v>
      </c>
      <c r="O1107" s="368" t="s">
        <v>819</v>
      </c>
    </row>
    <row r="1108" spans="1:15" x14ac:dyDescent="0.3">
      <c r="A1108" s="368" t="s">
        <v>726</v>
      </c>
      <c r="B1108" s="368" t="s">
        <v>379</v>
      </c>
      <c r="C1108" s="368" t="s">
        <v>174</v>
      </c>
      <c r="D1108" s="368" t="s">
        <v>174</v>
      </c>
      <c r="E1108" s="368" t="s">
        <v>189</v>
      </c>
      <c r="F1108" s="368" t="s">
        <v>174</v>
      </c>
      <c r="G1108" s="368" t="s">
        <v>914</v>
      </c>
      <c r="H1108" s="368" t="s">
        <v>510</v>
      </c>
      <c r="I1108" s="368" t="s">
        <v>798</v>
      </c>
      <c r="J1108" s="368" t="s">
        <v>1185</v>
      </c>
      <c r="K1108" s="368" t="s">
        <v>818</v>
      </c>
      <c r="L1108" s="369">
        <v>2025</v>
      </c>
      <c r="M1108" s="370">
        <v>874.5</v>
      </c>
      <c r="N1108" s="370">
        <v>150</v>
      </c>
      <c r="O1108" s="368" t="s">
        <v>819</v>
      </c>
    </row>
    <row r="1109" spans="1:15" x14ac:dyDescent="0.3">
      <c r="A1109" s="368" t="s">
        <v>726</v>
      </c>
      <c r="B1109" s="368" t="s">
        <v>379</v>
      </c>
      <c r="C1109" s="368" t="s">
        <v>174</v>
      </c>
      <c r="D1109" s="368" t="s">
        <v>174</v>
      </c>
      <c r="E1109" s="368" t="s">
        <v>189</v>
      </c>
      <c r="F1109" s="368" t="s">
        <v>174</v>
      </c>
      <c r="G1109" s="368" t="s">
        <v>914</v>
      </c>
      <c r="H1109" s="368" t="s">
        <v>539</v>
      </c>
      <c r="I1109" s="368" t="s">
        <v>789</v>
      </c>
      <c r="J1109" s="368" t="s">
        <v>740</v>
      </c>
      <c r="K1109" s="368" t="s">
        <v>818</v>
      </c>
      <c r="L1109" s="369">
        <v>2025</v>
      </c>
      <c r="M1109" s="370">
        <v>36008.821937499997</v>
      </c>
      <c r="N1109" s="370">
        <v>3725.8825000000002</v>
      </c>
      <c r="O1109" s="368" t="s">
        <v>819</v>
      </c>
    </row>
    <row r="1110" spans="1:15" x14ac:dyDescent="0.3">
      <c r="A1110" s="368" t="s">
        <v>726</v>
      </c>
      <c r="B1110" s="368" t="s">
        <v>379</v>
      </c>
      <c r="C1110" s="368" t="s">
        <v>174</v>
      </c>
      <c r="D1110" s="368" t="s">
        <v>174</v>
      </c>
      <c r="E1110" s="368" t="s">
        <v>189</v>
      </c>
      <c r="F1110" s="368" t="s">
        <v>174</v>
      </c>
      <c r="G1110" s="368" t="s">
        <v>914</v>
      </c>
      <c r="H1110" s="368" t="s">
        <v>437</v>
      </c>
      <c r="I1110" s="368" t="s">
        <v>796</v>
      </c>
      <c r="J1110" s="368" t="s">
        <v>738</v>
      </c>
      <c r="K1110" s="368" t="s">
        <v>818</v>
      </c>
      <c r="L1110" s="369">
        <v>2025</v>
      </c>
      <c r="M1110" s="370">
        <v>160.56</v>
      </c>
      <c r="N1110" s="370">
        <v>18</v>
      </c>
      <c r="O1110" s="368" t="s">
        <v>819</v>
      </c>
    </row>
    <row r="1111" spans="1:15" x14ac:dyDescent="0.3">
      <c r="A1111" s="368" t="s">
        <v>726</v>
      </c>
      <c r="B1111" s="368" t="s">
        <v>379</v>
      </c>
      <c r="C1111" s="368" t="s">
        <v>174</v>
      </c>
      <c r="D1111" s="368" t="s">
        <v>174</v>
      </c>
      <c r="E1111" s="368" t="s">
        <v>1216</v>
      </c>
      <c r="F1111" s="368" t="s">
        <v>174</v>
      </c>
      <c r="G1111" s="368" t="s">
        <v>1217</v>
      </c>
      <c r="H1111" s="368" t="s">
        <v>330</v>
      </c>
      <c r="I1111" s="368" t="s">
        <v>788</v>
      </c>
      <c r="J1111" s="368" t="s">
        <v>745</v>
      </c>
      <c r="K1111" s="368" t="s">
        <v>818</v>
      </c>
      <c r="L1111" s="369">
        <v>2025</v>
      </c>
      <c r="M1111" s="370">
        <v>15036.8</v>
      </c>
      <c r="N1111" s="370">
        <v>939.8</v>
      </c>
      <c r="O1111" s="368" t="s">
        <v>819</v>
      </c>
    </row>
    <row r="1112" spans="1:15" x14ac:dyDescent="0.3">
      <c r="A1112" s="368" t="s">
        <v>726</v>
      </c>
      <c r="B1112" s="368" t="s">
        <v>379</v>
      </c>
      <c r="C1112" s="368" t="s">
        <v>174</v>
      </c>
      <c r="D1112" s="368" t="s">
        <v>174</v>
      </c>
      <c r="E1112" s="368" t="s">
        <v>179</v>
      </c>
      <c r="F1112" s="368" t="s">
        <v>174</v>
      </c>
      <c r="G1112" s="368" t="s">
        <v>915</v>
      </c>
      <c r="H1112" s="368" t="s">
        <v>489</v>
      </c>
      <c r="I1112" s="368" t="s">
        <v>797</v>
      </c>
      <c r="J1112" s="368" t="s">
        <v>1185</v>
      </c>
      <c r="K1112" s="368" t="s">
        <v>818</v>
      </c>
      <c r="L1112" s="369">
        <v>2025</v>
      </c>
      <c r="M1112" s="370">
        <v>4303.3</v>
      </c>
      <c r="N1112" s="370">
        <v>230</v>
      </c>
      <c r="O1112" s="368" t="s">
        <v>819</v>
      </c>
    </row>
    <row r="1113" spans="1:15" x14ac:dyDescent="0.3">
      <c r="A1113" s="368" t="s">
        <v>726</v>
      </c>
      <c r="B1113" s="368" t="s">
        <v>379</v>
      </c>
      <c r="C1113" s="368" t="s">
        <v>174</v>
      </c>
      <c r="D1113" s="368" t="s">
        <v>174</v>
      </c>
      <c r="E1113" s="368" t="s">
        <v>179</v>
      </c>
      <c r="F1113" s="368" t="s">
        <v>174</v>
      </c>
      <c r="G1113" s="368" t="s">
        <v>915</v>
      </c>
      <c r="H1113" s="368" t="s">
        <v>315</v>
      </c>
      <c r="I1113" s="368" t="s">
        <v>784</v>
      </c>
      <c r="J1113" s="368" t="s">
        <v>745</v>
      </c>
      <c r="K1113" s="368" t="s">
        <v>818</v>
      </c>
      <c r="L1113" s="369">
        <v>2025</v>
      </c>
      <c r="M1113" s="370">
        <v>51.780144</v>
      </c>
      <c r="N1113" s="370">
        <v>6</v>
      </c>
      <c r="O1113" s="368" t="s">
        <v>819</v>
      </c>
    </row>
    <row r="1114" spans="1:15" x14ac:dyDescent="0.3">
      <c r="A1114" s="368" t="s">
        <v>726</v>
      </c>
      <c r="B1114" s="368" t="s">
        <v>379</v>
      </c>
      <c r="C1114" s="368" t="s">
        <v>174</v>
      </c>
      <c r="D1114" s="368" t="s">
        <v>174</v>
      </c>
      <c r="E1114" s="368" t="s">
        <v>179</v>
      </c>
      <c r="F1114" s="368" t="s">
        <v>174</v>
      </c>
      <c r="G1114" s="368" t="s">
        <v>915</v>
      </c>
      <c r="H1114" s="368" t="s">
        <v>320</v>
      </c>
      <c r="I1114" s="368" t="s">
        <v>797</v>
      </c>
      <c r="J1114" s="368" t="s">
        <v>745</v>
      </c>
      <c r="K1114" s="368" t="s">
        <v>818</v>
      </c>
      <c r="L1114" s="369">
        <v>2025</v>
      </c>
      <c r="M1114" s="370">
        <v>2024.925</v>
      </c>
      <c r="N1114" s="370">
        <v>213.15</v>
      </c>
      <c r="O1114" s="368" t="s">
        <v>819</v>
      </c>
    </row>
    <row r="1115" spans="1:15" x14ac:dyDescent="0.3">
      <c r="A1115" s="368" t="s">
        <v>726</v>
      </c>
      <c r="B1115" s="368" t="s">
        <v>379</v>
      </c>
      <c r="C1115" s="368" t="s">
        <v>174</v>
      </c>
      <c r="D1115" s="368" t="s">
        <v>174</v>
      </c>
      <c r="E1115" s="368" t="s">
        <v>179</v>
      </c>
      <c r="F1115" s="368" t="s">
        <v>174</v>
      </c>
      <c r="G1115" s="368" t="s">
        <v>915</v>
      </c>
      <c r="H1115" s="368" t="s">
        <v>542</v>
      </c>
      <c r="I1115" s="368" t="s">
        <v>800</v>
      </c>
      <c r="J1115" s="368" t="s">
        <v>745</v>
      </c>
      <c r="K1115" s="368" t="s">
        <v>818</v>
      </c>
      <c r="L1115" s="369">
        <v>2025</v>
      </c>
      <c r="M1115" s="370">
        <v>2821</v>
      </c>
      <c r="N1115" s="370">
        <v>217</v>
      </c>
      <c r="O1115" s="368" t="s">
        <v>819</v>
      </c>
    </row>
    <row r="1116" spans="1:15" x14ac:dyDescent="0.3">
      <c r="A1116" s="368" t="s">
        <v>726</v>
      </c>
      <c r="B1116" s="368" t="s">
        <v>379</v>
      </c>
      <c r="C1116" s="368" t="s">
        <v>174</v>
      </c>
      <c r="D1116" s="368" t="s">
        <v>174</v>
      </c>
      <c r="E1116" s="368" t="s">
        <v>179</v>
      </c>
      <c r="F1116" s="368" t="s">
        <v>174</v>
      </c>
      <c r="G1116" s="368" t="s">
        <v>915</v>
      </c>
      <c r="H1116" s="368" t="s">
        <v>330</v>
      </c>
      <c r="I1116" s="368" t="s">
        <v>788</v>
      </c>
      <c r="J1116" s="368" t="s">
        <v>745</v>
      </c>
      <c r="K1116" s="368" t="s">
        <v>818</v>
      </c>
      <c r="L1116" s="369">
        <v>2025</v>
      </c>
      <c r="M1116" s="370">
        <v>232486.39999999999</v>
      </c>
      <c r="N1116" s="370">
        <v>14530.4</v>
      </c>
      <c r="O1116" s="368" t="s">
        <v>819</v>
      </c>
    </row>
    <row r="1117" spans="1:15" x14ac:dyDescent="0.3">
      <c r="A1117" s="368" t="s">
        <v>726</v>
      </c>
      <c r="B1117" s="368" t="s">
        <v>379</v>
      </c>
      <c r="C1117" s="368" t="s">
        <v>174</v>
      </c>
      <c r="D1117" s="368" t="s">
        <v>174</v>
      </c>
      <c r="E1117" s="368" t="s">
        <v>179</v>
      </c>
      <c r="F1117" s="368" t="s">
        <v>174</v>
      </c>
      <c r="G1117" s="368" t="s">
        <v>915</v>
      </c>
      <c r="H1117" s="368" t="s">
        <v>567</v>
      </c>
      <c r="I1117" s="368" t="s">
        <v>795</v>
      </c>
      <c r="J1117" s="368" t="s">
        <v>773</v>
      </c>
      <c r="K1117" s="368" t="s">
        <v>818</v>
      </c>
      <c r="L1117" s="369">
        <v>2025</v>
      </c>
      <c r="M1117" s="370">
        <v>142.80000000000001</v>
      </c>
      <c r="N1117" s="370">
        <v>70</v>
      </c>
      <c r="O1117" s="368" t="s">
        <v>821</v>
      </c>
    </row>
    <row r="1118" spans="1:15" x14ac:dyDescent="0.3">
      <c r="A1118" s="368" t="s">
        <v>726</v>
      </c>
      <c r="B1118" s="368" t="s">
        <v>379</v>
      </c>
      <c r="C1118" s="368" t="s">
        <v>174</v>
      </c>
      <c r="D1118" s="368" t="s">
        <v>174</v>
      </c>
      <c r="E1118" s="368" t="s">
        <v>179</v>
      </c>
      <c r="F1118" s="368" t="s">
        <v>174</v>
      </c>
      <c r="G1118" s="368" t="s">
        <v>915</v>
      </c>
      <c r="H1118" s="368" t="s">
        <v>432</v>
      </c>
      <c r="I1118" s="368" t="s">
        <v>798</v>
      </c>
      <c r="J1118" s="368" t="s">
        <v>774</v>
      </c>
      <c r="K1118" s="368" t="s">
        <v>818</v>
      </c>
      <c r="L1118" s="369">
        <v>2025</v>
      </c>
      <c r="M1118" s="370">
        <v>351</v>
      </c>
      <c r="N1118" s="370">
        <v>90</v>
      </c>
      <c r="O1118" s="368" t="s">
        <v>821</v>
      </c>
    </row>
    <row r="1119" spans="1:15" x14ac:dyDescent="0.3">
      <c r="A1119" s="368" t="s">
        <v>726</v>
      </c>
      <c r="B1119" s="368" t="s">
        <v>379</v>
      </c>
      <c r="C1119" s="368" t="s">
        <v>174</v>
      </c>
      <c r="D1119" s="368" t="s">
        <v>174</v>
      </c>
      <c r="E1119" s="368" t="s">
        <v>179</v>
      </c>
      <c r="F1119" s="368" t="s">
        <v>174</v>
      </c>
      <c r="G1119" s="368" t="s">
        <v>915</v>
      </c>
      <c r="H1119" s="368" t="s">
        <v>539</v>
      </c>
      <c r="I1119" s="368" t="s">
        <v>789</v>
      </c>
      <c r="J1119" s="368" t="s">
        <v>740</v>
      </c>
      <c r="K1119" s="368" t="s">
        <v>818</v>
      </c>
      <c r="L1119" s="369">
        <v>2025</v>
      </c>
      <c r="M1119" s="370">
        <v>129729.52</v>
      </c>
      <c r="N1119" s="370">
        <v>13403.8</v>
      </c>
      <c r="O1119" s="368" t="s">
        <v>819</v>
      </c>
    </row>
    <row r="1120" spans="1:15" x14ac:dyDescent="0.3">
      <c r="A1120" s="368" t="s">
        <v>726</v>
      </c>
      <c r="B1120" s="368" t="s">
        <v>379</v>
      </c>
      <c r="C1120" s="368" t="s">
        <v>174</v>
      </c>
      <c r="D1120" s="368" t="s">
        <v>174</v>
      </c>
      <c r="E1120" s="368" t="s">
        <v>916</v>
      </c>
      <c r="F1120" s="368" t="s">
        <v>174</v>
      </c>
      <c r="G1120" s="368" t="s">
        <v>917</v>
      </c>
      <c r="H1120" s="368" t="s">
        <v>330</v>
      </c>
      <c r="I1120" s="368" t="s">
        <v>788</v>
      </c>
      <c r="J1120" s="368" t="s">
        <v>745</v>
      </c>
      <c r="K1120" s="368" t="s">
        <v>818</v>
      </c>
      <c r="L1120" s="369">
        <v>2025</v>
      </c>
      <c r="M1120" s="370">
        <v>61608</v>
      </c>
      <c r="N1120" s="370">
        <v>3850.5</v>
      </c>
      <c r="O1120" s="368" t="s">
        <v>819</v>
      </c>
    </row>
    <row r="1121" spans="1:15" x14ac:dyDescent="0.3">
      <c r="A1121" s="368" t="s">
        <v>726</v>
      </c>
      <c r="B1121" s="368" t="s">
        <v>379</v>
      </c>
      <c r="C1121" s="368" t="s">
        <v>174</v>
      </c>
      <c r="D1121" s="368" t="s">
        <v>174</v>
      </c>
      <c r="E1121" s="368" t="s">
        <v>435</v>
      </c>
      <c r="F1121" s="368" t="s">
        <v>174</v>
      </c>
      <c r="G1121" s="368" t="s">
        <v>918</v>
      </c>
      <c r="H1121" s="368" t="s">
        <v>396</v>
      </c>
      <c r="I1121" s="368" t="s">
        <v>788</v>
      </c>
      <c r="J1121" s="368" t="s">
        <v>770</v>
      </c>
      <c r="K1121" s="368" t="s">
        <v>818</v>
      </c>
      <c r="L1121" s="369">
        <v>2025</v>
      </c>
      <c r="M1121" s="370">
        <v>448</v>
      </c>
      <c r="N1121" s="370">
        <v>6.4000000000000001E-2</v>
      </c>
      <c r="O1121" s="368" t="s">
        <v>819</v>
      </c>
    </row>
    <row r="1122" spans="1:15" x14ac:dyDescent="0.3">
      <c r="A1122" s="368" t="s">
        <v>726</v>
      </c>
      <c r="B1122" s="368" t="s">
        <v>379</v>
      </c>
      <c r="C1122" s="368" t="s">
        <v>174</v>
      </c>
      <c r="D1122" s="368" t="s">
        <v>174</v>
      </c>
      <c r="E1122" s="368" t="s">
        <v>435</v>
      </c>
      <c r="F1122" s="368" t="s">
        <v>174</v>
      </c>
      <c r="G1122" s="368" t="s">
        <v>918</v>
      </c>
      <c r="H1122" s="368" t="s">
        <v>506</v>
      </c>
      <c r="I1122" s="368" t="s">
        <v>798</v>
      </c>
      <c r="J1122" s="368" t="s">
        <v>1185</v>
      </c>
      <c r="K1122" s="368" t="s">
        <v>818</v>
      </c>
      <c r="L1122" s="369">
        <v>2025</v>
      </c>
      <c r="M1122" s="370">
        <v>1740</v>
      </c>
      <c r="N1122" s="370">
        <v>100</v>
      </c>
      <c r="O1122" s="368" t="s">
        <v>819</v>
      </c>
    </row>
    <row r="1123" spans="1:15" x14ac:dyDescent="0.3">
      <c r="A1123" s="368" t="s">
        <v>726</v>
      </c>
      <c r="B1123" s="368" t="s">
        <v>379</v>
      </c>
      <c r="C1123" s="368" t="s">
        <v>174</v>
      </c>
      <c r="D1123" s="368" t="s">
        <v>174</v>
      </c>
      <c r="E1123" s="368" t="s">
        <v>435</v>
      </c>
      <c r="F1123" s="368" t="s">
        <v>174</v>
      </c>
      <c r="G1123" s="368" t="s">
        <v>918</v>
      </c>
      <c r="H1123" s="368" t="s">
        <v>330</v>
      </c>
      <c r="I1123" s="368" t="s">
        <v>788</v>
      </c>
      <c r="J1123" s="368" t="s">
        <v>745</v>
      </c>
      <c r="K1123" s="368" t="s">
        <v>818</v>
      </c>
      <c r="L1123" s="369">
        <v>2025</v>
      </c>
      <c r="M1123" s="370">
        <v>79620.800000000003</v>
      </c>
      <c r="N1123" s="370">
        <v>4976.3</v>
      </c>
      <c r="O1123" s="368" t="s">
        <v>819</v>
      </c>
    </row>
    <row r="1124" spans="1:15" x14ac:dyDescent="0.3">
      <c r="A1124" s="368" t="s">
        <v>726</v>
      </c>
      <c r="B1124" s="368" t="s">
        <v>379</v>
      </c>
      <c r="C1124" s="368" t="s">
        <v>174</v>
      </c>
      <c r="D1124" s="368" t="s">
        <v>174</v>
      </c>
      <c r="E1124" s="368" t="s">
        <v>435</v>
      </c>
      <c r="F1124" s="368" t="s">
        <v>174</v>
      </c>
      <c r="G1124" s="368" t="s">
        <v>918</v>
      </c>
      <c r="H1124" s="368" t="s">
        <v>432</v>
      </c>
      <c r="I1124" s="368" t="s">
        <v>798</v>
      </c>
      <c r="J1124" s="368" t="s">
        <v>774</v>
      </c>
      <c r="K1124" s="368" t="s">
        <v>818</v>
      </c>
      <c r="L1124" s="369">
        <v>2025</v>
      </c>
      <c r="M1124" s="370">
        <v>14742</v>
      </c>
      <c r="N1124" s="370">
        <v>3780</v>
      </c>
      <c r="O1124" s="368" t="s">
        <v>821</v>
      </c>
    </row>
    <row r="1125" spans="1:15" x14ac:dyDescent="0.3">
      <c r="A1125" s="368" t="s">
        <v>726</v>
      </c>
      <c r="B1125" s="368" t="s">
        <v>379</v>
      </c>
      <c r="C1125" s="368" t="s">
        <v>174</v>
      </c>
      <c r="D1125" s="368" t="s">
        <v>174</v>
      </c>
      <c r="E1125" s="368" t="s">
        <v>435</v>
      </c>
      <c r="F1125" s="368" t="s">
        <v>174</v>
      </c>
      <c r="G1125" s="368" t="s">
        <v>918</v>
      </c>
      <c r="H1125" s="368" t="s">
        <v>540</v>
      </c>
      <c r="I1125" s="368" t="s">
        <v>790</v>
      </c>
      <c r="J1125" s="368" t="s">
        <v>742</v>
      </c>
      <c r="K1125" s="368" t="s">
        <v>818</v>
      </c>
      <c r="L1125" s="369">
        <v>2025</v>
      </c>
      <c r="M1125" s="370">
        <v>150000</v>
      </c>
      <c r="N1125" s="370">
        <v>5000</v>
      </c>
      <c r="O1125" s="368" t="s">
        <v>819</v>
      </c>
    </row>
    <row r="1126" spans="1:15" x14ac:dyDescent="0.3">
      <c r="A1126" s="368" t="s">
        <v>726</v>
      </c>
      <c r="B1126" s="368" t="s">
        <v>379</v>
      </c>
      <c r="C1126" s="368" t="s">
        <v>174</v>
      </c>
      <c r="D1126" s="368" t="s">
        <v>174</v>
      </c>
      <c r="E1126" s="368" t="s">
        <v>190</v>
      </c>
      <c r="F1126" s="368" t="s">
        <v>174</v>
      </c>
      <c r="G1126" s="368" t="s">
        <v>919</v>
      </c>
      <c r="H1126" s="368" t="s">
        <v>483</v>
      </c>
      <c r="I1126" s="368" t="s">
        <v>788</v>
      </c>
      <c r="J1126" s="368" t="s">
        <v>1185</v>
      </c>
      <c r="K1126" s="368" t="s">
        <v>818</v>
      </c>
      <c r="L1126" s="369">
        <v>2025</v>
      </c>
      <c r="M1126" s="370">
        <v>1732.5</v>
      </c>
      <c r="N1126" s="370">
        <v>165</v>
      </c>
      <c r="O1126" s="368" t="s">
        <v>819</v>
      </c>
    </row>
    <row r="1127" spans="1:15" x14ac:dyDescent="0.3">
      <c r="A1127" s="368" t="s">
        <v>726</v>
      </c>
      <c r="B1127" s="368" t="s">
        <v>379</v>
      </c>
      <c r="C1127" s="368" t="s">
        <v>174</v>
      </c>
      <c r="D1127" s="368" t="s">
        <v>174</v>
      </c>
      <c r="E1127" s="368" t="s">
        <v>190</v>
      </c>
      <c r="F1127" s="368" t="s">
        <v>174</v>
      </c>
      <c r="G1127" s="368" t="s">
        <v>919</v>
      </c>
      <c r="H1127" s="368" t="s">
        <v>489</v>
      </c>
      <c r="I1127" s="368" t="s">
        <v>797</v>
      </c>
      <c r="J1127" s="368" t="s">
        <v>1185</v>
      </c>
      <c r="K1127" s="368" t="s">
        <v>818</v>
      </c>
      <c r="L1127" s="369">
        <v>2025</v>
      </c>
      <c r="M1127" s="370">
        <v>4116.2</v>
      </c>
      <c r="N1127" s="370">
        <v>220</v>
      </c>
      <c r="O1127" s="368" t="s">
        <v>819</v>
      </c>
    </row>
    <row r="1128" spans="1:15" x14ac:dyDescent="0.3">
      <c r="A1128" s="368" t="s">
        <v>726</v>
      </c>
      <c r="B1128" s="368" t="s">
        <v>379</v>
      </c>
      <c r="C1128" s="368" t="s">
        <v>174</v>
      </c>
      <c r="D1128" s="368" t="s">
        <v>174</v>
      </c>
      <c r="E1128" s="368" t="s">
        <v>190</v>
      </c>
      <c r="F1128" s="368" t="s">
        <v>174</v>
      </c>
      <c r="G1128" s="368" t="s">
        <v>919</v>
      </c>
      <c r="H1128" s="368" t="s">
        <v>320</v>
      </c>
      <c r="I1128" s="368" t="s">
        <v>797</v>
      </c>
      <c r="J1128" s="368" t="s">
        <v>745</v>
      </c>
      <c r="K1128" s="368" t="s">
        <v>818</v>
      </c>
      <c r="L1128" s="369">
        <v>2025</v>
      </c>
      <c r="M1128" s="370">
        <v>7074.9350000000004</v>
      </c>
      <c r="N1128" s="370">
        <v>744.73</v>
      </c>
      <c r="O1128" s="368" t="s">
        <v>819</v>
      </c>
    </row>
    <row r="1129" spans="1:15" x14ac:dyDescent="0.3">
      <c r="A1129" s="368" t="s">
        <v>726</v>
      </c>
      <c r="B1129" s="368" t="s">
        <v>379</v>
      </c>
      <c r="C1129" s="368" t="s">
        <v>174</v>
      </c>
      <c r="D1129" s="368" t="s">
        <v>174</v>
      </c>
      <c r="E1129" s="368" t="s">
        <v>190</v>
      </c>
      <c r="F1129" s="368" t="s">
        <v>174</v>
      </c>
      <c r="G1129" s="368" t="s">
        <v>919</v>
      </c>
      <c r="H1129" s="368" t="s">
        <v>398</v>
      </c>
      <c r="I1129" s="368" t="s">
        <v>786</v>
      </c>
      <c r="J1129" s="368" t="s">
        <v>770</v>
      </c>
      <c r="K1129" s="368" t="s">
        <v>818</v>
      </c>
      <c r="L1129" s="369">
        <v>2025</v>
      </c>
      <c r="M1129" s="370">
        <v>70950</v>
      </c>
      <c r="N1129" s="370">
        <v>9460</v>
      </c>
      <c r="O1129" s="368" t="s">
        <v>819</v>
      </c>
    </row>
    <row r="1130" spans="1:15" x14ac:dyDescent="0.3">
      <c r="A1130" s="368" t="s">
        <v>726</v>
      </c>
      <c r="B1130" s="368" t="s">
        <v>379</v>
      </c>
      <c r="C1130" s="368" t="s">
        <v>174</v>
      </c>
      <c r="D1130" s="368" t="s">
        <v>174</v>
      </c>
      <c r="E1130" s="368" t="s">
        <v>190</v>
      </c>
      <c r="F1130" s="368" t="s">
        <v>174</v>
      </c>
      <c r="G1130" s="368" t="s">
        <v>919</v>
      </c>
      <c r="H1130" s="368" t="s">
        <v>563</v>
      </c>
      <c r="I1130" s="368" t="s">
        <v>787</v>
      </c>
      <c r="J1130" s="368" t="s">
        <v>761</v>
      </c>
      <c r="K1130" s="368" t="s">
        <v>818</v>
      </c>
      <c r="L1130" s="369">
        <v>2025</v>
      </c>
      <c r="M1130" s="370">
        <v>31340</v>
      </c>
      <c r="N1130" s="370">
        <v>2000</v>
      </c>
      <c r="O1130" s="368" t="s">
        <v>819</v>
      </c>
    </row>
    <row r="1131" spans="1:15" x14ac:dyDescent="0.3">
      <c r="A1131" s="368" t="s">
        <v>726</v>
      </c>
      <c r="B1131" s="368" t="s">
        <v>379</v>
      </c>
      <c r="C1131" s="368" t="s">
        <v>174</v>
      </c>
      <c r="D1131" s="368" t="s">
        <v>174</v>
      </c>
      <c r="E1131" s="368" t="s">
        <v>190</v>
      </c>
      <c r="F1131" s="368" t="s">
        <v>174</v>
      </c>
      <c r="G1131" s="368" t="s">
        <v>919</v>
      </c>
      <c r="H1131" s="368" t="s">
        <v>542</v>
      </c>
      <c r="I1131" s="368" t="s">
        <v>800</v>
      </c>
      <c r="J1131" s="368" t="s">
        <v>745</v>
      </c>
      <c r="K1131" s="368" t="s">
        <v>818</v>
      </c>
      <c r="L1131" s="369">
        <v>2025</v>
      </c>
      <c r="M1131" s="370">
        <v>13274.43</v>
      </c>
      <c r="N1131" s="370">
        <v>1021.11</v>
      </c>
      <c r="O1131" s="368" t="s">
        <v>819</v>
      </c>
    </row>
    <row r="1132" spans="1:15" x14ac:dyDescent="0.3">
      <c r="A1132" s="368" t="s">
        <v>726</v>
      </c>
      <c r="B1132" s="368" t="s">
        <v>379</v>
      </c>
      <c r="C1132" s="368" t="s">
        <v>174</v>
      </c>
      <c r="D1132" s="368" t="s">
        <v>174</v>
      </c>
      <c r="E1132" s="368" t="s">
        <v>190</v>
      </c>
      <c r="F1132" s="368" t="s">
        <v>174</v>
      </c>
      <c r="G1132" s="368" t="s">
        <v>919</v>
      </c>
      <c r="H1132" s="368" t="s">
        <v>330</v>
      </c>
      <c r="I1132" s="368" t="s">
        <v>788</v>
      </c>
      <c r="J1132" s="368" t="s">
        <v>745</v>
      </c>
      <c r="K1132" s="368" t="s">
        <v>818</v>
      </c>
      <c r="L1132" s="369">
        <v>2025</v>
      </c>
      <c r="M1132" s="370">
        <v>416171.2</v>
      </c>
      <c r="N1132" s="370">
        <v>26010.7</v>
      </c>
      <c r="O1132" s="368" t="s">
        <v>819</v>
      </c>
    </row>
    <row r="1133" spans="1:15" x14ac:dyDescent="0.3">
      <c r="A1133" s="368" t="s">
        <v>726</v>
      </c>
      <c r="B1133" s="368" t="s">
        <v>379</v>
      </c>
      <c r="C1133" s="368" t="s">
        <v>174</v>
      </c>
      <c r="D1133" s="368" t="s">
        <v>174</v>
      </c>
      <c r="E1133" s="368" t="s">
        <v>190</v>
      </c>
      <c r="F1133" s="368" t="s">
        <v>174</v>
      </c>
      <c r="G1133" s="368" t="s">
        <v>919</v>
      </c>
      <c r="H1133" s="368" t="s">
        <v>509</v>
      </c>
      <c r="I1133" s="368" t="s">
        <v>798</v>
      </c>
      <c r="J1133" s="368" t="s">
        <v>1185</v>
      </c>
      <c r="K1133" s="368" t="s">
        <v>818</v>
      </c>
      <c r="L1133" s="369">
        <v>2025</v>
      </c>
      <c r="M1133" s="370">
        <v>28623.6219039364</v>
      </c>
      <c r="N1133" s="370">
        <v>3682</v>
      </c>
      <c r="O1133" s="368" t="s">
        <v>819</v>
      </c>
    </row>
    <row r="1134" spans="1:15" x14ac:dyDescent="0.3">
      <c r="A1134" s="368" t="s">
        <v>726</v>
      </c>
      <c r="B1134" s="368" t="s">
        <v>379</v>
      </c>
      <c r="C1134" s="368" t="s">
        <v>174</v>
      </c>
      <c r="D1134" s="368" t="s">
        <v>174</v>
      </c>
      <c r="E1134" s="368" t="s">
        <v>190</v>
      </c>
      <c r="F1134" s="368" t="s">
        <v>174</v>
      </c>
      <c r="G1134" s="368" t="s">
        <v>919</v>
      </c>
      <c r="H1134" s="368" t="s">
        <v>510</v>
      </c>
      <c r="I1134" s="368" t="s">
        <v>798</v>
      </c>
      <c r="J1134" s="368" t="s">
        <v>1185</v>
      </c>
      <c r="K1134" s="368" t="s">
        <v>818</v>
      </c>
      <c r="L1134" s="369">
        <v>2025</v>
      </c>
      <c r="M1134" s="370">
        <v>4075.17</v>
      </c>
      <c r="N1134" s="370">
        <v>699</v>
      </c>
      <c r="O1134" s="368" t="s">
        <v>819</v>
      </c>
    </row>
    <row r="1135" spans="1:15" x14ac:dyDescent="0.3">
      <c r="A1135" s="368" t="s">
        <v>726</v>
      </c>
      <c r="B1135" s="368" t="s">
        <v>379</v>
      </c>
      <c r="C1135" s="368" t="s">
        <v>174</v>
      </c>
      <c r="D1135" s="368" t="s">
        <v>174</v>
      </c>
      <c r="E1135" s="368" t="s">
        <v>190</v>
      </c>
      <c r="F1135" s="368" t="s">
        <v>174</v>
      </c>
      <c r="G1135" s="368" t="s">
        <v>919</v>
      </c>
      <c r="H1135" s="368" t="s">
        <v>432</v>
      </c>
      <c r="I1135" s="368" t="s">
        <v>798</v>
      </c>
      <c r="J1135" s="368" t="s">
        <v>774</v>
      </c>
      <c r="K1135" s="368" t="s">
        <v>818</v>
      </c>
      <c r="L1135" s="369">
        <v>2025</v>
      </c>
      <c r="M1135" s="370">
        <v>2808</v>
      </c>
      <c r="N1135" s="370">
        <v>720</v>
      </c>
      <c r="O1135" s="368" t="s">
        <v>821</v>
      </c>
    </row>
    <row r="1136" spans="1:15" x14ac:dyDescent="0.3">
      <c r="A1136" s="368" t="s">
        <v>726</v>
      </c>
      <c r="B1136" s="368" t="s">
        <v>379</v>
      </c>
      <c r="C1136" s="368" t="s">
        <v>174</v>
      </c>
      <c r="D1136" s="368" t="s">
        <v>174</v>
      </c>
      <c r="E1136" s="368" t="s">
        <v>190</v>
      </c>
      <c r="F1136" s="368" t="s">
        <v>174</v>
      </c>
      <c r="G1136" s="368" t="s">
        <v>919</v>
      </c>
      <c r="H1136" s="368" t="s">
        <v>433</v>
      </c>
      <c r="I1136" s="368" t="s">
        <v>798</v>
      </c>
      <c r="J1136" s="368" t="s">
        <v>774</v>
      </c>
      <c r="K1136" s="368" t="s">
        <v>818</v>
      </c>
      <c r="L1136" s="369">
        <v>2025</v>
      </c>
      <c r="M1136" s="370">
        <v>2174.1280000000002</v>
      </c>
      <c r="N1136" s="370">
        <v>80</v>
      </c>
      <c r="O1136" s="368" t="s">
        <v>821</v>
      </c>
    </row>
    <row r="1137" spans="1:15" x14ac:dyDescent="0.3">
      <c r="A1137" s="368" t="s">
        <v>726</v>
      </c>
      <c r="B1137" s="368" t="s">
        <v>379</v>
      </c>
      <c r="C1137" s="368" t="s">
        <v>174</v>
      </c>
      <c r="D1137" s="368" t="s">
        <v>174</v>
      </c>
      <c r="E1137" s="368" t="s">
        <v>190</v>
      </c>
      <c r="F1137" s="368" t="s">
        <v>174</v>
      </c>
      <c r="G1137" s="368" t="s">
        <v>919</v>
      </c>
      <c r="H1137" s="368" t="s">
        <v>539</v>
      </c>
      <c r="I1137" s="368" t="s">
        <v>789</v>
      </c>
      <c r="J1137" s="368" t="s">
        <v>740</v>
      </c>
      <c r="K1137" s="368" t="s">
        <v>818</v>
      </c>
      <c r="L1137" s="369">
        <v>2025</v>
      </c>
      <c r="M1137" s="370">
        <v>44281.432687499997</v>
      </c>
      <c r="N1137" s="370">
        <v>4782.3225000000002</v>
      </c>
      <c r="O1137" s="368" t="s">
        <v>819</v>
      </c>
    </row>
    <row r="1138" spans="1:15" x14ac:dyDescent="0.3">
      <c r="A1138" s="368" t="s">
        <v>726</v>
      </c>
      <c r="B1138" s="368" t="s">
        <v>379</v>
      </c>
      <c r="C1138" s="368" t="s">
        <v>174</v>
      </c>
      <c r="D1138" s="368" t="s">
        <v>174</v>
      </c>
      <c r="E1138" s="368" t="s">
        <v>190</v>
      </c>
      <c r="F1138" s="368" t="s">
        <v>174</v>
      </c>
      <c r="G1138" s="368" t="s">
        <v>919</v>
      </c>
      <c r="H1138" s="368" t="s">
        <v>1199</v>
      </c>
      <c r="I1138" s="368" t="s">
        <v>787</v>
      </c>
      <c r="J1138" s="368" t="s">
        <v>761</v>
      </c>
      <c r="K1138" s="368" t="s">
        <v>818</v>
      </c>
      <c r="L1138" s="369">
        <v>2025</v>
      </c>
      <c r="M1138" s="370">
        <v>270.58471700000001</v>
      </c>
      <c r="N1138" s="370">
        <v>15.59</v>
      </c>
      <c r="O1138" s="368" t="s">
        <v>819</v>
      </c>
    </row>
    <row r="1139" spans="1:15" x14ac:dyDescent="0.3">
      <c r="A1139" s="368" t="s">
        <v>726</v>
      </c>
      <c r="B1139" s="368" t="s">
        <v>379</v>
      </c>
      <c r="C1139" s="368" t="s">
        <v>174</v>
      </c>
      <c r="D1139" s="368" t="s">
        <v>174</v>
      </c>
      <c r="E1139" s="368" t="s">
        <v>190</v>
      </c>
      <c r="F1139" s="368" t="s">
        <v>174</v>
      </c>
      <c r="G1139" s="368" t="s">
        <v>919</v>
      </c>
      <c r="H1139" s="368" t="s">
        <v>561</v>
      </c>
      <c r="I1139" s="368" t="s">
        <v>789</v>
      </c>
      <c r="J1139" s="368" t="s">
        <v>761</v>
      </c>
      <c r="K1139" s="368" t="s">
        <v>818</v>
      </c>
      <c r="L1139" s="369">
        <v>2025</v>
      </c>
      <c r="M1139" s="370">
        <v>102100</v>
      </c>
      <c r="N1139" s="370">
        <v>5000</v>
      </c>
      <c r="O1139" s="368" t="s">
        <v>819</v>
      </c>
    </row>
    <row r="1140" spans="1:15" x14ac:dyDescent="0.3">
      <c r="A1140" s="368" t="s">
        <v>726</v>
      </c>
      <c r="B1140" s="368" t="s">
        <v>379</v>
      </c>
      <c r="C1140" s="368" t="s">
        <v>174</v>
      </c>
      <c r="D1140" s="368" t="s">
        <v>174</v>
      </c>
      <c r="E1140" s="368" t="s">
        <v>190</v>
      </c>
      <c r="F1140" s="368" t="s">
        <v>174</v>
      </c>
      <c r="G1140" s="368" t="s">
        <v>919</v>
      </c>
      <c r="H1140" s="368" t="s">
        <v>566</v>
      </c>
      <c r="I1140" s="368" t="s">
        <v>798</v>
      </c>
      <c r="J1140" s="368" t="s">
        <v>767</v>
      </c>
      <c r="K1140" s="368" t="s">
        <v>818</v>
      </c>
      <c r="L1140" s="369">
        <v>2025</v>
      </c>
      <c r="M1140" s="370">
        <v>592</v>
      </c>
      <c r="N1140" s="370">
        <v>20</v>
      </c>
      <c r="O1140" s="368" t="s">
        <v>819</v>
      </c>
    </row>
    <row r="1141" spans="1:15" x14ac:dyDescent="0.3">
      <c r="A1141" s="368" t="s">
        <v>726</v>
      </c>
      <c r="B1141" s="368" t="s">
        <v>379</v>
      </c>
      <c r="C1141" s="368" t="s">
        <v>174</v>
      </c>
      <c r="D1141" s="368" t="s">
        <v>174</v>
      </c>
      <c r="E1141" s="368" t="s">
        <v>194</v>
      </c>
      <c r="F1141" s="368" t="s">
        <v>174</v>
      </c>
      <c r="G1141" s="368" t="s">
        <v>920</v>
      </c>
      <c r="H1141" s="368" t="s">
        <v>320</v>
      </c>
      <c r="I1141" s="368" t="s">
        <v>797</v>
      </c>
      <c r="J1141" s="368" t="s">
        <v>745</v>
      </c>
      <c r="K1141" s="368" t="s">
        <v>818</v>
      </c>
      <c r="L1141" s="369">
        <v>2025</v>
      </c>
      <c r="M1141" s="370">
        <v>7947.415</v>
      </c>
      <c r="N1141" s="370">
        <v>836.57</v>
      </c>
      <c r="O1141" s="368" t="s">
        <v>819</v>
      </c>
    </row>
    <row r="1142" spans="1:15" x14ac:dyDescent="0.3">
      <c r="A1142" s="368" t="s">
        <v>726</v>
      </c>
      <c r="B1142" s="368" t="s">
        <v>379</v>
      </c>
      <c r="C1142" s="368" t="s">
        <v>174</v>
      </c>
      <c r="D1142" s="368" t="s">
        <v>174</v>
      </c>
      <c r="E1142" s="368" t="s">
        <v>194</v>
      </c>
      <c r="F1142" s="368" t="s">
        <v>174</v>
      </c>
      <c r="G1142" s="368" t="s">
        <v>920</v>
      </c>
      <c r="H1142" s="368" t="s">
        <v>542</v>
      </c>
      <c r="I1142" s="368" t="s">
        <v>800</v>
      </c>
      <c r="J1142" s="368" t="s">
        <v>745</v>
      </c>
      <c r="K1142" s="368" t="s">
        <v>818</v>
      </c>
      <c r="L1142" s="369">
        <v>2025</v>
      </c>
      <c r="M1142" s="370">
        <v>2537.9899999999998</v>
      </c>
      <c r="N1142" s="370">
        <v>195.23</v>
      </c>
      <c r="O1142" s="368" t="s">
        <v>819</v>
      </c>
    </row>
    <row r="1143" spans="1:15" x14ac:dyDescent="0.3">
      <c r="A1143" s="368" t="s">
        <v>726</v>
      </c>
      <c r="B1143" s="368" t="s">
        <v>379</v>
      </c>
      <c r="C1143" s="368" t="s">
        <v>174</v>
      </c>
      <c r="D1143" s="368" t="s">
        <v>174</v>
      </c>
      <c r="E1143" s="368" t="s">
        <v>194</v>
      </c>
      <c r="F1143" s="368" t="s">
        <v>174</v>
      </c>
      <c r="G1143" s="368" t="s">
        <v>920</v>
      </c>
      <c r="H1143" s="368" t="s">
        <v>330</v>
      </c>
      <c r="I1143" s="368" t="s">
        <v>788</v>
      </c>
      <c r="J1143" s="368" t="s">
        <v>745</v>
      </c>
      <c r="K1143" s="368" t="s">
        <v>818</v>
      </c>
      <c r="L1143" s="369">
        <v>2025</v>
      </c>
      <c r="M1143" s="370">
        <v>66065.600000000006</v>
      </c>
      <c r="N1143" s="370">
        <v>4129.1000000000004</v>
      </c>
      <c r="O1143" s="368" t="s">
        <v>819</v>
      </c>
    </row>
    <row r="1144" spans="1:15" x14ac:dyDescent="0.3">
      <c r="A1144" s="368" t="s">
        <v>726</v>
      </c>
      <c r="B1144" s="368" t="s">
        <v>379</v>
      </c>
      <c r="C1144" s="368" t="s">
        <v>174</v>
      </c>
      <c r="D1144" s="368" t="s">
        <v>174</v>
      </c>
      <c r="E1144" s="368" t="s">
        <v>194</v>
      </c>
      <c r="F1144" s="368" t="s">
        <v>174</v>
      </c>
      <c r="G1144" s="368" t="s">
        <v>920</v>
      </c>
      <c r="H1144" s="368" t="s">
        <v>539</v>
      </c>
      <c r="I1144" s="368" t="s">
        <v>789</v>
      </c>
      <c r="J1144" s="368" t="s">
        <v>740</v>
      </c>
      <c r="K1144" s="368" t="s">
        <v>818</v>
      </c>
      <c r="L1144" s="369">
        <v>2025</v>
      </c>
      <c r="M1144" s="370">
        <v>542186.8284</v>
      </c>
      <c r="N1144" s="370">
        <v>55415.94</v>
      </c>
      <c r="O1144" s="368" t="s">
        <v>819</v>
      </c>
    </row>
    <row r="1145" spans="1:15" x14ac:dyDescent="0.3">
      <c r="A1145" s="368" t="s">
        <v>726</v>
      </c>
      <c r="B1145" s="368" t="s">
        <v>379</v>
      </c>
      <c r="C1145" s="368" t="s">
        <v>174</v>
      </c>
      <c r="D1145" s="368" t="s">
        <v>174</v>
      </c>
      <c r="E1145" s="368" t="s">
        <v>192</v>
      </c>
      <c r="F1145" s="368" t="s">
        <v>174</v>
      </c>
      <c r="G1145" s="368" t="s">
        <v>921</v>
      </c>
      <c r="H1145" s="368" t="s">
        <v>537</v>
      </c>
      <c r="I1145" s="368" t="s">
        <v>798</v>
      </c>
      <c r="J1145" s="368" t="s">
        <v>739</v>
      </c>
      <c r="K1145" s="368" t="s">
        <v>818</v>
      </c>
      <c r="L1145" s="369">
        <v>2025</v>
      </c>
      <c r="M1145" s="370">
        <v>6283.2</v>
      </c>
      <c r="N1145" s="370">
        <v>136</v>
      </c>
      <c r="O1145" s="368" t="s">
        <v>819</v>
      </c>
    </row>
    <row r="1146" spans="1:15" x14ac:dyDescent="0.3">
      <c r="A1146" s="368" t="s">
        <v>726</v>
      </c>
      <c r="B1146" s="368" t="s">
        <v>379</v>
      </c>
      <c r="C1146" s="368" t="s">
        <v>174</v>
      </c>
      <c r="D1146" s="368" t="s">
        <v>174</v>
      </c>
      <c r="E1146" s="368" t="s">
        <v>192</v>
      </c>
      <c r="F1146" s="368" t="s">
        <v>174</v>
      </c>
      <c r="G1146" s="368" t="s">
        <v>921</v>
      </c>
      <c r="H1146" s="368" t="s">
        <v>320</v>
      </c>
      <c r="I1146" s="368" t="s">
        <v>797</v>
      </c>
      <c r="J1146" s="368" t="s">
        <v>745</v>
      </c>
      <c r="K1146" s="368" t="s">
        <v>818</v>
      </c>
      <c r="L1146" s="369">
        <v>2025</v>
      </c>
      <c r="M1146" s="370">
        <v>684</v>
      </c>
      <c r="N1146" s="370">
        <v>72</v>
      </c>
      <c r="O1146" s="368" t="s">
        <v>819</v>
      </c>
    </row>
    <row r="1147" spans="1:15" x14ac:dyDescent="0.3">
      <c r="A1147" s="368" t="s">
        <v>726</v>
      </c>
      <c r="B1147" s="368" t="s">
        <v>379</v>
      </c>
      <c r="C1147" s="368" t="s">
        <v>174</v>
      </c>
      <c r="D1147" s="368" t="s">
        <v>174</v>
      </c>
      <c r="E1147" s="368" t="s">
        <v>192</v>
      </c>
      <c r="F1147" s="368" t="s">
        <v>174</v>
      </c>
      <c r="G1147" s="368" t="s">
        <v>921</v>
      </c>
      <c r="H1147" s="368" t="s">
        <v>506</v>
      </c>
      <c r="I1147" s="368" t="s">
        <v>798</v>
      </c>
      <c r="J1147" s="368" t="s">
        <v>1185</v>
      </c>
      <c r="K1147" s="368" t="s">
        <v>818</v>
      </c>
      <c r="L1147" s="369">
        <v>2025</v>
      </c>
      <c r="M1147" s="370">
        <v>1740</v>
      </c>
      <c r="N1147" s="370">
        <v>100</v>
      </c>
      <c r="O1147" s="368" t="s">
        <v>819</v>
      </c>
    </row>
    <row r="1148" spans="1:15" x14ac:dyDescent="0.3">
      <c r="A1148" s="368" t="s">
        <v>726</v>
      </c>
      <c r="B1148" s="368" t="s">
        <v>379</v>
      </c>
      <c r="C1148" s="368" t="s">
        <v>174</v>
      </c>
      <c r="D1148" s="368" t="s">
        <v>174</v>
      </c>
      <c r="E1148" s="368" t="s">
        <v>192</v>
      </c>
      <c r="F1148" s="368" t="s">
        <v>174</v>
      </c>
      <c r="G1148" s="368" t="s">
        <v>921</v>
      </c>
      <c r="H1148" s="368" t="s">
        <v>541</v>
      </c>
      <c r="I1148" s="368" t="s">
        <v>800</v>
      </c>
      <c r="J1148" s="368" t="s">
        <v>745</v>
      </c>
      <c r="K1148" s="368" t="s">
        <v>818</v>
      </c>
      <c r="L1148" s="369">
        <v>2025</v>
      </c>
      <c r="M1148" s="370">
        <v>249.7</v>
      </c>
      <c r="N1148" s="370">
        <v>22.7</v>
      </c>
      <c r="O1148" s="368" t="s">
        <v>819</v>
      </c>
    </row>
    <row r="1149" spans="1:15" x14ac:dyDescent="0.3">
      <c r="A1149" s="368" t="s">
        <v>726</v>
      </c>
      <c r="B1149" s="368" t="s">
        <v>379</v>
      </c>
      <c r="C1149" s="368" t="s">
        <v>174</v>
      </c>
      <c r="D1149" s="368" t="s">
        <v>174</v>
      </c>
      <c r="E1149" s="368" t="s">
        <v>192</v>
      </c>
      <c r="F1149" s="368" t="s">
        <v>174</v>
      </c>
      <c r="G1149" s="368" t="s">
        <v>921</v>
      </c>
      <c r="H1149" s="368" t="s">
        <v>330</v>
      </c>
      <c r="I1149" s="368" t="s">
        <v>788</v>
      </c>
      <c r="J1149" s="368" t="s">
        <v>745</v>
      </c>
      <c r="K1149" s="368" t="s">
        <v>818</v>
      </c>
      <c r="L1149" s="369">
        <v>2025</v>
      </c>
      <c r="M1149" s="370">
        <v>108456</v>
      </c>
      <c r="N1149" s="370">
        <v>6778.5</v>
      </c>
      <c r="O1149" s="368" t="s">
        <v>819</v>
      </c>
    </row>
    <row r="1150" spans="1:15" x14ac:dyDescent="0.3">
      <c r="A1150" s="368" t="s">
        <v>726</v>
      </c>
      <c r="B1150" s="368" t="s">
        <v>379</v>
      </c>
      <c r="C1150" s="368" t="s">
        <v>174</v>
      </c>
      <c r="D1150" s="368" t="s">
        <v>174</v>
      </c>
      <c r="E1150" s="368" t="s">
        <v>192</v>
      </c>
      <c r="F1150" s="368" t="s">
        <v>174</v>
      </c>
      <c r="G1150" s="368" t="s">
        <v>921</v>
      </c>
      <c r="H1150" s="368" t="s">
        <v>509</v>
      </c>
      <c r="I1150" s="368" t="s">
        <v>798</v>
      </c>
      <c r="J1150" s="368" t="s">
        <v>1185</v>
      </c>
      <c r="K1150" s="368" t="s">
        <v>818</v>
      </c>
      <c r="L1150" s="369">
        <v>2025</v>
      </c>
      <c r="M1150" s="370">
        <v>101535.34103403401</v>
      </c>
      <c r="N1150" s="370">
        <v>13061</v>
      </c>
      <c r="O1150" s="368" t="s">
        <v>819</v>
      </c>
    </row>
    <row r="1151" spans="1:15" x14ac:dyDescent="0.3">
      <c r="A1151" s="368" t="s">
        <v>726</v>
      </c>
      <c r="B1151" s="368" t="s">
        <v>379</v>
      </c>
      <c r="C1151" s="368" t="s">
        <v>174</v>
      </c>
      <c r="D1151" s="368" t="s">
        <v>174</v>
      </c>
      <c r="E1151" s="368" t="s">
        <v>192</v>
      </c>
      <c r="F1151" s="368" t="s">
        <v>174</v>
      </c>
      <c r="G1151" s="368" t="s">
        <v>921</v>
      </c>
      <c r="H1151" s="368" t="s">
        <v>433</v>
      </c>
      <c r="I1151" s="368" t="s">
        <v>798</v>
      </c>
      <c r="J1151" s="368" t="s">
        <v>774</v>
      </c>
      <c r="K1151" s="368" t="s">
        <v>818</v>
      </c>
      <c r="L1151" s="369">
        <v>2025</v>
      </c>
      <c r="M1151" s="370">
        <v>10000.988799999999</v>
      </c>
      <c r="N1151" s="370">
        <v>368</v>
      </c>
      <c r="O1151" s="368" t="s">
        <v>821</v>
      </c>
    </row>
    <row r="1152" spans="1:15" x14ac:dyDescent="0.3">
      <c r="A1152" s="368" t="s">
        <v>726</v>
      </c>
      <c r="B1152" s="368" t="s">
        <v>379</v>
      </c>
      <c r="C1152" s="368" t="s">
        <v>174</v>
      </c>
      <c r="D1152" s="368" t="s">
        <v>174</v>
      </c>
      <c r="E1152" s="368" t="s">
        <v>192</v>
      </c>
      <c r="F1152" s="368" t="s">
        <v>174</v>
      </c>
      <c r="G1152" s="368" t="s">
        <v>921</v>
      </c>
      <c r="H1152" s="368" t="s">
        <v>539</v>
      </c>
      <c r="I1152" s="368" t="s">
        <v>789</v>
      </c>
      <c r="J1152" s="368" t="s">
        <v>740</v>
      </c>
      <c r="K1152" s="368" t="s">
        <v>818</v>
      </c>
      <c r="L1152" s="369">
        <v>2025</v>
      </c>
      <c r="M1152" s="370">
        <v>388994.56</v>
      </c>
      <c r="N1152" s="370">
        <v>41382.400000000001</v>
      </c>
      <c r="O1152" s="368" t="s">
        <v>819</v>
      </c>
    </row>
    <row r="1153" spans="1:15" x14ac:dyDescent="0.3">
      <c r="A1153" s="368" t="s">
        <v>726</v>
      </c>
      <c r="B1153" s="368" t="s">
        <v>379</v>
      </c>
      <c r="C1153" s="368" t="s">
        <v>174</v>
      </c>
      <c r="D1153" s="368" t="s">
        <v>174</v>
      </c>
      <c r="E1153" s="368" t="s">
        <v>178</v>
      </c>
      <c r="F1153" s="368" t="s">
        <v>174</v>
      </c>
      <c r="G1153" s="368" t="s">
        <v>922</v>
      </c>
      <c r="H1153" s="368" t="s">
        <v>315</v>
      </c>
      <c r="I1153" s="368" t="s">
        <v>784</v>
      </c>
      <c r="J1153" s="368" t="s">
        <v>745</v>
      </c>
      <c r="K1153" s="368" t="s">
        <v>818</v>
      </c>
      <c r="L1153" s="369">
        <v>2025</v>
      </c>
      <c r="M1153" s="370">
        <v>191.58653279999999</v>
      </c>
      <c r="N1153" s="370">
        <v>22.2</v>
      </c>
      <c r="O1153" s="368" t="s">
        <v>819</v>
      </c>
    </row>
    <row r="1154" spans="1:15" x14ac:dyDescent="0.3">
      <c r="A1154" s="368" t="s">
        <v>726</v>
      </c>
      <c r="B1154" s="368" t="s">
        <v>379</v>
      </c>
      <c r="C1154" s="368" t="s">
        <v>174</v>
      </c>
      <c r="D1154" s="368" t="s">
        <v>174</v>
      </c>
      <c r="E1154" s="368" t="s">
        <v>178</v>
      </c>
      <c r="F1154" s="368" t="s">
        <v>174</v>
      </c>
      <c r="G1154" s="368" t="s">
        <v>922</v>
      </c>
      <c r="H1154" s="368" t="s">
        <v>396</v>
      </c>
      <c r="I1154" s="368" t="s">
        <v>788</v>
      </c>
      <c r="J1154" s="368" t="s">
        <v>770</v>
      </c>
      <c r="K1154" s="368" t="s">
        <v>818</v>
      </c>
      <c r="L1154" s="369">
        <v>2025</v>
      </c>
      <c r="M1154" s="370">
        <v>98</v>
      </c>
      <c r="N1154" s="370">
        <v>1.4E-2</v>
      </c>
      <c r="O1154" s="368" t="s">
        <v>819</v>
      </c>
    </row>
    <row r="1155" spans="1:15" x14ac:dyDescent="0.3">
      <c r="A1155" s="368" t="s">
        <v>726</v>
      </c>
      <c r="B1155" s="368" t="s">
        <v>379</v>
      </c>
      <c r="C1155" s="368" t="s">
        <v>174</v>
      </c>
      <c r="D1155" s="368" t="s">
        <v>174</v>
      </c>
      <c r="E1155" s="368" t="s">
        <v>178</v>
      </c>
      <c r="F1155" s="368" t="s">
        <v>174</v>
      </c>
      <c r="G1155" s="368" t="s">
        <v>922</v>
      </c>
      <c r="H1155" s="368" t="s">
        <v>568</v>
      </c>
      <c r="I1155" s="368" t="s">
        <v>799</v>
      </c>
      <c r="J1155" s="368" t="s">
        <v>776</v>
      </c>
      <c r="K1155" s="368" t="s">
        <v>818</v>
      </c>
      <c r="L1155" s="369">
        <v>2025</v>
      </c>
      <c r="M1155" s="370">
        <v>19982</v>
      </c>
      <c r="N1155" s="370">
        <v>200</v>
      </c>
      <c r="O1155" s="368" t="s">
        <v>819</v>
      </c>
    </row>
    <row r="1156" spans="1:15" x14ac:dyDescent="0.3">
      <c r="A1156" s="368" t="s">
        <v>726</v>
      </c>
      <c r="B1156" s="368" t="s">
        <v>379</v>
      </c>
      <c r="C1156" s="368" t="s">
        <v>174</v>
      </c>
      <c r="D1156" s="368" t="s">
        <v>174</v>
      </c>
      <c r="E1156" s="368" t="s">
        <v>178</v>
      </c>
      <c r="F1156" s="368" t="s">
        <v>174</v>
      </c>
      <c r="G1156" s="368" t="s">
        <v>922</v>
      </c>
      <c r="H1156" s="368" t="s">
        <v>499</v>
      </c>
      <c r="I1156" s="368" t="s">
        <v>798</v>
      </c>
      <c r="J1156" s="368" t="s">
        <v>1185</v>
      </c>
      <c r="K1156" s="368" t="s">
        <v>818</v>
      </c>
      <c r="L1156" s="369">
        <v>2025</v>
      </c>
      <c r="M1156" s="370">
        <v>3000</v>
      </c>
      <c r="N1156" s="370">
        <v>500</v>
      </c>
      <c r="O1156" s="368" t="s">
        <v>819</v>
      </c>
    </row>
    <row r="1157" spans="1:15" x14ac:dyDescent="0.3">
      <c r="A1157" s="368" t="s">
        <v>726</v>
      </c>
      <c r="B1157" s="368" t="s">
        <v>379</v>
      </c>
      <c r="C1157" s="368" t="s">
        <v>174</v>
      </c>
      <c r="D1157" s="368" t="s">
        <v>174</v>
      </c>
      <c r="E1157" s="368" t="s">
        <v>178</v>
      </c>
      <c r="F1157" s="368" t="s">
        <v>174</v>
      </c>
      <c r="G1157" s="368" t="s">
        <v>922</v>
      </c>
      <c r="H1157" s="368" t="s">
        <v>319</v>
      </c>
      <c r="I1157" s="368" t="s">
        <v>789</v>
      </c>
      <c r="J1157" s="368" t="s">
        <v>745</v>
      </c>
      <c r="K1157" s="368" t="s">
        <v>818</v>
      </c>
      <c r="L1157" s="369">
        <v>2025</v>
      </c>
      <c r="M1157" s="370">
        <v>53263.296000000002</v>
      </c>
      <c r="N1157" s="370">
        <v>2992.32</v>
      </c>
      <c r="O1157" s="368" t="s">
        <v>819</v>
      </c>
    </row>
    <row r="1158" spans="1:15" x14ac:dyDescent="0.3">
      <c r="A1158" s="368" t="s">
        <v>726</v>
      </c>
      <c r="B1158" s="368" t="s">
        <v>379</v>
      </c>
      <c r="C1158" s="368" t="s">
        <v>174</v>
      </c>
      <c r="D1158" s="368" t="s">
        <v>174</v>
      </c>
      <c r="E1158" s="368" t="s">
        <v>178</v>
      </c>
      <c r="F1158" s="368" t="s">
        <v>174</v>
      </c>
      <c r="G1158" s="368" t="s">
        <v>922</v>
      </c>
      <c r="H1158" s="368" t="s">
        <v>320</v>
      </c>
      <c r="I1158" s="368" t="s">
        <v>797</v>
      </c>
      <c r="J1158" s="368" t="s">
        <v>745</v>
      </c>
      <c r="K1158" s="368" t="s">
        <v>818</v>
      </c>
      <c r="L1158" s="369">
        <v>2025</v>
      </c>
      <c r="M1158" s="370">
        <v>6705.86</v>
      </c>
      <c r="N1158" s="370">
        <v>705.88</v>
      </c>
      <c r="O1158" s="368" t="s">
        <v>819</v>
      </c>
    </row>
    <row r="1159" spans="1:15" x14ac:dyDescent="0.3">
      <c r="A1159" s="368" t="s">
        <v>726</v>
      </c>
      <c r="B1159" s="368" t="s">
        <v>379</v>
      </c>
      <c r="C1159" s="368" t="s">
        <v>174</v>
      </c>
      <c r="D1159" s="368" t="s">
        <v>174</v>
      </c>
      <c r="E1159" s="368" t="s">
        <v>178</v>
      </c>
      <c r="F1159" s="368" t="s">
        <v>174</v>
      </c>
      <c r="G1159" s="368" t="s">
        <v>922</v>
      </c>
      <c r="H1159" s="368" t="s">
        <v>503</v>
      </c>
      <c r="I1159" s="368" t="s">
        <v>788</v>
      </c>
      <c r="J1159" s="368" t="s">
        <v>1185</v>
      </c>
      <c r="K1159" s="368" t="s">
        <v>818</v>
      </c>
      <c r="L1159" s="369">
        <v>2025</v>
      </c>
      <c r="M1159" s="370">
        <v>51800</v>
      </c>
      <c r="N1159" s="370">
        <v>3700</v>
      </c>
      <c r="O1159" s="368" t="s">
        <v>819</v>
      </c>
    </row>
    <row r="1160" spans="1:15" x14ac:dyDescent="0.3">
      <c r="A1160" s="368" t="s">
        <v>726</v>
      </c>
      <c r="B1160" s="368" t="s">
        <v>379</v>
      </c>
      <c r="C1160" s="368" t="s">
        <v>174</v>
      </c>
      <c r="D1160" s="368" t="s">
        <v>174</v>
      </c>
      <c r="E1160" s="368" t="s">
        <v>178</v>
      </c>
      <c r="F1160" s="368" t="s">
        <v>174</v>
      </c>
      <c r="G1160" s="368" t="s">
        <v>922</v>
      </c>
      <c r="H1160" s="368" t="s">
        <v>506</v>
      </c>
      <c r="I1160" s="368" t="s">
        <v>798</v>
      </c>
      <c r="J1160" s="368" t="s">
        <v>1185</v>
      </c>
      <c r="K1160" s="368" t="s">
        <v>818</v>
      </c>
      <c r="L1160" s="369">
        <v>2025</v>
      </c>
      <c r="M1160" s="370">
        <v>52200</v>
      </c>
      <c r="N1160" s="370">
        <v>3000</v>
      </c>
      <c r="O1160" s="368" t="s">
        <v>819</v>
      </c>
    </row>
    <row r="1161" spans="1:15" x14ac:dyDescent="0.3">
      <c r="A1161" s="368" t="s">
        <v>726</v>
      </c>
      <c r="B1161" s="368" t="s">
        <v>379</v>
      </c>
      <c r="C1161" s="368" t="s">
        <v>174</v>
      </c>
      <c r="D1161" s="368" t="s">
        <v>174</v>
      </c>
      <c r="E1161" s="368" t="s">
        <v>178</v>
      </c>
      <c r="F1161" s="368" t="s">
        <v>174</v>
      </c>
      <c r="G1161" s="368" t="s">
        <v>922</v>
      </c>
      <c r="H1161" s="368" t="s">
        <v>329</v>
      </c>
      <c r="I1161" s="368" t="s">
        <v>799</v>
      </c>
      <c r="J1161" s="368" t="s">
        <v>745</v>
      </c>
      <c r="K1161" s="368" t="s">
        <v>818</v>
      </c>
      <c r="L1161" s="369">
        <v>2025</v>
      </c>
      <c r="M1161" s="370">
        <v>17.38</v>
      </c>
      <c r="N1161" s="370">
        <v>1.58</v>
      </c>
      <c r="O1161" s="368" t="s">
        <v>819</v>
      </c>
    </row>
    <row r="1162" spans="1:15" x14ac:dyDescent="0.3">
      <c r="A1162" s="368" t="s">
        <v>726</v>
      </c>
      <c r="B1162" s="368" t="s">
        <v>379</v>
      </c>
      <c r="C1162" s="368" t="s">
        <v>174</v>
      </c>
      <c r="D1162" s="368" t="s">
        <v>174</v>
      </c>
      <c r="E1162" s="368" t="s">
        <v>178</v>
      </c>
      <c r="F1162" s="368" t="s">
        <v>174</v>
      </c>
      <c r="G1162" s="368" t="s">
        <v>922</v>
      </c>
      <c r="H1162" s="368" t="s">
        <v>330</v>
      </c>
      <c r="I1162" s="368" t="s">
        <v>788</v>
      </c>
      <c r="J1162" s="368" t="s">
        <v>745</v>
      </c>
      <c r="K1162" s="368" t="s">
        <v>818</v>
      </c>
      <c r="L1162" s="369">
        <v>2025</v>
      </c>
      <c r="M1162" s="370">
        <v>550548.80000000005</v>
      </c>
      <c r="N1162" s="370">
        <v>34409.300000000003</v>
      </c>
      <c r="O1162" s="368" t="s">
        <v>819</v>
      </c>
    </row>
    <row r="1163" spans="1:15" x14ac:dyDescent="0.3">
      <c r="A1163" s="368" t="s">
        <v>726</v>
      </c>
      <c r="B1163" s="368" t="s">
        <v>379</v>
      </c>
      <c r="C1163" s="368" t="s">
        <v>174</v>
      </c>
      <c r="D1163" s="368" t="s">
        <v>174</v>
      </c>
      <c r="E1163" s="368" t="s">
        <v>178</v>
      </c>
      <c r="F1163" s="368" t="s">
        <v>174</v>
      </c>
      <c r="G1163" s="368" t="s">
        <v>922</v>
      </c>
      <c r="H1163" s="368" t="s">
        <v>333</v>
      </c>
      <c r="I1163" s="368" t="s">
        <v>784</v>
      </c>
      <c r="J1163" s="368" t="s">
        <v>745</v>
      </c>
      <c r="K1163" s="368" t="s">
        <v>818</v>
      </c>
      <c r="L1163" s="369">
        <v>2025</v>
      </c>
      <c r="M1163" s="370">
        <v>1040</v>
      </c>
      <c r="N1163" s="370">
        <v>130</v>
      </c>
      <c r="O1163" s="368" t="s">
        <v>819</v>
      </c>
    </row>
    <row r="1164" spans="1:15" x14ac:dyDescent="0.3">
      <c r="A1164" s="368" t="s">
        <v>726</v>
      </c>
      <c r="B1164" s="368" t="s">
        <v>379</v>
      </c>
      <c r="C1164" s="368" t="s">
        <v>174</v>
      </c>
      <c r="D1164" s="368" t="s">
        <v>174</v>
      </c>
      <c r="E1164" s="368" t="s">
        <v>178</v>
      </c>
      <c r="F1164" s="368" t="s">
        <v>174</v>
      </c>
      <c r="G1164" s="368" t="s">
        <v>922</v>
      </c>
      <c r="H1164" s="368" t="s">
        <v>432</v>
      </c>
      <c r="I1164" s="368" t="s">
        <v>798</v>
      </c>
      <c r="J1164" s="368" t="s">
        <v>774</v>
      </c>
      <c r="K1164" s="368" t="s">
        <v>818</v>
      </c>
      <c r="L1164" s="369">
        <v>2025</v>
      </c>
      <c r="M1164" s="370">
        <v>1872</v>
      </c>
      <c r="N1164" s="370">
        <v>480</v>
      </c>
      <c r="O1164" s="368" t="s">
        <v>821</v>
      </c>
    </row>
    <row r="1165" spans="1:15" x14ac:dyDescent="0.3">
      <c r="A1165" s="368" t="s">
        <v>726</v>
      </c>
      <c r="B1165" s="368" t="s">
        <v>379</v>
      </c>
      <c r="C1165" s="368" t="s">
        <v>174</v>
      </c>
      <c r="D1165" s="368" t="s">
        <v>174</v>
      </c>
      <c r="E1165" s="368" t="s">
        <v>178</v>
      </c>
      <c r="F1165" s="368" t="s">
        <v>174</v>
      </c>
      <c r="G1165" s="368" t="s">
        <v>922</v>
      </c>
      <c r="H1165" s="368" t="s">
        <v>539</v>
      </c>
      <c r="I1165" s="368" t="s">
        <v>789</v>
      </c>
      <c r="J1165" s="368" t="s">
        <v>740</v>
      </c>
      <c r="K1165" s="368" t="s">
        <v>818</v>
      </c>
      <c r="L1165" s="369">
        <v>2025</v>
      </c>
      <c r="M1165" s="370">
        <v>80994.78</v>
      </c>
      <c r="N1165" s="370">
        <v>8626.0499999999993</v>
      </c>
      <c r="O1165" s="368" t="s">
        <v>819</v>
      </c>
    </row>
    <row r="1166" spans="1:15" x14ac:dyDescent="0.3">
      <c r="A1166" s="368" t="s">
        <v>726</v>
      </c>
      <c r="B1166" s="368" t="s">
        <v>379</v>
      </c>
      <c r="C1166" s="368" t="s">
        <v>174</v>
      </c>
      <c r="D1166" s="368" t="s">
        <v>174</v>
      </c>
      <c r="E1166" s="368" t="s">
        <v>178</v>
      </c>
      <c r="F1166" s="368" t="s">
        <v>174</v>
      </c>
      <c r="G1166" s="368" t="s">
        <v>922</v>
      </c>
      <c r="H1166" s="368" t="s">
        <v>540</v>
      </c>
      <c r="I1166" s="368" t="s">
        <v>790</v>
      </c>
      <c r="J1166" s="368" t="s">
        <v>742</v>
      </c>
      <c r="K1166" s="368" t="s">
        <v>818</v>
      </c>
      <c r="L1166" s="369">
        <v>2025</v>
      </c>
      <c r="M1166" s="370">
        <v>180000</v>
      </c>
      <c r="N1166" s="370">
        <v>6000</v>
      </c>
      <c r="O1166" s="368" t="s">
        <v>819</v>
      </c>
    </row>
    <row r="1167" spans="1:15" x14ac:dyDescent="0.3">
      <c r="A1167" s="368" t="s">
        <v>726</v>
      </c>
      <c r="B1167" s="368" t="s">
        <v>379</v>
      </c>
      <c r="C1167" s="368" t="s">
        <v>174</v>
      </c>
      <c r="D1167" s="368" t="s">
        <v>174</v>
      </c>
      <c r="E1167" s="368" t="s">
        <v>178</v>
      </c>
      <c r="F1167" s="368" t="s">
        <v>174</v>
      </c>
      <c r="G1167" s="368" t="s">
        <v>922</v>
      </c>
      <c r="H1167" s="368" t="s">
        <v>437</v>
      </c>
      <c r="I1167" s="368" t="s">
        <v>796</v>
      </c>
      <c r="J1167" s="368" t="s">
        <v>738</v>
      </c>
      <c r="K1167" s="368" t="s">
        <v>818</v>
      </c>
      <c r="L1167" s="369">
        <v>2025</v>
      </c>
      <c r="M1167" s="370">
        <v>802.8</v>
      </c>
      <c r="N1167" s="370">
        <v>90</v>
      </c>
      <c r="O1167" s="368" t="s">
        <v>819</v>
      </c>
    </row>
    <row r="1168" spans="1:15" x14ac:dyDescent="0.3">
      <c r="A1168" s="368" t="s">
        <v>726</v>
      </c>
      <c r="B1168" s="368" t="s">
        <v>379</v>
      </c>
      <c r="C1168" s="368" t="s">
        <v>174</v>
      </c>
      <c r="D1168" s="368" t="s">
        <v>174</v>
      </c>
      <c r="E1168" s="368" t="s">
        <v>178</v>
      </c>
      <c r="F1168" s="368" t="s">
        <v>174</v>
      </c>
      <c r="G1168" s="368" t="s">
        <v>922</v>
      </c>
      <c r="H1168" s="368" t="s">
        <v>413</v>
      </c>
      <c r="I1168" s="368" t="s">
        <v>785</v>
      </c>
      <c r="J1168" s="368" t="s">
        <v>1186</v>
      </c>
      <c r="K1168" s="368" t="s">
        <v>818</v>
      </c>
      <c r="L1168" s="369">
        <v>2025</v>
      </c>
      <c r="M1168" s="370">
        <v>659.34</v>
      </c>
      <c r="N1168" s="370">
        <v>18</v>
      </c>
      <c r="O1168" s="368" t="s">
        <v>819</v>
      </c>
    </row>
    <row r="1169" spans="1:15" x14ac:dyDescent="0.3">
      <c r="A1169" s="368" t="s">
        <v>726</v>
      </c>
      <c r="B1169" s="368" t="s">
        <v>379</v>
      </c>
      <c r="C1169" s="368" t="s">
        <v>174</v>
      </c>
      <c r="D1169" s="368" t="s">
        <v>174</v>
      </c>
      <c r="E1169" s="368" t="s">
        <v>923</v>
      </c>
      <c r="F1169" s="368" t="s">
        <v>174</v>
      </c>
      <c r="G1169" s="368" t="s">
        <v>924</v>
      </c>
      <c r="H1169" s="368" t="s">
        <v>320</v>
      </c>
      <c r="I1169" s="368" t="s">
        <v>797</v>
      </c>
      <c r="J1169" s="368" t="s">
        <v>745</v>
      </c>
      <c r="K1169" s="368" t="s">
        <v>818</v>
      </c>
      <c r="L1169" s="369">
        <v>2025</v>
      </c>
      <c r="M1169" s="370">
        <v>256.5</v>
      </c>
      <c r="N1169" s="370">
        <v>27</v>
      </c>
      <c r="O1169" s="368" t="s">
        <v>819</v>
      </c>
    </row>
    <row r="1170" spans="1:15" x14ac:dyDescent="0.3">
      <c r="A1170" s="368" t="s">
        <v>726</v>
      </c>
      <c r="B1170" s="368" t="s">
        <v>379</v>
      </c>
      <c r="C1170" s="368" t="s">
        <v>174</v>
      </c>
      <c r="D1170" s="368" t="s">
        <v>174</v>
      </c>
      <c r="E1170" s="368" t="s">
        <v>923</v>
      </c>
      <c r="F1170" s="368" t="s">
        <v>174</v>
      </c>
      <c r="G1170" s="368" t="s">
        <v>924</v>
      </c>
      <c r="H1170" s="368" t="s">
        <v>330</v>
      </c>
      <c r="I1170" s="368" t="s">
        <v>788</v>
      </c>
      <c r="J1170" s="368" t="s">
        <v>745</v>
      </c>
      <c r="K1170" s="368" t="s">
        <v>818</v>
      </c>
      <c r="L1170" s="369">
        <v>2025</v>
      </c>
      <c r="M1170" s="370">
        <v>778513.6</v>
      </c>
      <c r="N1170" s="370">
        <v>48657.1</v>
      </c>
      <c r="O1170" s="368" t="s">
        <v>819</v>
      </c>
    </row>
    <row r="1171" spans="1:15" x14ac:dyDescent="0.3">
      <c r="A1171" s="368" t="s">
        <v>726</v>
      </c>
      <c r="B1171" s="368" t="s">
        <v>379</v>
      </c>
      <c r="C1171" s="368" t="s">
        <v>174</v>
      </c>
      <c r="D1171" s="368" t="s">
        <v>174</v>
      </c>
      <c r="E1171" s="368" t="s">
        <v>923</v>
      </c>
      <c r="F1171" s="368" t="s">
        <v>174</v>
      </c>
      <c r="G1171" s="368" t="s">
        <v>924</v>
      </c>
      <c r="H1171" s="368" t="s">
        <v>420</v>
      </c>
      <c r="I1171" s="368" t="s">
        <v>789</v>
      </c>
      <c r="J1171" s="368" t="s">
        <v>781</v>
      </c>
      <c r="K1171" s="368" t="s">
        <v>818</v>
      </c>
      <c r="L1171" s="369">
        <v>2025</v>
      </c>
      <c r="M1171" s="370">
        <v>7462.91</v>
      </c>
      <c r="N1171" s="370">
        <v>5369</v>
      </c>
      <c r="O1171" s="368" t="s">
        <v>819</v>
      </c>
    </row>
    <row r="1172" spans="1:15" x14ac:dyDescent="0.3">
      <c r="A1172" s="368" t="s">
        <v>726</v>
      </c>
      <c r="B1172" s="368" t="s">
        <v>379</v>
      </c>
      <c r="C1172" s="368" t="s">
        <v>174</v>
      </c>
      <c r="D1172" s="368" t="s">
        <v>174</v>
      </c>
      <c r="E1172" s="368" t="s">
        <v>925</v>
      </c>
      <c r="F1172" s="368" t="s">
        <v>174</v>
      </c>
      <c r="G1172" s="368" t="s">
        <v>926</v>
      </c>
      <c r="H1172" s="368" t="s">
        <v>498</v>
      </c>
      <c r="I1172" s="368" t="s">
        <v>798</v>
      </c>
      <c r="J1172" s="368" t="s">
        <v>1185</v>
      </c>
      <c r="K1172" s="368" t="s">
        <v>818</v>
      </c>
      <c r="L1172" s="369">
        <v>2025</v>
      </c>
      <c r="M1172" s="370">
        <v>416500</v>
      </c>
      <c r="N1172" s="370">
        <v>49000</v>
      </c>
      <c r="O1172" s="368" t="s">
        <v>819</v>
      </c>
    </row>
    <row r="1173" spans="1:15" x14ac:dyDescent="0.3">
      <c r="A1173" s="368" t="s">
        <v>726</v>
      </c>
      <c r="B1173" s="368" t="s">
        <v>379</v>
      </c>
      <c r="C1173" s="368" t="s">
        <v>174</v>
      </c>
      <c r="D1173" s="368" t="s">
        <v>174</v>
      </c>
      <c r="E1173" s="368" t="s">
        <v>925</v>
      </c>
      <c r="F1173" s="368" t="s">
        <v>174</v>
      </c>
      <c r="G1173" s="368" t="s">
        <v>926</v>
      </c>
      <c r="H1173" s="368" t="s">
        <v>316</v>
      </c>
      <c r="I1173" s="368" t="s">
        <v>795</v>
      </c>
      <c r="J1173" s="368" t="s">
        <v>745</v>
      </c>
      <c r="K1173" s="368" t="s">
        <v>818</v>
      </c>
      <c r="L1173" s="369">
        <v>2025</v>
      </c>
      <c r="M1173" s="370">
        <v>27000</v>
      </c>
      <c r="N1173" s="370">
        <v>2000</v>
      </c>
      <c r="O1173" s="368" t="s">
        <v>819</v>
      </c>
    </row>
    <row r="1174" spans="1:15" x14ac:dyDescent="0.3">
      <c r="A1174" s="368" t="s">
        <v>726</v>
      </c>
      <c r="B1174" s="368" t="s">
        <v>379</v>
      </c>
      <c r="C1174" s="368" t="s">
        <v>174</v>
      </c>
      <c r="D1174" s="368" t="s">
        <v>174</v>
      </c>
      <c r="E1174" s="368" t="s">
        <v>925</v>
      </c>
      <c r="F1174" s="368" t="s">
        <v>174</v>
      </c>
      <c r="G1174" s="368" t="s">
        <v>926</v>
      </c>
      <c r="H1174" s="368" t="s">
        <v>534</v>
      </c>
      <c r="I1174" s="368" t="s">
        <v>786</v>
      </c>
      <c r="J1174" s="368" t="s">
        <v>739</v>
      </c>
      <c r="K1174" s="368" t="s">
        <v>818</v>
      </c>
      <c r="L1174" s="369">
        <v>2025</v>
      </c>
      <c r="M1174" s="370">
        <v>24774.75</v>
      </c>
      <c r="N1174" s="370">
        <v>562.5</v>
      </c>
      <c r="O1174" s="368" t="s">
        <v>819</v>
      </c>
    </row>
    <row r="1175" spans="1:15" x14ac:dyDescent="0.3">
      <c r="A1175" s="368" t="s">
        <v>726</v>
      </c>
      <c r="B1175" s="368" t="s">
        <v>379</v>
      </c>
      <c r="C1175" s="368" t="s">
        <v>174</v>
      </c>
      <c r="D1175" s="368" t="s">
        <v>174</v>
      </c>
      <c r="E1175" s="368" t="s">
        <v>925</v>
      </c>
      <c r="F1175" s="368" t="s">
        <v>174</v>
      </c>
      <c r="G1175" s="368" t="s">
        <v>926</v>
      </c>
      <c r="H1175" s="368" t="s">
        <v>549</v>
      </c>
      <c r="I1175" s="368" t="s">
        <v>801</v>
      </c>
      <c r="J1175" s="368" t="s">
        <v>760</v>
      </c>
      <c r="K1175" s="368" t="s">
        <v>818</v>
      </c>
      <c r="L1175" s="369">
        <v>2025</v>
      </c>
      <c r="M1175" s="370">
        <v>19483.2</v>
      </c>
      <c r="N1175" s="370">
        <v>15840</v>
      </c>
      <c r="O1175" s="368" t="s">
        <v>819</v>
      </c>
    </row>
    <row r="1176" spans="1:15" x14ac:dyDescent="0.3">
      <c r="A1176" s="368" t="s">
        <v>726</v>
      </c>
      <c r="B1176" s="368" t="s">
        <v>379</v>
      </c>
      <c r="C1176" s="368" t="s">
        <v>174</v>
      </c>
      <c r="D1176" s="368" t="s">
        <v>174</v>
      </c>
      <c r="E1176" s="368" t="s">
        <v>925</v>
      </c>
      <c r="F1176" s="368" t="s">
        <v>174</v>
      </c>
      <c r="G1176" s="368" t="s">
        <v>926</v>
      </c>
      <c r="H1176" s="368" t="s">
        <v>550</v>
      </c>
      <c r="I1176" s="368" t="s">
        <v>801</v>
      </c>
      <c r="J1176" s="368" t="s">
        <v>760</v>
      </c>
      <c r="K1176" s="368" t="s">
        <v>818</v>
      </c>
      <c r="L1176" s="369">
        <v>2025</v>
      </c>
      <c r="M1176" s="370">
        <v>34502</v>
      </c>
      <c r="N1176" s="370">
        <v>26540</v>
      </c>
      <c r="O1176" s="368" t="s">
        <v>819</v>
      </c>
    </row>
    <row r="1177" spans="1:15" x14ac:dyDescent="0.3">
      <c r="A1177" s="368" t="s">
        <v>726</v>
      </c>
      <c r="B1177" s="368" t="s">
        <v>379</v>
      </c>
      <c r="C1177" s="368" t="s">
        <v>174</v>
      </c>
      <c r="D1177" s="368" t="s">
        <v>174</v>
      </c>
      <c r="E1177" s="368" t="s">
        <v>925</v>
      </c>
      <c r="F1177" s="368" t="s">
        <v>174</v>
      </c>
      <c r="G1177" s="368" t="s">
        <v>926</v>
      </c>
      <c r="H1177" s="368" t="s">
        <v>506</v>
      </c>
      <c r="I1177" s="368" t="s">
        <v>798</v>
      </c>
      <c r="J1177" s="368" t="s">
        <v>1185</v>
      </c>
      <c r="K1177" s="368" t="s">
        <v>818</v>
      </c>
      <c r="L1177" s="369">
        <v>2025</v>
      </c>
      <c r="M1177" s="370">
        <v>6960</v>
      </c>
      <c r="N1177" s="370">
        <v>400</v>
      </c>
      <c r="O1177" s="368" t="s">
        <v>819</v>
      </c>
    </row>
    <row r="1178" spans="1:15" x14ac:dyDescent="0.3">
      <c r="A1178" s="368" t="s">
        <v>726</v>
      </c>
      <c r="B1178" s="368" t="s">
        <v>379</v>
      </c>
      <c r="C1178" s="368" t="s">
        <v>174</v>
      </c>
      <c r="D1178" s="368" t="s">
        <v>174</v>
      </c>
      <c r="E1178" s="368" t="s">
        <v>925</v>
      </c>
      <c r="F1178" s="368" t="s">
        <v>174</v>
      </c>
      <c r="G1178" s="368" t="s">
        <v>926</v>
      </c>
      <c r="H1178" s="368" t="s">
        <v>542</v>
      </c>
      <c r="I1178" s="368" t="s">
        <v>800</v>
      </c>
      <c r="J1178" s="368" t="s">
        <v>745</v>
      </c>
      <c r="K1178" s="368" t="s">
        <v>818</v>
      </c>
      <c r="L1178" s="369">
        <v>2025</v>
      </c>
      <c r="M1178" s="370">
        <v>1690</v>
      </c>
      <c r="N1178" s="370">
        <v>130</v>
      </c>
      <c r="O1178" s="368" t="s">
        <v>819</v>
      </c>
    </row>
    <row r="1179" spans="1:15" x14ac:dyDescent="0.3">
      <c r="A1179" s="368" t="s">
        <v>726</v>
      </c>
      <c r="B1179" s="368" t="s">
        <v>379</v>
      </c>
      <c r="C1179" s="368" t="s">
        <v>174</v>
      </c>
      <c r="D1179" s="368" t="s">
        <v>174</v>
      </c>
      <c r="E1179" s="368" t="s">
        <v>925</v>
      </c>
      <c r="F1179" s="368" t="s">
        <v>174</v>
      </c>
      <c r="G1179" s="368" t="s">
        <v>926</v>
      </c>
      <c r="H1179" s="368" t="s">
        <v>337</v>
      </c>
      <c r="I1179" s="368" t="s">
        <v>784</v>
      </c>
      <c r="J1179" s="368" t="s">
        <v>745</v>
      </c>
      <c r="K1179" s="368" t="s">
        <v>818</v>
      </c>
      <c r="L1179" s="369">
        <v>2025</v>
      </c>
      <c r="M1179" s="370">
        <v>1317.7008000000001</v>
      </c>
      <c r="N1179" s="370">
        <v>140.78</v>
      </c>
      <c r="O1179" s="368" t="s">
        <v>819</v>
      </c>
    </row>
    <row r="1180" spans="1:15" x14ac:dyDescent="0.3">
      <c r="A1180" s="368" t="s">
        <v>726</v>
      </c>
      <c r="B1180" s="368" t="s">
        <v>379</v>
      </c>
      <c r="C1180" s="368" t="s">
        <v>174</v>
      </c>
      <c r="D1180" s="368" t="s">
        <v>174</v>
      </c>
      <c r="E1180" s="368" t="s">
        <v>925</v>
      </c>
      <c r="F1180" s="368" t="s">
        <v>174</v>
      </c>
      <c r="G1180" s="368" t="s">
        <v>926</v>
      </c>
      <c r="H1180" s="368" t="s">
        <v>511</v>
      </c>
      <c r="I1180" s="368" t="s">
        <v>785</v>
      </c>
      <c r="J1180" s="368" t="s">
        <v>1185</v>
      </c>
      <c r="K1180" s="368" t="s">
        <v>818</v>
      </c>
      <c r="L1180" s="369">
        <v>2025</v>
      </c>
      <c r="M1180" s="370">
        <v>3201083</v>
      </c>
      <c r="N1180" s="370">
        <v>376598</v>
      </c>
      <c r="O1180" s="368" t="s">
        <v>819</v>
      </c>
    </row>
    <row r="1181" spans="1:15" x14ac:dyDescent="0.3">
      <c r="A1181" s="368" t="s">
        <v>726</v>
      </c>
      <c r="B1181" s="368" t="s">
        <v>379</v>
      </c>
      <c r="C1181" s="368" t="s">
        <v>174</v>
      </c>
      <c r="D1181" s="368" t="s">
        <v>174</v>
      </c>
      <c r="E1181" s="368" t="s">
        <v>925</v>
      </c>
      <c r="F1181" s="368" t="s">
        <v>174</v>
      </c>
      <c r="G1181" s="368" t="s">
        <v>926</v>
      </c>
      <c r="H1181" s="368" t="s">
        <v>539</v>
      </c>
      <c r="I1181" s="368" t="s">
        <v>789</v>
      </c>
      <c r="J1181" s="368" t="s">
        <v>740</v>
      </c>
      <c r="K1181" s="368" t="s">
        <v>818</v>
      </c>
      <c r="L1181" s="369">
        <v>2025</v>
      </c>
      <c r="M1181" s="370">
        <v>171696.64000000001</v>
      </c>
      <c r="N1181" s="370">
        <v>18265.599999999999</v>
      </c>
      <c r="O1181" s="368" t="s">
        <v>819</v>
      </c>
    </row>
    <row r="1182" spans="1:15" x14ac:dyDescent="0.3">
      <c r="A1182" s="368" t="s">
        <v>726</v>
      </c>
      <c r="B1182" s="368" t="s">
        <v>379</v>
      </c>
      <c r="C1182" s="368" t="s">
        <v>174</v>
      </c>
      <c r="D1182" s="368" t="s">
        <v>174</v>
      </c>
      <c r="E1182" s="368" t="s">
        <v>925</v>
      </c>
      <c r="F1182" s="368" t="s">
        <v>174</v>
      </c>
      <c r="G1182" s="368" t="s">
        <v>926</v>
      </c>
      <c r="H1182" s="368" t="s">
        <v>412</v>
      </c>
      <c r="I1182" s="368" t="s">
        <v>801</v>
      </c>
      <c r="J1182" s="368" t="s">
        <v>1186</v>
      </c>
      <c r="K1182" s="368" t="s">
        <v>818</v>
      </c>
      <c r="L1182" s="369">
        <v>2025</v>
      </c>
      <c r="M1182" s="370">
        <v>6472.2</v>
      </c>
      <c r="N1182" s="370">
        <v>402</v>
      </c>
      <c r="O1182" s="368" t="s">
        <v>819</v>
      </c>
    </row>
    <row r="1183" spans="1:15" x14ac:dyDescent="0.3">
      <c r="A1183" s="368" t="s">
        <v>726</v>
      </c>
      <c r="B1183" s="368" t="s">
        <v>379</v>
      </c>
      <c r="C1183" s="368" t="s">
        <v>174</v>
      </c>
      <c r="D1183" s="368" t="s">
        <v>174</v>
      </c>
      <c r="E1183" s="368" t="s">
        <v>925</v>
      </c>
      <c r="F1183" s="368" t="s">
        <v>174</v>
      </c>
      <c r="G1183" s="368" t="s">
        <v>926</v>
      </c>
      <c r="H1183" s="368" t="s">
        <v>339</v>
      </c>
      <c r="I1183" s="368" t="s">
        <v>790</v>
      </c>
      <c r="J1183" s="368" t="s">
        <v>745</v>
      </c>
      <c r="K1183" s="368" t="s">
        <v>818</v>
      </c>
      <c r="L1183" s="369">
        <v>2025</v>
      </c>
      <c r="M1183" s="370">
        <v>2249900</v>
      </c>
      <c r="N1183" s="370">
        <v>112495</v>
      </c>
      <c r="O1183" s="368" t="s">
        <v>819</v>
      </c>
    </row>
    <row r="1184" spans="1:15" x14ac:dyDescent="0.3">
      <c r="A1184" s="368" t="s">
        <v>726</v>
      </c>
      <c r="B1184" s="368" t="s">
        <v>379</v>
      </c>
      <c r="C1184" s="368" t="s">
        <v>174</v>
      </c>
      <c r="D1184" s="368" t="s">
        <v>174</v>
      </c>
      <c r="E1184" s="368" t="s">
        <v>925</v>
      </c>
      <c r="F1184" s="368" t="s">
        <v>174</v>
      </c>
      <c r="G1184" s="368" t="s">
        <v>926</v>
      </c>
      <c r="H1184" s="368" t="s">
        <v>414</v>
      </c>
      <c r="I1184" s="368" t="s">
        <v>801</v>
      </c>
      <c r="J1184" s="368" t="s">
        <v>1186</v>
      </c>
      <c r="K1184" s="368" t="s">
        <v>818</v>
      </c>
      <c r="L1184" s="369">
        <v>2025</v>
      </c>
      <c r="M1184" s="370">
        <v>20070.18</v>
      </c>
      <c r="N1184" s="370">
        <v>1053</v>
      </c>
      <c r="O1184" s="368" t="s">
        <v>819</v>
      </c>
    </row>
    <row r="1185" spans="1:15" x14ac:dyDescent="0.3">
      <c r="A1185" s="368" t="s">
        <v>726</v>
      </c>
      <c r="B1185" s="368" t="s">
        <v>379</v>
      </c>
      <c r="C1185" s="368" t="s">
        <v>195</v>
      </c>
      <c r="D1185" s="368" t="s">
        <v>195</v>
      </c>
      <c r="E1185" s="368" t="s">
        <v>196</v>
      </c>
      <c r="F1185" s="368" t="s">
        <v>195</v>
      </c>
      <c r="G1185" s="368" t="s">
        <v>927</v>
      </c>
      <c r="H1185" s="368" t="s">
        <v>381</v>
      </c>
      <c r="I1185" s="368" t="s">
        <v>789</v>
      </c>
      <c r="J1185" s="368" t="s">
        <v>757</v>
      </c>
      <c r="K1185" s="368" t="s">
        <v>818</v>
      </c>
      <c r="L1185" s="369">
        <v>2025</v>
      </c>
      <c r="M1185" s="370">
        <v>32816.800000000003</v>
      </c>
      <c r="N1185" s="370">
        <v>12920</v>
      </c>
      <c r="O1185" s="368" t="s">
        <v>819</v>
      </c>
    </row>
    <row r="1186" spans="1:15" x14ac:dyDescent="0.3">
      <c r="A1186" s="368" t="s">
        <v>726</v>
      </c>
      <c r="B1186" s="368" t="s">
        <v>379</v>
      </c>
      <c r="C1186" s="368" t="s">
        <v>195</v>
      </c>
      <c r="D1186" s="368" t="s">
        <v>195</v>
      </c>
      <c r="E1186" s="368" t="s">
        <v>196</v>
      </c>
      <c r="F1186" s="368" t="s">
        <v>195</v>
      </c>
      <c r="G1186" s="368" t="s">
        <v>927</v>
      </c>
      <c r="H1186" s="368" t="s">
        <v>568</v>
      </c>
      <c r="I1186" s="368" t="s">
        <v>799</v>
      </c>
      <c r="J1186" s="368" t="s">
        <v>776</v>
      </c>
      <c r="K1186" s="368" t="s">
        <v>818</v>
      </c>
      <c r="L1186" s="369">
        <v>2025</v>
      </c>
      <c r="M1186" s="370">
        <v>999.1</v>
      </c>
      <c r="N1186" s="370">
        <v>10</v>
      </c>
      <c r="O1186" s="368" t="s">
        <v>819</v>
      </c>
    </row>
    <row r="1187" spans="1:15" x14ac:dyDescent="0.3">
      <c r="A1187" s="368" t="s">
        <v>726</v>
      </c>
      <c r="B1187" s="368" t="s">
        <v>379</v>
      </c>
      <c r="C1187" s="368" t="s">
        <v>195</v>
      </c>
      <c r="D1187" s="368" t="s">
        <v>195</v>
      </c>
      <c r="E1187" s="368" t="s">
        <v>196</v>
      </c>
      <c r="F1187" s="368" t="s">
        <v>195</v>
      </c>
      <c r="G1187" s="368" t="s">
        <v>927</v>
      </c>
      <c r="H1187" s="368" t="s">
        <v>320</v>
      </c>
      <c r="I1187" s="368" t="s">
        <v>797</v>
      </c>
      <c r="J1187" s="368" t="s">
        <v>745</v>
      </c>
      <c r="K1187" s="368" t="s">
        <v>818</v>
      </c>
      <c r="L1187" s="369">
        <v>2025</v>
      </c>
      <c r="M1187" s="370">
        <v>5276.11</v>
      </c>
      <c r="N1187" s="370">
        <v>555.38</v>
      </c>
      <c r="O1187" s="368" t="s">
        <v>819</v>
      </c>
    </row>
    <row r="1188" spans="1:15" x14ac:dyDescent="0.3">
      <c r="A1188" s="368" t="s">
        <v>726</v>
      </c>
      <c r="B1188" s="368" t="s">
        <v>379</v>
      </c>
      <c r="C1188" s="368" t="s">
        <v>195</v>
      </c>
      <c r="D1188" s="368" t="s">
        <v>195</v>
      </c>
      <c r="E1188" s="368" t="s">
        <v>196</v>
      </c>
      <c r="F1188" s="368" t="s">
        <v>195</v>
      </c>
      <c r="G1188" s="368" t="s">
        <v>927</v>
      </c>
      <c r="H1188" s="368" t="s">
        <v>398</v>
      </c>
      <c r="I1188" s="368" t="s">
        <v>786</v>
      </c>
      <c r="J1188" s="368" t="s">
        <v>770</v>
      </c>
      <c r="K1188" s="368" t="s">
        <v>818</v>
      </c>
      <c r="L1188" s="369">
        <v>2025</v>
      </c>
      <c r="M1188" s="370">
        <v>46200</v>
      </c>
      <c r="N1188" s="370">
        <v>6160</v>
      </c>
      <c r="O1188" s="368" t="s">
        <v>819</v>
      </c>
    </row>
    <row r="1189" spans="1:15" x14ac:dyDescent="0.3">
      <c r="A1189" s="368" t="s">
        <v>726</v>
      </c>
      <c r="B1189" s="368" t="s">
        <v>379</v>
      </c>
      <c r="C1189" s="368" t="s">
        <v>195</v>
      </c>
      <c r="D1189" s="368" t="s">
        <v>195</v>
      </c>
      <c r="E1189" s="368" t="s">
        <v>196</v>
      </c>
      <c r="F1189" s="368" t="s">
        <v>195</v>
      </c>
      <c r="G1189" s="368" t="s">
        <v>927</v>
      </c>
      <c r="H1189" s="368" t="s">
        <v>506</v>
      </c>
      <c r="I1189" s="368" t="s">
        <v>798</v>
      </c>
      <c r="J1189" s="368" t="s">
        <v>1185</v>
      </c>
      <c r="K1189" s="368" t="s">
        <v>818</v>
      </c>
      <c r="L1189" s="369">
        <v>2025</v>
      </c>
      <c r="M1189" s="370">
        <v>1740</v>
      </c>
      <c r="N1189" s="370">
        <v>100</v>
      </c>
      <c r="O1189" s="368" t="s">
        <v>819</v>
      </c>
    </row>
    <row r="1190" spans="1:15" x14ac:dyDescent="0.3">
      <c r="A1190" s="368" t="s">
        <v>726</v>
      </c>
      <c r="B1190" s="368" t="s">
        <v>379</v>
      </c>
      <c r="C1190" s="368" t="s">
        <v>195</v>
      </c>
      <c r="D1190" s="368" t="s">
        <v>195</v>
      </c>
      <c r="E1190" s="368" t="s">
        <v>196</v>
      </c>
      <c r="F1190" s="368" t="s">
        <v>195</v>
      </c>
      <c r="G1190" s="368" t="s">
        <v>927</v>
      </c>
      <c r="H1190" s="368" t="s">
        <v>542</v>
      </c>
      <c r="I1190" s="368" t="s">
        <v>800</v>
      </c>
      <c r="J1190" s="368" t="s">
        <v>745</v>
      </c>
      <c r="K1190" s="368" t="s">
        <v>818</v>
      </c>
      <c r="L1190" s="369">
        <v>2025</v>
      </c>
      <c r="M1190" s="370">
        <v>8911.6299999999992</v>
      </c>
      <c r="N1190" s="370">
        <v>685.51</v>
      </c>
      <c r="O1190" s="368" t="s">
        <v>819</v>
      </c>
    </row>
    <row r="1191" spans="1:15" x14ac:dyDescent="0.3">
      <c r="A1191" s="368" t="s">
        <v>726</v>
      </c>
      <c r="B1191" s="368" t="s">
        <v>379</v>
      </c>
      <c r="C1191" s="368" t="s">
        <v>195</v>
      </c>
      <c r="D1191" s="368" t="s">
        <v>195</v>
      </c>
      <c r="E1191" s="368" t="s">
        <v>196</v>
      </c>
      <c r="F1191" s="368" t="s">
        <v>195</v>
      </c>
      <c r="G1191" s="368" t="s">
        <v>927</v>
      </c>
      <c r="H1191" s="368" t="s">
        <v>330</v>
      </c>
      <c r="I1191" s="368" t="s">
        <v>788</v>
      </c>
      <c r="J1191" s="368" t="s">
        <v>745</v>
      </c>
      <c r="K1191" s="368" t="s">
        <v>818</v>
      </c>
      <c r="L1191" s="369">
        <v>2025</v>
      </c>
      <c r="M1191" s="370">
        <v>3368779.2</v>
      </c>
      <c r="N1191" s="370">
        <v>210548.7</v>
      </c>
      <c r="O1191" s="368" t="s">
        <v>819</v>
      </c>
    </row>
    <row r="1192" spans="1:15" x14ac:dyDescent="0.3">
      <c r="A1192" s="368" t="s">
        <v>726</v>
      </c>
      <c r="B1192" s="368" t="s">
        <v>379</v>
      </c>
      <c r="C1192" s="368" t="s">
        <v>195</v>
      </c>
      <c r="D1192" s="368" t="s">
        <v>195</v>
      </c>
      <c r="E1192" s="368" t="s">
        <v>196</v>
      </c>
      <c r="F1192" s="368" t="s">
        <v>195</v>
      </c>
      <c r="G1192" s="368" t="s">
        <v>927</v>
      </c>
      <c r="H1192" s="368" t="s">
        <v>337</v>
      </c>
      <c r="I1192" s="368" t="s">
        <v>784</v>
      </c>
      <c r="J1192" s="368" t="s">
        <v>745</v>
      </c>
      <c r="K1192" s="368" t="s">
        <v>818</v>
      </c>
      <c r="L1192" s="369">
        <v>2025</v>
      </c>
      <c r="M1192" s="370">
        <v>18720</v>
      </c>
      <c r="N1192" s="370">
        <v>2000</v>
      </c>
      <c r="O1192" s="368" t="s">
        <v>819</v>
      </c>
    </row>
    <row r="1193" spans="1:15" x14ac:dyDescent="0.3">
      <c r="A1193" s="368" t="s">
        <v>726</v>
      </c>
      <c r="B1193" s="368" t="s">
        <v>379</v>
      </c>
      <c r="C1193" s="368" t="s">
        <v>195</v>
      </c>
      <c r="D1193" s="368" t="s">
        <v>195</v>
      </c>
      <c r="E1193" s="368" t="s">
        <v>196</v>
      </c>
      <c r="F1193" s="368" t="s">
        <v>195</v>
      </c>
      <c r="G1193" s="368" t="s">
        <v>927</v>
      </c>
      <c r="H1193" s="368" t="s">
        <v>432</v>
      </c>
      <c r="I1193" s="368" t="s">
        <v>798</v>
      </c>
      <c r="J1193" s="368" t="s">
        <v>774</v>
      </c>
      <c r="K1193" s="368" t="s">
        <v>818</v>
      </c>
      <c r="L1193" s="369">
        <v>2025</v>
      </c>
      <c r="M1193" s="370">
        <v>51534.6</v>
      </c>
      <c r="N1193" s="370">
        <v>13214</v>
      </c>
      <c r="O1193" s="368" t="s">
        <v>821</v>
      </c>
    </row>
    <row r="1194" spans="1:15" x14ac:dyDescent="0.3">
      <c r="A1194" s="368" t="s">
        <v>726</v>
      </c>
      <c r="B1194" s="368" t="s">
        <v>379</v>
      </c>
      <c r="C1194" s="368" t="s">
        <v>195</v>
      </c>
      <c r="D1194" s="368" t="s">
        <v>195</v>
      </c>
      <c r="E1194" s="368" t="s">
        <v>196</v>
      </c>
      <c r="F1194" s="368" t="s">
        <v>195</v>
      </c>
      <c r="G1194" s="368" t="s">
        <v>927</v>
      </c>
      <c r="H1194" s="368" t="s">
        <v>539</v>
      </c>
      <c r="I1194" s="368" t="s">
        <v>789</v>
      </c>
      <c r="J1194" s="368" t="s">
        <v>740</v>
      </c>
      <c r="K1194" s="368" t="s">
        <v>818</v>
      </c>
      <c r="L1194" s="369">
        <v>2025</v>
      </c>
      <c r="M1194" s="370">
        <v>3000000.6278125001</v>
      </c>
      <c r="N1194" s="370">
        <v>329791.33750000002</v>
      </c>
      <c r="O1194" s="368" t="s">
        <v>819</v>
      </c>
    </row>
    <row r="1195" spans="1:15" x14ac:dyDescent="0.3">
      <c r="A1195" s="368" t="s">
        <v>726</v>
      </c>
      <c r="B1195" s="368" t="s">
        <v>379</v>
      </c>
      <c r="C1195" s="368" t="s">
        <v>195</v>
      </c>
      <c r="D1195" s="368" t="s">
        <v>195</v>
      </c>
      <c r="E1195" s="368" t="s">
        <v>196</v>
      </c>
      <c r="F1195" s="368" t="s">
        <v>195</v>
      </c>
      <c r="G1195" s="368" t="s">
        <v>927</v>
      </c>
      <c r="H1195" s="368" t="s">
        <v>420</v>
      </c>
      <c r="I1195" s="368" t="s">
        <v>789</v>
      </c>
      <c r="J1195" s="368" t="s">
        <v>781</v>
      </c>
      <c r="K1195" s="368" t="s">
        <v>818</v>
      </c>
      <c r="L1195" s="369">
        <v>2025</v>
      </c>
      <c r="M1195" s="370">
        <v>13691.5</v>
      </c>
      <c r="N1195" s="370">
        <v>9850</v>
      </c>
      <c r="O1195" s="368" t="s">
        <v>819</v>
      </c>
    </row>
    <row r="1196" spans="1:15" x14ac:dyDescent="0.3">
      <c r="A1196" s="368" t="s">
        <v>726</v>
      </c>
      <c r="B1196" s="368" t="s">
        <v>379</v>
      </c>
      <c r="C1196" s="368" t="s">
        <v>195</v>
      </c>
      <c r="D1196" s="368" t="s">
        <v>195</v>
      </c>
      <c r="E1196" s="368" t="s">
        <v>196</v>
      </c>
      <c r="F1196" s="368" t="s">
        <v>195</v>
      </c>
      <c r="G1196" s="368" t="s">
        <v>927</v>
      </c>
      <c r="H1196" s="368" t="s">
        <v>412</v>
      </c>
      <c r="I1196" s="368" t="s">
        <v>801</v>
      </c>
      <c r="J1196" s="368" t="s">
        <v>1186</v>
      </c>
      <c r="K1196" s="368" t="s">
        <v>818</v>
      </c>
      <c r="L1196" s="369">
        <v>2025</v>
      </c>
      <c r="M1196" s="370">
        <v>29768.9</v>
      </c>
      <c r="N1196" s="370">
        <v>1849</v>
      </c>
      <c r="O1196" s="368" t="s">
        <v>819</v>
      </c>
    </row>
    <row r="1197" spans="1:15" x14ac:dyDescent="0.3">
      <c r="A1197" s="368" t="s">
        <v>726</v>
      </c>
      <c r="B1197" s="368" t="s">
        <v>379</v>
      </c>
      <c r="C1197" s="368" t="s">
        <v>195</v>
      </c>
      <c r="D1197" s="368" t="s">
        <v>195</v>
      </c>
      <c r="E1197" s="368" t="s">
        <v>196</v>
      </c>
      <c r="F1197" s="368" t="s">
        <v>195</v>
      </c>
      <c r="G1197" s="368" t="s">
        <v>927</v>
      </c>
      <c r="H1197" s="368" t="s">
        <v>423</v>
      </c>
      <c r="I1197" s="368" t="s">
        <v>798</v>
      </c>
      <c r="J1197" s="368" t="s">
        <v>781</v>
      </c>
      <c r="K1197" s="368" t="s">
        <v>818</v>
      </c>
      <c r="L1197" s="369">
        <v>2025</v>
      </c>
      <c r="M1197" s="370">
        <v>68.400000000000006</v>
      </c>
      <c r="N1197" s="370">
        <v>12</v>
      </c>
      <c r="O1197" s="368" t="s">
        <v>819</v>
      </c>
    </row>
    <row r="1198" spans="1:15" x14ac:dyDescent="0.3">
      <c r="A1198" s="368" t="s">
        <v>726</v>
      </c>
      <c r="B1198" s="368" t="s">
        <v>379</v>
      </c>
      <c r="C1198" s="368" t="s">
        <v>195</v>
      </c>
      <c r="D1198" s="368" t="s">
        <v>195</v>
      </c>
      <c r="E1198" s="368" t="s">
        <v>196</v>
      </c>
      <c r="F1198" s="368" t="s">
        <v>195</v>
      </c>
      <c r="G1198" s="368" t="s">
        <v>927</v>
      </c>
      <c r="H1198" s="368" t="s">
        <v>566</v>
      </c>
      <c r="I1198" s="368" t="s">
        <v>798</v>
      </c>
      <c r="J1198" s="368" t="s">
        <v>767</v>
      </c>
      <c r="K1198" s="368" t="s">
        <v>818</v>
      </c>
      <c r="L1198" s="369">
        <v>2025</v>
      </c>
      <c r="M1198" s="370">
        <v>2368</v>
      </c>
      <c r="N1198" s="370">
        <v>80</v>
      </c>
      <c r="O1198" s="368" t="s">
        <v>819</v>
      </c>
    </row>
    <row r="1199" spans="1:15" x14ac:dyDescent="0.3">
      <c r="A1199" s="368" t="s">
        <v>726</v>
      </c>
      <c r="B1199" s="368" t="s">
        <v>379</v>
      </c>
      <c r="C1199" s="368" t="s">
        <v>195</v>
      </c>
      <c r="D1199" s="368" t="s">
        <v>195</v>
      </c>
      <c r="E1199" s="368" t="s">
        <v>196</v>
      </c>
      <c r="F1199" s="368" t="s">
        <v>195</v>
      </c>
      <c r="G1199" s="368" t="s">
        <v>927</v>
      </c>
      <c r="H1199" s="368" t="s">
        <v>425</v>
      </c>
      <c r="I1199" s="368" t="s">
        <v>798</v>
      </c>
      <c r="J1199" s="368" t="s">
        <v>781</v>
      </c>
      <c r="K1199" s="368" t="s">
        <v>818</v>
      </c>
      <c r="L1199" s="369">
        <v>2025</v>
      </c>
      <c r="M1199" s="370">
        <v>616.54999999999995</v>
      </c>
      <c r="N1199" s="370">
        <v>95</v>
      </c>
      <c r="O1199" s="368" t="s">
        <v>819</v>
      </c>
    </row>
    <row r="1200" spans="1:15" x14ac:dyDescent="0.3">
      <c r="A1200" s="368" t="s">
        <v>726</v>
      </c>
      <c r="B1200" s="368" t="s">
        <v>379</v>
      </c>
      <c r="C1200" s="368" t="s">
        <v>195</v>
      </c>
      <c r="D1200" s="368" t="s">
        <v>195</v>
      </c>
      <c r="E1200" s="368" t="s">
        <v>196</v>
      </c>
      <c r="F1200" s="368" t="s">
        <v>195</v>
      </c>
      <c r="G1200" s="368" t="s">
        <v>927</v>
      </c>
      <c r="H1200" s="368" t="s">
        <v>340</v>
      </c>
      <c r="I1200" s="368" t="s">
        <v>790</v>
      </c>
      <c r="J1200" s="368" t="s">
        <v>745</v>
      </c>
      <c r="K1200" s="368" t="s">
        <v>818</v>
      </c>
      <c r="L1200" s="369">
        <v>2025</v>
      </c>
      <c r="M1200" s="370">
        <v>17600</v>
      </c>
      <c r="N1200" s="370">
        <v>1600</v>
      </c>
      <c r="O1200" s="368" t="s">
        <v>819</v>
      </c>
    </row>
    <row r="1201" spans="1:15" x14ac:dyDescent="0.3">
      <c r="A1201" s="368" t="s">
        <v>726</v>
      </c>
      <c r="B1201" s="368" t="s">
        <v>379</v>
      </c>
      <c r="C1201" s="368" t="s">
        <v>195</v>
      </c>
      <c r="D1201" s="368" t="s">
        <v>195</v>
      </c>
      <c r="E1201" s="368" t="s">
        <v>196</v>
      </c>
      <c r="F1201" s="368" t="s">
        <v>195</v>
      </c>
      <c r="G1201" s="368" t="s">
        <v>927</v>
      </c>
      <c r="H1201" s="368" t="s">
        <v>414</v>
      </c>
      <c r="I1201" s="368" t="s">
        <v>801</v>
      </c>
      <c r="J1201" s="368" t="s">
        <v>1186</v>
      </c>
      <c r="K1201" s="368" t="s">
        <v>818</v>
      </c>
      <c r="L1201" s="369">
        <v>2025</v>
      </c>
      <c r="M1201" s="370">
        <v>46658.879999999997</v>
      </c>
      <c r="N1201" s="370">
        <v>2448</v>
      </c>
      <c r="O1201" s="368" t="s">
        <v>819</v>
      </c>
    </row>
    <row r="1202" spans="1:15" x14ac:dyDescent="0.3">
      <c r="A1202" s="368" t="s">
        <v>726</v>
      </c>
      <c r="B1202" s="368" t="s">
        <v>379</v>
      </c>
      <c r="C1202" s="368" t="s">
        <v>195</v>
      </c>
      <c r="D1202" s="368" t="s">
        <v>195</v>
      </c>
      <c r="E1202" s="368" t="s">
        <v>199</v>
      </c>
      <c r="F1202" s="368" t="s">
        <v>195</v>
      </c>
      <c r="G1202" s="368" t="s">
        <v>928</v>
      </c>
      <c r="H1202" s="368" t="s">
        <v>432</v>
      </c>
      <c r="I1202" s="368" t="s">
        <v>798</v>
      </c>
      <c r="J1202" s="368" t="s">
        <v>774</v>
      </c>
      <c r="K1202" s="368" t="s">
        <v>818</v>
      </c>
      <c r="L1202" s="369">
        <v>2025</v>
      </c>
      <c r="M1202" s="370">
        <v>358.8</v>
      </c>
      <c r="N1202" s="370">
        <v>92</v>
      </c>
      <c r="O1202" s="368" t="s">
        <v>821</v>
      </c>
    </row>
    <row r="1203" spans="1:15" x14ac:dyDescent="0.3">
      <c r="A1203" s="368" t="s">
        <v>726</v>
      </c>
      <c r="B1203" s="368" t="s">
        <v>379</v>
      </c>
      <c r="C1203" s="368" t="s">
        <v>195</v>
      </c>
      <c r="D1203" s="368" t="s">
        <v>195</v>
      </c>
      <c r="E1203" s="368" t="s">
        <v>199</v>
      </c>
      <c r="F1203" s="368" t="s">
        <v>195</v>
      </c>
      <c r="G1203" s="368" t="s">
        <v>928</v>
      </c>
      <c r="H1203" s="368" t="s">
        <v>539</v>
      </c>
      <c r="I1203" s="368" t="s">
        <v>789</v>
      </c>
      <c r="J1203" s="368" t="s">
        <v>740</v>
      </c>
      <c r="K1203" s="368" t="s">
        <v>818</v>
      </c>
      <c r="L1203" s="369">
        <v>2025</v>
      </c>
      <c r="M1203" s="370">
        <v>64972.800000000003</v>
      </c>
      <c r="N1203" s="370">
        <v>6912</v>
      </c>
      <c r="O1203" s="368" t="s">
        <v>819</v>
      </c>
    </row>
    <row r="1204" spans="1:15" x14ac:dyDescent="0.3">
      <c r="A1204" s="368" t="s">
        <v>726</v>
      </c>
      <c r="B1204" s="368" t="s">
        <v>379</v>
      </c>
      <c r="C1204" s="368" t="s">
        <v>195</v>
      </c>
      <c r="D1204" s="368" t="s">
        <v>195</v>
      </c>
      <c r="E1204" s="368" t="s">
        <v>197</v>
      </c>
      <c r="F1204" s="368" t="s">
        <v>195</v>
      </c>
      <c r="G1204" s="368" t="s">
        <v>929</v>
      </c>
      <c r="H1204" s="368" t="s">
        <v>539</v>
      </c>
      <c r="I1204" s="368" t="s">
        <v>789</v>
      </c>
      <c r="J1204" s="368" t="s">
        <v>740</v>
      </c>
      <c r="K1204" s="368" t="s">
        <v>818</v>
      </c>
      <c r="L1204" s="369">
        <v>2025</v>
      </c>
      <c r="M1204" s="370">
        <v>61329.19</v>
      </c>
      <c r="N1204" s="370">
        <v>6746.5</v>
      </c>
      <c r="O1204" s="368" t="s">
        <v>819</v>
      </c>
    </row>
    <row r="1205" spans="1:15" x14ac:dyDescent="0.3">
      <c r="A1205" s="368" t="s">
        <v>726</v>
      </c>
      <c r="B1205" s="368" t="s">
        <v>379</v>
      </c>
      <c r="C1205" s="368" t="s">
        <v>195</v>
      </c>
      <c r="D1205" s="368" t="s">
        <v>195</v>
      </c>
      <c r="E1205" s="368" t="s">
        <v>198</v>
      </c>
      <c r="F1205" s="368" t="s">
        <v>195</v>
      </c>
      <c r="G1205" s="368" t="s">
        <v>930</v>
      </c>
      <c r="H1205" s="368" t="s">
        <v>543</v>
      </c>
      <c r="I1205" s="368" t="s">
        <v>798</v>
      </c>
      <c r="J1205" s="368" t="s">
        <v>756</v>
      </c>
      <c r="K1205" s="368" t="s">
        <v>818</v>
      </c>
      <c r="L1205" s="369">
        <v>2025</v>
      </c>
      <c r="M1205" s="370">
        <v>50</v>
      </c>
      <c r="N1205" s="370">
        <v>10</v>
      </c>
      <c r="O1205" s="368" t="s">
        <v>819</v>
      </c>
    </row>
    <row r="1206" spans="1:15" x14ac:dyDescent="0.3">
      <c r="A1206" s="368" t="s">
        <v>726</v>
      </c>
      <c r="B1206" s="368" t="s">
        <v>379</v>
      </c>
      <c r="C1206" s="368" t="s">
        <v>195</v>
      </c>
      <c r="D1206" s="368" t="s">
        <v>195</v>
      </c>
      <c r="E1206" s="368" t="s">
        <v>198</v>
      </c>
      <c r="F1206" s="368" t="s">
        <v>195</v>
      </c>
      <c r="G1206" s="368" t="s">
        <v>930</v>
      </c>
      <c r="H1206" s="368" t="s">
        <v>398</v>
      </c>
      <c r="I1206" s="368" t="s">
        <v>786</v>
      </c>
      <c r="J1206" s="368" t="s">
        <v>770</v>
      </c>
      <c r="K1206" s="368" t="s">
        <v>818</v>
      </c>
      <c r="L1206" s="369">
        <v>2025</v>
      </c>
      <c r="M1206" s="370">
        <v>10200</v>
      </c>
      <c r="N1206" s="370">
        <v>1360</v>
      </c>
      <c r="O1206" s="368" t="s">
        <v>819</v>
      </c>
    </row>
    <row r="1207" spans="1:15" x14ac:dyDescent="0.3">
      <c r="A1207" s="368" t="s">
        <v>726</v>
      </c>
      <c r="B1207" s="368" t="s">
        <v>379</v>
      </c>
      <c r="C1207" s="368" t="s">
        <v>195</v>
      </c>
      <c r="D1207" s="368" t="s">
        <v>195</v>
      </c>
      <c r="E1207" s="368" t="s">
        <v>198</v>
      </c>
      <c r="F1207" s="368" t="s">
        <v>195</v>
      </c>
      <c r="G1207" s="368" t="s">
        <v>930</v>
      </c>
      <c r="H1207" s="368" t="s">
        <v>330</v>
      </c>
      <c r="I1207" s="368" t="s">
        <v>788</v>
      </c>
      <c r="J1207" s="368" t="s">
        <v>745</v>
      </c>
      <c r="K1207" s="368" t="s">
        <v>818</v>
      </c>
      <c r="L1207" s="369">
        <v>2025</v>
      </c>
      <c r="M1207" s="370">
        <v>107830.39999999999</v>
      </c>
      <c r="N1207" s="370">
        <v>6739.4</v>
      </c>
      <c r="O1207" s="368" t="s">
        <v>819</v>
      </c>
    </row>
    <row r="1208" spans="1:15" x14ac:dyDescent="0.3">
      <c r="A1208" s="368" t="s">
        <v>726</v>
      </c>
      <c r="B1208" s="368" t="s">
        <v>379</v>
      </c>
      <c r="C1208" s="368" t="s">
        <v>195</v>
      </c>
      <c r="D1208" s="368" t="s">
        <v>195</v>
      </c>
      <c r="E1208" s="368" t="s">
        <v>198</v>
      </c>
      <c r="F1208" s="368" t="s">
        <v>195</v>
      </c>
      <c r="G1208" s="368" t="s">
        <v>930</v>
      </c>
      <c r="H1208" s="368" t="s">
        <v>432</v>
      </c>
      <c r="I1208" s="368" t="s">
        <v>798</v>
      </c>
      <c r="J1208" s="368" t="s">
        <v>774</v>
      </c>
      <c r="K1208" s="368" t="s">
        <v>818</v>
      </c>
      <c r="L1208" s="369">
        <v>2025</v>
      </c>
      <c r="M1208" s="370">
        <v>31956.6</v>
      </c>
      <c r="N1208" s="370">
        <v>8194</v>
      </c>
      <c r="O1208" s="368" t="s">
        <v>821</v>
      </c>
    </row>
    <row r="1209" spans="1:15" x14ac:dyDescent="0.3">
      <c r="A1209" s="368" t="s">
        <v>726</v>
      </c>
      <c r="B1209" s="368" t="s">
        <v>379</v>
      </c>
      <c r="C1209" s="368" t="s">
        <v>195</v>
      </c>
      <c r="D1209" s="368" t="s">
        <v>195</v>
      </c>
      <c r="E1209" s="368" t="s">
        <v>198</v>
      </c>
      <c r="F1209" s="368" t="s">
        <v>195</v>
      </c>
      <c r="G1209" s="368" t="s">
        <v>930</v>
      </c>
      <c r="H1209" s="368" t="s">
        <v>539</v>
      </c>
      <c r="I1209" s="368" t="s">
        <v>789</v>
      </c>
      <c r="J1209" s="368" t="s">
        <v>740</v>
      </c>
      <c r="K1209" s="368" t="s">
        <v>818</v>
      </c>
      <c r="L1209" s="369">
        <v>2025</v>
      </c>
      <c r="M1209" s="370">
        <v>45971.839999999997</v>
      </c>
      <c r="N1209" s="370">
        <v>4865.6000000000004</v>
      </c>
      <c r="O1209" s="368" t="s">
        <v>819</v>
      </c>
    </row>
    <row r="1210" spans="1:15" x14ac:dyDescent="0.3">
      <c r="A1210" s="368" t="s">
        <v>726</v>
      </c>
      <c r="B1210" s="368" t="s">
        <v>379</v>
      </c>
      <c r="C1210" s="368" t="s">
        <v>195</v>
      </c>
      <c r="D1210" s="368" t="s">
        <v>195</v>
      </c>
      <c r="E1210" s="368" t="s">
        <v>198</v>
      </c>
      <c r="F1210" s="368" t="s">
        <v>195</v>
      </c>
      <c r="G1210" s="368" t="s">
        <v>930</v>
      </c>
      <c r="H1210" s="368" t="s">
        <v>420</v>
      </c>
      <c r="I1210" s="368" t="s">
        <v>789</v>
      </c>
      <c r="J1210" s="368" t="s">
        <v>781</v>
      </c>
      <c r="K1210" s="368" t="s">
        <v>818</v>
      </c>
      <c r="L1210" s="369">
        <v>2025</v>
      </c>
      <c r="M1210" s="370">
        <v>2282.38</v>
      </c>
      <c r="N1210" s="370">
        <v>1642</v>
      </c>
      <c r="O1210" s="368" t="s">
        <v>819</v>
      </c>
    </row>
    <row r="1211" spans="1:15" x14ac:dyDescent="0.3">
      <c r="A1211" s="368" t="s">
        <v>726</v>
      </c>
      <c r="B1211" s="368" t="s">
        <v>379</v>
      </c>
      <c r="C1211" s="368" t="s">
        <v>195</v>
      </c>
      <c r="D1211" s="368" t="s">
        <v>195</v>
      </c>
      <c r="E1211" s="368" t="s">
        <v>931</v>
      </c>
      <c r="F1211" s="368" t="s">
        <v>195</v>
      </c>
      <c r="G1211" s="368" t="s">
        <v>932</v>
      </c>
      <c r="H1211" s="368" t="s">
        <v>412</v>
      </c>
      <c r="I1211" s="368" t="s">
        <v>801</v>
      </c>
      <c r="J1211" s="368" t="s">
        <v>1186</v>
      </c>
      <c r="K1211" s="368" t="s">
        <v>818</v>
      </c>
      <c r="L1211" s="369">
        <v>2025</v>
      </c>
      <c r="M1211" s="370">
        <v>317894.5</v>
      </c>
      <c r="N1211" s="370">
        <v>19745</v>
      </c>
      <c r="O1211" s="368" t="s">
        <v>819</v>
      </c>
    </row>
    <row r="1212" spans="1:15" x14ac:dyDescent="0.3">
      <c r="A1212" s="368" t="s">
        <v>726</v>
      </c>
      <c r="B1212" s="368" t="s">
        <v>379</v>
      </c>
      <c r="C1212" s="368" t="s">
        <v>195</v>
      </c>
      <c r="D1212" s="368" t="s">
        <v>195</v>
      </c>
      <c r="E1212" s="368" t="s">
        <v>931</v>
      </c>
      <c r="F1212" s="368" t="s">
        <v>195</v>
      </c>
      <c r="G1212" s="368" t="s">
        <v>932</v>
      </c>
      <c r="H1212" s="368" t="s">
        <v>339</v>
      </c>
      <c r="I1212" s="368" t="s">
        <v>790</v>
      </c>
      <c r="J1212" s="368" t="s">
        <v>745</v>
      </c>
      <c r="K1212" s="368" t="s">
        <v>818</v>
      </c>
      <c r="L1212" s="369">
        <v>2025</v>
      </c>
      <c r="M1212" s="370">
        <v>9140</v>
      </c>
      <c r="N1212" s="370">
        <v>457</v>
      </c>
      <c r="O1212" s="368" t="s">
        <v>819</v>
      </c>
    </row>
    <row r="1213" spans="1:15" x14ac:dyDescent="0.3">
      <c r="A1213" s="368" t="s">
        <v>726</v>
      </c>
      <c r="B1213" s="368" t="s">
        <v>379</v>
      </c>
      <c r="C1213" s="368" t="s">
        <v>195</v>
      </c>
      <c r="D1213" s="368" t="s">
        <v>195</v>
      </c>
      <c r="E1213" s="368" t="s">
        <v>931</v>
      </c>
      <c r="F1213" s="368" t="s">
        <v>195</v>
      </c>
      <c r="G1213" s="368" t="s">
        <v>932</v>
      </c>
      <c r="H1213" s="368" t="s">
        <v>414</v>
      </c>
      <c r="I1213" s="368" t="s">
        <v>801</v>
      </c>
      <c r="J1213" s="368" t="s">
        <v>1186</v>
      </c>
      <c r="K1213" s="368" t="s">
        <v>818</v>
      </c>
      <c r="L1213" s="369">
        <v>2025</v>
      </c>
      <c r="M1213" s="370">
        <v>487554.8</v>
      </c>
      <c r="N1213" s="370">
        <v>25580</v>
      </c>
      <c r="O1213" s="368" t="s">
        <v>819</v>
      </c>
    </row>
    <row r="1214" spans="1:15" x14ac:dyDescent="0.3">
      <c r="A1214" s="368" t="s">
        <v>726</v>
      </c>
      <c r="B1214" s="368" t="s">
        <v>379</v>
      </c>
      <c r="C1214" s="368" t="s">
        <v>200</v>
      </c>
      <c r="D1214" s="368" t="s">
        <v>201</v>
      </c>
      <c r="E1214" s="368" t="s">
        <v>1218</v>
      </c>
      <c r="F1214" s="368" t="s">
        <v>933</v>
      </c>
      <c r="G1214" s="368" t="s">
        <v>1219</v>
      </c>
      <c r="H1214" s="368" t="s">
        <v>334</v>
      </c>
      <c r="I1214" s="368" t="s">
        <v>790</v>
      </c>
      <c r="J1214" s="368" t="s">
        <v>745</v>
      </c>
      <c r="K1214" s="368" t="s">
        <v>818</v>
      </c>
      <c r="L1214" s="369">
        <v>2025</v>
      </c>
      <c r="M1214" s="370">
        <v>425.04</v>
      </c>
      <c r="N1214" s="370">
        <v>24</v>
      </c>
      <c r="O1214" s="368" t="s">
        <v>819</v>
      </c>
    </row>
    <row r="1215" spans="1:15" x14ac:dyDescent="0.3">
      <c r="A1215" s="368" t="s">
        <v>726</v>
      </c>
      <c r="B1215" s="368" t="s">
        <v>379</v>
      </c>
      <c r="C1215" s="368" t="s">
        <v>200</v>
      </c>
      <c r="D1215" s="368" t="s">
        <v>201</v>
      </c>
      <c r="E1215" s="368" t="s">
        <v>210</v>
      </c>
      <c r="F1215" s="368" t="s">
        <v>933</v>
      </c>
      <c r="G1215" s="368" t="s">
        <v>934</v>
      </c>
      <c r="H1215" s="368" t="s">
        <v>539</v>
      </c>
      <c r="I1215" s="368" t="s">
        <v>789</v>
      </c>
      <c r="J1215" s="368" t="s">
        <v>740</v>
      </c>
      <c r="K1215" s="368" t="s">
        <v>818</v>
      </c>
      <c r="L1215" s="369">
        <v>2025</v>
      </c>
      <c r="M1215" s="370">
        <v>1443.84</v>
      </c>
      <c r="N1215" s="370">
        <v>153.6</v>
      </c>
      <c r="O1215" s="368" t="s">
        <v>819</v>
      </c>
    </row>
    <row r="1216" spans="1:15" x14ac:dyDescent="0.3">
      <c r="A1216" s="368" t="s">
        <v>726</v>
      </c>
      <c r="B1216" s="368" t="s">
        <v>379</v>
      </c>
      <c r="C1216" s="368" t="s">
        <v>200</v>
      </c>
      <c r="D1216" s="368" t="s">
        <v>201</v>
      </c>
      <c r="E1216" s="368" t="s">
        <v>202</v>
      </c>
      <c r="F1216" s="368" t="s">
        <v>933</v>
      </c>
      <c r="G1216" s="368" t="s">
        <v>935</v>
      </c>
      <c r="H1216" s="368" t="s">
        <v>483</v>
      </c>
      <c r="I1216" s="368" t="s">
        <v>788</v>
      </c>
      <c r="J1216" s="368" t="s">
        <v>1185</v>
      </c>
      <c r="K1216" s="368" t="s">
        <v>818</v>
      </c>
      <c r="L1216" s="369">
        <v>2025</v>
      </c>
      <c r="M1216" s="370">
        <v>27436.5</v>
      </c>
      <c r="N1216" s="370">
        <v>2613</v>
      </c>
      <c r="O1216" s="368" t="s">
        <v>819</v>
      </c>
    </row>
    <row r="1217" spans="1:15" x14ac:dyDescent="0.3">
      <c r="A1217" s="368" t="s">
        <v>726</v>
      </c>
      <c r="B1217" s="368" t="s">
        <v>379</v>
      </c>
      <c r="C1217" s="368" t="s">
        <v>200</v>
      </c>
      <c r="D1217" s="368" t="s">
        <v>201</v>
      </c>
      <c r="E1217" s="368" t="s">
        <v>202</v>
      </c>
      <c r="F1217" s="368" t="s">
        <v>933</v>
      </c>
      <c r="G1217" s="368" t="s">
        <v>935</v>
      </c>
      <c r="H1217" s="368" t="s">
        <v>487</v>
      </c>
      <c r="I1217" s="368" t="s">
        <v>798</v>
      </c>
      <c r="J1217" s="368" t="s">
        <v>1185</v>
      </c>
      <c r="K1217" s="368" t="s">
        <v>818</v>
      </c>
      <c r="L1217" s="369">
        <v>2025</v>
      </c>
      <c r="M1217" s="370">
        <v>2000</v>
      </c>
      <c r="N1217" s="370">
        <v>200</v>
      </c>
      <c r="O1217" s="368" t="s">
        <v>819</v>
      </c>
    </row>
    <row r="1218" spans="1:15" x14ac:dyDescent="0.3">
      <c r="A1218" s="368" t="s">
        <v>726</v>
      </c>
      <c r="B1218" s="368" t="s">
        <v>379</v>
      </c>
      <c r="C1218" s="368" t="s">
        <v>200</v>
      </c>
      <c r="D1218" s="368" t="s">
        <v>201</v>
      </c>
      <c r="E1218" s="368" t="s">
        <v>202</v>
      </c>
      <c r="F1218" s="368" t="s">
        <v>933</v>
      </c>
      <c r="G1218" s="368" t="s">
        <v>935</v>
      </c>
      <c r="H1218" s="368" t="s">
        <v>568</v>
      </c>
      <c r="I1218" s="368" t="s">
        <v>799</v>
      </c>
      <c r="J1218" s="368" t="s">
        <v>776</v>
      </c>
      <c r="K1218" s="368" t="s">
        <v>818</v>
      </c>
      <c r="L1218" s="369">
        <v>2025</v>
      </c>
      <c r="M1218" s="370">
        <v>10490.55</v>
      </c>
      <c r="N1218" s="370">
        <v>105</v>
      </c>
      <c r="O1218" s="368" t="s">
        <v>819</v>
      </c>
    </row>
    <row r="1219" spans="1:15" x14ac:dyDescent="0.3">
      <c r="A1219" s="368" t="s">
        <v>726</v>
      </c>
      <c r="B1219" s="368" t="s">
        <v>379</v>
      </c>
      <c r="C1219" s="368" t="s">
        <v>200</v>
      </c>
      <c r="D1219" s="368" t="s">
        <v>201</v>
      </c>
      <c r="E1219" s="368" t="s">
        <v>202</v>
      </c>
      <c r="F1219" s="368" t="s">
        <v>933</v>
      </c>
      <c r="G1219" s="368" t="s">
        <v>935</v>
      </c>
      <c r="H1219" s="368" t="s">
        <v>499</v>
      </c>
      <c r="I1219" s="368" t="s">
        <v>798</v>
      </c>
      <c r="J1219" s="368" t="s">
        <v>1185</v>
      </c>
      <c r="K1219" s="368" t="s">
        <v>818</v>
      </c>
      <c r="L1219" s="369">
        <v>2025</v>
      </c>
      <c r="M1219" s="370">
        <v>60000</v>
      </c>
      <c r="N1219" s="370">
        <v>10000</v>
      </c>
      <c r="O1219" s="368" t="s">
        <v>819</v>
      </c>
    </row>
    <row r="1220" spans="1:15" x14ac:dyDescent="0.3">
      <c r="A1220" s="368" t="s">
        <v>726</v>
      </c>
      <c r="B1220" s="368" t="s">
        <v>379</v>
      </c>
      <c r="C1220" s="368" t="s">
        <v>200</v>
      </c>
      <c r="D1220" s="368" t="s">
        <v>201</v>
      </c>
      <c r="E1220" s="368" t="s">
        <v>202</v>
      </c>
      <c r="F1220" s="368" t="s">
        <v>933</v>
      </c>
      <c r="G1220" s="368" t="s">
        <v>935</v>
      </c>
      <c r="H1220" s="368" t="s">
        <v>549</v>
      </c>
      <c r="I1220" s="368" t="s">
        <v>801</v>
      </c>
      <c r="J1220" s="368" t="s">
        <v>760</v>
      </c>
      <c r="K1220" s="368" t="s">
        <v>818</v>
      </c>
      <c r="L1220" s="369">
        <v>2025</v>
      </c>
      <c r="M1220" s="370">
        <v>14563.2</v>
      </c>
      <c r="N1220" s="370">
        <v>11840</v>
      </c>
      <c r="O1220" s="368" t="s">
        <v>819</v>
      </c>
    </row>
    <row r="1221" spans="1:15" x14ac:dyDescent="0.3">
      <c r="A1221" s="368" t="s">
        <v>726</v>
      </c>
      <c r="B1221" s="368" t="s">
        <v>379</v>
      </c>
      <c r="C1221" s="368" t="s">
        <v>200</v>
      </c>
      <c r="D1221" s="368" t="s">
        <v>201</v>
      </c>
      <c r="E1221" s="368" t="s">
        <v>202</v>
      </c>
      <c r="F1221" s="368" t="s">
        <v>933</v>
      </c>
      <c r="G1221" s="368" t="s">
        <v>935</v>
      </c>
      <c r="H1221" s="368" t="s">
        <v>319</v>
      </c>
      <c r="I1221" s="368" t="s">
        <v>789</v>
      </c>
      <c r="J1221" s="368" t="s">
        <v>745</v>
      </c>
      <c r="K1221" s="368" t="s">
        <v>818</v>
      </c>
      <c r="L1221" s="369">
        <v>2025</v>
      </c>
      <c r="M1221" s="370">
        <v>7424.0240000000003</v>
      </c>
      <c r="N1221" s="370">
        <v>417.08</v>
      </c>
      <c r="O1221" s="368" t="s">
        <v>819</v>
      </c>
    </row>
    <row r="1222" spans="1:15" x14ac:dyDescent="0.3">
      <c r="A1222" s="368" t="s">
        <v>726</v>
      </c>
      <c r="B1222" s="368" t="s">
        <v>379</v>
      </c>
      <c r="C1222" s="368" t="s">
        <v>200</v>
      </c>
      <c r="D1222" s="368" t="s">
        <v>201</v>
      </c>
      <c r="E1222" s="368" t="s">
        <v>202</v>
      </c>
      <c r="F1222" s="368" t="s">
        <v>933</v>
      </c>
      <c r="G1222" s="368" t="s">
        <v>935</v>
      </c>
      <c r="H1222" s="368" t="s">
        <v>550</v>
      </c>
      <c r="I1222" s="368" t="s">
        <v>801</v>
      </c>
      <c r="J1222" s="368" t="s">
        <v>760</v>
      </c>
      <c r="K1222" s="368" t="s">
        <v>818</v>
      </c>
      <c r="L1222" s="369">
        <v>2025</v>
      </c>
      <c r="M1222" s="370">
        <v>352040</v>
      </c>
      <c r="N1222" s="370">
        <v>270800</v>
      </c>
      <c r="O1222" s="368" t="s">
        <v>819</v>
      </c>
    </row>
    <row r="1223" spans="1:15" x14ac:dyDescent="0.3">
      <c r="A1223" s="368" t="s">
        <v>726</v>
      </c>
      <c r="B1223" s="368" t="s">
        <v>379</v>
      </c>
      <c r="C1223" s="368" t="s">
        <v>200</v>
      </c>
      <c r="D1223" s="368" t="s">
        <v>201</v>
      </c>
      <c r="E1223" s="368" t="s">
        <v>202</v>
      </c>
      <c r="F1223" s="368" t="s">
        <v>933</v>
      </c>
      <c r="G1223" s="368" t="s">
        <v>935</v>
      </c>
      <c r="H1223" s="368" t="s">
        <v>501</v>
      </c>
      <c r="I1223" s="368" t="s">
        <v>785</v>
      </c>
      <c r="J1223" s="368" t="s">
        <v>1185</v>
      </c>
      <c r="K1223" s="368" t="s">
        <v>818</v>
      </c>
      <c r="L1223" s="369">
        <v>2025</v>
      </c>
      <c r="M1223" s="370">
        <v>17850</v>
      </c>
      <c r="N1223" s="370">
        <v>2100</v>
      </c>
      <c r="O1223" s="368" t="s">
        <v>819</v>
      </c>
    </row>
    <row r="1224" spans="1:15" x14ac:dyDescent="0.3">
      <c r="A1224" s="368" t="s">
        <v>726</v>
      </c>
      <c r="B1224" s="368" t="s">
        <v>379</v>
      </c>
      <c r="C1224" s="368" t="s">
        <v>200</v>
      </c>
      <c r="D1224" s="368" t="s">
        <v>201</v>
      </c>
      <c r="E1224" s="368" t="s">
        <v>202</v>
      </c>
      <c r="F1224" s="368" t="s">
        <v>933</v>
      </c>
      <c r="G1224" s="368" t="s">
        <v>935</v>
      </c>
      <c r="H1224" s="368" t="s">
        <v>320</v>
      </c>
      <c r="I1224" s="368" t="s">
        <v>797</v>
      </c>
      <c r="J1224" s="368" t="s">
        <v>745</v>
      </c>
      <c r="K1224" s="368" t="s">
        <v>818</v>
      </c>
      <c r="L1224" s="369">
        <v>2025</v>
      </c>
      <c r="M1224" s="370">
        <v>10491.895</v>
      </c>
      <c r="N1224" s="370">
        <v>1104.4100000000001</v>
      </c>
      <c r="O1224" s="368" t="s">
        <v>819</v>
      </c>
    </row>
    <row r="1225" spans="1:15" x14ac:dyDescent="0.3">
      <c r="A1225" s="368" t="s">
        <v>726</v>
      </c>
      <c r="B1225" s="368" t="s">
        <v>379</v>
      </c>
      <c r="C1225" s="368" t="s">
        <v>200</v>
      </c>
      <c r="D1225" s="368" t="s">
        <v>201</v>
      </c>
      <c r="E1225" s="368" t="s">
        <v>202</v>
      </c>
      <c r="F1225" s="368" t="s">
        <v>933</v>
      </c>
      <c r="G1225" s="368" t="s">
        <v>935</v>
      </c>
      <c r="H1225" s="368" t="s">
        <v>503</v>
      </c>
      <c r="I1225" s="368" t="s">
        <v>788</v>
      </c>
      <c r="J1225" s="368" t="s">
        <v>1185</v>
      </c>
      <c r="K1225" s="368" t="s">
        <v>818</v>
      </c>
      <c r="L1225" s="369">
        <v>2025</v>
      </c>
      <c r="M1225" s="370">
        <v>70000</v>
      </c>
      <c r="N1225" s="370">
        <v>5000</v>
      </c>
      <c r="O1225" s="368" t="s">
        <v>819</v>
      </c>
    </row>
    <row r="1226" spans="1:15" x14ac:dyDescent="0.3">
      <c r="A1226" s="368" t="s">
        <v>726</v>
      </c>
      <c r="B1226" s="368" t="s">
        <v>379</v>
      </c>
      <c r="C1226" s="368" t="s">
        <v>200</v>
      </c>
      <c r="D1226" s="368" t="s">
        <v>201</v>
      </c>
      <c r="E1226" s="368" t="s">
        <v>202</v>
      </c>
      <c r="F1226" s="368" t="s">
        <v>933</v>
      </c>
      <c r="G1226" s="368" t="s">
        <v>935</v>
      </c>
      <c r="H1226" s="368" t="s">
        <v>554</v>
      </c>
      <c r="I1226" s="368" t="s">
        <v>801</v>
      </c>
      <c r="J1226" s="368" t="s">
        <v>760</v>
      </c>
      <c r="K1226" s="368" t="s">
        <v>818</v>
      </c>
      <c r="L1226" s="369">
        <v>2025</v>
      </c>
      <c r="M1226" s="370">
        <v>127500</v>
      </c>
      <c r="N1226" s="370">
        <v>34000</v>
      </c>
      <c r="O1226" s="368" t="s">
        <v>819</v>
      </c>
    </row>
    <row r="1227" spans="1:15" x14ac:dyDescent="0.3">
      <c r="A1227" s="368" t="s">
        <v>726</v>
      </c>
      <c r="B1227" s="368" t="s">
        <v>379</v>
      </c>
      <c r="C1227" s="368" t="s">
        <v>200</v>
      </c>
      <c r="D1227" s="368" t="s">
        <v>201</v>
      </c>
      <c r="E1227" s="368" t="s">
        <v>202</v>
      </c>
      <c r="F1227" s="368" t="s">
        <v>933</v>
      </c>
      <c r="G1227" s="368" t="s">
        <v>935</v>
      </c>
      <c r="H1227" s="368" t="s">
        <v>506</v>
      </c>
      <c r="I1227" s="368" t="s">
        <v>798</v>
      </c>
      <c r="J1227" s="368" t="s">
        <v>1185</v>
      </c>
      <c r="K1227" s="368" t="s">
        <v>818</v>
      </c>
      <c r="L1227" s="369">
        <v>2025</v>
      </c>
      <c r="M1227" s="370">
        <v>50460</v>
      </c>
      <c r="N1227" s="370">
        <v>2900</v>
      </c>
      <c r="O1227" s="368" t="s">
        <v>819</v>
      </c>
    </row>
    <row r="1228" spans="1:15" x14ac:dyDescent="0.3">
      <c r="A1228" s="368" t="s">
        <v>726</v>
      </c>
      <c r="B1228" s="368" t="s">
        <v>379</v>
      </c>
      <c r="C1228" s="368" t="s">
        <v>200</v>
      </c>
      <c r="D1228" s="368" t="s">
        <v>201</v>
      </c>
      <c r="E1228" s="368" t="s">
        <v>202</v>
      </c>
      <c r="F1228" s="368" t="s">
        <v>933</v>
      </c>
      <c r="G1228" s="368" t="s">
        <v>935</v>
      </c>
      <c r="H1228" s="368" t="s">
        <v>322</v>
      </c>
      <c r="I1228" s="368" t="s">
        <v>796</v>
      </c>
      <c r="J1228" s="368" t="s">
        <v>745</v>
      </c>
      <c r="K1228" s="368" t="s">
        <v>818</v>
      </c>
      <c r="L1228" s="369">
        <v>2025</v>
      </c>
      <c r="M1228" s="370">
        <v>201.08</v>
      </c>
      <c r="N1228" s="370">
        <v>11</v>
      </c>
      <c r="O1228" s="368" t="s">
        <v>819</v>
      </c>
    </row>
    <row r="1229" spans="1:15" x14ac:dyDescent="0.3">
      <c r="A1229" s="368" t="s">
        <v>726</v>
      </c>
      <c r="B1229" s="368" t="s">
        <v>379</v>
      </c>
      <c r="C1229" s="368" t="s">
        <v>200</v>
      </c>
      <c r="D1229" s="368" t="s">
        <v>201</v>
      </c>
      <c r="E1229" s="368" t="s">
        <v>202</v>
      </c>
      <c r="F1229" s="368" t="s">
        <v>933</v>
      </c>
      <c r="G1229" s="368" t="s">
        <v>935</v>
      </c>
      <c r="H1229" s="368" t="s">
        <v>542</v>
      </c>
      <c r="I1229" s="368" t="s">
        <v>800</v>
      </c>
      <c r="J1229" s="368" t="s">
        <v>745</v>
      </c>
      <c r="K1229" s="368" t="s">
        <v>818</v>
      </c>
      <c r="L1229" s="369">
        <v>2025</v>
      </c>
      <c r="M1229" s="370">
        <v>49266.62</v>
      </c>
      <c r="N1229" s="370">
        <v>3789.74</v>
      </c>
      <c r="O1229" s="368" t="s">
        <v>819</v>
      </c>
    </row>
    <row r="1230" spans="1:15" x14ac:dyDescent="0.3">
      <c r="A1230" s="368" t="s">
        <v>726</v>
      </c>
      <c r="B1230" s="368" t="s">
        <v>379</v>
      </c>
      <c r="C1230" s="368" t="s">
        <v>200</v>
      </c>
      <c r="D1230" s="368" t="s">
        <v>201</v>
      </c>
      <c r="E1230" s="368" t="s">
        <v>202</v>
      </c>
      <c r="F1230" s="368" t="s">
        <v>933</v>
      </c>
      <c r="G1230" s="368" t="s">
        <v>935</v>
      </c>
      <c r="H1230" s="368" t="s">
        <v>329</v>
      </c>
      <c r="I1230" s="368" t="s">
        <v>799</v>
      </c>
      <c r="J1230" s="368" t="s">
        <v>745</v>
      </c>
      <c r="K1230" s="368" t="s">
        <v>818</v>
      </c>
      <c r="L1230" s="369">
        <v>2025</v>
      </c>
      <c r="M1230" s="370">
        <v>156.63999999999999</v>
      </c>
      <c r="N1230" s="370">
        <v>14.24</v>
      </c>
      <c r="O1230" s="368" t="s">
        <v>819</v>
      </c>
    </row>
    <row r="1231" spans="1:15" x14ac:dyDescent="0.3">
      <c r="A1231" s="368" t="s">
        <v>726</v>
      </c>
      <c r="B1231" s="368" t="s">
        <v>379</v>
      </c>
      <c r="C1231" s="368" t="s">
        <v>200</v>
      </c>
      <c r="D1231" s="368" t="s">
        <v>201</v>
      </c>
      <c r="E1231" s="368" t="s">
        <v>202</v>
      </c>
      <c r="F1231" s="368" t="s">
        <v>933</v>
      </c>
      <c r="G1231" s="368" t="s">
        <v>935</v>
      </c>
      <c r="H1231" s="368" t="s">
        <v>330</v>
      </c>
      <c r="I1231" s="368" t="s">
        <v>788</v>
      </c>
      <c r="J1231" s="368" t="s">
        <v>745</v>
      </c>
      <c r="K1231" s="368" t="s">
        <v>818</v>
      </c>
      <c r="L1231" s="369">
        <v>2025</v>
      </c>
      <c r="M1231" s="370">
        <v>8361729.5999999996</v>
      </c>
      <c r="N1231" s="370">
        <v>522608.1</v>
      </c>
      <c r="O1231" s="368" t="s">
        <v>819</v>
      </c>
    </row>
    <row r="1232" spans="1:15" x14ac:dyDescent="0.3">
      <c r="A1232" s="368" t="s">
        <v>726</v>
      </c>
      <c r="B1232" s="368" t="s">
        <v>379</v>
      </c>
      <c r="C1232" s="368" t="s">
        <v>200</v>
      </c>
      <c r="D1232" s="368" t="s">
        <v>201</v>
      </c>
      <c r="E1232" s="368" t="s">
        <v>202</v>
      </c>
      <c r="F1232" s="368" t="s">
        <v>933</v>
      </c>
      <c r="G1232" s="368" t="s">
        <v>935</v>
      </c>
      <c r="H1232" s="368" t="s">
        <v>334</v>
      </c>
      <c r="I1232" s="368" t="s">
        <v>790</v>
      </c>
      <c r="J1232" s="368" t="s">
        <v>745</v>
      </c>
      <c r="K1232" s="368" t="s">
        <v>818</v>
      </c>
      <c r="L1232" s="369">
        <v>2025</v>
      </c>
      <c r="M1232" s="370">
        <v>779.24</v>
      </c>
      <c r="N1232" s="370">
        <v>44</v>
      </c>
      <c r="O1232" s="368" t="s">
        <v>819</v>
      </c>
    </row>
    <row r="1233" spans="1:15" x14ac:dyDescent="0.3">
      <c r="A1233" s="368" t="s">
        <v>726</v>
      </c>
      <c r="B1233" s="368" t="s">
        <v>379</v>
      </c>
      <c r="C1233" s="368" t="s">
        <v>200</v>
      </c>
      <c r="D1233" s="368" t="s">
        <v>201</v>
      </c>
      <c r="E1233" s="368" t="s">
        <v>202</v>
      </c>
      <c r="F1233" s="368" t="s">
        <v>933</v>
      </c>
      <c r="G1233" s="368" t="s">
        <v>935</v>
      </c>
      <c r="H1233" s="368" t="s">
        <v>567</v>
      </c>
      <c r="I1233" s="368" t="s">
        <v>795</v>
      </c>
      <c r="J1233" s="368" t="s">
        <v>773</v>
      </c>
      <c r="K1233" s="368" t="s">
        <v>818</v>
      </c>
      <c r="L1233" s="369">
        <v>2025</v>
      </c>
      <c r="M1233" s="370">
        <v>102</v>
      </c>
      <c r="N1233" s="370">
        <v>50</v>
      </c>
      <c r="O1233" s="368" t="s">
        <v>821</v>
      </c>
    </row>
    <row r="1234" spans="1:15" x14ac:dyDescent="0.3">
      <c r="A1234" s="368" t="s">
        <v>726</v>
      </c>
      <c r="B1234" s="368" t="s">
        <v>379</v>
      </c>
      <c r="C1234" s="368" t="s">
        <v>200</v>
      </c>
      <c r="D1234" s="368" t="s">
        <v>201</v>
      </c>
      <c r="E1234" s="368" t="s">
        <v>202</v>
      </c>
      <c r="F1234" s="368" t="s">
        <v>933</v>
      </c>
      <c r="G1234" s="368" t="s">
        <v>935</v>
      </c>
      <c r="H1234" s="368" t="s">
        <v>508</v>
      </c>
      <c r="I1234" s="368" t="s">
        <v>798</v>
      </c>
      <c r="J1234" s="368" t="s">
        <v>1185</v>
      </c>
      <c r="K1234" s="368" t="s">
        <v>818</v>
      </c>
      <c r="L1234" s="369">
        <v>2025</v>
      </c>
      <c r="M1234" s="370">
        <v>70000</v>
      </c>
      <c r="N1234" s="370">
        <v>10000</v>
      </c>
      <c r="O1234" s="368" t="s">
        <v>819</v>
      </c>
    </row>
    <row r="1235" spans="1:15" x14ac:dyDescent="0.3">
      <c r="A1235" s="368" t="s">
        <v>726</v>
      </c>
      <c r="B1235" s="368" t="s">
        <v>379</v>
      </c>
      <c r="C1235" s="368" t="s">
        <v>200</v>
      </c>
      <c r="D1235" s="368" t="s">
        <v>201</v>
      </c>
      <c r="E1235" s="368" t="s">
        <v>202</v>
      </c>
      <c r="F1235" s="368" t="s">
        <v>933</v>
      </c>
      <c r="G1235" s="368" t="s">
        <v>935</v>
      </c>
      <c r="H1235" s="368" t="s">
        <v>509</v>
      </c>
      <c r="I1235" s="368" t="s">
        <v>798</v>
      </c>
      <c r="J1235" s="368" t="s">
        <v>1185</v>
      </c>
      <c r="K1235" s="368" t="s">
        <v>818</v>
      </c>
      <c r="L1235" s="369">
        <v>2025</v>
      </c>
      <c r="M1235" s="370">
        <v>23.321799487183402</v>
      </c>
      <c r="N1235" s="370">
        <v>3</v>
      </c>
      <c r="O1235" s="368" t="s">
        <v>819</v>
      </c>
    </row>
    <row r="1236" spans="1:15" x14ac:dyDescent="0.3">
      <c r="A1236" s="368" t="s">
        <v>726</v>
      </c>
      <c r="B1236" s="368" t="s">
        <v>379</v>
      </c>
      <c r="C1236" s="368" t="s">
        <v>200</v>
      </c>
      <c r="D1236" s="368" t="s">
        <v>201</v>
      </c>
      <c r="E1236" s="368" t="s">
        <v>202</v>
      </c>
      <c r="F1236" s="368" t="s">
        <v>933</v>
      </c>
      <c r="G1236" s="368" t="s">
        <v>935</v>
      </c>
      <c r="H1236" s="368" t="s">
        <v>511</v>
      </c>
      <c r="I1236" s="368" t="s">
        <v>785</v>
      </c>
      <c r="J1236" s="368" t="s">
        <v>1185</v>
      </c>
      <c r="K1236" s="368" t="s">
        <v>818</v>
      </c>
      <c r="L1236" s="369">
        <v>2025</v>
      </c>
      <c r="M1236" s="370">
        <v>9188.5</v>
      </c>
      <c r="N1236" s="370">
        <v>1081</v>
      </c>
      <c r="O1236" s="368" t="s">
        <v>819</v>
      </c>
    </row>
    <row r="1237" spans="1:15" x14ac:dyDescent="0.3">
      <c r="A1237" s="368" t="s">
        <v>726</v>
      </c>
      <c r="B1237" s="368" t="s">
        <v>379</v>
      </c>
      <c r="C1237" s="368" t="s">
        <v>200</v>
      </c>
      <c r="D1237" s="368" t="s">
        <v>201</v>
      </c>
      <c r="E1237" s="368" t="s">
        <v>202</v>
      </c>
      <c r="F1237" s="368" t="s">
        <v>933</v>
      </c>
      <c r="G1237" s="368" t="s">
        <v>935</v>
      </c>
      <c r="H1237" s="368" t="s">
        <v>432</v>
      </c>
      <c r="I1237" s="368" t="s">
        <v>798</v>
      </c>
      <c r="J1237" s="368" t="s">
        <v>774</v>
      </c>
      <c r="K1237" s="368" t="s">
        <v>818</v>
      </c>
      <c r="L1237" s="369">
        <v>2025</v>
      </c>
      <c r="M1237" s="370">
        <v>20876.7</v>
      </c>
      <c r="N1237" s="370">
        <v>5353</v>
      </c>
      <c r="O1237" s="368" t="s">
        <v>821</v>
      </c>
    </row>
    <row r="1238" spans="1:15" x14ac:dyDescent="0.3">
      <c r="A1238" s="368" t="s">
        <v>726</v>
      </c>
      <c r="B1238" s="368" t="s">
        <v>379</v>
      </c>
      <c r="C1238" s="368" t="s">
        <v>200</v>
      </c>
      <c r="D1238" s="368" t="s">
        <v>201</v>
      </c>
      <c r="E1238" s="368" t="s">
        <v>202</v>
      </c>
      <c r="F1238" s="368" t="s">
        <v>933</v>
      </c>
      <c r="G1238" s="368" t="s">
        <v>935</v>
      </c>
      <c r="H1238" s="368" t="s">
        <v>433</v>
      </c>
      <c r="I1238" s="368" t="s">
        <v>798</v>
      </c>
      <c r="J1238" s="368" t="s">
        <v>774</v>
      </c>
      <c r="K1238" s="368" t="s">
        <v>818</v>
      </c>
      <c r="L1238" s="369">
        <v>2025</v>
      </c>
      <c r="M1238" s="370">
        <v>86992.296600000001</v>
      </c>
      <c r="N1238" s="370">
        <v>3201</v>
      </c>
      <c r="O1238" s="368" t="s">
        <v>821</v>
      </c>
    </row>
    <row r="1239" spans="1:15" x14ac:dyDescent="0.3">
      <c r="A1239" s="368" t="s">
        <v>726</v>
      </c>
      <c r="B1239" s="368" t="s">
        <v>379</v>
      </c>
      <c r="C1239" s="368" t="s">
        <v>200</v>
      </c>
      <c r="D1239" s="368" t="s">
        <v>201</v>
      </c>
      <c r="E1239" s="368" t="s">
        <v>202</v>
      </c>
      <c r="F1239" s="368" t="s">
        <v>933</v>
      </c>
      <c r="G1239" s="368" t="s">
        <v>935</v>
      </c>
      <c r="H1239" s="368" t="s">
        <v>539</v>
      </c>
      <c r="I1239" s="368" t="s">
        <v>789</v>
      </c>
      <c r="J1239" s="368" t="s">
        <v>740</v>
      </c>
      <c r="K1239" s="368" t="s">
        <v>818</v>
      </c>
      <c r="L1239" s="369">
        <v>2025</v>
      </c>
      <c r="M1239" s="370">
        <v>237842.88</v>
      </c>
      <c r="N1239" s="370">
        <v>28960.799999999999</v>
      </c>
      <c r="O1239" s="368" t="s">
        <v>819</v>
      </c>
    </row>
    <row r="1240" spans="1:15" x14ac:dyDescent="0.3">
      <c r="A1240" s="368" t="s">
        <v>726</v>
      </c>
      <c r="B1240" s="368" t="s">
        <v>379</v>
      </c>
      <c r="C1240" s="368" t="s">
        <v>200</v>
      </c>
      <c r="D1240" s="368" t="s">
        <v>201</v>
      </c>
      <c r="E1240" s="368" t="s">
        <v>202</v>
      </c>
      <c r="F1240" s="368" t="s">
        <v>933</v>
      </c>
      <c r="G1240" s="368" t="s">
        <v>935</v>
      </c>
      <c r="H1240" s="368" t="s">
        <v>412</v>
      </c>
      <c r="I1240" s="368" t="s">
        <v>801</v>
      </c>
      <c r="J1240" s="368" t="s">
        <v>1186</v>
      </c>
      <c r="K1240" s="368" t="s">
        <v>818</v>
      </c>
      <c r="L1240" s="369">
        <v>2025</v>
      </c>
      <c r="M1240" s="370">
        <v>9160.9</v>
      </c>
      <c r="N1240" s="370">
        <v>569</v>
      </c>
      <c r="O1240" s="368" t="s">
        <v>819</v>
      </c>
    </row>
    <row r="1241" spans="1:15" x14ac:dyDescent="0.3">
      <c r="A1241" s="368" t="s">
        <v>726</v>
      </c>
      <c r="B1241" s="368" t="s">
        <v>379</v>
      </c>
      <c r="C1241" s="368" t="s">
        <v>200</v>
      </c>
      <c r="D1241" s="368" t="s">
        <v>201</v>
      </c>
      <c r="E1241" s="368" t="s">
        <v>202</v>
      </c>
      <c r="F1241" s="368" t="s">
        <v>933</v>
      </c>
      <c r="G1241" s="368" t="s">
        <v>935</v>
      </c>
      <c r="H1241" s="368" t="s">
        <v>566</v>
      </c>
      <c r="I1241" s="368" t="s">
        <v>798</v>
      </c>
      <c r="J1241" s="368" t="s">
        <v>767</v>
      </c>
      <c r="K1241" s="368" t="s">
        <v>818</v>
      </c>
      <c r="L1241" s="369">
        <v>2025</v>
      </c>
      <c r="M1241" s="370">
        <v>1184</v>
      </c>
      <c r="N1241" s="370">
        <v>40</v>
      </c>
      <c r="O1241" s="368" t="s">
        <v>819</v>
      </c>
    </row>
    <row r="1242" spans="1:15" x14ac:dyDescent="0.3">
      <c r="A1242" s="368" t="s">
        <v>726</v>
      </c>
      <c r="B1242" s="368" t="s">
        <v>379</v>
      </c>
      <c r="C1242" s="368" t="s">
        <v>200</v>
      </c>
      <c r="D1242" s="368" t="s">
        <v>201</v>
      </c>
      <c r="E1242" s="368" t="s">
        <v>202</v>
      </c>
      <c r="F1242" s="368" t="s">
        <v>933</v>
      </c>
      <c r="G1242" s="368" t="s">
        <v>935</v>
      </c>
      <c r="H1242" s="368" t="s">
        <v>339</v>
      </c>
      <c r="I1242" s="368" t="s">
        <v>790</v>
      </c>
      <c r="J1242" s="368" t="s">
        <v>745</v>
      </c>
      <c r="K1242" s="368" t="s">
        <v>818</v>
      </c>
      <c r="L1242" s="369">
        <v>2025</v>
      </c>
      <c r="M1242" s="370">
        <v>59740</v>
      </c>
      <c r="N1242" s="370">
        <v>2987</v>
      </c>
      <c r="O1242" s="368" t="s">
        <v>819</v>
      </c>
    </row>
    <row r="1243" spans="1:15" x14ac:dyDescent="0.3">
      <c r="A1243" s="368" t="s">
        <v>726</v>
      </c>
      <c r="B1243" s="368" t="s">
        <v>379</v>
      </c>
      <c r="C1243" s="368" t="s">
        <v>200</v>
      </c>
      <c r="D1243" s="368" t="s">
        <v>201</v>
      </c>
      <c r="E1243" s="368" t="s">
        <v>202</v>
      </c>
      <c r="F1243" s="368" t="s">
        <v>933</v>
      </c>
      <c r="G1243" s="368" t="s">
        <v>935</v>
      </c>
      <c r="H1243" s="368" t="s">
        <v>340</v>
      </c>
      <c r="I1243" s="368" t="s">
        <v>790</v>
      </c>
      <c r="J1243" s="368" t="s">
        <v>745</v>
      </c>
      <c r="K1243" s="368" t="s">
        <v>818</v>
      </c>
      <c r="L1243" s="369">
        <v>2025</v>
      </c>
      <c r="M1243" s="370">
        <v>16500</v>
      </c>
      <c r="N1243" s="370">
        <v>1500</v>
      </c>
      <c r="O1243" s="368" t="s">
        <v>819</v>
      </c>
    </row>
    <row r="1244" spans="1:15" x14ac:dyDescent="0.3">
      <c r="A1244" s="368" t="s">
        <v>726</v>
      </c>
      <c r="B1244" s="368" t="s">
        <v>379</v>
      </c>
      <c r="C1244" s="368" t="s">
        <v>200</v>
      </c>
      <c r="D1244" s="368" t="s">
        <v>201</v>
      </c>
      <c r="E1244" s="368" t="s">
        <v>202</v>
      </c>
      <c r="F1244" s="368" t="s">
        <v>933</v>
      </c>
      <c r="G1244" s="368" t="s">
        <v>935</v>
      </c>
      <c r="H1244" s="368" t="s">
        <v>414</v>
      </c>
      <c r="I1244" s="368" t="s">
        <v>801</v>
      </c>
      <c r="J1244" s="368" t="s">
        <v>1186</v>
      </c>
      <c r="K1244" s="368" t="s">
        <v>818</v>
      </c>
      <c r="L1244" s="369">
        <v>2025</v>
      </c>
      <c r="M1244" s="370">
        <v>12655.84</v>
      </c>
      <c r="N1244" s="370">
        <v>664</v>
      </c>
      <c r="O1244" s="368" t="s">
        <v>819</v>
      </c>
    </row>
    <row r="1245" spans="1:15" x14ac:dyDescent="0.3">
      <c r="A1245" s="368" t="s">
        <v>726</v>
      </c>
      <c r="B1245" s="368" t="s">
        <v>379</v>
      </c>
      <c r="C1245" s="368" t="s">
        <v>200</v>
      </c>
      <c r="D1245" s="368" t="s">
        <v>201</v>
      </c>
      <c r="E1245" s="368" t="s">
        <v>209</v>
      </c>
      <c r="F1245" s="368" t="s">
        <v>933</v>
      </c>
      <c r="G1245" s="368" t="s">
        <v>936</v>
      </c>
      <c r="H1245" s="368" t="s">
        <v>539</v>
      </c>
      <c r="I1245" s="368" t="s">
        <v>789</v>
      </c>
      <c r="J1245" s="368" t="s">
        <v>740</v>
      </c>
      <c r="K1245" s="368" t="s">
        <v>818</v>
      </c>
      <c r="L1245" s="369">
        <v>2025</v>
      </c>
      <c r="M1245" s="370">
        <v>21537.279999999999</v>
      </c>
      <c r="N1245" s="370">
        <v>2291.1999999999998</v>
      </c>
      <c r="O1245" s="368" t="s">
        <v>819</v>
      </c>
    </row>
    <row r="1246" spans="1:15" x14ac:dyDescent="0.3">
      <c r="A1246" s="368" t="s">
        <v>726</v>
      </c>
      <c r="B1246" s="368" t="s">
        <v>379</v>
      </c>
      <c r="C1246" s="368" t="s">
        <v>200</v>
      </c>
      <c r="D1246" s="368" t="s">
        <v>201</v>
      </c>
      <c r="E1246" s="368" t="s">
        <v>203</v>
      </c>
      <c r="F1246" s="368" t="s">
        <v>933</v>
      </c>
      <c r="G1246" s="368" t="s">
        <v>937</v>
      </c>
      <c r="H1246" s="368" t="s">
        <v>499</v>
      </c>
      <c r="I1246" s="368" t="s">
        <v>798</v>
      </c>
      <c r="J1246" s="368" t="s">
        <v>1185</v>
      </c>
      <c r="K1246" s="368" t="s">
        <v>818</v>
      </c>
      <c r="L1246" s="369">
        <v>2025</v>
      </c>
      <c r="M1246" s="370">
        <v>600</v>
      </c>
      <c r="N1246" s="370">
        <v>100</v>
      </c>
      <c r="O1246" s="368" t="s">
        <v>819</v>
      </c>
    </row>
    <row r="1247" spans="1:15" x14ac:dyDescent="0.3">
      <c r="A1247" s="368" t="s">
        <v>726</v>
      </c>
      <c r="B1247" s="368" t="s">
        <v>379</v>
      </c>
      <c r="C1247" s="368" t="s">
        <v>200</v>
      </c>
      <c r="D1247" s="368" t="s">
        <v>201</v>
      </c>
      <c r="E1247" s="368" t="s">
        <v>203</v>
      </c>
      <c r="F1247" s="368" t="s">
        <v>933</v>
      </c>
      <c r="G1247" s="368" t="s">
        <v>937</v>
      </c>
      <c r="H1247" s="368" t="s">
        <v>542</v>
      </c>
      <c r="I1247" s="368" t="s">
        <v>800</v>
      </c>
      <c r="J1247" s="368" t="s">
        <v>745</v>
      </c>
      <c r="K1247" s="368" t="s">
        <v>818</v>
      </c>
      <c r="L1247" s="369">
        <v>2025</v>
      </c>
      <c r="M1247" s="370">
        <v>11960</v>
      </c>
      <c r="N1247" s="370">
        <v>920</v>
      </c>
      <c r="O1247" s="368" t="s">
        <v>819</v>
      </c>
    </row>
    <row r="1248" spans="1:15" x14ac:dyDescent="0.3">
      <c r="A1248" s="368" t="s">
        <v>726</v>
      </c>
      <c r="B1248" s="368" t="s">
        <v>379</v>
      </c>
      <c r="C1248" s="368" t="s">
        <v>200</v>
      </c>
      <c r="D1248" s="368" t="s">
        <v>201</v>
      </c>
      <c r="E1248" s="368" t="s">
        <v>203</v>
      </c>
      <c r="F1248" s="368" t="s">
        <v>933</v>
      </c>
      <c r="G1248" s="368" t="s">
        <v>937</v>
      </c>
      <c r="H1248" s="368" t="s">
        <v>330</v>
      </c>
      <c r="I1248" s="368" t="s">
        <v>788</v>
      </c>
      <c r="J1248" s="368" t="s">
        <v>745</v>
      </c>
      <c r="K1248" s="368" t="s">
        <v>818</v>
      </c>
      <c r="L1248" s="369">
        <v>2025</v>
      </c>
      <c r="M1248" s="370">
        <v>221273.60000000001</v>
      </c>
      <c r="N1248" s="370">
        <v>13829.6</v>
      </c>
      <c r="O1248" s="368" t="s">
        <v>819</v>
      </c>
    </row>
    <row r="1249" spans="1:15" x14ac:dyDescent="0.3">
      <c r="A1249" s="368" t="s">
        <v>726</v>
      </c>
      <c r="B1249" s="368" t="s">
        <v>379</v>
      </c>
      <c r="C1249" s="368" t="s">
        <v>200</v>
      </c>
      <c r="D1249" s="368" t="s">
        <v>201</v>
      </c>
      <c r="E1249" s="368" t="s">
        <v>203</v>
      </c>
      <c r="F1249" s="368" t="s">
        <v>933</v>
      </c>
      <c r="G1249" s="368" t="s">
        <v>937</v>
      </c>
      <c r="H1249" s="368" t="s">
        <v>333</v>
      </c>
      <c r="I1249" s="368" t="s">
        <v>784</v>
      </c>
      <c r="J1249" s="368" t="s">
        <v>745</v>
      </c>
      <c r="K1249" s="368" t="s">
        <v>818</v>
      </c>
      <c r="L1249" s="369">
        <v>2025</v>
      </c>
      <c r="M1249" s="370">
        <v>5184</v>
      </c>
      <c r="N1249" s="370">
        <v>648</v>
      </c>
      <c r="O1249" s="368" t="s">
        <v>819</v>
      </c>
    </row>
    <row r="1250" spans="1:15" x14ac:dyDescent="0.3">
      <c r="A1250" s="368" t="s">
        <v>726</v>
      </c>
      <c r="B1250" s="368" t="s">
        <v>379</v>
      </c>
      <c r="C1250" s="368" t="s">
        <v>200</v>
      </c>
      <c r="D1250" s="368" t="s">
        <v>201</v>
      </c>
      <c r="E1250" s="368" t="s">
        <v>203</v>
      </c>
      <c r="F1250" s="368" t="s">
        <v>933</v>
      </c>
      <c r="G1250" s="368" t="s">
        <v>937</v>
      </c>
      <c r="H1250" s="368" t="s">
        <v>539</v>
      </c>
      <c r="I1250" s="368" t="s">
        <v>789</v>
      </c>
      <c r="J1250" s="368" t="s">
        <v>740</v>
      </c>
      <c r="K1250" s="368" t="s">
        <v>818</v>
      </c>
      <c r="L1250" s="369">
        <v>2025</v>
      </c>
      <c r="M1250" s="370">
        <v>1162621.1200000001</v>
      </c>
      <c r="N1250" s="370">
        <v>117368.8</v>
      </c>
      <c r="O1250" s="368" t="s">
        <v>819</v>
      </c>
    </row>
    <row r="1251" spans="1:15" x14ac:dyDescent="0.3">
      <c r="A1251" s="368" t="s">
        <v>726</v>
      </c>
      <c r="B1251" s="368" t="s">
        <v>379</v>
      </c>
      <c r="C1251" s="368" t="s">
        <v>200</v>
      </c>
      <c r="D1251" s="368" t="s">
        <v>201</v>
      </c>
      <c r="E1251" s="368" t="s">
        <v>203</v>
      </c>
      <c r="F1251" s="368" t="s">
        <v>933</v>
      </c>
      <c r="G1251" s="368" t="s">
        <v>937</v>
      </c>
      <c r="H1251" s="368" t="s">
        <v>513</v>
      </c>
      <c r="I1251" s="368" t="s">
        <v>798</v>
      </c>
      <c r="J1251" s="368" t="s">
        <v>1185</v>
      </c>
      <c r="K1251" s="368" t="s">
        <v>818</v>
      </c>
      <c r="L1251" s="369">
        <v>2025</v>
      </c>
      <c r="M1251" s="370">
        <v>1069.21366312639</v>
      </c>
      <c r="N1251" s="370">
        <v>109.93</v>
      </c>
      <c r="O1251" s="368" t="s">
        <v>819</v>
      </c>
    </row>
    <row r="1252" spans="1:15" x14ac:dyDescent="0.3">
      <c r="A1252" s="368" t="s">
        <v>726</v>
      </c>
      <c r="B1252" s="368" t="s">
        <v>379</v>
      </c>
      <c r="C1252" s="368" t="s">
        <v>200</v>
      </c>
      <c r="D1252" s="368" t="s">
        <v>201</v>
      </c>
      <c r="E1252" s="368" t="s">
        <v>203</v>
      </c>
      <c r="F1252" s="368" t="s">
        <v>933</v>
      </c>
      <c r="G1252" s="368" t="s">
        <v>937</v>
      </c>
      <c r="H1252" s="368" t="s">
        <v>413</v>
      </c>
      <c r="I1252" s="368" t="s">
        <v>785</v>
      </c>
      <c r="J1252" s="368" t="s">
        <v>1186</v>
      </c>
      <c r="K1252" s="368" t="s">
        <v>818</v>
      </c>
      <c r="L1252" s="369">
        <v>2025</v>
      </c>
      <c r="M1252" s="370">
        <v>1978.02</v>
      </c>
      <c r="N1252" s="370">
        <v>54</v>
      </c>
      <c r="O1252" s="368" t="s">
        <v>819</v>
      </c>
    </row>
    <row r="1253" spans="1:15" x14ac:dyDescent="0.3">
      <c r="A1253" s="368" t="s">
        <v>726</v>
      </c>
      <c r="B1253" s="368" t="s">
        <v>379</v>
      </c>
      <c r="C1253" s="368" t="s">
        <v>200</v>
      </c>
      <c r="D1253" s="368" t="s">
        <v>201</v>
      </c>
      <c r="E1253" s="368" t="s">
        <v>204</v>
      </c>
      <c r="F1253" s="368" t="s">
        <v>933</v>
      </c>
      <c r="G1253" s="368" t="s">
        <v>938</v>
      </c>
      <c r="H1253" s="368" t="s">
        <v>320</v>
      </c>
      <c r="I1253" s="368" t="s">
        <v>797</v>
      </c>
      <c r="J1253" s="368" t="s">
        <v>745</v>
      </c>
      <c r="K1253" s="368" t="s">
        <v>818</v>
      </c>
      <c r="L1253" s="369">
        <v>2025</v>
      </c>
      <c r="M1253" s="370">
        <v>36860</v>
      </c>
      <c r="N1253" s="370">
        <v>3880</v>
      </c>
      <c r="O1253" s="368" t="s">
        <v>819</v>
      </c>
    </row>
    <row r="1254" spans="1:15" x14ac:dyDescent="0.3">
      <c r="A1254" s="368" t="s">
        <v>726</v>
      </c>
      <c r="B1254" s="368" t="s">
        <v>379</v>
      </c>
      <c r="C1254" s="368" t="s">
        <v>200</v>
      </c>
      <c r="D1254" s="368" t="s">
        <v>201</v>
      </c>
      <c r="E1254" s="368" t="s">
        <v>204</v>
      </c>
      <c r="F1254" s="368" t="s">
        <v>933</v>
      </c>
      <c r="G1254" s="368" t="s">
        <v>938</v>
      </c>
      <c r="H1254" s="368" t="s">
        <v>330</v>
      </c>
      <c r="I1254" s="368" t="s">
        <v>788</v>
      </c>
      <c r="J1254" s="368" t="s">
        <v>745</v>
      </c>
      <c r="K1254" s="368" t="s">
        <v>818</v>
      </c>
      <c r="L1254" s="369">
        <v>2025</v>
      </c>
      <c r="M1254" s="370">
        <v>133936</v>
      </c>
      <c r="N1254" s="370">
        <v>8371</v>
      </c>
      <c r="O1254" s="368" t="s">
        <v>819</v>
      </c>
    </row>
    <row r="1255" spans="1:15" x14ac:dyDescent="0.3">
      <c r="A1255" s="368" t="s">
        <v>726</v>
      </c>
      <c r="B1255" s="368" t="s">
        <v>379</v>
      </c>
      <c r="C1255" s="368" t="s">
        <v>200</v>
      </c>
      <c r="D1255" s="368" t="s">
        <v>201</v>
      </c>
      <c r="E1255" s="368" t="s">
        <v>204</v>
      </c>
      <c r="F1255" s="368" t="s">
        <v>933</v>
      </c>
      <c r="G1255" s="368" t="s">
        <v>938</v>
      </c>
      <c r="H1255" s="368" t="s">
        <v>333</v>
      </c>
      <c r="I1255" s="368" t="s">
        <v>784</v>
      </c>
      <c r="J1255" s="368" t="s">
        <v>745</v>
      </c>
      <c r="K1255" s="368" t="s">
        <v>818</v>
      </c>
      <c r="L1255" s="369">
        <v>2025</v>
      </c>
      <c r="M1255" s="370">
        <v>864</v>
      </c>
      <c r="N1255" s="370">
        <v>108</v>
      </c>
      <c r="O1255" s="368" t="s">
        <v>819</v>
      </c>
    </row>
    <row r="1256" spans="1:15" x14ac:dyDescent="0.3">
      <c r="A1256" s="368" t="s">
        <v>726</v>
      </c>
      <c r="B1256" s="368" t="s">
        <v>379</v>
      </c>
      <c r="C1256" s="368" t="s">
        <v>200</v>
      </c>
      <c r="D1256" s="368" t="s">
        <v>201</v>
      </c>
      <c r="E1256" s="368" t="s">
        <v>204</v>
      </c>
      <c r="F1256" s="368" t="s">
        <v>933</v>
      </c>
      <c r="G1256" s="368" t="s">
        <v>938</v>
      </c>
      <c r="H1256" s="368" t="s">
        <v>539</v>
      </c>
      <c r="I1256" s="368" t="s">
        <v>789</v>
      </c>
      <c r="J1256" s="368" t="s">
        <v>740</v>
      </c>
      <c r="K1256" s="368" t="s">
        <v>818</v>
      </c>
      <c r="L1256" s="369">
        <v>2025</v>
      </c>
      <c r="M1256" s="370">
        <v>817032.96</v>
      </c>
      <c r="N1256" s="370">
        <v>86918.399999999994</v>
      </c>
      <c r="O1256" s="368" t="s">
        <v>819</v>
      </c>
    </row>
    <row r="1257" spans="1:15" x14ac:dyDescent="0.3">
      <c r="A1257" s="368" t="s">
        <v>726</v>
      </c>
      <c r="B1257" s="368" t="s">
        <v>379</v>
      </c>
      <c r="C1257" s="368" t="s">
        <v>200</v>
      </c>
      <c r="D1257" s="368" t="s">
        <v>201</v>
      </c>
      <c r="E1257" s="368" t="s">
        <v>204</v>
      </c>
      <c r="F1257" s="368" t="s">
        <v>933</v>
      </c>
      <c r="G1257" s="368" t="s">
        <v>938</v>
      </c>
      <c r="H1257" s="368" t="s">
        <v>441</v>
      </c>
      <c r="I1257" s="368" t="s">
        <v>799</v>
      </c>
      <c r="J1257" s="368" t="s">
        <v>634</v>
      </c>
      <c r="K1257" s="368" t="s">
        <v>818</v>
      </c>
      <c r="L1257" s="369">
        <v>2025</v>
      </c>
      <c r="M1257" s="370">
        <v>304440</v>
      </c>
      <c r="N1257" s="370">
        <v>172000</v>
      </c>
      <c r="O1257" s="368" t="s">
        <v>819</v>
      </c>
    </row>
    <row r="1258" spans="1:15" x14ac:dyDescent="0.3">
      <c r="A1258" s="368" t="s">
        <v>726</v>
      </c>
      <c r="B1258" s="368" t="s">
        <v>379</v>
      </c>
      <c r="C1258" s="368" t="s">
        <v>200</v>
      </c>
      <c r="D1258" s="368" t="s">
        <v>201</v>
      </c>
      <c r="E1258" s="368" t="s">
        <v>204</v>
      </c>
      <c r="F1258" s="368" t="s">
        <v>933</v>
      </c>
      <c r="G1258" s="368" t="s">
        <v>938</v>
      </c>
      <c r="H1258" s="368" t="s">
        <v>412</v>
      </c>
      <c r="I1258" s="368" t="s">
        <v>801</v>
      </c>
      <c r="J1258" s="368" t="s">
        <v>1186</v>
      </c>
      <c r="K1258" s="368" t="s">
        <v>818</v>
      </c>
      <c r="L1258" s="369">
        <v>2025</v>
      </c>
      <c r="M1258" s="370">
        <v>416490.9</v>
      </c>
      <c r="N1258" s="370">
        <v>25869</v>
      </c>
      <c r="O1258" s="368" t="s">
        <v>819</v>
      </c>
    </row>
    <row r="1259" spans="1:15" x14ac:dyDescent="0.3">
      <c r="A1259" s="368" t="s">
        <v>726</v>
      </c>
      <c r="B1259" s="368" t="s">
        <v>379</v>
      </c>
      <c r="C1259" s="368" t="s">
        <v>200</v>
      </c>
      <c r="D1259" s="368" t="s">
        <v>201</v>
      </c>
      <c r="E1259" s="368" t="s">
        <v>204</v>
      </c>
      <c r="F1259" s="368" t="s">
        <v>933</v>
      </c>
      <c r="G1259" s="368" t="s">
        <v>938</v>
      </c>
      <c r="H1259" s="368" t="s">
        <v>414</v>
      </c>
      <c r="I1259" s="368" t="s">
        <v>801</v>
      </c>
      <c r="J1259" s="368" t="s">
        <v>1186</v>
      </c>
      <c r="K1259" s="368" t="s">
        <v>818</v>
      </c>
      <c r="L1259" s="369">
        <v>2025</v>
      </c>
      <c r="M1259" s="370">
        <v>507377.2</v>
      </c>
      <c r="N1259" s="370">
        <v>26620</v>
      </c>
      <c r="O1259" s="368" t="s">
        <v>819</v>
      </c>
    </row>
    <row r="1260" spans="1:15" x14ac:dyDescent="0.3">
      <c r="A1260" s="368" t="s">
        <v>726</v>
      </c>
      <c r="B1260" s="368" t="s">
        <v>379</v>
      </c>
      <c r="C1260" s="368" t="s">
        <v>200</v>
      </c>
      <c r="D1260" s="368" t="s">
        <v>201</v>
      </c>
      <c r="E1260" s="368" t="s">
        <v>215</v>
      </c>
      <c r="F1260" s="368" t="s">
        <v>933</v>
      </c>
      <c r="G1260" s="368" t="s">
        <v>939</v>
      </c>
      <c r="H1260" s="368" t="s">
        <v>489</v>
      </c>
      <c r="I1260" s="368" t="s">
        <v>797</v>
      </c>
      <c r="J1260" s="368" t="s">
        <v>1185</v>
      </c>
      <c r="K1260" s="368" t="s">
        <v>818</v>
      </c>
      <c r="L1260" s="369">
        <v>2025</v>
      </c>
      <c r="M1260" s="370">
        <v>32929.599999999999</v>
      </c>
      <c r="N1260" s="370">
        <v>1760</v>
      </c>
      <c r="O1260" s="368" t="s">
        <v>819</v>
      </c>
    </row>
    <row r="1261" spans="1:15" x14ac:dyDescent="0.3">
      <c r="A1261" s="368" t="s">
        <v>726</v>
      </c>
      <c r="B1261" s="368" t="s">
        <v>379</v>
      </c>
      <c r="C1261" s="368" t="s">
        <v>200</v>
      </c>
      <c r="D1261" s="368" t="s">
        <v>201</v>
      </c>
      <c r="E1261" s="368" t="s">
        <v>215</v>
      </c>
      <c r="F1261" s="368" t="s">
        <v>933</v>
      </c>
      <c r="G1261" s="368" t="s">
        <v>939</v>
      </c>
      <c r="H1261" s="368" t="s">
        <v>319</v>
      </c>
      <c r="I1261" s="368" t="s">
        <v>789</v>
      </c>
      <c r="J1261" s="368" t="s">
        <v>745</v>
      </c>
      <c r="K1261" s="368" t="s">
        <v>818</v>
      </c>
      <c r="L1261" s="369">
        <v>2025</v>
      </c>
      <c r="M1261" s="370">
        <v>36187.4</v>
      </c>
      <c r="N1261" s="370">
        <v>2033</v>
      </c>
      <c r="O1261" s="368" t="s">
        <v>819</v>
      </c>
    </row>
    <row r="1262" spans="1:15" x14ac:dyDescent="0.3">
      <c r="A1262" s="368" t="s">
        <v>726</v>
      </c>
      <c r="B1262" s="368" t="s">
        <v>379</v>
      </c>
      <c r="C1262" s="368" t="s">
        <v>200</v>
      </c>
      <c r="D1262" s="368" t="s">
        <v>201</v>
      </c>
      <c r="E1262" s="368" t="s">
        <v>215</v>
      </c>
      <c r="F1262" s="368" t="s">
        <v>933</v>
      </c>
      <c r="G1262" s="368" t="s">
        <v>939</v>
      </c>
      <c r="H1262" s="368" t="s">
        <v>320</v>
      </c>
      <c r="I1262" s="368" t="s">
        <v>797</v>
      </c>
      <c r="J1262" s="368" t="s">
        <v>745</v>
      </c>
      <c r="K1262" s="368" t="s">
        <v>818</v>
      </c>
      <c r="L1262" s="369">
        <v>2025</v>
      </c>
      <c r="M1262" s="370">
        <v>278116.77500000002</v>
      </c>
      <c r="N1262" s="370">
        <v>29275.45</v>
      </c>
      <c r="O1262" s="368" t="s">
        <v>819</v>
      </c>
    </row>
    <row r="1263" spans="1:15" x14ac:dyDescent="0.3">
      <c r="A1263" s="368" t="s">
        <v>726</v>
      </c>
      <c r="B1263" s="368" t="s">
        <v>379</v>
      </c>
      <c r="C1263" s="368" t="s">
        <v>200</v>
      </c>
      <c r="D1263" s="368" t="s">
        <v>201</v>
      </c>
      <c r="E1263" s="368" t="s">
        <v>215</v>
      </c>
      <c r="F1263" s="368" t="s">
        <v>933</v>
      </c>
      <c r="G1263" s="368" t="s">
        <v>939</v>
      </c>
      <c r="H1263" s="368" t="s">
        <v>506</v>
      </c>
      <c r="I1263" s="368" t="s">
        <v>798</v>
      </c>
      <c r="J1263" s="368" t="s">
        <v>1185</v>
      </c>
      <c r="K1263" s="368" t="s">
        <v>818</v>
      </c>
      <c r="L1263" s="369">
        <v>2025</v>
      </c>
      <c r="M1263" s="370">
        <v>13920</v>
      </c>
      <c r="N1263" s="370">
        <v>800</v>
      </c>
      <c r="O1263" s="368" t="s">
        <v>819</v>
      </c>
    </row>
    <row r="1264" spans="1:15" x14ac:dyDescent="0.3">
      <c r="A1264" s="368" t="s">
        <v>726</v>
      </c>
      <c r="B1264" s="368" t="s">
        <v>379</v>
      </c>
      <c r="C1264" s="368" t="s">
        <v>200</v>
      </c>
      <c r="D1264" s="368" t="s">
        <v>201</v>
      </c>
      <c r="E1264" s="368" t="s">
        <v>215</v>
      </c>
      <c r="F1264" s="368" t="s">
        <v>933</v>
      </c>
      <c r="G1264" s="368" t="s">
        <v>939</v>
      </c>
      <c r="H1264" s="368" t="s">
        <v>542</v>
      </c>
      <c r="I1264" s="368" t="s">
        <v>800</v>
      </c>
      <c r="J1264" s="368" t="s">
        <v>745</v>
      </c>
      <c r="K1264" s="368" t="s">
        <v>818</v>
      </c>
      <c r="L1264" s="369">
        <v>2025</v>
      </c>
      <c r="M1264" s="370">
        <v>49439</v>
      </c>
      <c r="N1264" s="370">
        <v>3803</v>
      </c>
      <c r="O1264" s="368" t="s">
        <v>819</v>
      </c>
    </row>
    <row r="1265" spans="1:15" x14ac:dyDescent="0.3">
      <c r="A1265" s="368" t="s">
        <v>726</v>
      </c>
      <c r="B1265" s="368" t="s">
        <v>379</v>
      </c>
      <c r="C1265" s="368" t="s">
        <v>200</v>
      </c>
      <c r="D1265" s="368" t="s">
        <v>201</v>
      </c>
      <c r="E1265" s="368" t="s">
        <v>215</v>
      </c>
      <c r="F1265" s="368" t="s">
        <v>933</v>
      </c>
      <c r="G1265" s="368" t="s">
        <v>939</v>
      </c>
      <c r="H1265" s="368" t="s">
        <v>330</v>
      </c>
      <c r="I1265" s="368" t="s">
        <v>788</v>
      </c>
      <c r="J1265" s="368" t="s">
        <v>745</v>
      </c>
      <c r="K1265" s="368" t="s">
        <v>818</v>
      </c>
      <c r="L1265" s="369">
        <v>2025</v>
      </c>
      <c r="M1265" s="370">
        <v>317619.20000000001</v>
      </c>
      <c r="N1265" s="370">
        <v>19851.2</v>
      </c>
      <c r="O1265" s="368" t="s">
        <v>819</v>
      </c>
    </row>
    <row r="1266" spans="1:15" x14ac:dyDescent="0.3">
      <c r="A1266" s="368" t="s">
        <v>726</v>
      </c>
      <c r="B1266" s="368" t="s">
        <v>379</v>
      </c>
      <c r="C1266" s="368" t="s">
        <v>200</v>
      </c>
      <c r="D1266" s="368" t="s">
        <v>201</v>
      </c>
      <c r="E1266" s="368" t="s">
        <v>215</v>
      </c>
      <c r="F1266" s="368" t="s">
        <v>933</v>
      </c>
      <c r="G1266" s="368" t="s">
        <v>939</v>
      </c>
      <c r="H1266" s="368" t="s">
        <v>333</v>
      </c>
      <c r="I1266" s="368" t="s">
        <v>784</v>
      </c>
      <c r="J1266" s="368" t="s">
        <v>745</v>
      </c>
      <c r="K1266" s="368" t="s">
        <v>818</v>
      </c>
      <c r="L1266" s="369">
        <v>2025</v>
      </c>
      <c r="M1266" s="370">
        <v>31144</v>
      </c>
      <c r="N1266" s="370">
        <v>3893</v>
      </c>
      <c r="O1266" s="368" t="s">
        <v>819</v>
      </c>
    </row>
    <row r="1267" spans="1:15" x14ac:dyDescent="0.3">
      <c r="A1267" s="368" t="s">
        <v>726</v>
      </c>
      <c r="B1267" s="368" t="s">
        <v>379</v>
      </c>
      <c r="C1267" s="368" t="s">
        <v>200</v>
      </c>
      <c r="D1267" s="368" t="s">
        <v>201</v>
      </c>
      <c r="E1267" s="368" t="s">
        <v>215</v>
      </c>
      <c r="F1267" s="368" t="s">
        <v>933</v>
      </c>
      <c r="G1267" s="368" t="s">
        <v>939</v>
      </c>
      <c r="H1267" s="368" t="s">
        <v>508</v>
      </c>
      <c r="I1267" s="368" t="s">
        <v>798</v>
      </c>
      <c r="J1267" s="368" t="s">
        <v>1185</v>
      </c>
      <c r="K1267" s="368" t="s">
        <v>818</v>
      </c>
      <c r="L1267" s="369">
        <v>2025</v>
      </c>
      <c r="M1267" s="370">
        <v>7000</v>
      </c>
      <c r="N1267" s="370">
        <v>1000</v>
      </c>
      <c r="O1267" s="368" t="s">
        <v>819</v>
      </c>
    </row>
    <row r="1268" spans="1:15" x14ac:dyDescent="0.3">
      <c r="A1268" s="368" t="s">
        <v>726</v>
      </c>
      <c r="B1268" s="368" t="s">
        <v>379</v>
      </c>
      <c r="C1268" s="368" t="s">
        <v>200</v>
      </c>
      <c r="D1268" s="368" t="s">
        <v>201</v>
      </c>
      <c r="E1268" s="368" t="s">
        <v>215</v>
      </c>
      <c r="F1268" s="368" t="s">
        <v>933</v>
      </c>
      <c r="G1268" s="368" t="s">
        <v>939</v>
      </c>
      <c r="H1268" s="368" t="s">
        <v>539</v>
      </c>
      <c r="I1268" s="368" t="s">
        <v>789</v>
      </c>
      <c r="J1268" s="368" t="s">
        <v>740</v>
      </c>
      <c r="K1268" s="368" t="s">
        <v>818</v>
      </c>
      <c r="L1268" s="369">
        <v>2025</v>
      </c>
      <c r="M1268" s="370">
        <v>903873.64</v>
      </c>
      <c r="N1268" s="370">
        <v>97379.5</v>
      </c>
      <c r="O1268" s="368" t="s">
        <v>819</v>
      </c>
    </row>
    <row r="1269" spans="1:15" x14ac:dyDescent="0.3">
      <c r="A1269" s="368" t="s">
        <v>726</v>
      </c>
      <c r="B1269" s="368" t="s">
        <v>379</v>
      </c>
      <c r="C1269" s="368" t="s">
        <v>200</v>
      </c>
      <c r="D1269" s="368" t="s">
        <v>201</v>
      </c>
      <c r="E1269" s="368" t="s">
        <v>215</v>
      </c>
      <c r="F1269" s="368" t="s">
        <v>933</v>
      </c>
      <c r="G1269" s="368" t="s">
        <v>939</v>
      </c>
      <c r="H1269" s="368" t="s">
        <v>420</v>
      </c>
      <c r="I1269" s="368" t="s">
        <v>789</v>
      </c>
      <c r="J1269" s="368" t="s">
        <v>781</v>
      </c>
      <c r="K1269" s="368" t="s">
        <v>818</v>
      </c>
      <c r="L1269" s="369">
        <v>2025</v>
      </c>
      <c r="M1269" s="370">
        <v>1483.13</v>
      </c>
      <c r="N1269" s="370">
        <v>1067</v>
      </c>
      <c r="O1269" s="368" t="s">
        <v>819</v>
      </c>
    </row>
    <row r="1270" spans="1:15" x14ac:dyDescent="0.3">
      <c r="A1270" s="368" t="s">
        <v>726</v>
      </c>
      <c r="B1270" s="368" t="s">
        <v>379</v>
      </c>
      <c r="C1270" s="368" t="s">
        <v>200</v>
      </c>
      <c r="D1270" s="368" t="s">
        <v>201</v>
      </c>
      <c r="E1270" s="368" t="s">
        <v>215</v>
      </c>
      <c r="F1270" s="368" t="s">
        <v>933</v>
      </c>
      <c r="G1270" s="368" t="s">
        <v>939</v>
      </c>
      <c r="H1270" s="368" t="s">
        <v>561</v>
      </c>
      <c r="I1270" s="368" t="s">
        <v>789</v>
      </c>
      <c r="J1270" s="368" t="s">
        <v>761</v>
      </c>
      <c r="K1270" s="368" t="s">
        <v>818</v>
      </c>
      <c r="L1270" s="369">
        <v>2025</v>
      </c>
      <c r="M1270" s="370">
        <v>20420</v>
      </c>
      <c r="N1270" s="370">
        <v>1000</v>
      </c>
      <c r="O1270" s="368" t="s">
        <v>819</v>
      </c>
    </row>
    <row r="1271" spans="1:15" x14ac:dyDescent="0.3">
      <c r="A1271" s="368" t="s">
        <v>726</v>
      </c>
      <c r="B1271" s="368" t="s">
        <v>379</v>
      </c>
      <c r="C1271" s="368" t="s">
        <v>200</v>
      </c>
      <c r="D1271" s="368" t="s">
        <v>201</v>
      </c>
      <c r="E1271" s="368" t="s">
        <v>215</v>
      </c>
      <c r="F1271" s="368" t="s">
        <v>933</v>
      </c>
      <c r="G1271" s="368" t="s">
        <v>939</v>
      </c>
      <c r="H1271" s="368" t="s">
        <v>412</v>
      </c>
      <c r="I1271" s="368" t="s">
        <v>801</v>
      </c>
      <c r="J1271" s="368" t="s">
        <v>1186</v>
      </c>
      <c r="K1271" s="368" t="s">
        <v>818</v>
      </c>
      <c r="L1271" s="369">
        <v>2025</v>
      </c>
      <c r="M1271" s="370">
        <v>32393.200000000001</v>
      </c>
      <c r="N1271" s="370">
        <v>2012</v>
      </c>
      <c r="O1271" s="368" t="s">
        <v>819</v>
      </c>
    </row>
    <row r="1272" spans="1:15" x14ac:dyDescent="0.3">
      <c r="A1272" s="368" t="s">
        <v>726</v>
      </c>
      <c r="B1272" s="368" t="s">
        <v>379</v>
      </c>
      <c r="C1272" s="368" t="s">
        <v>200</v>
      </c>
      <c r="D1272" s="368" t="s">
        <v>201</v>
      </c>
      <c r="E1272" s="368" t="s">
        <v>215</v>
      </c>
      <c r="F1272" s="368" t="s">
        <v>933</v>
      </c>
      <c r="G1272" s="368" t="s">
        <v>939</v>
      </c>
      <c r="H1272" s="368" t="s">
        <v>414</v>
      </c>
      <c r="I1272" s="368" t="s">
        <v>801</v>
      </c>
      <c r="J1272" s="368" t="s">
        <v>1186</v>
      </c>
      <c r="K1272" s="368" t="s">
        <v>818</v>
      </c>
      <c r="L1272" s="369">
        <v>2025</v>
      </c>
      <c r="M1272" s="370">
        <v>101227.66</v>
      </c>
      <c r="N1272" s="370">
        <v>5311</v>
      </c>
      <c r="O1272" s="368" t="s">
        <v>819</v>
      </c>
    </row>
    <row r="1273" spans="1:15" x14ac:dyDescent="0.3">
      <c r="A1273" s="368" t="s">
        <v>726</v>
      </c>
      <c r="B1273" s="368" t="s">
        <v>379</v>
      </c>
      <c r="C1273" s="368" t="s">
        <v>200</v>
      </c>
      <c r="D1273" s="368" t="s">
        <v>201</v>
      </c>
      <c r="E1273" s="368" t="s">
        <v>205</v>
      </c>
      <c r="F1273" s="368" t="s">
        <v>933</v>
      </c>
      <c r="G1273" s="368" t="s">
        <v>940</v>
      </c>
      <c r="H1273" s="368" t="s">
        <v>542</v>
      </c>
      <c r="I1273" s="368" t="s">
        <v>800</v>
      </c>
      <c r="J1273" s="368" t="s">
        <v>745</v>
      </c>
      <c r="K1273" s="368" t="s">
        <v>818</v>
      </c>
      <c r="L1273" s="369">
        <v>2025</v>
      </c>
      <c r="M1273" s="370">
        <v>1131</v>
      </c>
      <c r="N1273" s="370">
        <v>87</v>
      </c>
      <c r="O1273" s="368" t="s">
        <v>819</v>
      </c>
    </row>
    <row r="1274" spans="1:15" x14ac:dyDescent="0.3">
      <c r="A1274" s="368" t="s">
        <v>726</v>
      </c>
      <c r="B1274" s="368" t="s">
        <v>379</v>
      </c>
      <c r="C1274" s="368" t="s">
        <v>200</v>
      </c>
      <c r="D1274" s="368" t="s">
        <v>201</v>
      </c>
      <c r="E1274" s="368" t="s">
        <v>205</v>
      </c>
      <c r="F1274" s="368" t="s">
        <v>933</v>
      </c>
      <c r="G1274" s="368" t="s">
        <v>940</v>
      </c>
      <c r="H1274" s="368" t="s">
        <v>330</v>
      </c>
      <c r="I1274" s="368" t="s">
        <v>788</v>
      </c>
      <c r="J1274" s="368" t="s">
        <v>745</v>
      </c>
      <c r="K1274" s="368" t="s">
        <v>818</v>
      </c>
      <c r="L1274" s="369">
        <v>2025</v>
      </c>
      <c r="M1274" s="370">
        <v>28720</v>
      </c>
      <c r="N1274" s="370">
        <v>1795</v>
      </c>
      <c r="O1274" s="368" t="s">
        <v>819</v>
      </c>
    </row>
    <row r="1275" spans="1:15" x14ac:dyDescent="0.3">
      <c r="A1275" s="368" t="s">
        <v>726</v>
      </c>
      <c r="B1275" s="368" t="s">
        <v>379</v>
      </c>
      <c r="C1275" s="368" t="s">
        <v>200</v>
      </c>
      <c r="D1275" s="368" t="s">
        <v>201</v>
      </c>
      <c r="E1275" s="368" t="s">
        <v>205</v>
      </c>
      <c r="F1275" s="368" t="s">
        <v>933</v>
      </c>
      <c r="G1275" s="368" t="s">
        <v>940</v>
      </c>
      <c r="H1275" s="368" t="s">
        <v>539</v>
      </c>
      <c r="I1275" s="368" t="s">
        <v>789</v>
      </c>
      <c r="J1275" s="368" t="s">
        <v>740</v>
      </c>
      <c r="K1275" s="368" t="s">
        <v>818</v>
      </c>
      <c r="L1275" s="369">
        <v>2025</v>
      </c>
      <c r="M1275" s="370">
        <v>536200</v>
      </c>
      <c r="N1275" s="370">
        <v>53620</v>
      </c>
      <c r="O1275" s="368" t="s">
        <v>819</v>
      </c>
    </row>
    <row r="1276" spans="1:15" x14ac:dyDescent="0.3">
      <c r="A1276" s="368" t="s">
        <v>726</v>
      </c>
      <c r="B1276" s="368" t="s">
        <v>379</v>
      </c>
      <c r="C1276" s="368" t="s">
        <v>200</v>
      </c>
      <c r="D1276" s="368" t="s">
        <v>201</v>
      </c>
      <c r="E1276" s="368" t="s">
        <v>207</v>
      </c>
      <c r="F1276" s="368" t="s">
        <v>933</v>
      </c>
      <c r="G1276" s="368" t="s">
        <v>941</v>
      </c>
      <c r="H1276" s="368" t="s">
        <v>506</v>
      </c>
      <c r="I1276" s="368" t="s">
        <v>798</v>
      </c>
      <c r="J1276" s="368" t="s">
        <v>1185</v>
      </c>
      <c r="K1276" s="368" t="s">
        <v>818</v>
      </c>
      <c r="L1276" s="369">
        <v>2025</v>
      </c>
      <c r="M1276" s="370">
        <v>1740</v>
      </c>
      <c r="N1276" s="370">
        <v>100</v>
      </c>
      <c r="O1276" s="368" t="s">
        <v>819</v>
      </c>
    </row>
    <row r="1277" spans="1:15" x14ac:dyDescent="0.3">
      <c r="A1277" s="368" t="s">
        <v>726</v>
      </c>
      <c r="B1277" s="368" t="s">
        <v>379</v>
      </c>
      <c r="C1277" s="368" t="s">
        <v>200</v>
      </c>
      <c r="D1277" s="368" t="s">
        <v>201</v>
      </c>
      <c r="E1277" s="368" t="s">
        <v>207</v>
      </c>
      <c r="F1277" s="368" t="s">
        <v>933</v>
      </c>
      <c r="G1277" s="368" t="s">
        <v>941</v>
      </c>
      <c r="H1277" s="368" t="s">
        <v>330</v>
      </c>
      <c r="I1277" s="368" t="s">
        <v>788</v>
      </c>
      <c r="J1277" s="368" t="s">
        <v>745</v>
      </c>
      <c r="K1277" s="368" t="s">
        <v>818</v>
      </c>
      <c r="L1277" s="369">
        <v>2025</v>
      </c>
      <c r="M1277" s="370">
        <v>287904</v>
      </c>
      <c r="N1277" s="370">
        <v>17994</v>
      </c>
      <c r="O1277" s="368" t="s">
        <v>819</v>
      </c>
    </row>
    <row r="1278" spans="1:15" x14ac:dyDescent="0.3">
      <c r="A1278" s="368" t="s">
        <v>726</v>
      </c>
      <c r="B1278" s="368" t="s">
        <v>379</v>
      </c>
      <c r="C1278" s="368" t="s">
        <v>200</v>
      </c>
      <c r="D1278" s="368" t="s">
        <v>201</v>
      </c>
      <c r="E1278" s="368" t="s">
        <v>207</v>
      </c>
      <c r="F1278" s="368" t="s">
        <v>933</v>
      </c>
      <c r="G1278" s="368" t="s">
        <v>941</v>
      </c>
      <c r="H1278" s="368" t="s">
        <v>510</v>
      </c>
      <c r="I1278" s="368" t="s">
        <v>798</v>
      </c>
      <c r="J1278" s="368" t="s">
        <v>1185</v>
      </c>
      <c r="K1278" s="368" t="s">
        <v>818</v>
      </c>
      <c r="L1278" s="369">
        <v>2025</v>
      </c>
      <c r="M1278" s="370">
        <v>320.64999999999998</v>
      </c>
      <c r="N1278" s="370">
        <v>55</v>
      </c>
      <c r="O1278" s="368" t="s">
        <v>819</v>
      </c>
    </row>
    <row r="1279" spans="1:15" x14ac:dyDescent="0.3">
      <c r="A1279" s="368" t="s">
        <v>726</v>
      </c>
      <c r="B1279" s="368" t="s">
        <v>379</v>
      </c>
      <c r="C1279" s="368" t="s">
        <v>200</v>
      </c>
      <c r="D1279" s="368" t="s">
        <v>201</v>
      </c>
      <c r="E1279" s="368" t="s">
        <v>207</v>
      </c>
      <c r="F1279" s="368" t="s">
        <v>933</v>
      </c>
      <c r="G1279" s="368" t="s">
        <v>941</v>
      </c>
      <c r="H1279" s="368" t="s">
        <v>539</v>
      </c>
      <c r="I1279" s="368" t="s">
        <v>789</v>
      </c>
      <c r="J1279" s="368" t="s">
        <v>740</v>
      </c>
      <c r="K1279" s="368" t="s">
        <v>818</v>
      </c>
      <c r="L1279" s="369">
        <v>2025</v>
      </c>
      <c r="M1279" s="370">
        <v>653892.88</v>
      </c>
      <c r="N1279" s="370">
        <v>65492.2</v>
      </c>
      <c r="O1279" s="368" t="s">
        <v>819</v>
      </c>
    </row>
    <row r="1280" spans="1:15" x14ac:dyDescent="0.3">
      <c r="A1280" s="368" t="s">
        <v>726</v>
      </c>
      <c r="B1280" s="368" t="s">
        <v>379</v>
      </c>
      <c r="C1280" s="368" t="s">
        <v>200</v>
      </c>
      <c r="D1280" s="368" t="s">
        <v>201</v>
      </c>
      <c r="E1280" s="368" t="s">
        <v>207</v>
      </c>
      <c r="F1280" s="368" t="s">
        <v>933</v>
      </c>
      <c r="G1280" s="368" t="s">
        <v>941</v>
      </c>
      <c r="H1280" s="368" t="s">
        <v>437</v>
      </c>
      <c r="I1280" s="368" t="s">
        <v>796</v>
      </c>
      <c r="J1280" s="368" t="s">
        <v>738</v>
      </c>
      <c r="K1280" s="368" t="s">
        <v>818</v>
      </c>
      <c r="L1280" s="369">
        <v>2025</v>
      </c>
      <c r="M1280" s="370">
        <v>1998.08</v>
      </c>
      <c r="N1280" s="370">
        <v>224</v>
      </c>
      <c r="O1280" s="368" t="s">
        <v>819</v>
      </c>
    </row>
    <row r="1281" spans="1:15" x14ac:dyDescent="0.3">
      <c r="A1281" s="368" t="s">
        <v>726</v>
      </c>
      <c r="B1281" s="368" t="s">
        <v>379</v>
      </c>
      <c r="C1281" s="368" t="s">
        <v>200</v>
      </c>
      <c r="D1281" s="368" t="s">
        <v>201</v>
      </c>
      <c r="E1281" s="368" t="s">
        <v>207</v>
      </c>
      <c r="F1281" s="368" t="s">
        <v>933</v>
      </c>
      <c r="G1281" s="368" t="s">
        <v>941</v>
      </c>
      <c r="H1281" s="368" t="s">
        <v>439</v>
      </c>
      <c r="I1281" s="368" t="s">
        <v>785</v>
      </c>
      <c r="J1281" s="368" t="s">
        <v>738</v>
      </c>
      <c r="K1281" s="368" t="s">
        <v>818</v>
      </c>
      <c r="L1281" s="369">
        <v>2025</v>
      </c>
      <c r="M1281" s="370">
        <v>243.96</v>
      </c>
      <c r="N1281" s="370">
        <v>12</v>
      </c>
      <c r="O1281" s="368" t="s">
        <v>819</v>
      </c>
    </row>
    <row r="1282" spans="1:15" x14ac:dyDescent="0.3">
      <c r="A1282" s="368" t="s">
        <v>726</v>
      </c>
      <c r="B1282" s="368" t="s">
        <v>379</v>
      </c>
      <c r="C1282" s="368" t="s">
        <v>200</v>
      </c>
      <c r="D1282" s="368" t="s">
        <v>201</v>
      </c>
      <c r="E1282" s="368" t="s">
        <v>208</v>
      </c>
      <c r="F1282" s="368" t="s">
        <v>933</v>
      </c>
      <c r="G1282" s="368" t="s">
        <v>942</v>
      </c>
      <c r="H1282" s="368" t="s">
        <v>319</v>
      </c>
      <c r="I1282" s="368" t="s">
        <v>789</v>
      </c>
      <c r="J1282" s="368" t="s">
        <v>745</v>
      </c>
      <c r="K1282" s="368" t="s">
        <v>818</v>
      </c>
      <c r="L1282" s="369">
        <v>2025</v>
      </c>
      <c r="M1282" s="370">
        <v>4328.96</v>
      </c>
      <c r="N1282" s="370">
        <v>243.2</v>
      </c>
      <c r="O1282" s="368" t="s">
        <v>819</v>
      </c>
    </row>
    <row r="1283" spans="1:15" x14ac:dyDescent="0.3">
      <c r="A1283" s="368" t="s">
        <v>726</v>
      </c>
      <c r="B1283" s="368" t="s">
        <v>379</v>
      </c>
      <c r="C1283" s="368" t="s">
        <v>200</v>
      </c>
      <c r="D1283" s="368" t="s">
        <v>201</v>
      </c>
      <c r="E1283" s="368" t="s">
        <v>208</v>
      </c>
      <c r="F1283" s="368" t="s">
        <v>933</v>
      </c>
      <c r="G1283" s="368" t="s">
        <v>942</v>
      </c>
      <c r="H1283" s="368" t="s">
        <v>320</v>
      </c>
      <c r="I1283" s="368" t="s">
        <v>797</v>
      </c>
      <c r="J1283" s="368" t="s">
        <v>745</v>
      </c>
      <c r="K1283" s="368" t="s">
        <v>818</v>
      </c>
      <c r="L1283" s="369">
        <v>2025</v>
      </c>
      <c r="M1283" s="370">
        <v>1828.94</v>
      </c>
      <c r="N1283" s="370">
        <v>192.52</v>
      </c>
      <c r="O1283" s="368" t="s">
        <v>819</v>
      </c>
    </row>
    <row r="1284" spans="1:15" x14ac:dyDescent="0.3">
      <c r="A1284" s="368" t="s">
        <v>726</v>
      </c>
      <c r="B1284" s="368" t="s">
        <v>379</v>
      </c>
      <c r="C1284" s="368" t="s">
        <v>200</v>
      </c>
      <c r="D1284" s="368" t="s">
        <v>201</v>
      </c>
      <c r="E1284" s="368" t="s">
        <v>208</v>
      </c>
      <c r="F1284" s="368" t="s">
        <v>933</v>
      </c>
      <c r="G1284" s="368" t="s">
        <v>942</v>
      </c>
      <c r="H1284" s="368" t="s">
        <v>330</v>
      </c>
      <c r="I1284" s="368" t="s">
        <v>788</v>
      </c>
      <c r="J1284" s="368" t="s">
        <v>745</v>
      </c>
      <c r="K1284" s="368" t="s">
        <v>818</v>
      </c>
      <c r="L1284" s="369">
        <v>2025</v>
      </c>
      <c r="M1284" s="370">
        <v>21772.799999999999</v>
      </c>
      <c r="N1284" s="370">
        <v>1360.8</v>
      </c>
      <c r="O1284" s="368" t="s">
        <v>819</v>
      </c>
    </row>
    <row r="1285" spans="1:15" x14ac:dyDescent="0.3">
      <c r="A1285" s="368" t="s">
        <v>726</v>
      </c>
      <c r="B1285" s="368" t="s">
        <v>379</v>
      </c>
      <c r="C1285" s="368" t="s">
        <v>200</v>
      </c>
      <c r="D1285" s="368" t="s">
        <v>201</v>
      </c>
      <c r="E1285" s="368" t="s">
        <v>208</v>
      </c>
      <c r="F1285" s="368" t="s">
        <v>933</v>
      </c>
      <c r="G1285" s="368" t="s">
        <v>942</v>
      </c>
      <c r="H1285" s="368" t="s">
        <v>539</v>
      </c>
      <c r="I1285" s="368" t="s">
        <v>789</v>
      </c>
      <c r="J1285" s="368" t="s">
        <v>740</v>
      </c>
      <c r="K1285" s="368" t="s">
        <v>818</v>
      </c>
      <c r="L1285" s="369">
        <v>2025</v>
      </c>
      <c r="M1285" s="370">
        <v>343000</v>
      </c>
      <c r="N1285" s="370">
        <v>34300</v>
      </c>
      <c r="O1285" s="368" t="s">
        <v>819</v>
      </c>
    </row>
    <row r="1286" spans="1:15" x14ac:dyDescent="0.3">
      <c r="A1286" s="368" t="s">
        <v>726</v>
      </c>
      <c r="B1286" s="368" t="s">
        <v>379</v>
      </c>
      <c r="C1286" s="368" t="s">
        <v>200</v>
      </c>
      <c r="D1286" s="368" t="s">
        <v>201</v>
      </c>
      <c r="E1286" s="368" t="s">
        <v>208</v>
      </c>
      <c r="F1286" s="368" t="s">
        <v>933</v>
      </c>
      <c r="G1286" s="368" t="s">
        <v>942</v>
      </c>
      <c r="H1286" s="368" t="s">
        <v>437</v>
      </c>
      <c r="I1286" s="368" t="s">
        <v>796</v>
      </c>
      <c r="J1286" s="368" t="s">
        <v>738</v>
      </c>
      <c r="K1286" s="368" t="s">
        <v>818</v>
      </c>
      <c r="L1286" s="369">
        <v>2025</v>
      </c>
      <c r="M1286" s="370">
        <v>214.08</v>
      </c>
      <c r="N1286" s="370">
        <v>24</v>
      </c>
      <c r="O1286" s="368" t="s">
        <v>819</v>
      </c>
    </row>
    <row r="1287" spans="1:15" x14ac:dyDescent="0.3">
      <c r="A1287" s="368" t="s">
        <v>726</v>
      </c>
      <c r="B1287" s="368" t="s">
        <v>379</v>
      </c>
      <c r="C1287" s="368" t="s">
        <v>200</v>
      </c>
      <c r="D1287" s="368" t="s">
        <v>201</v>
      </c>
      <c r="E1287" s="368" t="s">
        <v>943</v>
      </c>
      <c r="F1287" s="368" t="s">
        <v>933</v>
      </c>
      <c r="G1287" s="368" t="s">
        <v>944</v>
      </c>
      <c r="H1287" s="368" t="s">
        <v>319</v>
      </c>
      <c r="I1287" s="368" t="s">
        <v>789</v>
      </c>
      <c r="J1287" s="368" t="s">
        <v>745</v>
      </c>
      <c r="K1287" s="368" t="s">
        <v>818</v>
      </c>
      <c r="L1287" s="369">
        <v>2025</v>
      </c>
      <c r="M1287" s="370">
        <v>4328.96</v>
      </c>
      <c r="N1287" s="370">
        <v>243.2</v>
      </c>
      <c r="O1287" s="368" t="s">
        <v>819</v>
      </c>
    </row>
    <row r="1288" spans="1:15" x14ac:dyDescent="0.3">
      <c r="A1288" s="368" t="s">
        <v>726</v>
      </c>
      <c r="B1288" s="368" t="s">
        <v>379</v>
      </c>
      <c r="C1288" s="368" t="s">
        <v>200</v>
      </c>
      <c r="D1288" s="368" t="s">
        <v>201</v>
      </c>
      <c r="E1288" s="368" t="s">
        <v>211</v>
      </c>
      <c r="F1288" s="368" t="s">
        <v>933</v>
      </c>
      <c r="G1288" s="368" t="s">
        <v>945</v>
      </c>
      <c r="H1288" s="368" t="s">
        <v>486</v>
      </c>
      <c r="I1288" s="368" t="s">
        <v>796</v>
      </c>
      <c r="J1288" s="368" t="s">
        <v>1185</v>
      </c>
      <c r="K1288" s="368" t="s">
        <v>818</v>
      </c>
      <c r="L1288" s="369">
        <v>2025</v>
      </c>
      <c r="M1288" s="370">
        <v>13200</v>
      </c>
      <c r="N1288" s="370">
        <v>1650</v>
      </c>
      <c r="O1288" s="368" t="s">
        <v>819</v>
      </c>
    </row>
    <row r="1289" spans="1:15" x14ac:dyDescent="0.3">
      <c r="A1289" s="368" t="s">
        <v>726</v>
      </c>
      <c r="B1289" s="368" t="s">
        <v>379</v>
      </c>
      <c r="C1289" s="368" t="s">
        <v>200</v>
      </c>
      <c r="D1289" s="368" t="s">
        <v>201</v>
      </c>
      <c r="E1289" s="368" t="s">
        <v>211</v>
      </c>
      <c r="F1289" s="368" t="s">
        <v>933</v>
      </c>
      <c r="G1289" s="368" t="s">
        <v>945</v>
      </c>
      <c r="H1289" s="368" t="s">
        <v>489</v>
      </c>
      <c r="I1289" s="368" t="s">
        <v>797</v>
      </c>
      <c r="J1289" s="368" t="s">
        <v>1185</v>
      </c>
      <c r="K1289" s="368" t="s">
        <v>818</v>
      </c>
      <c r="L1289" s="369">
        <v>2025</v>
      </c>
      <c r="M1289" s="370">
        <v>8419.5</v>
      </c>
      <c r="N1289" s="370">
        <v>450</v>
      </c>
      <c r="O1289" s="368" t="s">
        <v>819</v>
      </c>
    </row>
    <row r="1290" spans="1:15" x14ac:dyDescent="0.3">
      <c r="A1290" s="368" t="s">
        <v>726</v>
      </c>
      <c r="B1290" s="368" t="s">
        <v>379</v>
      </c>
      <c r="C1290" s="368" t="s">
        <v>200</v>
      </c>
      <c r="D1290" s="368" t="s">
        <v>201</v>
      </c>
      <c r="E1290" s="368" t="s">
        <v>211</v>
      </c>
      <c r="F1290" s="368" t="s">
        <v>933</v>
      </c>
      <c r="G1290" s="368" t="s">
        <v>945</v>
      </c>
      <c r="H1290" s="368" t="s">
        <v>396</v>
      </c>
      <c r="I1290" s="368" t="s">
        <v>788</v>
      </c>
      <c r="J1290" s="368" t="s">
        <v>770</v>
      </c>
      <c r="K1290" s="368" t="s">
        <v>818</v>
      </c>
      <c r="L1290" s="369">
        <v>2025</v>
      </c>
      <c r="M1290" s="370">
        <v>15960</v>
      </c>
      <c r="N1290" s="370">
        <v>2.2799999999999998</v>
      </c>
      <c r="O1290" s="368" t="s">
        <v>819</v>
      </c>
    </row>
    <row r="1291" spans="1:15" x14ac:dyDescent="0.3">
      <c r="A1291" s="368" t="s">
        <v>726</v>
      </c>
      <c r="B1291" s="368" t="s">
        <v>379</v>
      </c>
      <c r="C1291" s="368" t="s">
        <v>200</v>
      </c>
      <c r="D1291" s="368" t="s">
        <v>201</v>
      </c>
      <c r="E1291" s="368" t="s">
        <v>211</v>
      </c>
      <c r="F1291" s="368" t="s">
        <v>933</v>
      </c>
      <c r="G1291" s="368" t="s">
        <v>945</v>
      </c>
      <c r="H1291" s="368" t="s">
        <v>498</v>
      </c>
      <c r="I1291" s="368" t="s">
        <v>798</v>
      </c>
      <c r="J1291" s="368" t="s">
        <v>1185</v>
      </c>
      <c r="K1291" s="368" t="s">
        <v>818</v>
      </c>
      <c r="L1291" s="369">
        <v>2025</v>
      </c>
      <c r="M1291" s="370">
        <v>399500</v>
      </c>
      <c r="N1291" s="370">
        <v>47000</v>
      </c>
      <c r="O1291" s="368" t="s">
        <v>819</v>
      </c>
    </row>
    <row r="1292" spans="1:15" x14ac:dyDescent="0.3">
      <c r="A1292" s="368" t="s">
        <v>726</v>
      </c>
      <c r="B1292" s="368" t="s">
        <v>379</v>
      </c>
      <c r="C1292" s="368" t="s">
        <v>200</v>
      </c>
      <c r="D1292" s="368" t="s">
        <v>201</v>
      </c>
      <c r="E1292" s="368" t="s">
        <v>211</v>
      </c>
      <c r="F1292" s="368" t="s">
        <v>933</v>
      </c>
      <c r="G1292" s="368" t="s">
        <v>945</v>
      </c>
      <c r="H1292" s="368" t="s">
        <v>381</v>
      </c>
      <c r="I1292" s="368" t="s">
        <v>789</v>
      </c>
      <c r="J1292" s="368" t="s">
        <v>757</v>
      </c>
      <c r="K1292" s="368" t="s">
        <v>818</v>
      </c>
      <c r="L1292" s="369">
        <v>2025</v>
      </c>
      <c r="M1292" s="370">
        <v>19050</v>
      </c>
      <c r="N1292" s="370">
        <v>7500</v>
      </c>
      <c r="O1292" s="368" t="s">
        <v>819</v>
      </c>
    </row>
    <row r="1293" spans="1:15" x14ac:dyDescent="0.3">
      <c r="A1293" s="368" t="s">
        <v>726</v>
      </c>
      <c r="B1293" s="368" t="s">
        <v>379</v>
      </c>
      <c r="C1293" s="368" t="s">
        <v>200</v>
      </c>
      <c r="D1293" s="368" t="s">
        <v>201</v>
      </c>
      <c r="E1293" s="368" t="s">
        <v>211</v>
      </c>
      <c r="F1293" s="368" t="s">
        <v>933</v>
      </c>
      <c r="G1293" s="368" t="s">
        <v>945</v>
      </c>
      <c r="H1293" s="368" t="s">
        <v>319</v>
      </c>
      <c r="I1293" s="368" t="s">
        <v>789</v>
      </c>
      <c r="J1293" s="368" t="s">
        <v>745</v>
      </c>
      <c r="K1293" s="368" t="s">
        <v>818</v>
      </c>
      <c r="L1293" s="369">
        <v>2025</v>
      </c>
      <c r="M1293" s="370">
        <v>132427.19399999999</v>
      </c>
      <c r="N1293" s="370">
        <v>7439.73</v>
      </c>
      <c r="O1293" s="368" t="s">
        <v>819</v>
      </c>
    </row>
    <row r="1294" spans="1:15" x14ac:dyDescent="0.3">
      <c r="A1294" s="368" t="s">
        <v>726</v>
      </c>
      <c r="B1294" s="368" t="s">
        <v>379</v>
      </c>
      <c r="C1294" s="368" t="s">
        <v>200</v>
      </c>
      <c r="D1294" s="368" t="s">
        <v>201</v>
      </c>
      <c r="E1294" s="368" t="s">
        <v>211</v>
      </c>
      <c r="F1294" s="368" t="s">
        <v>933</v>
      </c>
      <c r="G1294" s="368" t="s">
        <v>945</v>
      </c>
      <c r="H1294" s="368" t="s">
        <v>536</v>
      </c>
      <c r="I1294" s="368" t="s">
        <v>789</v>
      </c>
      <c r="J1294" s="368" t="s">
        <v>739</v>
      </c>
      <c r="K1294" s="368" t="s">
        <v>818</v>
      </c>
      <c r="L1294" s="369">
        <v>2025</v>
      </c>
      <c r="M1294" s="370">
        <v>5871.7875000000004</v>
      </c>
      <c r="N1294" s="370">
        <v>116.25</v>
      </c>
      <c r="O1294" s="368" t="s">
        <v>819</v>
      </c>
    </row>
    <row r="1295" spans="1:15" x14ac:dyDescent="0.3">
      <c r="A1295" s="368" t="s">
        <v>726</v>
      </c>
      <c r="B1295" s="368" t="s">
        <v>379</v>
      </c>
      <c r="C1295" s="368" t="s">
        <v>200</v>
      </c>
      <c r="D1295" s="368" t="s">
        <v>201</v>
      </c>
      <c r="E1295" s="368" t="s">
        <v>211</v>
      </c>
      <c r="F1295" s="368" t="s">
        <v>933</v>
      </c>
      <c r="G1295" s="368" t="s">
        <v>945</v>
      </c>
      <c r="H1295" s="368" t="s">
        <v>320</v>
      </c>
      <c r="I1295" s="368" t="s">
        <v>797</v>
      </c>
      <c r="J1295" s="368" t="s">
        <v>745</v>
      </c>
      <c r="K1295" s="368" t="s">
        <v>818</v>
      </c>
      <c r="L1295" s="369">
        <v>2025</v>
      </c>
      <c r="M1295" s="370">
        <v>60741.48</v>
      </c>
      <c r="N1295" s="370">
        <v>6393.84</v>
      </c>
      <c r="O1295" s="368" t="s">
        <v>819</v>
      </c>
    </row>
    <row r="1296" spans="1:15" x14ac:dyDescent="0.3">
      <c r="A1296" s="368" t="s">
        <v>726</v>
      </c>
      <c r="B1296" s="368" t="s">
        <v>379</v>
      </c>
      <c r="C1296" s="368" t="s">
        <v>200</v>
      </c>
      <c r="D1296" s="368" t="s">
        <v>201</v>
      </c>
      <c r="E1296" s="368" t="s">
        <v>211</v>
      </c>
      <c r="F1296" s="368" t="s">
        <v>933</v>
      </c>
      <c r="G1296" s="368" t="s">
        <v>945</v>
      </c>
      <c r="H1296" s="368" t="s">
        <v>503</v>
      </c>
      <c r="I1296" s="368" t="s">
        <v>788</v>
      </c>
      <c r="J1296" s="368" t="s">
        <v>1185</v>
      </c>
      <c r="K1296" s="368" t="s">
        <v>818</v>
      </c>
      <c r="L1296" s="369">
        <v>2025</v>
      </c>
      <c r="M1296" s="370">
        <v>42000</v>
      </c>
      <c r="N1296" s="370">
        <v>3000</v>
      </c>
      <c r="O1296" s="368" t="s">
        <v>819</v>
      </c>
    </row>
    <row r="1297" spans="1:15" x14ac:dyDescent="0.3">
      <c r="A1297" s="368" t="s">
        <v>726</v>
      </c>
      <c r="B1297" s="368" t="s">
        <v>379</v>
      </c>
      <c r="C1297" s="368" t="s">
        <v>200</v>
      </c>
      <c r="D1297" s="368" t="s">
        <v>201</v>
      </c>
      <c r="E1297" s="368" t="s">
        <v>211</v>
      </c>
      <c r="F1297" s="368" t="s">
        <v>933</v>
      </c>
      <c r="G1297" s="368" t="s">
        <v>945</v>
      </c>
      <c r="H1297" s="368" t="s">
        <v>398</v>
      </c>
      <c r="I1297" s="368" t="s">
        <v>786</v>
      </c>
      <c r="J1297" s="368" t="s">
        <v>770</v>
      </c>
      <c r="K1297" s="368" t="s">
        <v>818</v>
      </c>
      <c r="L1297" s="369">
        <v>2025</v>
      </c>
      <c r="M1297" s="370">
        <v>61575</v>
      </c>
      <c r="N1297" s="370">
        <v>8210</v>
      </c>
      <c r="O1297" s="368" t="s">
        <v>819</v>
      </c>
    </row>
    <row r="1298" spans="1:15" x14ac:dyDescent="0.3">
      <c r="A1298" s="368" t="s">
        <v>726</v>
      </c>
      <c r="B1298" s="368" t="s">
        <v>379</v>
      </c>
      <c r="C1298" s="368" t="s">
        <v>200</v>
      </c>
      <c r="D1298" s="368" t="s">
        <v>201</v>
      </c>
      <c r="E1298" s="368" t="s">
        <v>211</v>
      </c>
      <c r="F1298" s="368" t="s">
        <v>933</v>
      </c>
      <c r="G1298" s="368" t="s">
        <v>945</v>
      </c>
      <c r="H1298" s="368" t="s">
        <v>563</v>
      </c>
      <c r="I1298" s="368" t="s">
        <v>787</v>
      </c>
      <c r="J1298" s="368" t="s">
        <v>761</v>
      </c>
      <c r="K1298" s="368" t="s">
        <v>818</v>
      </c>
      <c r="L1298" s="369">
        <v>2025</v>
      </c>
      <c r="M1298" s="370">
        <v>31340</v>
      </c>
      <c r="N1298" s="370">
        <v>2000</v>
      </c>
      <c r="O1298" s="368" t="s">
        <v>819</v>
      </c>
    </row>
    <row r="1299" spans="1:15" x14ac:dyDescent="0.3">
      <c r="A1299" s="368" t="s">
        <v>726</v>
      </c>
      <c r="B1299" s="368" t="s">
        <v>379</v>
      </c>
      <c r="C1299" s="368" t="s">
        <v>200</v>
      </c>
      <c r="D1299" s="368" t="s">
        <v>201</v>
      </c>
      <c r="E1299" s="368" t="s">
        <v>211</v>
      </c>
      <c r="F1299" s="368" t="s">
        <v>933</v>
      </c>
      <c r="G1299" s="368" t="s">
        <v>945</v>
      </c>
      <c r="H1299" s="368" t="s">
        <v>506</v>
      </c>
      <c r="I1299" s="368" t="s">
        <v>798</v>
      </c>
      <c r="J1299" s="368" t="s">
        <v>1185</v>
      </c>
      <c r="K1299" s="368" t="s">
        <v>818</v>
      </c>
      <c r="L1299" s="369">
        <v>2025</v>
      </c>
      <c r="M1299" s="370">
        <v>66120</v>
      </c>
      <c r="N1299" s="370">
        <v>3800</v>
      </c>
      <c r="O1299" s="368" t="s">
        <v>819</v>
      </c>
    </row>
    <row r="1300" spans="1:15" x14ac:dyDescent="0.3">
      <c r="A1300" s="368" t="s">
        <v>726</v>
      </c>
      <c r="B1300" s="368" t="s">
        <v>379</v>
      </c>
      <c r="C1300" s="368" t="s">
        <v>200</v>
      </c>
      <c r="D1300" s="368" t="s">
        <v>201</v>
      </c>
      <c r="E1300" s="368" t="s">
        <v>211</v>
      </c>
      <c r="F1300" s="368" t="s">
        <v>933</v>
      </c>
      <c r="G1300" s="368" t="s">
        <v>945</v>
      </c>
      <c r="H1300" s="368" t="s">
        <v>542</v>
      </c>
      <c r="I1300" s="368" t="s">
        <v>800</v>
      </c>
      <c r="J1300" s="368" t="s">
        <v>745</v>
      </c>
      <c r="K1300" s="368" t="s">
        <v>818</v>
      </c>
      <c r="L1300" s="369">
        <v>2025</v>
      </c>
      <c r="M1300" s="370">
        <v>1235</v>
      </c>
      <c r="N1300" s="370">
        <v>95</v>
      </c>
      <c r="O1300" s="368" t="s">
        <v>819</v>
      </c>
    </row>
    <row r="1301" spans="1:15" x14ac:dyDescent="0.3">
      <c r="A1301" s="368" t="s">
        <v>726</v>
      </c>
      <c r="B1301" s="368" t="s">
        <v>379</v>
      </c>
      <c r="C1301" s="368" t="s">
        <v>200</v>
      </c>
      <c r="D1301" s="368" t="s">
        <v>201</v>
      </c>
      <c r="E1301" s="368" t="s">
        <v>211</v>
      </c>
      <c r="F1301" s="368" t="s">
        <v>933</v>
      </c>
      <c r="G1301" s="368" t="s">
        <v>945</v>
      </c>
      <c r="H1301" s="368" t="s">
        <v>330</v>
      </c>
      <c r="I1301" s="368" t="s">
        <v>788</v>
      </c>
      <c r="J1301" s="368" t="s">
        <v>745</v>
      </c>
      <c r="K1301" s="368" t="s">
        <v>818</v>
      </c>
      <c r="L1301" s="369">
        <v>2025</v>
      </c>
      <c r="M1301" s="370">
        <v>2127955.2000000002</v>
      </c>
      <c r="N1301" s="370">
        <v>132997.20000000001</v>
      </c>
      <c r="O1301" s="368" t="s">
        <v>819</v>
      </c>
    </row>
    <row r="1302" spans="1:15" x14ac:dyDescent="0.3">
      <c r="A1302" s="368" t="s">
        <v>726</v>
      </c>
      <c r="B1302" s="368" t="s">
        <v>379</v>
      </c>
      <c r="C1302" s="368" t="s">
        <v>200</v>
      </c>
      <c r="D1302" s="368" t="s">
        <v>201</v>
      </c>
      <c r="E1302" s="368" t="s">
        <v>211</v>
      </c>
      <c r="F1302" s="368" t="s">
        <v>933</v>
      </c>
      <c r="G1302" s="368" t="s">
        <v>945</v>
      </c>
      <c r="H1302" s="368" t="s">
        <v>333</v>
      </c>
      <c r="I1302" s="368" t="s">
        <v>784</v>
      </c>
      <c r="J1302" s="368" t="s">
        <v>745</v>
      </c>
      <c r="K1302" s="368" t="s">
        <v>818</v>
      </c>
      <c r="L1302" s="369">
        <v>2025</v>
      </c>
      <c r="M1302" s="370">
        <v>19032</v>
      </c>
      <c r="N1302" s="370">
        <v>2379</v>
      </c>
      <c r="O1302" s="368" t="s">
        <v>819</v>
      </c>
    </row>
    <row r="1303" spans="1:15" x14ac:dyDescent="0.3">
      <c r="A1303" s="368" t="s">
        <v>726</v>
      </c>
      <c r="B1303" s="368" t="s">
        <v>379</v>
      </c>
      <c r="C1303" s="368" t="s">
        <v>200</v>
      </c>
      <c r="D1303" s="368" t="s">
        <v>201</v>
      </c>
      <c r="E1303" s="368" t="s">
        <v>211</v>
      </c>
      <c r="F1303" s="368" t="s">
        <v>933</v>
      </c>
      <c r="G1303" s="368" t="s">
        <v>945</v>
      </c>
      <c r="H1303" s="368" t="s">
        <v>337</v>
      </c>
      <c r="I1303" s="368" t="s">
        <v>784</v>
      </c>
      <c r="J1303" s="368" t="s">
        <v>745</v>
      </c>
      <c r="K1303" s="368" t="s">
        <v>818</v>
      </c>
      <c r="L1303" s="369">
        <v>2025</v>
      </c>
      <c r="M1303" s="370">
        <v>39995.279999999999</v>
      </c>
      <c r="N1303" s="370">
        <v>4273</v>
      </c>
      <c r="O1303" s="368" t="s">
        <v>819</v>
      </c>
    </row>
    <row r="1304" spans="1:15" x14ac:dyDescent="0.3">
      <c r="A1304" s="368" t="s">
        <v>726</v>
      </c>
      <c r="B1304" s="368" t="s">
        <v>379</v>
      </c>
      <c r="C1304" s="368" t="s">
        <v>200</v>
      </c>
      <c r="D1304" s="368" t="s">
        <v>201</v>
      </c>
      <c r="E1304" s="368" t="s">
        <v>211</v>
      </c>
      <c r="F1304" s="368" t="s">
        <v>933</v>
      </c>
      <c r="G1304" s="368" t="s">
        <v>945</v>
      </c>
      <c r="H1304" s="368" t="s">
        <v>567</v>
      </c>
      <c r="I1304" s="368" t="s">
        <v>795</v>
      </c>
      <c r="J1304" s="368" t="s">
        <v>773</v>
      </c>
      <c r="K1304" s="368" t="s">
        <v>818</v>
      </c>
      <c r="L1304" s="369">
        <v>2025</v>
      </c>
      <c r="M1304" s="370">
        <v>346.8</v>
      </c>
      <c r="N1304" s="370">
        <v>170</v>
      </c>
      <c r="O1304" s="368" t="s">
        <v>821</v>
      </c>
    </row>
    <row r="1305" spans="1:15" x14ac:dyDescent="0.3">
      <c r="A1305" s="368" t="s">
        <v>726</v>
      </c>
      <c r="B1305" s="368" t="s">
        <v>379</v>
      </c>
      <c r="C1305" s="368" t="s">
        <v>200</v>
      </c>
      <c r="D1305" s="368" t="s">
        <v>201</v>
      </c>
      <c r="E1305" s="368" t="s">
        <v>211</v>
      </c>
      <c r="F1305" s="368" t="s">
        <v>933</v>
      </c>
      <c r="G1305" s="368" t="s">
        <v>945</v>
      </c>
      <c r="H1305" s="368" t="s">
        <v>508</v>
      </c>
      <c r="I1305" s="368" t="s">
        <v>798</v>
      </c>
      <c r="J1305" s="368" t="s">
        <v>1185</v>
      </c>
      <c r="K1305" s="368" t="s">
        <v>818</v>
      </c>
      <c r="L1305" s="369">
        <v>2025</v>
      </c>
      <c r="M1305" s="370">
        <v>35000</v>
      </c>
      <c r="N1305" s="370">
        <v>5000</v>
      </c>
      <c r="O1305" s="368" t="s">
        <v>819</v>
      </c>
    </row>
    <row r="1306" spans="1:15" x14ac:dyDescent="0.3">
      <c r="A1306" s="368" t="s">
        <v>726</v>
      </c>
      <c r="B1306" s="368" t="s">
        <v>379</v>
      </c>
      <c r="C1306" s="368" t="s">
        <v>200</v>
      </c>
      <c r="D1306" s="368" t="s">
        <v>201</v>
      </c>
      <c r="E1306" s="368" t="s">
        <v>211</v>
      </c>
      <c r="F1306" s="368" t="s">
        <v>933</v>
      </c>
      <c r="G1306" s="368" t="s">
        <v>945</v>
      </c>
      <c r="H1306" s="368" t="s">
        <v>510</v>
      </c>
      <c r="I1306" s="368" t="s">
        <v>798</v>
      </c>
      <c r="J1306" s="368" t="s">
        <v>1185</v>
      </c>
      <c r="K1306" s="368" t="s">
        <v>818</v>
      </c>
      <c r="L1306" s="369">
        <v>2025</v>
      </c>
      <c r="M1306" s="370">
        <v>3410.55</v>
      </c>
      <c r="N1306" s="370">
        <v>585</v>
      </c>
      <c r="O1306" s="368" t="s">
        <v>819</v>
      </c>
    </row>
    <row r="1307" spans="1:15" x14ac:dyDescent="0.3">
      <c r="A1307" s="368" t="s">
        <v>726</v>
      </c>
      <c r="B1307" s="368" t="s">
        <v>379</v>
      </c>
      <c r="C1307" s="368" t="s">
        <v>200</v>
      </c>
      <c r="D1307" s="368" t="s">
        <v>201</v>
      </c>
      <c r="E1307" s="368" t="s">
        <v>211</v>
      </c>
      <c r="F1307" s="368" t="s">
        <v>933</v>
      </c>
      <c r="G1307" s="368" t="s">
        <v>945</v>
      </c>
      <c r="H1307" s="368" t="s">
        <v>511</v>
      </c>
      <c r="I1307" s="368" t="s">
        <v>785</v>
      </c>
      <c r="J1307" s="368" t="s">
        <v>1185</v>
      </c>
      <c r="K1307" s="368" t="s">
        <v>818</v>
      </c>
      <c r="L1307" s="369">
        <v>2025</v>
      </c>
      <c r="M1307" s="370">
        <v>228573.5</v>
      </c>
      <c r="N1307" s="370">
        <v>26891</v>
      </c>
      <c r="O1307" s="368" t="s">
        <v>819</v>
      </c>
    </row>
    <row r="1308" spans="1:15" x14ac:dyDescent="0.3">
      <c r="A1308" s="368" t="s">
        <v>726</v>
      </c>
      <c r="B1308" s="368" t="s">
        <v>379</v>
      </c>
      <c r="C1308" s="368" t="s">
        <v>200</v>
      </c>
      <c r="D1308" s="368" t="s">
        <v>201</v>
      </c>
      <c r="E1308" s="368" t="s">
        <v>211</v>
      </c>
      <c r="F1308" s="368" t="s">
        <v>933</v>
      </c>
      <c r="G1308" s="368" t="s">
        <v>945</v>
      </c>
      <c r="H1308" s="368" t="s">
        <v>539</v>
      </c>
      <c r="I1308" s="368" t="s">
        <v>789</v>
      </c>
      <c r="J1308" s="368" t="s">
        <v>740</v>
      </c>
      <c r="K1308" s="368" t="s">
        <v>818</v>
      </c>
      <c r="L1308" s="369">
        <v>2025</v>
      </c>
      <c r="M1308" s="370">
        <v>13616617.800799999</v>
      </c>
      <c r="N1308" s="370">
        <v>1589974.18</v>
      </c>
      <c r="O1308" s="368" t="s">
        <v>819</v>
      </c>
    </row>
    <row r="1309" spans="1:15" x14ac:dyDescent="0.3">
      <c r="A1309" s="368" t="s">
        <v>726</v>
      </c>
      <c r="B1309" s="368" t="s">
        <v>379</v>
      </c>
      <c r="C1309" s="368" t="s">
        <v>200</v>
      </c>
      <c r="D1309" s="368" t="s">
        <v>201</v>
      </c>
      <c r="E1309" s="368" t="s">
        <v>211</v>
      </c>
      <c r="F1309" s="368" t="s">
        <v>933</v>
      </c>
      <c r="G1309" s="368" t="s">
        <v>945</v>
      </c>
      <c r="H1309" s="368" t="s">
        <v>420</v>
      </c>
      <c r="I1309" s="368" t="s">
        <v>789</v>
      </c>
      <c r="J1309" s="368" t="s">
        <v>781</v>
      </c>
      <c r="K1309" s="368" t="s">
        <v>818</v>
      </c>
      <c r="L1309" s="369">
        <v>2025</v>
      </c>
      <c r="M1309" s="370">
        <v>13.9</v>
      </c>
      <c r="N1309" s="370">
        <v>10</v>
      </c>
      <c r="O1309" s="368" t="s">
        <v>819</v>
      </c>
    </row>
    <row r="1310" spans="1:15" x14ac:dyDescent="0.3">
      <c r="A1310" s="368" t="s">
        <v>726</v>
      </c>
      <c r="B1310" s="368" t="s">
        <v>379</v>
      </c>
      <c r="C1310" s="368" t="s">
        <v>200</v>
      </c>
      <c r="D1310" s="368" t="s">
        <v>201</v>
      </c>
      <c r="E1310" s="368" t="s">
        <v>211</v>
      </c>
      <c r="F1310" s="368" t="s">
        <v>933</v>
      </c>
      <c r="G1310" s="368" t="s">
        <v>945</v>
      </c>
      <c r="H1310" s="368" t="s">
        <v>513</v>
      </c>
      <c r="I1310" s="368" t="s">
        <v>798</v>
      </c>
      <c r="J1310" s="368" t="s">
        <v>1185</v>
      </c>
      <c r="K1310" s="368" t="s">
        <v>818</v>
      </c>
      <c r="L1310" s="369">
        <v>2025</v>
      </c>
      <c r="M1310" s="370">
        <v>6390.1880894572496</v>
      </c>
      <c r="N1310" s="370">
        <v>657</v>
      </c>
      <c r="O1310" s="368" t="s">
        <v>819</v>
      </c>
    </row>
    <row r="1311" spans="1:15" x14ac:dyDescent="0.3">
      <c r="A1311" s="368" t="s">
        <v>726</v>
      </c>
      <c r="B1311" s="368" t="s">
        <v>379</v>
      </c>
      <c r="C1311" s="368" t="s">
        <v>200</v>
      </c>
      <c r="D1311" s="368" t="s">
        <v>201</v>
      </c>
      <c r="E1311" s="368" t="s">
        <v>211</v>
      </c>
      <c r="F1311" s="368" t="s">
        <v>933</v>
      </c>
      <c r="G1311" s="368" t="s">
        <v>945</v>
      </c>
      <c r="H1311" s="368" t="s">
        <v>1199</v>
      </c>
      <c r="I1311" s="368" t="s">
        <v>787</v>
      </c>
      <c r="J1311" s="368" t="s">
        <v>761</v>
      </c>
      <c r="K1311" s="368" t="s">
        <v>818</v>
      </c>
      <c r="L1311" s="369">
        <v>2025</v>
      </c>
      <c r="M1311" s="370">
        <v>4502.2242200000001</v>
      </c>
      <c r="N1311" s="370">
        <v>259.39999999999998</v>
      </c>
      <c r="O1311" s="368" t="s">
        <v>819</v>
      </c>
    </row>
    <row r="1312" spans="1:15" x14ac:dyDescent="0.3">
      <c r="A1312" s="368" t="s">
        <v>726</v>
      </c>
      <c r="B1312" s="368" t="s">
        <v>379</v>
      </c>
      <c r="C1312" s="368" t="s">
        <v>200</v>
      </c>
      <c r="D1312" s="368" t="s">
        <v>201</v>
      </c>
      <c r="E1312" s="368" t="s">
        <v>211</v>
      </c>
      <c r="F1312" s="368" t="s">
        <v>933</v>
      </c>
      <c r="G1312" s="368" t="s">
        <v>945</v>
      </c>
      <c r="H1312" s="368" t="s">
        <v>437</v>
      </c>
      <c r="I1312" s="368" t="s">
        <v>796</v>
      </c>
      <c r="J1312" s="368" t="s">
        <v>738</v>
      </c>
      <c r="K1312" s="368" t="s">
        <v>818</v>
      </c>
      <c r="L1312" s="369">
        <v>2025</v>
      </c>
      <c r="M1312" s="370">
        <v>35323.199999999997</v>
      </c>
      <c r="N1312" s="370">
        <v>3960</v>
      </c>
      <c r="O1312" s="368" t="s">
        <v>819</v>
      </c>
    </row>
    <row r="1313" spans="1:15" x14ac:dyDescent="0.3">
      <c r="A1313" s="368" t="s">
        <v>726</v>
      </c>
      <c r="B1313" s="368" t="s">
        <v>379</v>
      </c>
      <c r="C1313" s="368" t="s">
        <v>200</v>
      </c>
      <c r="D1313" s="368" t="s">
        <v>201</v>
      </c>
      <c r="E1313" s="368" t="s">
        <v>211</v>
      </c>
      <c r="F1313" s="368" t="s">
        <v>933</v>
      </c>
      <c r="G1313" s="368" t="s">
        <v>945</v>
      </c>
      <c r="H1313" s="368" t="s">
        <v>561</v>
      </c>
      <c r="I1313" s="368" t="s">
        <v>789</v>
      </c>
      <c r="J1313" s="368" t="s">
        <v>761</v>
      </c>
      <c r="K1313" s="368" t="s">
        <v>818</v>
      </c>
      <c r="L1313" s="369">
        <v>2025</v>
      </c>
      <c r="M1313" s="370">
        <v>408400</v>
      </c>
      <c r="N1313" s="370">
        <v>20000</v>
      </c>
      <c r="O1313" s="368" t="s">
        <v>819</v>
      </c>
    </row>
    <row r="1314" spans="1:15" x14ac:dyDescent="0.3">
      <c r="A1314" s="368" t="s">
        <v>726</v>
      </c>
      <c r="B1314" s="368" t="s">
        <v>379</v>
      </c>
      <c r="C1314" s="368" t="s">
        <v>200</v>
      </c>
      <c r="D1314" s="368" t="s">
        <v>201</v>
      </c>
      <c r="E1314" s="368" t="s">
        <v>211</v>
      </c>
      <c r="F1314" s="368" t="s">
        <v>933</v>
      </c>
      <c r="G1314" s="368" t="s">
        <v>945</v>
      </c>
      <c r="H1314" s="368" t="s">
        <v>412</v>
      </c>
      <c r="I1314" s="368" t="s">
        <v>801</v>
      </c>
      <c r="J1314" s="368" t="s">
        <v>1186</v>
      </c>
      <c r="K1314" s="368" t="s">
        <v>818</v>
      </c>
      <c r="L1314" s="369">
        <v>2025</v>
      </c>
      <c r="M1314" s="370">
        <v>57509.2</v>
      </c>
      <c r="N1314" s="370">
        <v>3572</v>
      </c>
      <c r="O1314" s="368" t="s">
        <v>819</v>
      </c>
    </row>
    <row r="1315" spans="1:15" x14ac:dyDescent="0.3">
      <c r="A1315" s="368" t="s">
        <v>726</v>
      </c>
      <c r="B1315" s="368" t="s">
        <v>379</v>
      </c>
      <c r="C1315" s="368" t="s">
        <v>200</v>
      </c>
      <c r="D1315" s="368" t="s">
        <v>201</v>
      </c>
      <c r="E1315" s="368" t="s">
        <v>211</v>
      </c>
      <c r="F1315" s="368" t="s">
        <v>933</v>
      </c>
      <c r="G1315" s="368" t="s">
        <v>945</v>
      </c>
      <c r="H1315" s="368" t="s">
        <v>438</v>
      </c>
      <c r="I1315" s="368" t="s">
        <v>790</v>
      </c>
      <c r="J1315" s="368" t="s">
        <v>738</v>
      </c>
      <c r="K1315" s="368" t="s">
        <v>818</v>
      </c>
      <c r="L1315" s="369">
        <v>2025</v>
      </c>
      <c r="M1315" s="370">
        <v>8900</v>
      </c>
      <c r="N1315" s="370">
        <v>2000</v>
      </c>
      <c r="O1315" s="368" t="s">
        <v>819</v>
      </c>
    </row>
    <row r="1316" spans="1:15" x14ac:dyDescent="0.3">
      <c r="A1316" s="368" t="s">
        <v>726</v>
      </c>
      <c r="B1316" s="368" t="s">
        <v>379</v>
      </c>
      <c r="C1316" s="368" t="s">
        <v>200</v>
      </c>
      <c r="D1316" s="368" t="s">
        <v>201</v>
      </c>
      <c r="E1316" s="368" t="s">
        <v>211</v>
      </c>
      <c r="F1316" s="368" t="s">
        <v>933</v>
      </c>
      <c r="G1316" s="368" t="s">
        <v>945</v>
      </c>
      <c r="H1316" s="368" t="s">
        <v>339</v>
      </c>
      <c r="I1316" s="368" t="s">
        <v>790</v>
      </c>
      <c r="J1316" s="368" t="s">
        <v>745</v>
      </c>
      <c r="K1316" s="368" t="s">
        <v>818</v>
      </c>
      <c r="L1316" s="369">
        <v>2025</v>
      </c>
      <c r="M1316" s="370">
        <v>3360</v>
      </c>
      <c r="N1316" s="370">
        <v>168</v>
      </c>
      <c r="O1316" s="368" t="s">
        <v>819</v>
      </c>
    </row>
    <row r="1317" spans="1:15" x14ac:dyDescent="0.3">
      <c r="A1317" s="368" t="s">
        <v>726</v>
      </c>
      <c r="B1317" s="368" t="s">
        <v>379</v>
      </c>
      <c r="C1317" s="368" t="s">
        <v>200</v>
      </c>
      <c r="D1317" s="368" t="s">
        <v>201</v>
      </c>
      <c r="E1317" s="368" t="s">
        <v>211</v>
      </c>
      <c r="F1317" s="368" t="s">
        <v>933</v>
      </c>
      <c r="G1317" s="368" t="s">
        <v>945</v>
      </c>
      <c r="H1317" s="368" t="s">
        <v>340</v>
      </c>
      <c r="I1317" s="368" t="s">
        <v>790</v>
      </c>
      <c r="J1317" s="368" t="s">
        <v>745</v>
      </c>
      <c r="K1317" s="368" t="s">
        <v>818</v>
      </c>
      <c r="L1317" s="369">
        <v>2025</v>
      </c>
      <c r="M1317" s="370">
        <v>16500</v>
      </c>
      <c r="N1317" s="370">
        <v>1500</v>
      </c>
      <c r="O1317" s="368" t="s">
        <v>819</v>
      </c>
    </row>
    <row r="1318" spans="1:15" x14ac:dyDescent="0.3">
      <c r="A1318" s="368" t="s">
        <v>726</v>
      </c>
      <c r="B1318" s="368" t="s">
        <v>379</v>
      </c>
      <c r="C1318" s="368" t="s">
        <v>200</v>
      </c>
      <c r="D1318" s="368" t="s">
        <v>201</v>
      </c>
      <c r="E1318" s="368" t="s">
        <v>211</v>
      </c>
      <c r="F1318" s="368" t="s">
        <v>933</v>
      </c>
      <c r="G1318" s="368" t="s">
        <v>945</v>
      </c>
      <c r="H1318" s="368" t="s">
        <v>439</v>
      </c>
      <c r="I1318" s="368" t="s">
        <v>785</v>
      </c>
      <c r="J1318" s="368" t="s">
        <v>738</v>
      </c>
      <c r="K1318" s="368" t="s">
        <v>818</v>
      </c>
      <c r="L1318" s="369">
        <v>2025</v>
      </c>
      <c r="M1318" s="370">
        <v>1382.44</v>
      </c>
      <c r="N1318" s="370">
        <v>68</v>
      </c>
      <c r="O1318" s="368" t="s">
        <v>819</v>
      </c>
    </row>
    <row r="1319" spans="1:15" x14ac:dyDescent="0.3">
      <c r="A1319" s="368" t="s">
        <v>726</v>
      </c>
      <c r="B1319" s="368" t="s">
        <v>379</v>
      </c>
      <c r="C1319" s="368" t="s">
        <v>200</v>
      </c>
      <c r="D1319" s="368" t="s">
        <v>201</v>
      </c>
      <c r="E1319" s="368" t="s">
        <v>211</v>
      </c>
      <c r="F1319" s="368" t="s">
        <v>933</v>
      </c>
      <c r="G1319" s="368" t="s">
        <v>945</v>
      </c>
      <c r="H1319" s="368" t="s">
        <v>413</v>
      </c>
      <c r="I1319" s="368" t="s">
        <v>785</v>
      </c>
      <c r="J1319" s="368" t="s">
        <v>1186</v>
      </c>
      <c r="K1319" s="368" t="s">
        <v>818</v>
      </c>
      <c r="L1319" s="369">
        <v>2025</v>
      </c>
      <c r="M1319" s="370">
        <v>10732.59</v>
      </c>
      <c r="N1319" s="370">
        <v>293</v>
      </c>
      <c r="O1319" s="368" t="s">
        <v>819</v>
      </c>
    </row>
    <row r="1320" spans="1:15" x14ac:dyDescent="0.3">
      <c r="A1320" s="368" t="s">
        <v>726</v>
      </c>
      <c r="B1320" s="368" t="s">
        <v>379</v>
      </c>
      <c r="C1320" s="368" t="s">
        <v>200</v>
      </c>
      <c r="D1320" s="368" t="s">
        <v>201</v>
      </c>
      <c r="E1320" s="368" t="s">
        <v>211</v>
      </c>
      <c r="F1320" s="368" t="s">
        <v>933</v>
      </c>
      <c r="G1320" s="368" t="s">
        <v>945</v>
      </c>
      <c r="H1320" s="368" t="s">
        <v>414</v>
      </c>
      <c r="I1320" s="368" t="s">
        <v>801</v>
      </c>
      <c r="J1320" s="368" t="s">
        <v>1186</v>
      </c>
      <c r="K1320" s="368" t="s">
        <v>818</v>
      </c>
      <c r="L1320" s="369">
        <v>2025</v>
      </c>
      <c r="M1320" s="370">
        <v>55578.96</v>
      </c>
      <c r="N1320" s="370">
        <v>2916</v>
      </c>
      <c r="O1320" s="368" t="s">
        <v>819</v>
      </c>
    </row>
    <row r="1321" spans="1:15" x14ac:dyDescent="0.3">
      <c r="A1321" s="368" t="s">
        <v>726</v>
      </c>
      <c r="B1321" s="368" t="s">
        <v>379</v>
      </c>
      <c r="C1321" s="368" t="s">
        <v>200</v>
      </c>
      <c r="D1321" s="368" t="s">
        <v>201</v>
      </c>
      <c r="E1321" s="368" t="s">
        <v>212</v>
      </c>
      <c r="F1321" s="368" t="s">
        <v>933</v>
      </c>
      <c r="G1321" s="368" t="s">
        <v>946</v>
      </c>
      <c r="H1321" s="368" t="s">
        <v>539</v>
      </c>
      <c r="I1321" s="368" t="s">
        <v>789</v>
      </c>
      <c r="J1321" s="368" t="s">
        <v>740</v>
      </c>
      <c r="K1321" s="368" t="s">
        <v>818</v>
      </c>
      <c r="L1321" s="369">
        <v>2025</v>
      </c>
      <c r="M1321" s="370">
        <v>460740</v>
      </c>
      <c r="N1321" s="370">
        <v>46074</v>
      </c>
      <c r="O1321" s="368" t="s">
        <v>819</v>
      </c>
    </row>
    <row r="1322" spans="1:15" x14ac:dyDescent="0.3">
      <c r="A1322" s="368" t="s">
        <v>726</v>
      </c>
      <c r="B1322" s="368" t="s">
        <v>379</v>
      </c>
      <c r="C1322" s="368" t="s">
        <v>200</v>
      </c>
      <c r="D1322" s="368" t="s">
        <v>201</v>
      </c>
      <c r="E1322" s="368" t="s">
        <v>213</v>
      </c>
      <c r="F1322" s="368" t="s">
        <v>933</v>
      </c>
      <c r="G1322" s="368" t="s">
        <v>947</v>
      </c>
      <c r="H1322" s="368" t="s">
        <v>322</v>
      </c>
      <c r="I1322" s="368" t="s">
        <v>796</v>
      </c>
      <c r="J1322" s="368" t="s">
        <v>745</v>
      </c>
      <c r="K1322" s="368" t="s">
        <v>818</v>
      </c>
      <c r="L1322" s="369">
        <v>2025</v>
      </c>
      <c r="M1322" s="370">
        <v>237.64</v>
      </c>
      <c r="N1322" s="370">
        <v>13</v>
      </c>
      <c r="O1322" s="368" t="s">
        <v>819</v>
      </c>
    </row>
    <row r="1323" spans="1:15" x14ac:dyDescent="0.3">
      <c r="A1323" s="368" t="s">
        <v>726</v>
      </c>
      <c r="B1323" s="368" t="s">
        <v>379</v>
      </c>
      <c r="C1323" s="368" t="s">
        <v>200</v>
      </c>
      <c r="D1323" s="368" t="s">
        <v>201</v>
      </c>
      <c r="E1323" s="368" t="s">
        <v>213</v>
      </c>
      <c r="F1323" s="368" t="s">
        <v>933</v>
      </c>
      <c r="G1323" s="368" t="s">
        <v>947</v>
      </c>
      <c r="H1323" s="368" t="s">
        <v>542</v>
      </c>
      <c r="I1323" s="368" t="s">
        <v>800</v>
      </c>
      <c r="J1323" s="368" t="s">
        <v>745</v>
      </c>
      <c r="K1323" s="368" t="s">
        <v>818</v>
      </c>
      <c r="L1323" s="369">
        <v>2025</v>
      </c>
      <c r="M1323" s="370">
        <v>1118</v>
      </c>
      <c r="N1323" s="370">
        <v>86</v>
      </c>
      <c r="O1323" s="368" t="s">
        <v>819</v>
      </c>
    </row>
    <row r="1324" spans="1:15" x14ac:dyDescent="0.3">
      <c r="A1324" s="368" t="s">
        <v>726</v>
      </c>
      <c r="B1324" s="368" t="s">
        <v>379</v>
      </c>
      <c r="C1324" s="368" t="s">
        <v>200</v>
      </c>
      <c r="D1324" s="368" t="s">
        <v>201</v>
      </c>
      <c r="E1324" s="368" t="s">
        <v>213</v>
      </c>
      <c r="F1324" s="368" t="s">
        <v>933</v>
      </c>
      <c r="G1324" s="368" t="s">
        <v>947</v>
      </c>
      <c r="H1324" s="368" t="s">
        <v>330</v>
      </c>
      <c r="I1324" s="368" t="s">
        <v>788</v>
      </c>
      <c r="J1324" s="368" t="s">
        <v>745</v>
      </c>
      <c r="K1324" s="368" t="s">
        <v>818</v>
      </c>
      <c r="L1324" s="369">
        <v>2025</v>
      </c>
      <c r="M1324" s="370">
        <v>318784</v>
      </c>
      <c r="N1324" s="370">
        <v>19924</v>
      </c>
      <c r="O1324" s="368" t="s">
        <v>819</v>
      </c>
    </row>
    <row r="1325" spans="1:15" x14ac:dyDescent="0.3">
      <c r="A1325" s="368" t="s">
        <v>726</v>
      </c>
      <c r="B1325" s="368" t="s">
        <v>379</v>
      </c>
      <c r="C1325" s="368" t="s">
        <v>200</v>
      </c>
      <c r="D1325" s="368" t="s">
        <v>201</v>
      </c>
      <c r="E1325" s="368" t="s">
        <v>213</v>
      </c>
      <c r="F1325" s="368" t="s">
        <v>933</v>
      </c>
      <c r="G1325" s="368" t="s">
        <v>947</v>
      </c>
      <c r="H1325" s="368" t="s">
        <v>333</v>
      </c>
      <c r="I1325" s="368" t="s">
        <v>784</v>
      </c>
      <c r="J1325" s="368" t="s">
        <v>745</v>
      </c>
      <c r="K1325" s="368" t="s">
        <v>818</v>
      </c>
      <c r="L1325" s="369">
        <v>2025</v>
      </c>
      <c r="M1325" s="370">
        <v>5360</v>
      </c>
      <c r="N1325" s="370">
        <v>670</v>
      </c>
      <c r="O1325" s="368" t="s">
        <v>819</v>
      </c>
    </row>
    <row r="1326" spans="1:15" x14ac:dyDescent="0.3">
      <c r="A1326" s="368" t="s">
        <v>726</v>
      </c>
      <c r="B1326" s="368" t="s">
        <v>379</v>
      </c>
      <c r="C1326" s="368" t="s">
        <v>200</v>
      </c>
      <c r="D1326" s="368" t="s">
        <v>201</v>
      </c>
      <c r="E1326" s="368" t="s">
        <v>213</v>
      </c>
      <c r="F1326" s="368" t="s">
        <v>933</v>
      </c>
      <c r="G1326" s="368" t="s">
        <v>947</v>
      </c>
      <c r="H1326" s="368" t="s">
        <v>510</v>
      </c>
      <c r="I1326" s="368" t="s">
        <v>798</v>
      </c>
      <c r="J1326" s="368" t="s">
        <v>1185</v>
      </c>
      <c r="K1326" s="368" t="s">
        <v>818</v>
      </c>
      <c r="L1326" s="369">
        <v>2025</v>
      </c>
      <c r="M1326" s="370">
        <v>23550.867999999999</v>
      </c>
      <c r="N1326" s="370">
        <v>4039.6</v>
      </c>
      <c r="O1326" s="368" t="s">
        <v>819</v>
      </c>
    </row>
    <row r="1327" spans="1:15" x14ac:dyDescent="0.3">
      <c r="A1327" s="368" t="s">
        <v>726</v>
      </c>
      <c r="B1327" s="368" t="s">
        <v>379</v>
      </c>
      <c r="C1327" s="368" t="s">
        <v>200</v>
      </c>
      <c r="D1327" s="368" t="s">
        <v>201</v>
      </c>
      <c r="E1327" s="368" t="s">
        <v>213</v>
      </c>
      <c r="F1327" s="368" t="s">
        <v>933</v>
      </c>
      <c r="G1327" s="368" t="s">
        <v>947</v>
      </c>
      <c r="H1327" s="368" t="s">
        <v>539</v>
      </c>
      <c r="I1327" s="368" t="s">
        <v>789</v>
      </c>
      <c r="J1327" s="368" t="s">
        <v>740</v>
      </c>
      <c r="K1327" s="368" t="s">
        <v>818</v>
      </c>
      <c r="L1327" s="369">
        <v>2025</v>
      </c>
      <c r="M1327" s="370">
        <v>938387.42</v>
      </c>
      <c r="N1327" s="370">
        <v>96417.65</v>
      </c>
      <c r="O1327" s="368" t="s">
        <v>819</v>
      </c>
    </row>
    <row r="1328" spans="1:15" x14ac:dyDescent="0.3">
      <c r="A1328" s="368" t="s">
        <v>726</v>
      </c>
      <c r="B1328" s="368" t="s">
        <v>379</v>
      </c>
      <c r="C1328" s="368" t="s">
        <v>200</v>
      </c>
      <c r="D1328" s="368" t="s">
        <v>201</v>
      </c>
      <c r="E1328" s="368" t="s">
        <v>213</v>
      </c>
      <c r="F1328" s="368" t="s">
        <v>933</v>
      </c>
      <c r="G1328" s="368" t="s">
        <v>947</v>
      </c>
      <c r="H1328" s="368" t="s">
        <v>420</v>
      </c>
      <c r="I1328" s="368" t="s">
        <v>789</v>
      </c>
      <c r="J1328" s="368" t="s">
        <v>781</v>
      </c>
      <c r="K1328" s="368" t="s">
        <v>818</v>
      </c>
      <c r="L1328" s="369">
        <v>2025</v>
      </c>
      <c r="M1328" s="370">
        <v>266.88</v>
      </c>
      <c r="N1328" s="370">
        <v>192</v>
      </c>
      <c r="O1328" s="368" t="s">
        <v>819</v>
      </c>
    </row>
    <row r="1329" spans="1:15" x14ac:dyDescent="0.3">
      <c r="A1329" s="368" t="s">
        <v>726</v>
      </c>
      <c r="B1329" s="368" t="s">
        <v>379</v>
      </c>
      <c r="C1329" s="368" t="s">
        <v>200</v>
      </c>
      <c r="D1329" s="368" t="s">
        <v>201</v>
      </c>
      <c r="E1329" s="368" t="s">
        <v>213</v>
      </c>
      <c r="F1329" s="368" t="s">
        <v>933</v>
      </c>
      <c r="G1329" s="368" t="s">
        <v>947</v>
      </c>
      <c r="H1329" s="368" t="s">
        <v>413</v>
      </c>
      <c r="I1329" s="368" t="s">
        <v>785</v>
      </c>
      <c r="J1329" s="368" t="s">
        <v>1186</v>
      </c>
      <c r="K1329" s="368" t="s">
        <v>818</v>
      </c>
      <c r="L1329" s="369">
        <v>2025</v>
      </c>
      <c r="M1329" s="370">
        <v>842.49</v>
      </c>
      <c r="N1329" s="370">
        <v>23</v>
      </c>
      <c r="O1329" s="368" t="s">
        <v>819</v>
      </c>
    </row>
    <row r="1330" spans="1:15" x14ac:dyDescent="0.3">
      <c r="A1330" s="368" t="s">
        <v>726</v>
      </c>
      <c r="B1330" s="368" t="s">
        <v>379</v>
      </c>
      <c r="C1330" s="368" t="s">
        <v>200</v>
      </c>
      <c r="D1330" s="368" t="s">
        <v>201</v>
      </c>
      <c r="E1330" s="368" t="s">
        <v>213</v>
      </c>
      <c r="F1330" s="368" t="s">
        <v>933</v>
      </c>
      <c r="G1330" s="368" t="s">
        <v>947</v>
      </c>
      <c r="H1330" s="368" t="s">
        <v>414</v>
      </c>
      <c r="I1330" s="368" t="s">
        <v>801</v>
      </c>
      <c r="J1330" s="368" t="s">
        <v>1186</v>
      </c>
      <c r="K1330" s="368" t="s">
        <v>818</v>
      </c>
      <c r="L1330" s="369">
        <v>2025</v>
      </c>
      <c r="M1330" s="370">
        <v>103991.36</v>
      </c>
      <c r="N1330" s="370">
        <v>5456</v>
      </c>
      <c r="O1330" s="368" t="s">
        <v>819</v>
      </c>
    </row>
    <row r="1331" spans="1:15" x14ac:dyDescent="0.3">
      <c r="A1331" s="368" t="s">
        <v>726</v>
      </c>
      <c r="B1331" s="368" t="s">
        <v>379</v>
      </c>
      <c r="C1331" s="368" t="s">
        <v>200</v>
      </c>
      <c r="D1331" s="368" t="s">
        <v>201</v>
      </c>
      <c r="E1331" s="368" t="s">
        <v>214</v>
      </c>
      <c r="F1331" s="368" t="s">
        <v>933</v>
      </c>
      <c r="G1331" s="368" t="s">
        <v>948</v>
      </c>
      <c r="H1331" s="368" t="s">
        <v>489</v>
      </c>
      <c r="I1331" s="368" t="s">
        <v>797</v>
      </c>
      <c r="J1331" s="368" t="s">
        <v>1185</v>
      </c>
      <c r="K1331" s="368" t="s">
        <v>818</v>
      </c>
      <c r="L1331" s="369">
        <v>2025</v>
      </c>
      <c r="M1331" s="370">
        <v>2806.5</v>
      </c>
      <c r="N1331" s="370">
        <v>150</v>
      </c>
      <c r="O1331" s="368" t="s">
        <v>819</v>
      </c>
    </row>
    <row r="1332" spans="1:15" x14ac:dyDescent="0.3">
      <c r="A1332" s="368" t="s">
        <v>726</v>
      </c>
      <c r="B1332" s="368" t="s">
        <v>379</v>
      </c>
      <c r="C1332" s="368" t="s">
        <v>200</v>
      </c>
      <c r="D1332" s="368" t="s">
        <v>201</v>
      </c>
      <c r="E1332" s="368" t="s">
        <v>214</v>
      </c>
      <c r="F1332" s="368" t="s">
        <v>933</v>
      </c>
      <c r="G1332" s="368" t="s">
        <v>948</v>
      </c>
      <c r="H1332" s="368" t="s">
        <v>563</v>
      </c>
      <c r="I1332" s="368" t="s">
        <v>787</v>
      </c>
      <c r="J1332" s="368" t="s">
        <v>761</v>
      </c>
      <c r="K1332" s="368" t="s">
        <v>818</v>
      </c>
      <c r="L1332" s="369">
        <v>2025</v>
      </c>
      <c r="M1332" s="370">
        <v>1567</v>
      </c>
      <c r="N1332" s="370">
        <v>100</v>
      </c>
      <c r="O1332" s="368" t="s">
        <v>819</v>
      </c>
    </row>
    <row r="1333" spans="1:15" x14ac:dyDescent="0.3">
      <c r="A1333" s="368" t="s">
        <v>726</v>
      </c>
      <c r="B1333" s="368" t="s">
        <v>379</v>
      </c>
      <c r="C1333" s="368" t="s">
        <v>200</v>
      </c>
      <c r="D1333" s="368" t="s">
        <v>201</v>
      </c>
      <c r="E1333" s="368" t="s">
        <v>214</v>
      </c>
      <c r="F1333" s="368" t="s">
        <v>933</v>
      </c>
      <c r="G1333" s="368" t="s">
        <v>948</v>
      </c>
      <c r="H1333" s="368" t="s">
        <v>330</v>
      </c>
      <c r="I1333" s="368" t="s">
        <v>788</v>
      </c>
      <c r="J1333" s="368" t="s">
        <v>745</v>
      </c>
      <c r="K1333" s="368" t="s">
        <v>818</v>
      </c>
      <c r="L1333" s="369">
        <v>2025</v>
      </c>
      <c r="M1333" s="370">
        <v>194228.8</v>
      </c>
      <c r="N1333" s="370">
        <v>12139.3</v>
      </c>
      <c r="O1333" s="368" t="s">
        <v>819</v>
      </c>
    </row>
    <row r="1334" spans="1:15" x14ac:dyDescent="0.3">
      <c r="A1334" s="368" t="s">
        <v>726</v>
      </c>
      <c r="B1334" s="368" t="s">
        <v>379</v>
      </c>
      <c r="C1334" s="368" t="s">
        <v>200</v>
      </c>
      <c r="D1334" s="368" t="s">
        <v>201</v>
      </c>
      <c r="E1334" s="368" t="s">
        <v>214</v>
      </c>
      <c r="F1334" s="368" t="s">
        <v>933</v>
      </c>
      <c r="G1334" s="368" t="s">
        <v>948</v>
      </c>
      <c r="H1334" s="368" t="s">
        <v>539</v>
      </c>
      <c r="I1334" s="368" t="s">
        <v>789</v>
      </c>
      <c r="J1334" s="368" t="s">
        <v>740</v>
      </c>
      <c r="K1334" s="368" t="s">
        <v>818</v>
      </c>
      <c r="L1334" s="369">
        <v>2025</v>
      </c>
      <c r="M1334" s="370">
        <v>341311.52</v>
      </c>
      <c r="N1334" s="370">
        <v>34158.800000000003</v>
      </c>
      <c r="O1334" s="368" t="s">
        <v>819</v>
      </c>
    </row>
    <row r="1335" spans="1:15" x14ac:dyDescent="0.3">
      <c r="A1335" s="368" t="s">
        <v>726</v>
      </c>
      <c r="B1335" s="368" t="s">
        <v>379</v>
      </c>
      <c r="C1335" s="368" t="s">
        <v>200</v>
      </c>
      <c r="D1335" s="368" t="s">
        <v>201</v>
      </c>
      <c r="E1335" s="368" t="s">
        <v>214</v>
      </c>
      <c r="F1335" s="368" t="s">
        <v>933</v>
      </c>
      <c r="G1335" s="368" t="s">
        <v>948</v>
      </c>
      <c r="H1335" s="368" t="s">
        <v>566</v>
      </c>
      <c r="I1335" s="368" t="s">
        <v>798</v>
      </c>
      <c r="J1335" s="368" t="s">
        <v>767</v>
      </c>
      <c r="K1335" s="368" t="s">
        <v>818</v>
      </c>
      <c r="L1335" s="369">
        <v>2025</v>
      </c>
      <c r="M1335" s="370">
        <v>296</v>
      </c>
      <c r="N1335" s="370">
        <v>10</v>
      </c>
      <c r="O1335" s="368" t="s">
        <v>819</v>
      </c>
    </row>
    <row r="1336" spans="1:15" x14ac:dyDescent="0.3">
      <c r="A1336" s="368" t="s">
        <v>726</v>
      </c>
      <c r="B1336" s="368" t="s">
        <v>379</v>
      </c>
      <c r="C1336" s="368" t="s">
        <v>200</v>
      </c>
      <c r="D1336" s="368" t="s">
        <v>201</v>
      </c>
      <c r="E1336" s="368" t="s">
        <v>214</v>
      </c>
      <c r="F1336" s="368" t="s">
        <v>933</v>
      </c>
      <c r="G1336" s="368" t="s">
        <v>948</v>
      </c>
      <c r="H1336" s="368" t="s">
        <v>413</v>
      </c>
      <c r="I1336" s="368" t="s">
        <v>785</v>
      </c>
      <c r="J1336" s="368" t="s">
        <v>1186</v>
      </c>
      <c r="K1336" s="368" t="s">
        <v>818</v>
      </c>
      <c r="L1336" s="369">
        <v>2025</v>
      </c>
      <c r="M1336" s="370">
        <v>2490.84</v>
      </c>
      <c r="N1336" s="370">
        <v>68</v>
      </c>
      <c r="O1336" s="368" t="s">
        <v>819</v>
      </c>
    </row>
    <row r="1337" spans="1:15" x14ac:dyDescent="0.3">
      <c r="A1337" s="368" t="s">
        <v>726</v>
      </c>
      <c r="B1337" s="368" t="s">
        <v>379</v>
      </c>
      <c r="C1337" s="368" t="s">
        <v>200</v>
      </c>
      <c r="D1337" s="368" t="s">
        <v>201</v>
      </c>
      <c r="E1337" s="368" t="s">
        <v>1220</v>
      </c>
      <c r="F1337" s="368" t="s">
        <v>933</v>
      </c>
      <c r="G1337" s="368" t="s">
        <v>1221</v>
      </c>
      <c r="H1337" s="368" t="s">
        <v>506</v>
      </c>
      <c r="I1337" s="368" t="s">
        <v>798</v>
      </c>
      <c r="J1337" s="368" t="s">
        <v>1185</v>
      </c>
      <c r="K1337" s="368" t="s">
        <v>818</v>
      </c>
      <c r="L1337" s="369">
        <v>2025</v>
      </c>
      <c r="M1337" s="370">
        <v>1740</v>
      </c>
      <c r="N1337" s="370">
        <v>100</v>
      </c>
      <c r="O1337" s="368" t="s">
        <v>819</v>
      </c>
    </row>
    <row r="1338" spans="1:15" x14ac:dyDescent="0.3">
      <c r="A1338" s="368" t="s">
        <v>726</v>
      </c>
      <c r="B1338" s="368" t="s">
        <v>379</v>
      </c>
      <c r="C1338" s="368" t="s">
        <v>200</v>
      </c>
      <c r="D1338" s="368" t="s">
        <v>201</v>
      </c>
      <c r="E1338" s="368" t="s">
        <v>206</v>
      </c>
      <c r="F1338" s="368" t="s">
        <v>933</v>
      </c>
      <c r="G1338" s="368" t="s">
        <v>949</v>
      </c>
      <c r="H1338" s="368" t="s">
        <v>483</v>
      </c>
      <c r="I1338" s="368" t="s">
        <v>788</v>
      </c>
      <c r="J1338" s="368" t="s">
        <v>1185</v>
      </c>
      <c r="K1338" s="368" t="s">
        <v>818</v>
      </c>
      <c r="L1338" s="369">
        <v>2025</v>
      </c>
      <c r="M1338" s="370">
        <v>174884.5</v>
      </c>
      <c r="N1338" s="370">
        <v>34429</v>
      </c>
      <c r="O1338" s="368" t="s">
        <v>819</v>
      </c>
    </row>
    <row r="1339" spans="1:15" x14ac:dyDescent="0.3">
      <c r="A1339" s="368" t="s">
        <v>726</v>
      </c>
      <c r="B1339" s="368" t="s">
        <v>379</v>
      </c>
      <c r="C1339" s="368" t="s">
        <v>200</v>
      </c>
      <c r="D1339" s="368" t="s">
        <v>201</v>
      </c>
      <c r="E1339" s="368" t="s">
        <v>206</v>
      </c>
      <c r="F1339" s="368" t="s">
        <v>933</v>
      </c>
      <c r="G1339" s="368" t="s">
        <v>949</v>
      </c>
      <c r="H1339" s="368" t="s">
        <v>484</v>
      </c>
      <c r="I1339" s="368" t="s">
        <v>788</v>
      </c>
      <c r="J1339" s="368" t="s">
        <v>1185</v>
      </c>
      <c r="K1339" s="368" t="s">
        <v>818</v>
      </c>
      <c r="L1339" s="369">
        <v>2025</v>
      </c>
      <c r="M1339" s="370">
        <v>625600</v>
      </c>
      <c r="N1339" s="370">
        <v>120000</v>
      </c>
      <c r="O1339" s="368" t="s">
        <v>819</v>
      </c>
    </row>
    <row r="1340" spans="1:15" x14ac:dyDescent="0.3">
      <c r="A1340" s="368" t="s">
        <v>726</v>
      </c>
      <c r="B1340" s="368" t="s">
        <v>379</v>
      </c>
      <c r="C1340" s="368" t="s">
        <v>200</v>
      </c>
      <c r="D1340" s="368" t="s">
        <v>201</v>
      </c>
      <c r="E1340" s="368" t="s">
        <v>206</v>
      </c>
      <c r="F1340" s="368" t="s">
        <v>933</v>
      </c>
      <c r="G1340" s="368" t="s">
        <v>949</v>
      </c>
      <c r="H1340" s="368" t="s">
        <v>486</v>
      </c>
      <c r="I1340" s="368" t="s">
        <v>796</v>
      </c>
      <c r="J1340" s="368" t="s">
        <v>1185</v>
      </c>
      <c r="K1340" s="368" t="s">
        <v>818</v>
      </c>
      <c r="L1340" s="369">
        <v>2025</v>
      </c>
      <c r="M1340" s="370">
        <v>12100</v>
      </c>
      <c r="N1340" s="370">
        <v>1210</v>
      </c>
      <c r="O1340" s="368" t="s">
        <v>819</v>
      </c>
    </row>
    <row r="1341" spans="1:15" x14ac:dyDescent="0.3">
      <c r="A1341" s="368" t="s">
        <v>726</v>
      </c>
      <c r="B1341" s="368" t="s">
        <v>379</v>
      </c>
      <c r="C1341" s="368" t="s">
        <v>200</v>
      </c>
      <c r="D1341" s="368" t="s">
        <v>201</v>
      </c>
      <c r="E1341" s="368" t="s">
        <v>206</v>
      </c>
      <c r="F1341" s="368" t="s">
        <v>933</v>
      </c>
      <c r="G1341" s="368" t="s">
        <v>949</v>
      </c>
      <c r="H1341" s="368" t="s">
        <v>489</v>
      </c>
      <c r="I1341" s="368" t="s">
        <v>797</v>
      </c>
      <c r="J1341" s="368" t="s">
        <v>1185</v>
      </c>
      <c r="K1341" s="368" t="s">
        <v>818</v>
      </c>
      <c r="L1341" s="369">
        <v>2025</v>
      </c>
      <c r="M1341" s="370">
        <v>16090.6</v>
      </c>
      <c r="N1341" s="370">
        <v>860</v>
      </c>
      <c r="O1341" s="368" t="s">
        <v>819</v>
      </c>
    </row>
    <row r="1342" spans="1:15" x14ac:dyDescent="0.3">
      <c r="A1342" s="368" t="s">
        <v>726</v>
      </c>
      <c r="B1342" s="368" t="s">
        <v>379</v>
      </c>
      <c r="C1342" s="368" t="s">
        <v>200</v>
      </c>
      <c r="D1342" s="368" t="s">
        <v>201</v>
      </c>
      <c r="E1342" s="368" t="s">
        <v>206</v>
      </c>
      <c r="F1342" s="368" t="s">
        <v>933</v>
      </c>
      <c r="G1342" s="368" t="s">
        <v>949</v>
      </c>
      <c r="H1342" s="368" t="s">
        <v>496</v>
      </c>
      <c r="I1342" s="368" t="s">
        <v>786</v>
      </c>
      <c r="J1342" s="368" t="s">
        <v>1185</v>
      </c>
      <c r="K1342" s="368" t="s">
        <v>818</v>
      </c>
      <c r="L1342" s="369">
        <v>2025</v>
      </c>
      <c r="M1342" s="370">
        <v>5400</v>
      </c>
      <c r="N1342" s="370">
        <v>900</v>
      </c>
      <c r="O1342" s="368" t="s">
        <v>819</v>
      </c>
    </row>
    <row r="1343" spans="1:15" x14ac:dyDescent="0.3">
      <c r="A1343" t="s">
        <v>726</v>
      </c>
      <c r="B1343" t="s">
        <v>379</v>
      </c>
      <c r="C1343" t="s">
        <v>200</v>
      </c>
      <c r="D1343" t="s">
        <v>201</v>
      </c>
      <c r="E1343" t="s">
        <v>206</v>
      </c>
      <c r="F1343" t="s">
        <v>933</v>
      </c>
      <c r="G1343" t="s">
        <v>949</v>
      </c>
      <c r="H1343" t="s">
        <v>380</v>
      </c>
      <c r="I1343" t="s">
        <v>785</v>
      </c>
      <c r="J1343" t="s">
        <v>757</v>
      </c>
      <c r="K1343" t="s">
        <v>818</v>
      </c>
      <c r="L1343">
        <v>2025</v>
      </c>
      <c r="M1343" s="371">
        <v>3897.6</v>
      </c>
      <c r="N1343" s="371">
        <v>1680</v>
      </c>
      <c r="O1343" t="s">
        <v>819</v>
      </c>
    </row>
    <row r="1344" spans="1:15" x14ac:dyDescent="0.3">
      <c r="A1344" t="s">
        <v>726</v>
      </c>
      <c r="B1344" t="s">
        <v>379</v>
      </c>
      <c r="C1344" t="s">
        <v>200</v>
      </c>
      <c r="D1344" t="s">
        <v>201</v>
      </c>
      <c r="E1344" t="s">
        <v>206</v>
      </c>
      <c r="F1344" t="s">
        <v>933</v>
      </c>
      <c r="G1344" t="s">
        <v>949</v>
      </c>
      <c r="H1344" t="s">
        <v>315</v>
      </c>
      <c r="I1344" t="s">
        <v>784</v>
      </c>
      <c r="J1344" t="s">
        <v>745</v>
      </c>
      <c r="K1344" t="s">
        <v>818</v>
      </c>
      <c r="L1344">
        <v>2025</v>
      </c>
      <c r="M1344" s="371">
        <v>1825.250076</v>
      </c>
      <c r="N1344" s="371">
        <v>211.5</v>
      </c>
      <c r="O1344" t="s">
        <v>819</v>
      </c>
    </row>
    <row r="1345" spans="1:15" x14ac:dyDescent="0.3">
      <c r="A1345" t="s">
        <v>726</v>
      </c>
      <c r="B1345" t="s">
        <v>379</v>
      </c>
      <c r="C1345" t="s">
        <v>200</v>
      </c>
      <c r="D1345" t="s">
        <v>201</v>
      </c>
      <c r="E1345" t="s">
        <v>206</v>
      </c>
      <c r="F1345" t="s">
        <v>933</v>
      </c>
      <c r="G1345" t="s">
        <v>949</v>
      </c>
      <c r="H1345" t="s">
        <v>396</v>
      </c>
      <c r="I1345" t="s">
        <v>788</v>
      </c>
      <c r="J1345" t="s">
        <v>770</v>
      </c>
      <c r="K1345" t="s">
        <v>818</v>
      </c>
      <c r="L1345">
        <v>2025</v>
      </c>
      <c r="M1345" s="371">
        <v>31437</v>
      </c>
      <c r="N1345" s="371">
        <v>4.4909999999999997</v>
      </c>
      <c r="O1345" t="s">
        <v>819</v>
      </c>
    </row>
    <row r="1346" spans="1:15" x14ac:dyDescent="0.3">
      <c r="A1346" t="s">
        <v>726</v>
      </c>
      <c r="B1346" t="s">
        <v>379</v>
      </c>
      <c r="C1346" t="s">
        <v>200</v>
      </c>
      <c r="D1346" t="s">
        <v>201</v>
      </c>
      <c r="E1346" t="s">
        <v>206</v>
      </c>
      <c r="F1346" t="s">
        <v>933</v>
      </c>
      <c r="G1346" t="s">
        <v>949</v>
      </c>
      <c r="H1346" t="s">
        <v>498</v>
      </c>
      <c r="I1346" t="s">
        <v>798</v>
      </c>
      <c r="J1346" t="s">
        <v>1185</v>
      </c>
      <c r="K1346" t="s">
        <v>818</v>
      </c>
      <c r="L1346">
        <v>2025</v>
      </c>
      <c r="M1346" s="371">
        <v>5491000</v>
      </c>
      <c r="N1346" s="371">
        <v>646000</v>
      </c>
      <c r="O1346" t="s">
        <v>819</v>
      </c>
    </row>
    <row r="1347" spans="1:15" x14ac:dyDescent="0.3">
      <c r="A1347" t="s">
        <v>726</v>
      </c>
      <c r="B1347" t="s">
        <v>379</v>
      </c>
      <c r="C1347" t="s">
        <v>200</v>
      </c>
      <c r="D1347" t="s">
        <v>201</v>
      </c>
      <c r="E1347" t="s">
        <v>206</v>
      </c>
      <c r="F1347" t="s">
        <v>933</v>
      </c>
      <c r="G1347" t="s">
        <v>949</v>
      </c>
      <c r="H1347" t="s">
        <v>381</v>
      </c>
      <c r="I1347" t="s">
        <v>789</v>
      </c>
      <c r="J1347" t="s">
        <v>757</v>
      </c>
      <c r="K1347" t="s">
        <v>818</v>
      </c>
      <c r="L1347">
        <v>2025</v>
      </c>
      <c r="M1347" s="371">
        <v>256209.8</v>
      </c>
      <c r="N1347" s="371">
        <v>100870</v>
      </c>
      <c r="O1347" t="s">
        <v>819</v>
      </c>
    </row>
    <row r="1348" spans="1:15" x14ac:dyDescent="0.3">
      <c r="A1348" t="s">
        <v>726</v>
      </c>
      <c r="B1348" t="s">
        <v>379</v>
      </c>
      <c r="C1348" t="s">
        <v>200</v>
      </c>
      <c r="D1348" t="s">
        <v>201</v>
      </c>
      <c r="E1348" t="s">
        <v>206</v>
      </c>
      <c r="F1348" t="s">
        <v>933</v>
      </c>
      <c r="G1348" t="s">
        <v>949</v>
      </c>
      <c r="H1348" t="s">
        <v>499</v>
      </c>
      <c r="I1348" t="s">
        <v>798</v>
      </c>
      <c r="J1348" t="s">
        <v>1185</v>
      </c>
      <c r="K1348" t="s">
        <v>818</v>
      </c>
      <c r="L1348">
        <v>2025</v>
      </c>
      <c r="M1348" s="371">
        <v>150000</v>
      </c>
      <c r="N1348" s="371">
        <v>25000</v>
      </c>
      <c r="O1348" t="s">
        <v>819</v>
      </c>
    </row>
    <row r="1349" spans="1:15" x14ac:dyDescent="0.3">
      <c r="A1349" t="s">
        <v>726</v>
      </c>
      <c r="B1349" t="s">
        <v>379</v>
      </c>
      <c r="C1349" t="s">
        <v>200</v>
      </c>
      <c r="D1349" t="s">
        <v>201</v>
      </c>
      <c r="E1349" t="s">
        <v>206</v>
      </c>
      <c r="F1349" t="s">
        <v>933</v>
      </c>
      <c r="G1349" t="s">
        <v>949</v>
      </c>
      <c r="H1349" t="s">
        <v>319</v>
      </c>
      <c r="I1349" t="s">
        <v>789</v>
      </c>
      <c r="J1349" t="s">
        <v>745</v>
      </c>
      <c r="K1349" t="s">
        <v>818</v>
      </c>
      <c r="L1349">
        <v>2025</v>
      </c>
      <c r="M1349" s="371">
        <v>246839.008</v>
      </c>
      <c r="N1349" s="371">
        <v>13867.36</v>
      </c>
      <c r="O1349" t="s">
        <v>819</v>
      </c>
    </row>
    <row r="1350" spans="1:15" x14ac:dyDescent="0.3">
      <c r="A1350" t="s">
        <v>726</v>
      </c>
      <c r="B1350" t="s">
        <v>379</v>
      </c>
      <c r="C1350" t="s">
        <v>200</v>
      </c>
      <c r="D1350" t="s">
        <v>201</v>
      </c>
      <c r="E1350" t="s">
        <v>206</v>
      </c>
      <c r="F1350" t="s">
        <v>933</v>
      </c>
      <c r="G1350" t="s">
        <v>949</v>
      </c>
      <c r="H1350" t="s">
        <v>537</v>
      </c>
      <c r="I1350" t="s">
        <v>798</v>
      </c>
      <c r="J1350" t="s">
        <v>739</v>
      </c>
      <c r="K1350" t="s">
        <v>818</v>
      </c>
      <c r="L1350">
        <v>2025</v>
      </c>
      <c r="M1350" s="371">
        <v>19219.2</v>
      </c>
      <c r="N1350" s="371">
        <v>416</v>
      </c>
      <c r="O1350" t="s">
        <v>819</v>
      </c>
    </row>
    <row r="1351" spans="1:15" x14ac:dyDescent="0.3">
      <c r="A1351" t="s">
        <v>726</v>
      </c>
      <c r="B1351" t="s">
        <v>379</v>
      </c>
      <c r="C1351" t="s">
        <v>200</v>
      </c>
      <c r="D1351" t="s">
        <v>201</v>
      </c>
      <c r="E1351" t="s">
        <v>206</v>
      </c>
      <c r="F1351" t="s">
        <v>933</v>
      </c>
      <c r="G1351" t="s">
        <v>949</v>
      </c>
      <c r="H1351" t="s">
        <v>320</v>
      </c>
      <c r="I1351" t="s">
        <v>797</v>
      </c>
      <c r="J1351" t="s">
        <v>745</v>
      </c>
      <c r="K1351" t="s">
        <v>818</v>
      </c>
      <c r="L1351">
        <v>2025</v>
      </c>
      <c r="M1351" s="371">
        <v>1014814.32</v>
      </c>
      <c r="N1351" s="371">
        <v>106822.56</v>
      </c>
      <c r="O1351" t="s">
        <v>819</v>
      </c>
    </row>
    <row r="1352" spans="1:15" x14ac:dyDescent="0.3">
      <c r="A1352" t="s">
        <v>726</v>
      </c>
      <c r="B1352" t="s">
        <v>379</v>
      </c>
      <c r="C1352" t="s">
        <v>200</v>
      </c>
      <c r="D1352" t="s">
        <v>201</v>
      </c>
      <c r="E1352" t="s">
        <v>206</v>
      </c>
      <c r="F1352" t="s">
        <v>933</v>
      </c>
      <c r="G1352" t="s">
        <v>949</v>
      </c>
      <c r="H1352" t="s">
        <v>503</v>
      </c>
      <c r="I1352" t="s">
        <v>788</v>
      </c>
      <c r="J1352" t="s">
        <v>1185</v>
      </c>
      <c r="K1352" t="s">
        <v>818</v>
      </c>
      <c r="L1352">
        <v>2025</v>
      </c>
      <c r="M1352" s="371">
        <v>770000</v>
      </c>
      <c r="N1352" s="371">
        <v>55000</v>
      </c>
      <c r="O1352" t="s">
        <v>819</v>
      </c>
    </row>
    <row r="1353" spans="1:15" x14ac:dyDescent="0.3">
      <c r="A1353" t="s">
        <v>726</v>
      </c>
      <c r="B1353" t="s">
        <v>379</v>
      </c>
      <c r="C1353" t="s">
        <v>200</v>
      </c>
      <c r="D1353" t="s">
        <v>201</v>
      </c>
      <c r="E1353" t="s">
        <v>206</v>
      </c>
      <c r="F1353" t="s">
        <v>933</v>
      </c>
      <c r="G1353" t="s">
        <v>949</v>
      </c>
      <c r="H1353" t="s">
        <v>554</v>
      </c>
      <c r="I1353" t="s">
        <v>801</v>
      </c>
      <c r="J1353" t="s">
        <v>760</v>
      </c>
      <c r="K1353" t="s">
        <v>818</v>
      </c>
      <c r="L1353">
        <v>2025</v>
      </c>
      <c r="M1353" s="371">
        <v>341250</v>
      </c>
      <c r="N1353" s="371">
        <v>91000</v>
      </c>
      <c r="O1353" t="s">
        <v>819</v>
      </c>
    </row>
    <row r="1354" spans="1:15" x14ac:dyDescent="0.3">
      <c r="A1354" t="s">
        <v>726</v>
      </c>
      <c r="B1354" t="s">
        <v>379</v>
      </c>
      <c r="C1354" t="s">
        <v>200</v>
      </c>
      <c r="D1354" t="s">
        <v>201</v>
      </c>
      <c r="E1354" t="s">
        <v>206</v>
      </c>
      <c r="F1354" t="s">
        <v>933</v>
      </c>
      <c r="G1354" t="s">
        <v>949</v>
      </c>
      <c r="H1354" t="s">
        <v>398</v>
      </c>
      <c r="I1354" t="s">
        <v>786</v>
      </c>
      <c r="J1354" t="s">
        <v>770</v>
      </c>
      <c r="K1354" t="s">
        <v>818</v>
      </c>
      <c r="L1354">
        <v>2025</v>
      </c>
      <c r="M1354" s="371">
        <v>54975</v>
      </c>
      <c r="N1354" s="371">
        <v>7330</v>
      </c>
      <c r="O1354" t="s">
        <v>819</v>
      </c>
    </row>
    <row r="1355" spans="1:15" x14ac:dyDescent="0.3">
      <c r="A1355" t="s">
        <v>726</v>
      </c>
      <c r="B1355" t="s">
        <v>379</v>
      </c>
      <c r="C1355" t="s">
        <v>200</v>
      </c>
      <c r="D1355" t="s">
        <v>201</v>
      </c>
      <c r="E1355" t="s">
        <v>206</v>
      </c>
      <c r="F1355" t="s">
        <v>933</v>
      </c>
      <c r="G1355" t="s">
        <v>949</v>
      </c>
      <c r="H1355" t="s">
        <v>563</v>
      </c>
      <c r="I1355" t="s">
        <v>787</v>
      </c>
      <c r="J1355" t="s">
        <v>761</v>
      </c>
      <c r="K1355" t="s">
        <v>818</v>
      </c>
      <c r="L1355">
        <v>2025</v>
      </c>
      <c r="M1355" s="371">
        <v>156700</v>
      </c>
      <c r="N1355" s="371">
        <v>10000</v>
      </c>
      <c r="O1355" t="s">
        <v>819</v>
      </c>
    </row>
    <row r="1356" spans="1:15" x14ac:dyDescent="0.3">
      <c r="A1356" t="s">
        <v>726</v>
      </c>
      <c r="B1356" t="s">
        <v>379</v>
      </c>
      <c r="C1356" t="s">
        <v>200</v>
      </c>
      <c r="D1356" t="s">
        <v>201</v>
      </c>
      <c r="E1356" t="s">
        <v>206</v>
      </c>
      <c r="F1356" t="s">
        <v>933</v>
      </c>
      <c r="G1356" t="s">
        <v>949</v>
      </c>
      <c r="H1356" t="s">
        <v>506</v>
      </c>
      <c r="I1356" t="s">
        <v>798</v>
      </c>
      <c r="J1356" t="s">
        <v>1185</v>
      </c>
      <c r="K1356" t="s">
        <v>818</v>
      </c>
      <c r="L1356">
        <v>2025</v>
      </c>
      <c r="M1356" s="371">
        <v>1353720</v>
      </c>
      <c r="N1356" s="371">
        <v>77800</v>
      </c>
      <c r="O1356" t="s">
        <v>819</v>
      </c>
    </row>
    <row r="1357" spans="1:15" x14ac:dyDescent="0.3">
      <c r="A1357" t="s">
        <v>726</v>
      </c>
      <c r="B1357" t="s">
        <v>379</v>
      </c>
      <c r="C1357" t="s">
        <v>200</v>
      </c>
      <c r="D1357" t="s">
        <v>201</v>
      </c>
      <c r="E1357" t="s">
        <v>206</v>
      </c>
      <c r="F1357" t="s">
        <v>933</v>
      </c>
      <c r="G1357" t="s">
        <v>949</v>
      </c>
      <c r="H1357" t="s">
        <v>322</v>
      </c>
      <c r="I1357" t="s">
        <v>796</v>
      </c>
      <c r="J1357" t="s">
        <v>745</v>
      </c>
      <c r="K1357" t="s">
        <v>818</v>
      </c>
      <c r="L1357">
        <v>2025</v>
      </c>
      <c r="M1357" s="371">
        <v>731.2</v>
      </c>
      <c r="N1357" s="371">
        <v>40</v>
      </c>
      <c r="O1357" t="s">
        <v>819</v>
      </c>
    </row>
    <row r="1358" spans="1:15" x14ac:dyDescent="0.3">
      <c r="A1358" t="s">
        <v>726</v>
      </c>
      <c r="B1358" t="s">
        <v>379</v>
      </c>
      <c r="C1358" t="s">
        <v>200</v>
      </c>
      <c r="D1358" t="s">
        <v>201</v>
      </c>
      <c r="E1358" t="s">
        <v>206</v>
      </c>
      <c r="F1358" t="s">
        <v>933</v>
      </c>
      <c r="G1358" t="s">
        <v>949</v>
      </c>
      <c r="H1358" t="s">
        <v>327</v>
      </c>
      <c r="I1358" t="s">
        <v>785</v>
      </c>
      <c r="J1358" t="s">
        <v>745</v>
      </c>
      <c r="K1358" t="s">
        <v>818</v>
      </c>
      <c r="L1358">
        <v>2025</v>
      </c>
      <c r="M1358" s="371">
        <v>24426.562000000002</v>
      </c>
      <c r="N1358" s="371">
        <v>2823.88</v>
      </c>
      <c r="O1358" t="s">
        <v>819</v>
      </c>
    </row>
    <row r="1359" spans="1:15" x14ac:dyDescent="0.3">
      <c r="A1359" t="s">
        <v>726</v>
      </c>
      <c r="B1359" t="s">
        <v>379</v>
      </c>
      <c r="C1359" t="s">
        <v>200</v>
      </c>
      <c r="D1359" t="s">
        <v>201</v>
      </c>
      <c r="E1359" t="s">
        <v>206</v>
      </c>
      <c r="F1359" t="s">
        <v>933</v>
      </c>
      <c r="G1359" t="s">
        <v>949</v>
      </c>
      <c r="H1359" t="s">
        <v>541</v>
      </c>
      <c r="I1359" t="s">
        <v>800</v>
      </c>
      <c r="J1359" t="s">
        <v>745</v>
      </c>
      <c r="K1359" t="s">
        <v>818</v>
      </c>
      <c r="L1359">
        <v>2025</v>
      </c>
      <c r="M1359" s="371">
        <v>115176.6</v>
      </c>
      <c r="N1359" s="371">
        <v>10470.6</v>
      </c>
      <c r="O1359" t="s">
        <v>819</v>
      </c>
    </row>
    <row r="1360" spans="1:15" x14ac:dyDescent="0.3">
      <c r="A1360" t="s">
        <v>726</v>
      </c>
      <c r="B1360" t="s">
        <v>379</v>
      </c>
      <c r="C1360" t="s">
        <v>200</v>
      </c>
      <c r="D1360" t="s">
        <v>201</v>
      </c>
      <c r="E1360" t="s">
        <v>206</v>
      </c>
      <c r="F1360" t="s">
        <v>933</v>
      </c>
      <c r="G1360" t="s">
        <v>949</v>
      </c>
      <c r="H1360" t="s">
        <v>542</v>
      </c>
      <c r="I1360" t="s">
        <v>800</v>
      </c>
      <c r="J1360" t="s">
        <v>745</v>
      </c>
      <c r="K1360" t="s">
        <v>818</v>
      </c>
      <c r="L1360">
        <v>2025</v>
      </c>
      <c r="M1360" s="371">
        <v>6138928.6399999997</v>
      </c>
      <c r="N1360" s="371">
        <v>472225.28000000003</v>
      </c>
      <c r="O1360" t="s">
        <v>819</v>
      </c>
    </row>
    <row r="1361" spans="1:15" x14ac:dyDescent="0.3">
      <c r="A1361" t="s">
        <v>726</v>
      </c>
      <c r="B1361" t="s">
        <v>379</v>
      </c>
      <c r="C1361" t="s">
        <v>200</v>
      </c>
      <c r="D1361" t="s">
        <v>201</v>
      </c>
      <c r="E1361" t="s">
        <v>206</v>
      </c>
      <c r="F1361" t="s">
        <v>933</v>
      </c>
      <c r="G1361" t="s">
        <v>949</v>
      </c>
      <c r="H1361" t="s">
        <v>328</v>
      </c>
      <c r="I1361" t="s">
        <v>786</v>
      </c>
      <c r="J1361" t="s">
        <v>745</v>
      </c>
      <c r="K1361" t="s">
        <v>818</v>
      </c>
      <c r="L1361">
        <v>2025</v>
      </c>
      <c r="M1361" s="371">
        <v>10500</v>
      </c>
      <c r="N1361" s="371">
        <v>700</v>
      </c>
      <c r="O1361" t="s">
        <v>819</v>
      </c>
    </row>
    <row r="1362" spans="1:15" x14ac:dyDescent="0.3">
      <c r="A1362" t="s">
        <v>726</v>
      </c>
      <c r="B1362" t="s">
        <v>379</v>
      </c>
      <c r="C1362" t="s">
        <v>200</v>
      </c>
      <c r="D1362" t="s">
        <v>201</v>
      </c>
      <c r="E1362" t="s">
        <v>206</v>
      </c>
      <c r="F1362" t="s">
        <v>933</v>
      </c>
      <c r="G1362" t="s">
        <v>949</v>
      </c>
      <c r="H1362" t="s">
        <v>329</v>
      </c>
      <c r="I1362" t="s">
        <v>799</v>
      </c>
      <c r="J1362" t="s">
        <v>745</v>
      </c>
      <c r="K1362" t="s">
        <v>818</v>
      </c>
      <c r="L1362">
        <v>2025</v>
      </c>
      <c r="M1362" s="371">
        <v>27256.240000000002</v>
      </c>
      <c r="N1362" s="371">
        <v>2477.84</v>
      </c>
      <c r="O1362" t="s">
        <v>819</v>
      </c>
    </row>
    <row r="1363" spans="1:15" x14ac:dyDescent="0.3">
      <c r="A1363" t="s">
        <v>726</v>
      </c>
      <c r="B1363" t="s">
        <v>379</v>
      </c>
      <c r="C1363" t="s">
        <v>200</v>
      </c>
      <c r="D1363" t="s">
        <v>201</v>
      </c>
      <c r="E1363" t="s">
        <v>206</v>
      </c>
      <c r="F1363" t="s">
        <v>933</v>
      </c>
      <c r="G1363" t="s">
        <v>949</v>
      </c>
      <c r="H1363" t="s">
        <v>330</v>
      </c>
      <c r="I1363" t="s">
        <v>788</v>
      </c>
      <c r="J1363" t="s">
        <v>745</v>
      </c>
      <c r="K1363" t="s">
        <v>818</v>
      </c>
      <c r="L1363">
        <v>2025</v>
      </c>
      <c r="M1363" s="371">
        <v>81804302.400000006</v>
      </c>
      <c r="N1363" s="371">
        <v>5112768.9000000004</v>
      </c>
      <c r="O1363" t="s">
        <v>819</v>
      </c>
    </row>
    <row r="1364" spans="1:15" x14ac:dyDescent="0.3">
      <c r="A1364" t="s">
        <v>726</v>
      </c>
      <c r="B1364" t="s">
        <v>379</v>
      </c>
      <c r="C1364" t="s">
        <v>200</v>
      </c>
      <c r="D1364" t="s">
        <v>201</v>
      </c>
      <c r="E1364" t="s">
        <v>206</v>
      </c>
      <c r="F1364" t="s">
        <v>933</v>
      </c>
      <c r="G1364" t="s">
        <v>949</v>
      </c>
      <c r="H1364" t="s">
        <v>333</v>
      </c>
      <c r="I1364" t="s">
        <v>784</v>
      </c>
      <c r="J1364" t="s">
        <v>745</v>
      </c>
      <c r="K1364" t="s">
        <v>818</v>
      </c>
      <c r="L1364">
        <v>2025</v>
      </c>
      <c r="M1364" s="371">
        <v>63520</v>
      </c>
      <c r="N1364" s="371">
        <v>7940</v>
      </c>
      <c r="O1364" t="s">
        <v>819</v>
      </c>
    </row>
    <row r="1365" spans="1:15" x14ac:dyDescent="0.3">
      <c r="A1365" t="s">
        <v>726</v>
      </c>
      <c r="B1365" t="s">
        <v>379</v>
      </c>
      <c r="C1365" t="s">
        <v>200</v>
      </c>
      <c r="D1365" t="s">
        <v>201</v>
      </c>
      <c r="E1365" t="s">
        <v>206</v>
      </c>
      <c r="F1365" t="s">
        <v>933</v>
      </c>
      <c r="G1365" t="s">
        <v>949</v>
      </c>
      <c r="H1365" t="s">
        <v>334</v>
      </c>
      <c r="I1365" t="s">
        <v>790</v>
      </c>
      <c r="J1365" t="s">
        <v>745</v>
      </c>
      <c r="K1365" t="s">
        <v>818</v>
      </c>
      <c r="L1365">
        <v>2025</v>
      </c>
      <c r="M1365" s="371">
        <v>9827.4560999999994</v>
      </c>
      <c r="N1365" s="371">
        <v>554.91</v>
      </c>
      <c r="O1365" t="s">
        <v>819</v>
      </c>
    </row>
    <row r="1366" spans="1:15" x14ac:dyDescent="0.3">
      <c r="A1366" t="s">
        <v>726</v>
      </c>
      <c r="B1366" t="s">
        <v>379</v>
      </c>
      <c r="C1366" t="s">
        <v>200</v>
      </c>
      <c r="D1366" t="s">
        <v>201</v>
      </c>
      <c r="E1366" t="s">
        <v>206</v>
      </c>
      <c r="F1366" t="s">
        <v>933</v>
      </c>
      <c r="G1366" t="s">
        <v>949</v>
      </c>
      <c r="H1366" t="s">
        <v>336</v>
      </c>
      <c r="I1366" t="s">
        <v>787</v>
      </c>
      <c r="J1366" t="s">
        <v>745</v>
      </c>
      <c r="K1366" t="s">
        <v>818</v>
      </c>
      <c r="L1366">
        <v>2025</v>
      </c>
      <c r="M1366" s="371">
        <v>146400</v>
      </c>
      <c r="N1366" s="371">
        <v>8000</v>
      </c>
      <c r="O1366" t="s">
        <v>819</v>
      </c>
    </row>
    <row r="1367" spans="1:15" x14ac:dyDescent="0.3">
      <c r="A1367" t="s">
        <v>726</v>
      </c>
      <c r="B1367" t="s">
        <v>379</v>
      </c>
      <c r="C1367" t="s">
        <v>200</v>
      </c>
      <c r="D1367" t="s">
        <v>201</v>
      </c>
      <c r="E1367" t="s">
        <v>206</v>
      </c>
      <c r="F1367" t="s">
        <v>933</v>
      </c>
      <c r="G1367" t="s">
        <v>949</v>
      </c>
      <c r="H1367" t="s">
        <v>337</v>
      </c>
      <c r="I1367" t="s">
        <v>784</v>
      </c>
      <c r="J1367" t="s">
        <v>745</v>
      </c>
      <c r="K1367" t="s">
        <v>818</v>
      </c>
      <c r="L1367">
        <v>2025</v>
      </c>
      <c r="M1367" s="371">
        <v>79682.054399999994</v>
      </c>
      <c r="N1367" s="371">
        <v>8513.0400000000009</v>
      </c>
      <c r="O1367" t="s">
        <v>819</v>
      </c>
    </row>
    <row r="1368" spans="1:15" x14ac:dyDescent="0.3">
      <c r="A1368" t="s">
        <v>726</v>
      </c>
      <c r="B1368" t="s">
        <v>379</v>
      </c>
      <c r="C1368" t="s">
        <v>200</v>
      </c>
      <c r="D1368" t="s">
        <v>201</v>
      </c>
      <c r="E1368" t="s">
        <v>206</v>
      </c>
      <c r="F1368" t="s">
        <v>933</v>
      </c>
      <c r="G1368" t="s">
        <v>949</v>
      </c>
      <c r="H1368" t="s">
        <v>567</v>
      </c>
      <c r="I1368" t="s">
        <v>795</v>
      </c>
      <c r="J1368" t="s">
        <v>773</v>
      </c>
      <c r="K1368" t="s">
        <v>818</v>
      </c>
      <c r="L1368">
        <v>2025</v>
      </c>
      <c r="M1368" s="371">
        <v>2040</v>
      </c>
      <c r="N1368" s="371">
        <v>1000</v>
      </c>
      <c r="O1368" t="s">
        <v>821</v>
      </c>
    </row>
    <row r="1369" spans="1:15" x14ac:dyDescent="0.3">
      <c r="A1369" t="s">
        <v>726</v>
      </c>
      <c r="B1369" t="s">
        <v>379</v>
      </c>
      <c r="C1369" t="s">
        <v>200</v>
      </c>
      <c r="D1369" t="s">
        <v>201</v>
      </c>
      <c r="E1369" t="s">
        <v>206</v>
      </c>
      <c r="F1369" t="s">
        <v>933</v>
      </c>
      <c r="G1369" t="s">
        <v>949</v>
      </c>
      <c r="H1369" t="s">
        <v>508</v>
      </c>
      <c r="I1369" t="s">
        <v>798</v>
      </c>
      <c r="J1369" t="s">
        <v>1185</v>
      </c>
      <c r="K1369" t="s">
        <v>818</v>
      </c>
      <c r="L1369">
        <v>2025</v>
      </c>
      <c r="M1369" s="371">
        <v>70000</v>
      </c>
      <c r="N1369" s="371">
        <v>10000</v>
      </c>
      <c r="O1369" t="s">
        <v>819</v>
      </c>
    </row>
    <row r="1370" spans="1:15" x14ac:dyDescent="0.3">
      <c r="A1370" t="s">
        <v>726</v>
      </c>
      <c r="B1370" t="s">
        <v>379</v>
      </c>
      <c r="C1370" t="s">
        <v>200</v>
      </c>
      <c r="D1370" t="s">
        <v>201</v>
      </c>
      <c r="E1370" t="s">
        <v>206</v>
      </c>
      <c r="F1370" t="s">
        <v>933</v>
      </c>
      <c r="G1370" t="s">
        <v>949</v>
      </c>
      <c r="H1370" t="s">
        <v>509</v>
      </c>
      <c r="I1370" t="s">
        <v>798</v>
      </c>
      <c r="J1370" t="s">
        <v>1185</v>
      </c>
      <c r="K1370" t="s">
        <v>818</v>
      </c>
      <c r="L1370">
        <v>2025</v>
      </c>
      <c r="M1370" s="371">
        <v>92424.291367707803</v>
      </c>
      <c r="N1370" s="371">
        <v>11889</v>
      </c>
      <c r="O1370" t="s">
        <v>819</v>
      </c>
    </row>
    <row r="1371" spans="1:15" x14ac:dyDescent="0.3">
      <c r="A1371" t="s">
        <v>726</v>
      </c>
      <c r="B1371" t="s">
        <v>379</v>
      </c>
      <c r="C1371" t="s">
        <v>200</v>
      </c>
      <c r="D1371" t="s">
        <v>201</v>
      </c>
      <c r="E1371" t="s">
        <v>206</v>
      </c>
      <c r="F1371" t="s">
        <v>933</v>
      </c>
      <c r="G1371" t="s">
        <v>949</v>
      </c>
      <c r="H1371" t="s">
        <v>510</v>
      </c>
      <c r="I1371" t="s">
        <v>798</v>
      </c>
      <c r="J1371" t="s">
        <v>1185</v>
      </c>
      <c r="K1371" t="s">
        <v>818</v>
      </c>
      <c r="L1371">
        <v>2025</v>
      </c>
      <c r="M1371" s="371">
        <v>25960.99</v>
      </c>
      <c r="N1371" s="371">
        <v>4453</v>
      </c>
      <c r="O1371" t="s">
        <v>819</v>
      </c>
    </row>
    <row r="1372" spans="1:15" x14ac:dyDescent="0.3">
      <c r="A1372" t="s">
        <v>726</v>
      </c>
      <c r="B1372" t="s">
        <v>379</v>
      </c>
      <c r="C1372" t="s">
        <v>200</v>
      </c>
      <c r="D1372" t="s">
        <v>201</v>
      </c>
      <c r="E1372" t="s">
        <v>206</v>
      </c>
      <c r="F1372" t="s">
        <v>933</v>
      </c>
      <c r="G1372" t="s">
        <v>949</v>
      </c>
      <c r="H1372" t="s">
        <v>432</v>
      </c>
      <c r="I1372" t="s">
        <v>798</v>
      </c>
      <c r="J1372" t="s">
        <v>774</v>
      </c>
      <c r="K1372" t="s">
        <v>818</v>
      </c>
      <c r="L1372">
        <v>2025</v>
      </c>
      <c r="M1372" s="371">
        <v>1807560.3</v>
      </c>
      <c r="N1372" s="371">
        <v>463477</v>
      </c>
      <c r="O1372" t="s">
        <v>821</v>
      </c>
    </row>
    <row r="1373" spans="1:15" x14ac:dyDescent="0.3">
      <c r="A1373" t="s">
        <v>726</v>
      </c>
      <c r="B1373" t="s">
        <v>379</v>
      </c>
      <c r="C1373" t="s">
        <v>200</v>
      </c>
      <c r="D1373" t="s">
        <v>201</v>
      </c>
      <c r="E1373" t="s">
        <v>206</v>
      </c>
      <c r="F1373" t="s">
        <v>933</v>
      </c>
      <c r="G1373" t="s">
        <v>949</v>
      </c>
      <c r="H1373" t="s">
        <v>433</v>
      </c>
      <c r="I1373" t="s">
        <v>798</v>
      </c>
      <c r="J1373" t="s">
        <v>774</v>
      </c>
      <c r="K1373" t="s">
        <v>818</v>
      </c>
      <c r="L1373">
        <v>2025</v>
      </c>
      <c r="M1373" s="371">
        <v>12229.47</v>
      </c>
      <c r="N1373" s="371">
        <v>450</v>
      </c>
      <c r="O1373" t="s">
        <v>821</v>
      </c>
    </row>
    <row r="1374" spans="1:15" x14ac:dyDescent="0.3">
      <c r="A1374" t="s">
        <v>726</v>
      </c>
      <c r="B1374" t="s">
        <v>379</v>
      </c>
      <c r="C1374" t="s">
        <v>200</v>
      </c>
      <c r="D1374" t="s">
        <v>201</v>
      </c>
      <c r="E1374" t="s">
        <v>206</v>
      </c>
      <c r="F1374" t="s">
        <v>933</v>
      </c>
      <c r="G1374" t="s">
        <v>949</v>
      </c>
      <c r="H1374" t="s">
        <v>539</v>
      </c>
      <c r="I1374" t="s">
        <v>789</v>
      </c>
      <c r="J1374" t="s">
        <v>740</v>
      </c>
      <c r="K1374" t="s">
        <v>818</v>
      </c>
      <c r="L1374">
        <v>2025</v>
      </c>
      <c r="M1374" s="371">
        <v>3262952.48</v>
      </c>
      <c r="N1374" s="371">
        <v>353786</v>
      </c>
      <c r="O1374" t="s">
        <v>819</v>
      </c>
    </row>
    <row r="1375" spans="1:15" x14ac:dyDescent="0.3">
      <c r="A1375" t="s">
        <v>726</v>
      </c>
      <c r="B1375" t="s">
        <v>379</v>
      </c>
      <c r="C1375" t="s">
        <v>200</v>
      </c>
      <c r="D1375" t="s">
        <v>201</v>
      </c>
      <c r="E1375" t="s">
        <v>206</v>
      </c>
      <c r="F1375" t="s">
        <v>933</v>
      </c>
      <c r="G1375" t="s">
        <v>949</v>
      </c>
      <c r="H1375" t="s">
        <v>513</v>
      </c>
      <c r="I1375" t="s">
        <v>798</v>
      </c>
      <c r="J1375" t="s">
        <v>1185</v>
      </c>
      <c r="K1375" t="s">
        <v>818</v>
      </c>
      <c r="L1375">
        <v>2025</v>
      </c>
      <c r="M1375" s="371">
        <v>17643.5330202062</v>
      </c>
      <c r="N1375" s="371">
        <v>1814</v>
      </c>
      <c r="O1375" t="s">
        <v>819</v>
      </c>
    </row>
    <row r="1376" spans="1:15" x14ac:dyDescent="0.3">
      <c r="A1376" t="s">
        <v>726</v>
      </c>
      <c r="B1376" t="s">
        <v>379</v>
      </c>
      <c r="C1376" t="s">
        <v>200</v>
      </c>
      <c r="D1376" t="s">
        <v>201</v>
      </c>
      <c r="E1376" t="s">
        <v>206</v>
      </c>
      <c r="F1376" t="s">
        <v>933</v>
      </c>
      <c r="G1376" t="s">
        <v>949</v>
      </c>
      <c r="H1376" t="s">
        <v>560</v>
      </c>
      <c r="I1376" t="s">
        <v>788</v>
      </c>
      <c r="J1376" t="s">
        <v>761</v>
      </c>
      <c r="K1376" t="s">
        <v>818</v>
      </c>
      <c r="L1376">
        <v>2025</v>
      </c>
      <c r="M1376" s="371">
        <v>213920</v>
      </c>
      <c r="N1376" s="371">
        <v>611200</v>
      </c>
      <c r="O1376" t="s">
        <v>819</v>
      </c>
    </row>
    <row r="1377" spans="1:15" x14ac:dyDescent="0.3">
      <c r="A1377" t="s">
        <v>726</v>
      </c>
      <c r="B1377" t="s">
        <v>379</v>
      </c>
      <c r="C1377" t="s">
        <v>200</v>
      </c>
      <c r="D1377" t="s">
        <v>201</v>
      </c>
      <c r="E1377" t="s">
        <v>206</v>
      </c>
      <c r="F1377" t="s">
        <v>933</v>
      </c>
      <c r="G1377" t="s">
        <v>949</v>
      </c>
      <c r="H1377" t="s">
        <v>437</v>
      </c>
      <c r="I1377" t="s">
        <v>796</v>
      </c>
      <c r="J1377" t="s">
        <v>738</v>
      </c>
      <c r="K1377" t="s">
        <v>818</v>
      </c>
      <c r="L1377">
        <v>2025</v>
      </c>
      <c r="M1377" s="371">
        <v>107.04</v>
      </c>
      <c r="N1377" s="371">
        <v>12</v>
      </c>
      <c r="O1377" t="s">
        <v>819</v>
      </c>
    </row>
    <row r="1378" spans="1:15" x14ac:dyDescent="0.3">
      <c r="A1378" t="s">
        <v>726</v>
      </c>
      <c r="B1378" t="s">
        <v>379</v>
      </c>
      <c r="C1378" t="s">
        <v>200</v>
      </c>
      <c r="D1378" t="s">
        <v>201</v>
      </c>
      <c r="E1378" t="s">
        <v>206</v>
      </c>
      <c r="F1378" t="s">
        <v>933</v>
      </c>
      <c r="G1378" t="s">
        <v>949</v>
      </c>
      <c r="H1378" t="s">
        <v>561</v>
      </c>
      <c r="I1378" t="s">
        <v>789</v>
      </c>
      <c r="J1378" t="s">
        <v>761</v>
      </c>
      <c r="K1378" t="s">
        <v>818</v>
      </c>
      <c r="L1378">
        <v>2025</v>
      </c>
      <c r="M1378" s="371">
        <v>816800</v>
      </c>
      <c r="N1378" s="371">
        <v>40000</v>
      </c>
      <c r="O1378" t="s">
        <v>819</v>
      </c>
    </row>
    <row r="1379" spans="1:15" x14ac:dyDescent="0.3">
      <c r="A1379" t="s">
        <v>726</v>
      </c>
      <c r="B1379" t="s">
        <v>379</v>
      </c>
      <c r="C1379" t="s">
        <v>200</v>
      </c>
      <c r="D1379" t="s">
        <v>201</v>
      </c>
      <c r="E1379" t="s">
        <v>206</v>
      </c>
      <c r="F1379" t="s">
        <v>933</v>
      </c>
      <c r="G1379" t="s">
        <v>949</v>
      </c>
      <c r="H1379" t="s">
        <v>709</v>
      </c>
      <c r="I1379" t="s">
        <v>795</v>
      </c>
      <c r="J1379" t="s">
        <v>762</v>
      </c>
      <c r="K1379" t="s">
        <v>818</v>
      </c>
      <c r="L1379">
        <v>2025</v>
      </c>
      <c r="M1379" s="371">
        <v>2304</v>
      </c>
      <c r="N1379" s="371">
        <v>144</v>
      </c>
      <c r="O1379" t="s">
        <v>819</v>
      </c>
    </row>
    <row r="1380" spans="1:15" x14ac:dyDescent="0.3">
      <c r="A1380" t="s">
        <v>726</v>
      </c>
      <c r="B1380" t="s">
        <v>379</v>
      </c>
      <c r="C1380" t="s">
        <v>200</v>
      </c>
      <c r="D1380" t="s">
        <v>201</v>
      </c>
      <c r="E1380" t="s">
        <v>206</v>
      </c>
      <c r="F1380" t="s">
        <v>933</v>
      </c>
      <c r="G1380" t="s">
        <v>949</v>
      </c>
      <c r="H1380" t="s">
        <v>412</v>
      </c>
      <c r="I1380" t="s">
        <v>801</v>
      </c>
      <c r="J1380" t="s">
        <v>1186</v>
      </c>
      <c r="K1380" t="s">
        <v>818</v>
      </c>
      <c r="L1380">
        <v>2025</v>
      </c>
      <c r="M1380" s="371">
        <v>1664498.5</v>
      </c>
      <c r="N1380" s="371">
        <v>103385</v>
      </c>
      <c r="O1380" t="s">
        <v>819</v>
      </c>
    </row>
    <row r="1381" spans="1:15" x14ac:dyDescent="0.3">
      <c r="A1381" t="s">
        <v>726</v>
      </c>
      <c r="B1381" t="s">
        <v>379</v>
      </c>
      <c r="C1381" t="s">
        <v>200</v>
      </c>
      <c r="D1381" t="s">
        <v>201</v>
      </c>
      <c r="E1381" t="s">
        <v>206</v>
      </c>
      <c r="F1381" t="s">
        <v>933</v>
      </c>
      <c r="G1381" t="s">
        <v>949</v>
      </c>
      <c r="H1381" t="s">
        <v>566</v>
      </c>
      <c r="I1381" t="s">
        <v>798</v>
      </c>
      <c r="J1381" t="s">
        <v>767</v>
      </c>
      <c r="K1381" t="s">
        <v>818</v>
      </c>
      <c r="L1381">
        <v>2025</v>
      </c>
      <c r="M1381" s="371">
        <v>7400</v>
      </c>
      <c r="N1381" s="371">
        <v>250</v>
      </c>
      <c r="O1381" t="s">
        <v>819</v>
      </c>
    </row>
    <row r="1382" spans="1:15" x14ac:dyDescent="0.3">
      <c r="A1382" t="s">
        <v>726</v>
      </c>
      <c r="B1382" t="s">
        <v>379</v>
      </c>
      <c r="C1382" t="s">
        <v>200</v>
      </c>
      <c r="D1382" t="s">
        <v>201</v>
      </c>
      <c r="E1382" t="s">
        <v>206</v>
      </c>
      <c r="F1382" t="s">
        <v>933</v>
      </c>
      <c r="G1382" t="s">
        <v>949</v>
      </c>
      <c r="H1382" t="s">
        <v>339</v>
      </c>
      <c r="I1382" t="s">
        <v>790</v>
      </c>
      <c r="J1382" t="s">
        <v>745</v>
      </c>
      <c r="K1382" t="s">
        <v>818</v>
      </c>
      <c r="L1382">
        <v>2025</v>
      </c>
      <c r="M1382" s="371">
        <v>429664</v>
      </c>
      <c r="N1382" s="371">
        <v>21483.200000000001</v>
      </c>
      <c r="O1382" t="s">
        <v>819</v>
      </c>
    </row>
    <row r="1383" spans="1:15" x14ac:dyDescent="0.3">
      <c r="A1383" t="s">
        <v>726</v>
      </c>
      <c r="B1383" t="s">
        <v>379</v>
      </c>
      <c r="C1383" t="s">
        <v>200</v>
      </c>
      <c r="D1383" t="s">
        <v>201</v>
      </c>
      <c r="E1383" t="s">
        <v>206</v>
      </c>
      <c r="F1383" t="s">
        <v>933</v>
      </c>
      <c r="G1383" t="s">
        <v>949</v>
      </c>
      <c r="H1383" t="s">
        <v>340</v>
      </c>
      <c r="I1383" t="s">
        <v>790</v>
      </c>
      <c r="J1383" t="s">
        <v>745</v>
      </c>
      <c r="K1383" t="s">
        <v>818</v>
      </c>
      <c r="L1383">
        <v>2025</v>
      </c>
      <c r="M1383" s="371">
        <v>44000</v>
      </c>
      <c r="N1383" s="371">
        <v>4000</v>
      </c>
      <c r="O1383" t="s">
        <v>819</v>
      </c>
    </row>
    <row r="1384" spans="1:15" x14ac:dyDescent="0.3">
      <c r="A1384" t="s">
        <v>726</v>
      </c>
      <c r="B1384" t="s">
        <v>379</v>
      </c>
      <c r="C1384" t="s">
        <v>200</v>
      </c>
      <c r="D1384" t="s">
        <v>201</v>
      </c>
      <c r="E1384" t="s">
        <v>206</v>
      </c>
      <c r="F1384" t="s">
        <v>933</v>
      </c>
      <c r="G1384" t="s">
        <v>949</v>
      </c>
      <c r="H1384" t="s">
        <v>427</v>
      </c>
      <c r="I1384" t="s">
        <v>784</v>
      </c>
      <c r="J1384" t="s">
        <v>781</v>
      </c>
      <c r="K1384" t="s">
        <v>818</v>
      </c>
      <c r="L1384">
        <v>2025</v>
      </c>
      <c r="M1384" s="371">
        <v>15686.748</v>
      </c>
      <c r="N1384" s="371">
        <v>1584.52</v>
      </c>
      <c r="O1384" t="s">
        <v>819</v>
      </c>
    </row>
    <row r="1385" spans="1:15" x14ac:dyDescent="0.3">
      <c r="A1385" t="s">
        <v>726</v>
      </c>
      <c r="B1385" t="s">
        <v>379</v>
      </c>
      <c r="C1385" t="s">
        <v>200</v>
      </c>
      <c r="D1385" t="s">
        <v>201</v>
      </c>
      <c r="E1385" t="s">
        <v>206</v>
      </c>
      <c r="F1385" t="s">
        <v>933</v>
      </c>
      <c r="G1385" t="s">
        <v>949</v>
      </c>
      <c r="H1385" t="s">
        <v>413</v>
      </c>
      <c r="I1385" t="s">
        <v>785</v>
      </c>
      <c r="J1385" t="s">
        <v>1186</v>
      </c>
      <c r="K1385" t="s">
        <v>818</v>
      </c>
      <c r="L1385">
        <v>2025</v>
      </c>
      <c r="M1385" s="371">
        <v>4139.1899999999996</v>
      </c>
      <c r="N1385" s="371">
        <v>113</v>
      </c>
      <c r="O1385" t="s">
        <v>819</v>
      </c>
    </row>
    <row r="1386" spans="1:15" x14ac:dyDescent="0.3">
      <c r="A1386" t="s">
        <v>726</v>
      </c>
      <c r="B1386" t="s">
        <v>379</v>
      </c>
      <c r="C1386" t="s">
        <v>200</v>
      </c>
      <c r="D1386" t="s">
        <v>201</v>
      </c>
      <c r="E1386" t="s">
        <v>206</v>
      </c>
      <c r="F1386" t="s">
        <v>933</v>
      </c>
      <c r="G1386" t="s">
        <v>949</v>
      </c>
      <c r="H1386" t="s">
        <v>414</v>
      </c>
      <c r="I1386" t="s">
        <v>801</v>
      </c>
      <c r="J1386" t="s">
        <v>1186</v>
      </c>
      <c r="K1386" t="s">
        <v>818</v>
      </c>
      <c r="L1386">
        <v>2025</v>
      </c>
      <c r="M1386" s="371">
        <v>2385320.88</v>
      </c>
      <c r="N1386" s="371">
        <v>125148</v>
      </c>
      <c r="O1386" t="s">
        <v>819</v>
      </c>
    </row>
    <row r="1387" spans="1:15" x14ac:dyDescent="0.3">
      <c r="A1387" t="s">
        <v>726</v>
      </c>
      <c r="B1387" t="s">
        <v>379</v>
      </c>
      <c r="C1387" t="s">
        <v>200</v>
      </c>
      <c r="D1387" t="s">
        <v>201</v>
      </c>
      <c r="E1387" t="s">
        <v>950</v>
      </c>
      <c r="F1387" t="s">
        <v>933</v>
      </c>
      <c r="G1387" t="s">
        <v>951</v>
      </c>
      <c r="H1387" t="s">
        <v>382</v>
      </c>
      <c r="I1387" t="s">
        <v>801</v>
      </c>
      <c r="J1387" t="s">
        <v>757</v>
      </c>
      <c r="K1387" t="s">
        <v>818</v>
      </c>
      <c r="L1387">
        <v>2025</v>
      </c>
      <c r="M1387" s="371">
        <v>459272</v>
      </c>
      <c r="N1387" s="371">
        <v>208760</v>
      </c>
      <c r="O1387" t="s">
        <v>819</v>
      </c>
    </row>
    <row r="1388" spans="1:15" x14ac:dyDescent="0.3">
      <c r="A1388" t="s">
        <v>726</v>
      </c>
      <c r="B1388" t="s">
        <v>379</v>
      </c>
      <c r="C1388" t="s">
        <v>200</v>
      </c>
      <c r="D1388" t="s">
        <v>201</v>
      </c>
      <c r="E1388" t="s">
        <v>950</v>
      </c>
      <c r="F1388" t="s">
        <v>933</v>
      </c>
      <c r="G1388" t="s">
        <v>951</v>
      </c>
      <c r="H1388" t="s">
        <v>316</v>
      </c>
      <c r="I1388" t="s">
        <v>795</v>
      </c>
      <c r="J1388" t="s">
        <v>745</v>
      </c>
      <c r="K1388" t="s">
        <v>818</v>
      </c>
      <c r="L1388">
        <v>2025</v>
      </c>
      <c r="M1388" s="371">
        <v>243000</v>
      </c>
      <c r="N1388" s="371">
        <v>18000</v>
      </c>
      <c r="O1388" t="s">
        <v>819</v>
      </c>
    </row>
    <row r="1389" spans="1:15" x14ac:dyDescent="0.3">
      <c r="A1389" t="s">
        <v>726</v>
      </c>
      <c r="B1389" t="s">
        <v>379</v>
      </c>
      <c r="C1389" t="s">
        <v>200</v>
      </c>
      <c r="D1389" t="s">
        <v>201</v>
      </c>
      <c r="E1389" t="s">
        <v>950</v>
      </c>
      <c r="F1389" t="s">
        <v>933</v>
      </c>
      <c r="G1389" t="s">
        <v>951</v>
      </c>
      <c r="H1389" t="s">
        <v>534</v>
      </c>
      <c r="I1389" t="s">
        <v>786</v>
      </c>
      <c r="J1389" t="s">
        <v>739</v>
      </c>
      <c r="K1389" t="s">
        <v>818</v>
      </c>
      <c r="L1389">
        <v>2025</v>
      </c>
      <c r="M1389" s="371">
        <v>148884.12</v>
      </c>
      <c r="N1389" s="371">
        <v>3632.1</v>
      </c>
      <c r="O1389" t="s">
        <v>819</v>
      </c>
    </row>
    <row r="1390" spans="1:15" x14ac:dyDescent="0.3">
      <c r="A1390" t="s">
        <v>726</v>
      </c>
      <c r="B1390" t="s">
        <v>379</v>
      </c>
      <c r="C1390" t="s">
        <v>200</v>
      </c>
      <c r="D1390" t="s">
        <v>201</v>
      </c>
      <c r="E1390" t="s">
        <v>950</v>
      </c>
      <c r="F1390" t="s">
        <v>933</v>
      </c>
      <c r="G1390" t="s">
        <v>951</v>
      </c>
      <c r="H1390" t="s">
        <v>506</v>
      </c>
      <c r="I1390" t="s">
        <v>798</v>
      </c>
      <c r="J1390" t="s">
        <v>1185</v>
      </c>
      <c r="K1390" t="s">
        <v>818</v>
      </c>
      <c r="L1390">
        <v>2025</v>
      </c>
      <c r="M1390" s="371">
        <v>3480</v>
      </c>
      <c r="N1390" s="371">
        <v>200</v>
      </c>
      <c r="O1390" t="s">
        <v>819</v>
      </c>
    </row>
    <row r="1391" spans="1:15" x14ac:dyDescent="0.3">
      <c r="A1391" t="s">
        <v>726</v>
      </c>
      <c r="B1391" t="s">
        <v>379</v>
      </c>
      <c r="C1391" t="s">
        <v>200</v>
      </c>
      <c r="D1391" t="s">
        <v>201</v>
      </c>
      <c r="E1391" t="s">
        <v>950</v>
      </c>
      <c r="F1391" t="s">
        <v>933</v>
      </c>
      <c r="G1391" t="s">
        <v>951</v>
      </c>
      <c r="H1391" t="s">
        <v>336</v>
      </c>
      <c r="I1391" t="s">
        <v>787</v>
      </c>
      <c r="J1391" t="s">
        <v>745</v>
      </c>
      <c r="K1391" t="s">
        <v>818</v>
      </c>
      <c r="L1391">
        <v>2025</v>
      </c>
      <c r="M1391" s="371">
        <v>36600</v>
      </c>
      <c r="N1391" s="371">
        <v>2000</v>
      </c>
      <c r="O1391" t="s">
        <v>819</v>
      </c>
    </row>
    <row r="1392" spans="1:15" x14ac:dyDescent="0.3">
      <c r="A1392" t="s">
        <v>726</v>
      </c>
      <c r="B1392" t="s">
        <v>379</v>
      </c>
      <c r="C1392" t="s">
        <v>200</v>
      </c>
      <c r="D1392" t="s">
        <v>201</v>
      </c>
      <c r="E1392" t="s">
        <v>950</v>
      </c>
      <c r="F1392" t="s">
        <v>933</v>
      </c>
      <c r="G1392" t="s">
        <v>951</v>
      </c>
      <c r="H1392" t="s">
        <v>511</v>
      </c>
      <c r="I1392" t="s">
        <v>785</v>
      </c>
      <c r="J1392" t="s">
        <v>1185</v>
      </c>
      <c r="K1392" t="s">
        <v>818</v>
      </c>
      <c r="L1392">
        <v>2025</v>
      </c>
      <c r="M1392" s="371">
        <v>2317066</v>
      </c>
      <c r="N1392" s="371">
        <v>272596</v>
      </c>
      <c r="O1392" t="s">
        <v>819</v>
      </c>
    </row>
    <row r="1393" spans="1:15" x14ac:dyDescent="0.3">
      <c r="A1393" t="s">
        <v>726</v>
      </c>
      <c r="B1393" t="s">
        <v>379</v>
      </c>
      <c r="C1393" t="s">
        <v>200</v>
      </c>
      <c r="D1393" t="s">
        <v>201</v>
      </c>
      <c r="E1393" t="s">
        <v>950</v>
      </c>
      <c r="F1393" t="s">
        <v>933</v>
      </c>
      <c r="G1393" t="s">
        <v>951</v>
      </c>
      <c r="H1393" t="s">
        <v>338</v>
      </c>
      <c r="I1393" t="s">
        <v>786</v>
      </c>
      <c r="J1393" t="s">
        <v>745</v>
      </c>
      <c r="K1393" t="s">
        <v>818</v>
      </c>
      <c r="L1393">
        <v>2025</v>
      </c>
      <c r="M1393" s="371">
        <v>6453.44</v>
      </c>
      <c r="N1393" s="371">
        <v>344</v>
      </c>
      <c r="O1393" t="s">
        <v>819</v>
      </c>
    </row>
    <row r="1394" spans="1:15" x14ac:dyDescent="0.3">
      <c r="A1394" t="s">
        <v>726</v>
      </c>
      <c r="B1394" t="s">
        <v>379</v>
      </c>
      <c r="C1394" t="s">
        <v>200</v>
      </c>
      <c r="D1394" t="s">
        <v>201</v>
      </c>
      <c r="E1394" t="s">
        <v>950</v>
      </c>
      <c r="F1394" t="s">
        <v>933</v>
      </c>
      <c r="G1394" t="s">
        <v>951</v>
      </c>
      <c r="H1394" t="s">
        <v>412</v>
      </c>
      <c r="I1394" t="s">
        <v>801</v>
      </c>
      <c r="J1394" t="s">
        <v>1186</v>
      </c>
      <c r="K1394" t="s">
        <v>818</v>
      </c>
      <c r="L1394">
        <v>2025</v>
      </c>
      <c r="M1394" s="371">
        <v>197933.4</v>
      </c>
      <c r="N1394" s="371">
        <v>12294</v>
      </c>
      <c r="O1394" t="s">
        <v>819</v>
      </c>
    </row>
    <row r="1395" spans="1:15" x14ac:dyDescent="0.3">
      <c r="A1395" t="s">
        <v>726</v>
      </c>
      <c r="B1395" t="s">
        <v>379</v>
      </c>
      <c r="C1395" t="s">
        <v>200</v>
      </c>
      <c r="D1395" t="s">
        <v>201</v>
      </c>
      <c r="E1395" t="s">
        <v>950</v>
      </c>
      <c r="F1395" t="s">
        <v>933</v>
      </c>
      <c r="G1395" t="s">
        <v>951</v>
      </c>
      <c r="H1395" t="s">
        <v>339</v>
      </c>
      <c r="I1395" t="s">
        <v>790</v>
      </c>
      <c r="J1395" t="s">
        <v>745</v>
      </c>
      <c r="K1395" t="s">
        <v>818</v>
      </c>
      <c r="L1395">
        <v>2025</v>
      </c>
      <c r="M1395" s="371">
        <v>102312</v>
      </c>
      <c r="N1395" s="371">
        <v>5115.6000000000004</v>
      </c>
      <c r="O1395" t="s">
        <v>819</v>
      </c>
    </row>
    <row r="1396" spans="1:15" x14ac:dyDescent="0.3">
      <c r="A1396" t="s">
        <v>726</v>
      </c>
      <c r="B1396" t="s">
        <v>379</v>
      </c>
      <c r="C1396" t="s">
        <v>200</v>
      </c>
      <c r="D1396" t="s">
        <v>201</v>
      </c>
      <c r="E1396" t="s">
        <v>950</v>
      </c>
      <c r="F1396" t="s">
        <v>933</v>
      </c>
      <c r="G1396" t="s">
        <v>951</v>
      </c>
      <c r="H1396" t="s">
        <v>414</v>
      </c>
      <c r="I1396" t="s">
        <v>801</v>
      </c>
      <c r="J1396" t="s">
        <v>1186</v>
      </c>
      <c r="K1396" t="s">
        <v>818</v>
      </c>
      <c r="L1396">
        <v>2025</v>
      </c>
      <c r="M1396" s="371">
        <v>629761.46</v>
      </c>
      <c r="N1396" s="371">
        <v>33041</v>
      </c>
      <c r="O1396" t="s">
        <v>819</v>
      </c>
    </row>
    <row r="1397" spans="1:15" x14ac:dyDescent="0.3">
      <c r="A1397" t="s">
        <v>726</v>
      </c>
      <c r="B1397" t="s">
        <v>379</v>
      </c>
      <c r="C1397" t="s">
        <v>200</v>
      </c>
      <c r="D1397" t="s">
        <v>216</v>
      </c>
      <c r="E1397" t="s">
        <v>217</v>
      </c>
      <c r="F1397" t="s">
        <v>952</v>
      </c>
      <c r="G1397" t="s">
        <v>953</v>
      </c>
      <c r="H1397" t="s">
        <v>563</v>
      </c>
      <c r="I1397" t="s">
        <v>787</v>
      </c>
      <c r="J1397" t="s">
        <v>761</v>
      </c>
      <c r="K1397" t="s">
        <v>818</v>
      </c>
      <c r="L1397">
        <v>2025</v>
      </c>
      <c r="M1397" s="371">
        <v>7835</v>
      </c>
      <c r="N1397" s="371">
        <v>500</v>
      </c>
      <c r="O1397" t="s">
        <v>819</v>
      </c>
    </row>
    <row r="1398" spans="1:15" x14ac:dyDescent="0.3">
      <c r="A1398" t="s">
        <v>726</v>
      </c>
      <c r="B1398" t="s">
        <v>379</v>
      </c>
      <c r="C1398" t="s">
        <v>200</v>
      </c>
      <c r="D1398" t="s">
        <v>216</v>
      </c>
      <c r="E1398" t="s">
        <v>217</v>
      </c>
      <c r="F1398" t="s">
        <v>952</v>
      </c>
      <c r="G1398" t="s">
        <v>953</v>
      </c>
      <c r="H1398" t="s">
        <v>330</v>
      </c>
      <c r="I1398" t="s">
        <v>788</v>
      </c>
      <c r="J1398" t="s">
        <v>745</v>
      </c>
      <c r="K1398" t="s">
        <v>818</v>
      </c>
      <c r="L1398">
        <v>2025</v>
      </c>
      <c r="M1398" s="371">
        <v>6144</v>
      </c>
      <c r="N1398" s="371">
        <v>384</v>
      </c>
      <c r="O1398" t="s">
        <v>819</v>
      </c>
    </row>
    <row r="1399" spans="1:15" x14ac:dyDescent="0.3">
      <c r="A1399" t="s">
        <v>726</v>
      </c>
      <c r="B1399" t="s">
        <v>379</v>
      </c>
      <c r="C1399" t="s">
        <v>200</v>
      </c>
      <c r="D1399" t="s">
        <v>216</v>
      </c>
      <c r="E1399" t="s">
        <v>217</v>
      </c>
      <c r="F1399" t="s">
        <v>952</v>
      </c>
      <c r="G1399" t="s">
        <v>953</v>
      </c>
      <c r="H1399" t="s">
        <v>508</v>
      </c>
      <c r="I1399" t="s">
        <v>798</v>
      </c>
      <c r="J1399" t="s">
        <v>1185</v>
      </c>
      <c r="K1399" t="s">
        <v>818</v>
      </c>
      <c r="L1399">
        <v>2025</v>
      </c>
      <c r="M1399" s="371">
        <v>7000</v>
      </c>
      <c r="N1399" s="371">
        <v>1000</v>
      </c>
      <c r="O1399" t="s">
        <v>819</v>
      </c>
    </row>
    <row r="1400" spans="1:15" x14ac:dyDescent="0.3">
      <c r="A1400" t="s">
        <v>726</v>
      </c>
      <c r="B1400" t="s">
        <v>379</v>
      </c>
      <c r="C1400" t="s">
        <v>200</v>
      </c>
      <c r="D1400" t="s">
        <v>216</v>
      </c>
      <c r="E1400" t="s">
        <v>217</v>
      </c>
      <c r="F1400" t="s">
        <v>952</v>
      </c>
      <c r="G1400" t="s">
        <v>953</v>
      </c>
      <c r="H1400" t="s">
        <v>539</v>
      </c>
      <c r="I1400" t="s">
        <v>789</v>
      </c>
      <c r="J1400" t="s">
        <v>740</v>
      </c>
      <c r="K1400" t="s">
        <v>818</v>
      </c>
      <c r="L1400">
        <v>2025</v>
      </c>
      <c r="M1400" s="371">
        <v>988086.82272499998</v>
      </c>
      <c r="N1400" s="371">
        <v>104015.075</v>
      </c>
      <c r="O1400" t="s">
        <v>819</v>
      </c>
    </row>
    <row r="1401" spans="1:15" x14ac:dyDescent="0.3">
      <c r="A1401" t="s">
        <v>726</v>
      </c>
      <c r="B1401" t="s">
        <v>379</v>
      </c>
      <c r="C1401" t="s">
        <v>200</v>
      </c>
      <c r="D1401" t="s">
        <v>216</v>
      </c>
      <c r="E1401" t="s">
        <v>217</v>
      </c>
      <c r="F1401" t="s">
        <v>952</v>
      </c>
      <c r="G1401" t="s">
        <v>953</v>
      </c>
      <c r="H1401" t="s">
        <v>561</v>
      </c>
      <c r="I1401" t="s">
        <v>789</v>
      </c>
      <c r="J1401" t="s">
        <v>761</v>
      </c>
      <c r="K1401" t="s">
        <v>818</v>
      </c>
      <c r="L1401">
        <v>2025</v>
      </c>
      <c r="M1401" s="371">
        <v>102100</v>
      </c>
      <c r="N1401" s="371">
        <v>5000</v>
      </c>
      <c r="O1401" t="s">
        <v>819</v>
      </c>
    </row>
    <row r="1402" spans="1:15" x14ac:dyDescent="0.3">
      <c r="A1402" t="s">
        <v>726</v>
      </c>
      <c r="B1402" t="s">
        <v>379</v>
      </c>
      <c r="C1402" t="s">
        <v>200</v>
      </c>
      <c r="D1402" t="s">
        <v>216</v>
      </c>
      <c r="E1402" t="s">
        <v>217</v>
      </c>
      <c r="F1402" t="s">
        <v>952</v>
      </c>
      <c r="G1402" t="s">
        <v>953</v>
      </c>
      <c r="H1402" t="s">
        <v>412</v>
      </c>
      <c r="I1402" t="s">
        <v>801</v>
      </c>
      <c r="J1402" t="s">
        <v>1186</v>
      </c>
      <c r="K1402" t="s">
        <v>818</v>
      </c>
      <c r="L1402">
        <v>2025</v>
      </c>
      <c r="M1402" s="371">
        <v>341577.6</v>
      </c>
      <c r="N1402" s="371">
        <v>21216</v>
      </c>
      <c r="O1402" t="s">
        <v>819</v>
      </c>
    </row>
    <row r="1403" spans="1:15" x14ac:dyDescent="0.3">
      <c r="A1403" t="s">
        <v>726</v>
      </c>
      <c r="B1403" t="s">
        <v>379</v>
      </c>
      <c r="C1403" t="s">
        <v>200</v>
      </c>
      <c r="D1403" t="s">
        <v>216</v>
      </c>
      <c r="E1403" t="s">
        <v>217</v>
      </c>
      <c r="F1403" t="s">
        <v>952</v>
      </c>
      <c r="G1403" t="s">
        <v>953</v>
      </c>
      <c r="H1403" t="s">
        <v>413</v>
      </c>
      <c r="I1403" t="s">
        <v>785</v>
      </c>
      <c r="J1403" t="s">
        <v>1186</v>
      </c>
      <c r="K1403" t="s">
        <v>818</v>
      </c>
      <c r="L1403">
        <v>2025</v>
      </c>
      <c r="M1403" s="371">
        <v>1098.9000000000001</v>
      </c>
      <c r="N1403" s="371">
        <v>30</v>
      </c>
      <c r="O1403" t="s">
        <v>819</v>
      </c>
    </row>
    <row r="1404" spans="1:15" x14ac:dyDescent="0.3">
      <c r="A1404" t="s">
        <v>726</v>
      </c>
      <c r="B1404" t="s">
        <v>379</v>
      </c>
      <c r="C1404" t="s">
        <v>200</v>
      </c>
      <c r="D1404" t="s">
        <v>216</v>
      </c>
      <c r="E1404" t="s">
        <v>217</v>
      </c>
      <c r="F1404" t="s">
        <v>952</v>
      </c>
      <c r="G1404" t="s">
        <v>953</v>
      </c>
      <c r="H1404" t="s">
        <v>414</v>
      </c>
      <c r="I1404" t="s">
        <v>801</v>
      </c>
      <c r="J1404" t="s">
        <v>1186</v>
      </c>
      <c r="K1404" t="s">
        <v>818</v>
      </c>
      <c r="L1404">
        <v>2025</v>
      </c>
      <c r="M1404" s="371">
        <v>554398.22</v>
      </c>
      <c r="N1404" s="371">
        <v>29087</v>
      </c>
      <c r="O1404" t="s">
        <v>819</v>
      </c>
    </row>
    <row r="1405" spans="1:15" x14ac:dyDescent="0.3">
      <c r="A1405" t="s">
        <v>726</v>
      </c>
      <c r="B1405" t="s">
        <v>379</v>
      </c>
      <c r="C1405" t="s">
        <v>200</v>
      </c>
      <c r="D1405" t="s">
        <v>216</v>
      </c>
      <c r="E1405" t="s">
        <v>218</v>
      </c>
      <c r="F1405" t="s">
        <v>952</v>
      </c>
      <c r="G1405" t="s">
        <v>954</v>
      </c>
      <c r="H1405" t="s">
        <v>483</v>
      </c>
      <c r="I1405" t="s">
        <v>788</v>
      </c>
      <c r="J1405" t="s">
        <v>1185</v>
      </c>
      <c r="K1405" t="s">
        <v>818</v>
      </c>
      <c r="L1405">
        <v>2025</v>
      </c>
      <c r="M1405" s="371">
        <v>20800.5</v>
      </c>
      <c r="N1405" s="371">
        <v>1981</v>
      </c>
      <c r="O1405" t="s">
        <v>819</v>
      </c>
    </row>
    <row r="1406" spans="1:15" x14ac:dyDescent="0.3">
      <c r="A1406" t="s">
        <v>726</v>
      </c>
      <c r="B1406" t="s">
        <v>379</v>
      </c>
      <c r="C1406" t="s">
        <v>200</v>
      </c>
      <c r="D1406" t="s">
        <v>216</v>
      </c>
      <c r="E1406" t="s">
        <v>218</v>
      </c>
      <c r="F1406" t="s">
        <v>952</v>
      </c>
      <c r="G1406" t="s">
        <v>954</v>
      </c>
      <c r="H1406" t="s">
        <v>486</v>
      </c>
      <c r="I1406" t="s">
        <v>796</v>
      </c>
      <c r="J1406" t="s">
        <v>1185</v>
      </c>
      <c r="K1406" t="s">
        <v>818</v>
      </c>
      <c r="L1406">
        <v>2025</v>
      </c>
      <c r="M1406" s="371">
        <v>6400</v>
      </c>
      <c r="N1406" s="371">
        <v>800</v>
      </c>
      <c r="O1406" t="s">
        <v>819</v>
      </c>
    </row>
    <row r="1407" spans="1:15" x14ac:dyDescent="0.3">
      <c r="A1407" t="s">
        <v>726</v>
      </c>
      <c r="B1407" t="s">
        <v>379</v>
      </c>
      <c r="C1407" t="s">
        <v>200</v>
      </c>
      <c r="D1407" t="s">
        <v>216</v>
      </c>
      <c r="E1407" t="s">
        <v>218</v>
      </c>
      <c r="F1407" t="s">
        <v>952</v>
      </c>
      <c r="G1407" t="s">
        <v>954</v>
      </c>
      <c r="H1407" t="s">
        <v>550</v>
      </c>
      <c r="I1407" t="s">
        <v>801</v>
      </c>
      <c r="J1407" t="s">
        <v>760</v>
      </c>
      <c r="K1407" t="s">
        <v>818</v>
      </c>
      <c r="L1407">
        <v>2025</v>
      </c>
      <c r="M1407" s="371">
        <v>250666</v>
      </c>
      <c r="N1407" s="371">
        <v>192820</v>
      </c>
      <c r="O1407" t="s">
        <v>819</v>
      </c>
    </row>
    <row r="1408" spans="1:15" x14ac:dyDescent="0.3">
      <c r="A1408" t="s">
        <v>726</v>
      </c>
      <c r="B1408" t="s">
        <v>379</v>
      </c>
      <c r="C1408" t="s">
        <v>200</v>
      </c>
      <c r="D1408" t="s">
        <v>216</v>
      </c>
      <c r="E1408" t="s">
        <v>218</v>
      </c>
      <c r="F1408" t="s">
        <v>952</v>
      </c>
      <c r="G1408" t="s">
        <v>954</v>
      </c>
      <c r="H1408" t="s">
        <v>503</v>
      </c>
      <c r="I1408" t="s">
        <v>788</v>
      </c>
      <c r="J1408" t="s">
        <v>1185</v>
      </c>
      <c r="K1408" t="s">
        <v>818</v>
      </c>
      <c r="L1408">
        <v>2025</v>
      </c>
      <c r="M1408" s="371">
        <v>37800</v>
      </c>
      <c r="N1408" s="371">
        <v>2700</v>
      </c>
      <c r="O1408" t="s">
        <v>819</v>
      </c>
    </row>
    <row r="1409" spans="1:15" x14ac:dyDescent="0.3">
      <c r="A1409" t="s">
        <v>726</v>
      </c>
      <c r="B1409" t="s">
        <v>379</v>
      </c>
      <c r="C1409" t="s">
        <v>200</v>
      </c>
      <c r="D1409" t="s">
        <v>216</v>
      </c>
      <c r="E1409" t="s">
        <v>218</v>
      </c>
      <c r="F1409" t="s">
        <v>952</v>
      </c>
      <c r="G1409" t="s">
        <v>954</v>
      </c>
      <c r="H1409" t="s">
        <v>506</v>
      </c>
      <c r="I1409" t="s">
        <v>798</v>
      </c>
      <c r="J1409" t="s">
        <v>1185</v>
      </c>
      <c r="K1409" t="s">
        <v>818</v>
      </c>
      <c r="L1409">
        <v>2025</v>
      </c>
      <c r="M1409" s="371">
        <v>15660</v>
      </c>
      <c r="N1409" s="371">
        <v>900</v>
      </c>
      <c r="O1409" t="s">
        <v>819</v>
      </c>
    </row>
    <row r="1410" spans="1:15" x14ac:dyDescent="0.3">
      <c r="A1410" t="s">
        <v>726</v>
      </c>
      <c r="B1410" t="s">
        <v>379</v>
      </c>
      <c r="C1410" t="s">
        <v>200</v>
      </c>
      <c r="D1410" t="s">
        <v>216</v>
      </c>
      <c r="E1410" t="s">
        <v>218</v>
      </c>
      <c r="F1410" t="s">
        <v>952</v>
      </c>
      <c r="G1410" t="s">
        <v>954</v>
      </c>
      <c r="H1410" t="s">
        <v>330</v>
      </c>
      <c r="I1410" t="s">
        <v>788</v>
      </c>
      <c r="J1410" t="s">
        <v>745</v>
      </c>
      <c r="K1410" t="s">
        <v>818</v>
      </c>
      <c r="L1410">
        <v>2025</v>
      </c>
      <c r="M1410" s="371">
        <v>108688</v>
      </c>
      <c r="N1410" s="371">
        <v>6793</v>
      </c>
      <c r="O1410" t="s">
        <v>819</v>
      </c>
    </row>
    <row r="1411" spans="1:15" x14ac:dyDescent="0.3">
      <c r="A1411" t="s">
        <v>726</v>
      </c>
      <c r="B1411" t="s">
        <v>379</v>
      </c>
      <c r="C1411" t="s">
        <v>200</v>
      </c>
      <c r="D1411" t="s">
        <v>216</v>
      </c>
      <c r="E1411" t="s">
        <v>218</v>
      </c>
      <c r="F1411" t="s">
        <v>952</v>
      </c>
      <c r="G1411" t="s">
        <v>954</v>
      </c>
      <c r="H1411" t="s">
        <v>508</v>
      </c>
      <c r="I1411" t="s">
        <v>798</v>
      </c>
      <c r="J1411" t="s">
        <v>1185</v>
      </c>
      <c r="K1411" t="s">
        <v>818</v>
      </c>
      <c r="L1411">
        <v>2025</v>
      </c>
      <c r="M1411" s="371">
        <v>35000</v>
      </c>
      <c r="N1411" s="371">
        <v>5000</v>
      </c>
      <c r="O1411" t="s">
        <v>819</v>
      </c>
    </row>
    <row r="1412" spans="1:15" x14ac:dyDescent="0.3">
      <c r="A1412" t="s">
        <v>726</v>
      </c>
      <c r="B1412" t="s">
        <v>379</v>
      </c>
      <c r="C1412" t="s">
        <v>200</v>
      </c>
      <c r="D1412" t="s">
        <v>216</v>
      </c>
      <c r="E1412" t="s">
        <v>218</v>
      </c>
      <c r="F1412" t="s">
        <v>952</v>
      </c>
      <c r="G1412" t="s">
        <v>954</v>
      </c>
      <c r="H1412" t="s">
        <v>539</v>
      </c>
      <c r="I1412" t="s">
        <v>789</v>
      </c>
      <c r="J1412" t="s">
        <v>740</v>
      </c>
      <c r="K1412" t="s">
        <v>818</v>
      </c>
      <c r="L1412">
        <v>2025</v>
      </c>
      <c r="M1412" s="371">
        <v>2578786.7367500002</v>
      </c>
      <c r="N1412" s="371">
        <v>275325.40999999997</v>
      </c>
      <c r="O1412" t="s">
        <v>819</v>
      </c>
    </row>
    <row r="1413" spans="1:15" x14ac:dyDescent="0.3">
      <c r="A1413" t="s">
        <v>726</v>
      </c>
      <c r="B1413" t="s">
        <v>379</v>
      </c>
      <c r="C1413" t="s">
        <v>200</v>
      </c>
      <c r="D1413" t="s">
        <v>216</v>
      </c>
      <c r="E1413" t="s">
        <v>218</v>
      </c>
      <c r="F1413" t="s">
        <v>952</v>
      </c>
      <c r="G1413" t="s">
        <v>954</v>
      </c>
      <c r="H1413" t="s">
        <v>513</v>
      </c>
      <c r="I1413" t="s">
        <v>798</v>
      </c>
      <c r="J1413" t="s">
        <v>1185</v>
      </c>
      <c r="K1413" t="s">
        <v>818</v>
      </c>
      <c r="L1413">
        <v>2025</v>
      </c>
      <c r="M1413" s="371">
        <v>13257.0433598705</v>
      </c>
      <c r="N1413" s="371">
        <v>1363.008</v>
      </c>
      <c r="O1413" t="s">
        <v>819</v>
      </c>
    </row>
    <row r="1414" spans="1:15" x14ac:dyDescent="0.3">
      <c r="A1414" t="s">
        <v>726</v>
      </c>
      <c r="B1414" t="s">
        <v>379</v>
      </c>
      <c r="C1414" t="s">
        <v>200</v>
      </c>
      <c r="D1414" t="s">
        <v>216</v>
      </c>
      <c r="E1414" t="s">
        <v>218</v>
      </c>
      <c r="F1414" t="s">
        <v>952</v>
      </c>
      <c r="G1414" t="s">
        <v>954</v>
      </c>
      <c r="H1414" t="s">
        <v>437</v>
      </c>
      <c r="I1414" t="s">
        <v>796</v>
      </c>
      <c r="J1414" t="s">
        <v>738</v>
      </c>
      <c r="K1414" t="s">
        <v>818</v>
      </c>
      <c r="L1414">
        <v>2025</v>
      </c>
      <c r="M1414" s="371">
        <v>3746.4</v>
      </c>
      <c r="N1414" s="371">
        <v>420</v>
      </c>
      <c r="O1414" t="s">
        <v>819</v>
      </c>
    </row>
    <row r="1415" spans="1:15" x14ac:dyDescent="0.3">
      <c r="A1415" t="s">
        <v>726</v>
      </c>
      <c r="B1415" t="s">
        <v>379</v>
      </c>
      <c r="C1415" t="s">
        <v>200</v>
      </c>
      <c r="D1415" t="s">
        <v>216</v>
      </c>
      <c r="E1415" t="s">
        <v>218</v>
      </c>
      <c r="F1415" t="s">
        <v>952</v>
      </c>
      <c r="G1415" t="s">
        <v>954</v>
      </c>
      <c r="H1415" t="s">
        <v>412</v>
      </c>
      <c r="I1415" t="s">
        <v>801</v>
      </c>
      <c r="J1415" t="s">
        <v>1186</v>
      </c>
      <c r="K1415" t="s">
        <v>818</v>
      </c>
      <c r="L1415">
        <v>2025</v>
      </c>
      <c r="M1415" s="371">
        <v>22185.8</v>
      </c>
      <c r="N1415" s="371">
        <v>1378</v>
      </c>
      <c r="O1415" t="s">
        <v>819</v>
      </c>
    </row>
    <row r="1416" spans="1:15" x14ac:dyDescent="0.3">
      <c r="A1416" t="s">
        <v>726</v>
      </c>
      <c r="B1416" t="s">
        <v>379</v>
      </c>
      <c r="C1416" t="s">
        <v>200</v>
      </c>
      <c r="D1416" t="s">
        <v>216</v>
      </c>
      <c r="E1416" t="s">
        <v>218</v>
      </c>
      <c r="F1416" t="s">
        <v>952</v>
      </c>
      <c r="G1416" t="s">
        <v>954</v>
      </c>
      <c r="H1416" t="s">
        <v>340</v>
      </c>
      <c r="I1416" t="s">
        <v>790</v>
      </c>
      <c r="J1416" t="s">
        <v>745</v>
      </c>
      <c r="K1416" t="s">
        <v>818</v>
      </c>
      <c r="L1416">
        <v>2025</v>
      </c>
      <c r="M1416" s="371">
        <v>4400</v>
      </c>
      <c r="N1416" s="371">
        <v>400</v>
      </c>
      <c r="O1416" t="s">
        <v>819</v>
      </c>
    </row>
    <row r="1417" spans="1:15" x14ac:dyDescent="0.3">
      <c r="A1417" t="s">
        <v>726</v>
      </c>
      <c r="B1417" t="s">
        <v>379</v>
      </c>
      <c r="C1417" t="s">
        <v>200</v>
      </c>
      <c r="D1417" t="s">
        <v>216</v>
      </c>
      <c r="E1417" t="s">
        <v>218</v>
      </c>
      <c r="F1417" t="s">
        <v>952</v>
      </c>
      <c r="G1417" t="s">
        <v>954</v>
      </c>
      <c r="H1417" t="s">
        <v>414</v>
      </c>
      <c r="I1417" t="s">
        <v>801</v>
      </c>
      <c r="J1417" t="s">
        <v>1186</v>
      </c>
      <c r="K1417" t="s">
        <v>818</v>
      </c>
      <c r="L1417">
        <v>2025</v>
      </c>
      <c r="M1417" s="371">
        <v>35241.94</v>
      </c>
      <c r="N1417" s="371">
        <v>1849</v>
      </c>
      <c r="O1417" t="s">
        <v>819</v>
      </c>
    </row>
    <row r="1418" spans="1:15" x14ac:dyDescent="0.3">
      <c r="A1418" t="s">
        <v>726</v>
      </c>
      <c r="B1418" t="s">
        <v>379</v>
      </c>
      <c r="C1418" t="s">
        <v>200</v>
      </c>
      <c r="D1418" t="s">
        <v>216</v>
      </c>
      <c r="E1418" t="s">
        <v>219</v>
      </c>
      <c r="F1418" t="s">
        <v>952</v>
      </c>
      <c r="G1418" t="s">
        <v>955</v>
      </c>
      <c r="H1418" t="s">
        <v>534</v>
      </c>
      <c r="I1418" t="s">
        <v>786</v>
      </c>
      <c r="J1418" t="s">
        <v>739</v>
      </c>
      <c r="K1418" t="s">
        <v>818</v>
      </c>
      <c r="L1418">
        <v>2025</v>
      </c>
      <c r="M1418" s="371">
        <v>98937.3</v>
      </c>
      <c r="N1418" s="371">
        <v>2561.5</v>
      </c>
      <c r="O1418" t="s">
        <v>819</v>
      </c>
    </row>
    <row r="1419" spans="1:15" x14ac:dyDescent="0.3">
      <c r="A1419" t="s">
        <v>726</v>
      </c>
      <c r="B1419" t="s">
        <v>379</v>
      </c>
      <c r="C1419" t="s">
        <v>200</v>
      </c>
      <c r="D1419" t="s">
        <v>216</v>
      </c>
      <c r="E1419" t="s">
        <v>219</v>
      </c>
      <c r="F1419" t="s">
        <v>952</v>
      </c>
      <c r="G1419" t="s">
        <v>955</v>
      </c>
      <c r="H1419" t="s">
        <v>322</v>
      </c>
      <c r="I1419" t="s">
        <v>796</v>
      </c>
      <c r="J1419" t="s">
        <v>745</v>
      </c>
      <c r="K1419" t="s">
        <v>818</v>
      </c>
      <c r="L1419">
        <v>2025</v>
      </c>
      <c r="M1419" s="371">
        <v>219.36</v>
      </c>
      <c r="N1419" s="371">
        <v>12</v>
      </c>
      <c r="O1419" t="s">
        <v>819</v>
      </c>
    </row>
    <row r="1420" spans="1:15" x14ac:dyDescent="0.3">
      <c r="A1420" t="s">
        <v>726</v>
      </c>
      <c r="B1420" t="s">
        <v>379</v>
      </c>
      <c r="C1420" t="s">
        <v>200</v>
      </c>
      <c r="D1420" t="s">
        <v>216</v>
      </c>
      <c r="E1420" t="s">
        <v>219</v>
      </c>
      <c r="F1420" t="s">
        <v>952</v>
      </c>
      <c r="G1420" t="s">
        <v>955</v>
      </c>
      <c r="H1420" t="s">
        <v>330</v>
      </c>
      <c r="I1420" t="s">
        <v>788</v>
      </c>
      <c r="J1420" t="s">
        <v>745</v>
      </c>
      <c r="K1420" t="s">
        <v>818</v>
      </c>
      <c r="L1420">
        <v>2025</v>
      </c>
      <c r="M1420" s="371">
        <v>137236.79999999999</v>
      </c>
      <c r="N1420" s="371">
        <v>8577.2999999999993</v>
      </c>
      <c r="O1420" t="s">
        <v>819</v>
      </c>
    </row>
    <row r="1421" spans="1:15" x14ac:dyDescent="0.3">
      <c r="A1421" t="s">
        <v>726</v>
      </c>
      <c r="B1421" t="s">
        <v>379</v>
      </c>
      <c r="C1421" t="s">
        <v>200</v>
      </c>
      <c r="D1421" t="s">
        <v>216</v>
      </c>
      <c r="E1421" t="s">
        <v>219</v>
      </c>
      <c r="F1421" t="s">
        <v>952</v>
      </c>
      <c r="G1421" t="s">
        <v>955</v>
      </c>
      <c r="H1421" t="s">
        <v>510</v>
      </c>
      <c r="I1421" t="s">
        <v>798</v>
      </c>
      <c r="J1421" t="s">
        <v>1185</v>
      </c>
      <c r="K1421" t="s">
        <v>818</v>
      </c>
      <c r="L1421">
        <v>2025</v>
      </c>
      <c r="M1421" s="371">
        <v>14575</v>
      </c>
      <c r="N1421" s="371">
        <v>2500</v>
      </c>
      <c r="O1421" t="s">
        <v>819</v>
      </c>
    </row>
    <row r="1422" spans="1:15" x14ac:dyDescent="0.3">
      <c r="A1422" t="s">
        <v>726</v>
      </c>
      <c r="B1422" t="s">
        <v>379</v>
      </c>
      <c r="C1422" t="s">
        <v>200</v>
      </c>
      <c r="D1422" t="s">
        <v>216</v>
      </c>
      <c r="E1422" t="s">
        <v>219</v>
      </c>
      <c r="F1422" t="s">
        <v>952</v>
      </c>
      <c r="G1422" t="s">
        <v>955</v>
      </c>
      <c r="H1422" t="s">
        <v>539</v>
      </c>
      <c r="I1422" t="s">
        <v>789</v>
      </c>
      <c r="J1422" t="s">
        <v>740</v>
      </c>
      <c r="K1422" t="s">
        <v>818</v>
      </c>
      <c r="L1422">
        <v>2025</v>
      </c>
      <c r="M1422" s="371">
        <v>1489087.68</v>
      </c>
      <c r="N1422" s="371">
        <v>151364.4</v>
      </c>
      <c r="O1422" t="s">
        <v>819</v>
      </c>
    </row>
    <row r="1423" spans="1:15" x14ac:dyDescent="0.3">
      <c r="A1423" t="s">
        <v>726</v>
      </c>
      <c r="B1423" t="s">
        <v>379</v>
      </c>
      <c r="C1423" t="s">
        <v>200</v>
      </c>
      <c r="D1423" t="s">
        <v>216</v>
      </c>
      <c r="E1423" t="s">
        <v>219</v>
      </c>
      <c r="F1423" t="s">
        <v>952</v>
      </c>
      <c r="G1423" t="s">
        <v>955</v>
      </c>
      <c r="H1423" t="s">
        <v>437</v>
      </c>
      <c r="I1423" t="s">
        <v>796</v>
      </c>
      <c r="J1423" t="s">
        <v>738</v>
      </c>
      <c r="K1423" t="s">
        <v>818</v>
      </c>
      <c r="L1423">
        <v>2025</v>
      </c>
      <c r="M1423" s="371">
        <v>8152.88</v>
      </c>
      <c r="N1423" s="371">
        <v>914</v>
      </c>
      <c r="O1423" t="s">
        <v>819</v>
      </c>
    </row>
    <row r="1424" spans="1:15" x14ac:dyDescent="0.3">
      <c r="A1424" t="s">
        <v>726</v>
      </c>
      <c r="B1424" t="s">
        <v>379</v>
      </c>
      <c r="C1424" t="s">
        <v>200</v>
      </c>
      <c r="D1424" t="s">
        <v>216</v>
      </c>
      <c r="E1424" t="s">
        <v>219</v>
      </c>
      <c r="F1424" t="s">
        <v>952</v>
      </c>
      <c r="G1424" t="s">
        <v>955</v>
      </c>
      <c r="H1424" t="s">
        <v>412</v>
      </c>
      <c r="I1424" t="s">
        <v>801</v>
      </c>
      <c r="J1424" t="s">
        <v>1186</v>
      </c>
      <c r="K1424" t="s">
        <v>818</v>
      </c>
      <c r="L1424">
        <v>2025</v>
      </c>
      <c r="M1424" s="371">
        <v>44693.599999999999</v>
      </c>
      <c r="N1424" s="371">
        <v>2776</v>
      </c>
      <c r="O1424" t="s">
        <v>819</v>
      </c>
    </row>
    <row r="1425" spans="1:15" x14ac:dyDescent="0.3">
      <c r="A1425" t="s">
        <v>726</v>
      </c>
      <c r="B1425" t="s">
        <v>379</v>
      </c>
      <c r="C1425" t="s">
        <v>200</v>
      </c>
      <c r="D1425" t="s">
        <v>216</v>
      </c>
      <c r="E1425" t="s">
        <v>219</v>
      </c>
      <c r="F1425" t="s">
        <v>952</v>
      </c>
      <c r="G1425" t="s">
        <v>955</v>
      </c>
      <c r="H1425" t="s">
        <v>438</v>
      </c>
      <c r="I1425" t="s">
        <v>790</v>
      </c>
      <c r="J1425" t="s">
        <v>738</v>
      </c>
      <c r="K1425" t="s">
        <v>818</v>
      </c>
      <c r="L1425">
        <v>2025</v>
      </c>
      <c r="M1425" s="371">
        <v>6675</v>
      </c>
      <c r="N1425" s="371">
        <v>1500</v>
      </c>
      <c r="O1425" t="s">
        <v>819</v>
      </c>
    </row>
    <row r="1426" spans="1:15" x14ac:dyDescent="0.3">
      <c r="A1426" t="s">
        <v>726</v>
      </c>
      <c r="B1426" t="s">
        <v>379</v>
      </c>
      <c r="C1426" t="s">
        <v>200</v>
      </c>
      <c r="D1426" t="s">
        <v>216</v>
      </c>
      <c r="E1426" t="s">
        <v>219</v>
      </c>
      <c r="F1426" t="s">
        <v>952</v>
      </c>
      <c r="G1426" t="s">
        <v>955</v>
      </c>
      <c r="H1426" t="s">
        <v>414</v>
      </c>
      <c r="I1426" t="s">
        <v>801</v>
      </c>
      <c r="J1426" t="s">
        <v>1186</v>
      </c>
      <c r="K1426" t="s">
        <v>818</v>
      </c>
      <c r="L1426">
        <v>2025</v>
      </c>
      <c r="M1426" s="371">
        <v>170224.86</v>
      </c>
      <c r="N1426" s="371">
        <v>8931</v>
      </c>
      <c r="O1426" t="s">
        <v>819</v>
      </c>
    </row>
    <row r="1427" spans="1:15" x14ac:dyDescent="0.3">
      <c r="A1427" t="s">
        <v>726</v>
      </c>
      <c r="B1427" t="s">
        <v>379</v>
      </c>
      <c r="C1427" t="s">
        <v>200</v>
      </c>
      <c r="D1427" t="s">
        <v>216</v>
      </c>
      <c r="E1427" t="s">
        <v>220</v>
      </c>
      <c r="F1427" t="s">
        <v>952</v>
      </c>
      <c r="G1427" t="s">
        <v>956</v>
      </c>
      <c r="H1427" t="s">
        <v>319</v>
      </c>
      <c r="I1427" t="s">
        <v>789</v>
      </c>
      <c r="J1427" t="s">
        <v>745</v>
      </c>
      <c r="K1427" t="s">
        <v>818</v>
      </c>
      <c r="L1427">
        <v>2025</v>
      </c>
      <c r="M1427" s="371">
        <v>11436.322</v>
      </c>
      <c r="N1427" s="371">
        <v>642.49</v>
      </c>
      <c r="O1427" t="s">
        <v>819</v>
      </c>
    </row>
    <row r="1428" spans="1:15" x14ac:dyDescent="0.3">
      <c r="A1428" t="s">
        <v>726</v>
      </c>
      <c r="B1428" t="s">
        <v>379</v>
      </c>
      <c r="C1428" t="s">
        <v>200</v>
      </c>
      <c r="D1428" t="s">
        <v>216</v>
      </c>
      <c r="E1428" t="s">
        <v>220</v>
      </c>
      <c r="F1428" t="s">
        <v>952</v>
      </c>
      <c r="G1428" t="s">
        <v>956</v>
      </c>
      <c r="H1428" t="s">
        <v>503</v>
      </c>
      <c r="I1428" t="s">
        <v>788</v>
      </c>
      <c r="J1428" t="s">
        <v>1185</v>
      </c>
      <c r="K1428" t="s">
        <v>818</v>
      </c>
      <c r="L1428">
        <v>2025</v>
      </c>
      <c r="M1428" s="371">
        <v>16800</v>
      </c>
      <c r="N1428" s="371">
        <v>1200</v>
      </c>
      <c r="O1428" t="s">
        <v>819</v>
      </c>
    </row>
    <row r="1429" spans="1:15" x14ac:dyDescent="0.3">
      <c r="A1429" t="s">
        <v>726</v>
      </c>
      <c r="B1429" t="s">
        <v>379</v>
      </c>
      <c r="C1429" t="s">
        <v>200</v>
      </c>
      <c r="D1429" t="s">
        <v>216</v>
      </c>
      <c r="E1429" t="s">
        <v>220</v>
      </c>
      <c r="F1429" t="s">
        <v>952</v>
      </c>
      <c r="G1429" t="s">
        <v>956</v>
      </c>
      <c r="H1429" t="s">
        <v>506</v>
      </c>
      <c r="I1429" t="s">
        <v>798</v>
      </c>
      <c r="J1429" t="s">
        <v>1185</v>
      </c>
      <c r="K1429" t="s">
        <v>818</v>
      </c>
      <c r="L1429">
        <v>2025</v>
      </c>
      <c r="M1429" s="371">
        <v>3480</v>
      </c>
      <c r="N1429" s="371">
        <v>200</v>
      </c>
      <c r="O1429" t="s">
        <v>819</v>
      </c>
    </row>
    <row r="1430" spans="1:15" x14ac:dyDescent="0.3">
      <c r="A1430" t="s">
        <v>726</v>
      </c>
      <c r="B1430" t="s">
        <v>379</v>
      </c>
      <c r="C1430" t="s">
        <v>200</v>
      </c>
      <c r="D1430" t="s">
        <v>216</v>
      </c>
      <c r="E1430" t="s">
        <v>220</v>
      </c>
      <c r="F1430" t="s">
        <v>952</v>
      </c>
      <c r="G1430" t="s">
        <v>956</v>
      </c>
      <c r="H1430" t="s">
        <v>542</v>
      </c>
      <c r="I1430" t="s">
        <v>800</v>
      </c>
      <c r="J1430" t="s">
        <v>745</v>
      </c>
      <c r="K1430" t="s">
        <v>818</v>
      </c>
      <c r="L1430">
        <v>2025</v>
      </c>
      <c r="M1430" s="371">
        <v>13325.52</v>
      </c>
      <c r="N1430" s="371">
        <v>1025.04</v>
      </c>
      <c r="O1430" t="s">
        <v>819</v>
      </c>
    </row>
    <row r="1431" spans="1:15" x14ac:dyDescent="0.3">
      <c r="A1431" t="s">
        <v>726</v>
      </c>
      <c r="B1431" t="s">
        <v>379</v>
      </c>
      <c r="C1431" t="s">
        <v>200</v>
      </c>
      <c r="D1431" t="s">
        <v>216</v>
      </c>
      <c r="E1431" t="s">
        <v>220</v>
      </c>
      <c r="F1431" t="s">
        <v>952</v>
      </c>
      <c r="G1431" t="s">
        <v>956</v>
      </c>
      <c r="H1431" t="s">
        <v>330</v>
      </c>
      <c r="I1431" t="s">
        <v>788</v>
      </c>
      <c r="J1431" t="s">
        <v>745</v>
      </c>
      <c r="K1431" t="s">
        <v>818</v>
      </c>
      <c r="L1431">
        <v>2025</v>
      </c>
      <c r="M1431" s="371">
        <v>467344</v>
      </c>
      <c r="N1431" s="371">
        <v>29209</v>
      </c>
      <c r="O1431" t="s">
        <v>819</v>
      </c>
    </row>
    <row r="1432" spans="1:15" x14ac:dyDescent="0.3">
      <c r="A1432" t="s">
        <v>726</v>
      </c>
      <c r="B1432" t="s">
        <v>379</v>
      </c>
      <c r="C1432" t="s">
        <v>200</v>
      </c>
      <c r="D1432" t="s">
        <v>216</v>
      </c>
      <c r="E1432" t="s">
        <v>220</v>
      </c>
      <c r="F1432" t="s">
        <v>952</v>
      </c>
      <c r="G1432" t="s">
        <v>956</v>
      </c>
      <c r="H1432" t="s">
        <v>508</v>
      </c>
      <c r="I1432" t="s">
        <v>798</v>
      </c>
      <c r="J1432" t="s">
        <v>1185</v>
      </c>
      <c r="K1432" t="s">
        <v>818</v>
      </c>
      <c r="L1432">
        <v>2025</v>
      </c>
      <c r="M1432" s="371">
        <v>210000</v>
      </c>
      <c r="N1432" s="371">
        <v>30000</v>
      </c>
      <c r="O1432" t="s">
        <v>819</v>
      </c>
    </row>
    <row r="1433" spans="1:15" x14ac:dyDescent="0.3">
      <c r="A1433" t="s">
        <v>726</v>
      </c>
      <c r="B1433" t="s">
        <v>379</v>
      </c>
      <c r="C1433" t="s">
        <v>200</v>
      </c>
      <c r="D1433" t="s">
        <v>216</v>
      </c>
      <c r="E1433" t="s">
        <v>220</v>
      </c>
      <c r="F1433" t="s">
        <v>952</v>
      </c>
      <c r="G1433" t="s">
        <v>956</v>
      </c>
      <c r="H1433" t="s">
        <v>539</v>
      </c>
      <c r="I1433" t="s">
        <v>789</v>
      </c>
      <c r="J1433" t="s">
        <v>740</v>
      </c>
      <c r="K1433" t="s">
        <v>818</v>
      </c>
      <c r="L1433">
        <v>2025</v>
      </c>
      <c r="M1433" s="371">
        <v>1137822.8882124999</v>
      </c>
      <c r="N1433" s="371">
        <v>118854.3175</v>
      </c>
      <c r="O1433" t="s">
        <v>819</v>
      </c>
    </row>
    <row r="1434" spans="1:15" x14ac:dyDescent="0.3">
      <c r="A1434" t="s">
        <v>726</v>
      </c>
      <c r="B1434" t="s">
        <v>379</v>
      </c>
      <c r="C1434" t="s">
        <v>200</v>
      </c>
      <c r="D1434" t="s">
        <v>216</v>
      </c>
      <c r="E1434" t="s">
        <v>220</v>
      </c>
      <c r="F1434" t="s">
        <v>952</v>
      </c>
      <c r="G1434" t="s">
        <v>956</v>
      </c>
      <c r="H1434" t="s">
        <v>412</v>
      </c>
      <c r="I1434" t="s">
        <v>801</v>
      </c>
      <c r="J1434" t="s">
        <v>1186</v>
      </c>
      <c r="K1434" t="s">
        <v>818</v>
      </c>
      <c r="L1434">
        <v>2025</v>
      </c>
      <c r="M1434" s="371">
        <v>19320</v>
      </c>
      <c r="N1434" s="371">
        <v>1200</v>
      </c>
      <c r="O1434" t="s">
        <v>819</v>
      </c>
    </row>
    <row r="1435" spans="1:15" x14ac:dyDescent="0.3">
      <c r="A1435" t="s">
        <v>726</v>
      </c>
      <c r="B1435" t="s">
        <v>379</v>
      </c>
      <c r="C1435" t="s">
        <v>200</v>
      </c>
      <c r="D1435" t="s">
        <v>216</v>
      </c>
      <c r="E1435" t="s">
        <v>220</v>
      </c>
      <c r="F1435" t="s">
        <v>952</v>
      </c>
      <c r="G1435" t="s">
        <v>956</v>
      </c>
      <c r="H1435" t="s">
        <v>438</v>
      </c>
      <c r="I1435" t="s">
        <v>790</v>
      </c>
      <c r="J1435" t="s">
        <v>738</v>
      </c>
      <c r="K1435" t="s">
        <v>818</v>
      </c>
      <c r="L1435">
        <v>2025</v>
      </c>
      <c r="M1435" s="371">
        <v>17800</v>
      </c>
      <c r="N1435" s="371">
        <v>4000</v>
      </c>
      <c r="O1435" t="s">
        <v>819</v>
      </c>
    </row>
    <row r="1436" spans="1:15" x14ac:dyDescent="0.3">
      <c r="A1436" t="s">
        <v>726</v>
      </c>
      <c r="B1436" t="s">
        <v>379</v>
      </c>
      <c r="C1436" t="s">
        <v>200</v>
      </c>
      <c r="D1436" t="s">
        <v>216</v>
      </c>
      <c r="E1436" t="s">
        <v>220</v>
      </c>
      <c r="F1436" t="s">
        <v>952</v>
      </c>
      <c r="G1436" t="s">
        <v>956</v>
      </c>
      <c r="H1436" t="s">
        <v>340</v>
      </c>
      <c r="I1436" t="s">
        <v>790</v>
      </c>
      <c r="J1436" t="s">
        <v>745</v>
      </c>
      <c r="K1436" t="s">
        <v>818</v>
      </c>
      <c r="L1436">
        <v>2025</v>
      </c>
      <c r="M1436" s="371">
        <v>8800</v>
      </c>
      <c r="N1436" s="371">
        <v>800</v>
      </c>
      <c r="O1436" t="s">
        <v>819</v>
      </c>
    </row>
    <row r="1437" spans="1:15" x14ac:dyDescent="0.3">
      <c r="A1437" t="s">
        <v>726</v>
      </c>
      <c r="B1437" t="s">
        <v>379</v>
      </c>
      <c r="C1437" t="s">
        <v>200</v>
      </c>
      <c r="D1437" t="s">
        <v>216</v>
      </c>
      <c r="E1437" t="s">
        <v>220</v>
      </c>
      <c r="F1437" t="s">
        <v>952</v>
      </c>
      <c r="G1437" t="s">
        <v>956</v>
      </c>
      <c r="H1437" t="s">
        <v>414</v>
      </c>
      <c r="I1437" t="s">
        <v>801</v>
      </c>
      <c r="J1437" t="s">
        <v>1186</v>
      </c>
      <c r="K1437" t="s">
        <v>818</v>
      </c>
      <c r="L1437">
        <v>2025</v>
      </c>
      <c r="M1437" s="371">
        <v>20089.240000000002</v>
      </c>
      <c r="N1437" s="371">
        <v>1054</v>
      </c>
      <c r="O1437" t="s">
        <v>819</v>
      </c>
    </row>
    <row r="1438" spans="1:15" x14ac:dyDescent="0.3">
      <c r="A1438" t="s">
        <v>726</v>
      </c>
      <c r="B1438" t="s">
        <v>379</v>
      </c>
      <c r="C1438" t="s">
        <v>200</v>
      </c>
      <c r="D1438" t="s">
        <v>216</v>
      </c>
      <c r="E1438" t="s">
        <v>222</v>
      </c>
      <c r="F1438" t="s">
        <v>952</v>
      </c>
      <c r="G1438" t="s">
        <v>957</v>
      </c>
      <c r="H1438" t="s">
        <v>320</v>
      </c>
      <c r="I1438" t="s">
        <v>797</v>
      </c>
      <c r="J1438" t="s">
        <v>745</v>
      </c>
      <c r="K1438" t="s">
        <v>818</v>
      </c>
      <c r="L1438">
        <v>2025</v>
      </c>
      <c r="M1438" s="371">
        <v>3467.5</v>
      </c>
      <c r="N1438" s="371">
        <v>365</v>
      </c>
      <c r="O1438" t="s">
        <v>819</v>
      </c>
    </row>
    <row r="1439" spans="1:15" x14ac:dyDescent="0.3">
      <c r="A1439" t="s">
        <v>726</v>
      </c>
      <c r="B1439" t="s">
        <v>379</v>
      </c>
      <c r="C1439" t="s">
        <v>200</v>
      </c>
      <c r="D1439" t="s">
        <v>216</v>
      </c>
      <c r="E1439" t="s">
        <v>222</v>
      </c>
      <c r="F1439" t="s">
        <v>952</v>
      </c>
      <c r="G1439" t="s">
        <v>957</v>
      </c>
      <c r="H1439" t="s">
        <v>542</v>
      </c>
      <c r="I1439" t="s">
        <v>800</v>
      </c>
      <c r="J1439" t="s">
        <v>745</v>
      </c>
      <c r="K1439" t="s">
        <v>818</v>
      </c>
      <c r="L1439">
        <v>2025</v>
      </c>
      <c r="M1439" s="371">
        <v>1638</v>
      </c>
      <c r="N1439" s="371">
        <v>126</v>
      </c>
      <c r="O1439" t="s">
        <v>819</v>
      </c>
    </row>
    <row r="1440" spans="1:15" x14ac:dyDescent="0.3">
      <c r="A1440" t="s">
        <v>726</v>
      </c>
      <c r="B1440" t="s">
        <v>379</v>
      </c>
      <c r="C1440" t="s">
        <v>200</v>
      </c>
      <c r="D1440" t="s">
        <v>216</v>
      </c>
      <c r="E1440" t="s">
        <v>222</v>
      </c>
      <c r="F1440" t="s">
        <v>952</v>
      </c>
      <c r="G1440" t="s">
        <v>957</v>
      </c>
      <c r="H1440" t="s">
        <v>330</v>
      </c>
      <c r="I1440" t="s">
        <v>788</v>
      </c>
      <c r="J1440" t="s">
        <v>745</v>
      </c>
      <c r="K1440" t="s">
        <v>818</v>
      </c>
      <c r="L1440">
        <v>2025</v>
      </c>
      <c r="M1440" s="371">
        <v>110016</v>
      </c>
      <c r="N1440" s="371">
        <v>6876</v>
      </c>
      <c r="O1440" t="s">
        <v>819</v>
      </c>
    </row>
    <row r="1441" spans="1:15" x14ac:dyDescent="0.3">
      <c r="A1441" t="s">
        <v>726</v>
      </c>
      <c r="B1441" t="s">
        <v>379</v>
      </c>
      <c r="C1441" t="s">
        <v>200</v>
      </c>
      <c r="D1441" t="s">
        <v>216</v>
      </c>
      <c r="E1441" t="s">
        <v>222</v>
      </c>
      <c r="F1441" t="s">
        <v>952</v>
      </c>
      <c r="G1441" t="s">
        <v>957</v>
      </c>
      <c r="H1441" t="s">
        <v>539</v>
      </c>
      <c r="I1441" t="s">
        <v>789</v>
      </c>
      <c r="J1441" t="s">
        <v>740</v>
      </c>
      <c r="K1441" t="s">
        <v>818</v>
      </c>
      <c r="L1441">
        <v>2025</v>
      </c>
      <c r="M1441" s="371">
        <v>1229012.3356250001</v>
      </c>
      <c r="N1441" s="371">
        <v>130860.575</v>
      </c>
      <c r="O1441" t="s">
        <v>819</v>
      </c>
    </row>
    <row r="1442" spans="1:15" x14ac:dyDescent="0.3">
      <c r="A1442" t="s">
        <v>726</v>
      </c>
      <c r="B1442" t="s">
        <v>379</v>
      </c>
      <c r="C1442" t="s">
        <v>200</v>
      </c>
      <c r="D1442" t="s">
        <v>216</v>
      </c>
      <c r="E1442" t="s">
        <v>222</v>
      </c>
      <c r="F1442" t="s">
        <v>952</v>
      </c>
      <c r="G1442" t="s">
        <v>957</v>
      </c>
      <c r="H1442" t="s">
        <v>340</v>
      </c>
      <c r="I1442" t="s">
        <v>790</v>
      </c>
      <c r="J1442" t="s">
        <v>745</v>
      </c>
      <c r="K1442" t="s">
        <v>818</v>
      </c>
      <c r="L1442">
        <v>2025</v>
      </c>
      <c r="M1442" s="371">
        <v>4400</v>
      </c>
      <c r="N1442" s="371">
        <v>400</v>
      </c>
      <c r="O1442" t="s">
        <v>819</v>
      </c>
    </row>
    <row r="1443" spans="1:15" x14ac:dyDescent="0.3">
      <c r="A1443" t="s">
        <v>726</v>
      </c>
      <c r="B1443" t="s">
        <v>379</v>
      </c>
      <c r="C1443" t="s">
        <v>200</v>
      </c>
      <c r="D1443" t="s">
        <v>216</v>
      </c>
      <c r="E1443" t="s">
        <v>221</v>
      </c>
      <c r="F1443" t="s">
        <v>952</v>
      </c>
      <c r="G1443" t="s">
        <v>958</v>
      </c>
      <c r="H1443" t="s">
        <v>539</v>
      </c>
      <c r="I1443" t="s">
        <v>789</v>
      </c>
      <c r="J1443" t="s">
        <v>740</v>
      </c>
      <c r="K1443" t="s">
        <v>818</v>
      </c>
      <c r="L1443">
        <v>2025</v>
      </c>
      <c r="M1443" s="371">
        <v>11971.84</v>
      </c>
      <c r="N1443" s="371">
        <v>1273.5999999999999</v>
      </c>
      <c r="O1443" t="s">
        <v>819</v>
      </c>
    </row>
    <row r="1444" spans="1:15" x14ac:dyDescent="0.3">
      <c r="A1444" t="s">
        <v>726</v>
      </c>
      <c r="B1444" t="s">
        <v>379</v>
      </c>
      <c r="C1444" t="s">
        <v>200</v>
      </c>
      <c r="D1444" t="s">
        <v>216</v>
      </c>
      <c r="E1444" t="s">
        <v>223</v>
      </c>
      <c r="F1444" t="s">
        <v>952</v>
      </c>
      <c r="G1444" t="s">
        <v>959</v>
      </c>
      <c r="H1444" t="s">
        <v>380</v>
      </c>
      <c r="I1444" t="s">
        <v>785</v>
      </c>
      <c r="J1444" t="s">
        <v>757</v>
      </c>
      <c r="K1444" t="s">
        <v>818</v>
      </c>
      <c r="L1444">
        <v>2025</v>
      </c>
      <c r="M1444" s="371">
        <v>15590.4</v>
      </c>
      <c r="N1444" s="371">
        <v>6720</v>
      </c>
      <c r="O1444" t="s">
        <v>819</v>
      </c>
    </row>
    <row r="1445" spans="1:15" x14ac:dyDescent="0.3">
      <c r="A1445" t="s">
        <v>726</v>
      </c>
      <c r="B1445" t="s">
        <v>379</v>
      </c>
      <c r="C1445" t="s">
        <v>200</v>
      </c>
      <c r="D1445" t="s">
        <v>216</v>
      </c>
      <c r="E1445" t="s">
        <v>223</v>
      </c>
      <c r="F1445" t="s">
        <v>952</v>
      </c>
      <c r="G1445" t="s">
        <v>959</v>
      </c>
      <c r="H1445" t="s">
        <v>330</v>
      </c>
      <c r="I1445" t="s">
        <v>788</v>
      </c>
      <c r="J1445" t="s">
        <v>745</v>
      </c>
      <c r="K1445" t="s">
        <v>818</v>
      </c>
      <c r="L1445">
        <v>2025</v>
      </c>
      <c r="M1445" s="371">
        <v>17008</v>
      </c>
      <c r="N1445" s="371">
        <v>1063</v>
      </c>
      <c r="O1445" t="s">
        <v>819</v>
      </c>
    </row>
    <row r="1446" spans="1:15" x14ac:dyDescent="0.3">
      <c r="A1446" t="s">
        <v>726</v>
      </c>
      <c r="B1446" t="s">
        <v>379</v>
      </c>
      <c r="C1446" t="s">
        <v>200</v>
      </c>
      <c r="D1446" t="s">
        <v>216</v>
      </c>
      <c r="E1446" t="s">
        <v>223</v>
      </c>
      <c r="F1446" t="s">
        <v>952</v>
      </c>
      <c r="G1446" t="s">
        <v>959</v>
      </c>
      <c r="H1446" t="s">
        <v>432</v>
      </c>
      <c r="I1446" t="s">
        <v>798</v>
      </c>
      <c r="J1446" t="s">
        <v>774</v>
      </c>
      <c r="K1446" t="s">
        <v>818</v>
      </c>
      <c r="L1446">
        <v>2025</v>
      </c>
      <c r="M1446" s="371">
        <v>280.8</v>
      </c>
      <c r="N1446" s="371">
        <v>72</v>
      </c>
      <c r="O1446" t="s">
        <v>821</v>
      </c>
    </row>
    <row r="1447" spans="1:15" x14ac:dyDescent="0.3">
      <c r="A1447" t="s">
        <v>726</v>
      </c>
      <c r="B1447" t="s">
        <v>379</v>
      </c>
      <c r="C1447" t="s">
        <v>200</v>
      </c>
      <c r="D1447" t="s">
        <v>216</v>
      </c>
      <c r="E1447" t="s">
        <v>223</v>
      </c>
      <c r="F1447" t="s">
        <v>952</v>
      </c>
      <c r="G1447" t="s">
        <v>959</v>
      </c>
      <c r="H1447" t="s">
        <v>539</v>
      </c>
      <c r="I1447" t="s">
        <v>789</v>
      </c>
      <c r="J1447" t="s">
        <v>740</v>
      </c>
      <c r="K1447" t="s">
        <v>818</v>
      </c>
      <c r="L1447">
        <v>2025</v>
      </c>
      <c r="M1447" s="371">
        <v>47194.879999999997</v>
      </c>
      <c r="N1447" s="371">
        <v>4899.2</v>
      </c>
      <c r="O1447" t="s">
        <v>819</v>
      </c>
    </row>
    <row r="1448" spans="1:15" x14ac:dyDescent="0.3">
      <c r="A1448" t="s">
        <v>726</v>
      </c>
      <c r="B1448" t="s">
        <v>379</v>
      </c>
      <c r="C1448" t="s">
        <v>200</v>
      </c>
      <c r="D1448" t="s">
        <v>216</v>
      </c>
      <c r="E1448" t="s">
        <v>224</v>
      </c>
      <c r="F1448" t="s">
        <v>952</v>
      </c>
      <c r="G1448" t="s">
        <v>960</v>
      </c>
      <c r="H1448" t="s">
        <v>330</v>
      </c>
      <c r="I1448" t="s">
        <v>788</v>
      </c>
      <c r="J1448" t="s">
        <v>745</v>
      </c>
      <c r="K1448" t="s">
        <v>818</v>
      </c>
      <c r="L1448">
        <v>2025</v>
      </c>
      <c r="M1448" s="371">
        <v>344816</v>
      </c>
      <c r="N1448" s="371">
        <v>21551</v>
      </c>
      <c r="O1448" t="s">
        <v>819</v>
      </c>
    </row>
    <row r="1449" spans="1:15" x14ac:dyDescent="0.3">
      <c r="A1449" t="s">
        <v>726</v>
      </c>
      <c r="B1449" t="s">
        <v>379</v>
      </c>
      <c r="C1449" t="s">
        <v>200</v>
      </c>
      <c r="D1449" t="s">
        <v>216</v>
      </c>
      <c r="E1449" t="s">
        <v>224</v>
      </c>
      <c r="F1449" t="s">
        <v>952</v>
      </c>
      <c r="G1449" t="s">
        <v>960</v>
      </c>
      <c r="H1449" t="s">
        <v>508</v>
      </c>
      <c r="I1449" t="s">
        <v>798</v>
      </c>
      <c r="J1449" t="s">
        <v>1185</v>
      </c>
      <c r="K1449" t="s">
        <v>818</v>
      </c>
      <c r="L1449">
        <v>2025</v>
      </c>
      <c r="M1449" s="371">
        <v>35000</v>
      </c>
      <c r="N1449" s="371">
        <v>5000</v>
      </c>
      <c r="O1449" t="s">
        <v>819</v>
      </c>
    </row>
    <row r="1450" spans="1:15" x14ac:dyDescent="0.3">
      <c r="A1450" t="s">
        <v>726</v>
      </c>
      <c r="B1450" t="s">
        <v>379</v>
      </c>
      <c r="C1450" t="s">
        <v>200</v>
      </c>
      <c r="D1450" t="s">
        <v>216</v>
      </c>
      <c r="E1450" t="s">
        <v>224</v>
      </c>
      <c r="F1450" t="s">
        <v>952</v>
      </c>
      <c r="G1450" t="s">
        <v>960</v>
      </c>
      <c r="H1450" t="s">
        <v>539</v>
      </c>
      <c r="I1450" t="s">
        <v>789</v>
      </c>
      <c r="J1450" t="s">
        <v>740</v>
      </c>
      <c r="K1450" t="s">
        <v>818</v>
      </c>
      <c r="L1450">
        <v>2025</v>
      </c>
      <c r="M1450" s="371">
        <v>370631.99166250002</v>
      </c>
      <c r="N1450" s="371">
        <v>39355.667500000003</v>
      </c>
      <c r="O1450" t="s">
        <v>819</v>
      </c>
    </row>
    <row r="1451" spans="1:15" x14ac:dyDescent="0.3">
      <c r="A1451" t="s">
        <v>726</v>
      </c>
      <c r="B1451" t="s">
        <v>379</v>
      </c>
      <c r="C1451" t="s">
        <v>200</v>
      </c>
      <c r="D1451" t="s">
        <v>216</v>
      </c>
      <c r="E1451" t="s">
        <v>225</v>
      </c>
      <c r="F1451" t="s">
        <v>952</v>
      </c>
      <c r="G1451" t="s">
        <v>961</v>
      </c>
      <c r="H1451" t="s">
        <v>396</v>
      </c>
      <c r="I1451" t="s">
        <v>788</v>
      </c>
      <c r="J1451" t="s">
        <v>770</v>
      </c>
      <c r="K1451" t="s">
        <v>818</v>
      </c>
      <c r="L1451">
        <v>2025</v>
      </c>
      <c r="M1451" s="371">
        <v>1764</v>
      </c>
      <c r="N1451" s="371">
        <v>0.252</v>
      </c>
      <c r="O1451" t="s">
        <v>819</v>
      </c>
    </row>
    <row r="1452" spans="1:15" x14ac:dyDescent="0.3">
      <c r="A1452" t="s">
        <v>726</v>
      </c>
      <c r="B1452" t="s">
        <v>379</v>
      </c>
      <c r="C1452" t="s">
        <v>200</v>
      </c>
      <c r="D1452" t="s">
        <v>216</v>
      </c>
      <c r="E1452" t="s">
        <v>225</v>
      </c>
      <c r="F1452" t="s">
        <v>952</v>
      </c>
      <c r="G1452" t="s">
        <v>961</v>
      </c>
      <c r="H1452" t="s">
        <v>330</v>
      </c>
      <c r="I1452" t="s">
        <v>788</v>
      </c>
      <c r="J1452" t="s">
        <v>745</v>
      </c>
      <c r="K1452" t="s">
        <v>818</v>
      </c>
      <c r="L1452">
        <v>2025</v>
      </c>
      <c r="M1452" s="371">
        <v>23280</v>
      </c>
      <c r="N1452" s="371">
        <v>1455</v>
      </c>
      <c r="O1452" t="s">
        <v>819</v>
      </c>
    </row>
    <row r="1453" spans="1:15" x14ac:dyDescent="0.3">
      <c r="A1453" t="s">
        <v>726</v>
      </c>
      <c r="B1453" t="s">
        <v>379</v>
      </c>
      <c r="C1453" t="s">
        <v>200</v>
      </c>
      <c r="D1453" t="s">
        <v>216</v>
      </c>
      <c r="E1453" t="s">
        <v>225</v>
      </c>
      <c r="F1453" t="s">
        <v>952</v>
      </c>
      <c r="G1453" t="s">
        <v>961</v>
      </c>
      <c r="H1453" t="s">
        <v>539</v>
      </c>
      <c r="I1453" t="s">
        <v>789</v>
      </c>
      <c r="J1453" t="s">
        <v>740</v>
      </c>
      <c r="K1453" t="s">
        <v>818</v>
      </c>
      <c r="L1453">
        <v>2025</v>
      </c>
      <c r="M1453" s="371">
        <v>553885.67200000002</v>
      </c>
      <c r="N1453" s="371">
        <v>59549.440000000002</v>
      </c>
      <c r="O1453" t="s">
        <v>819</v>
      </c>
    </row>
    <row r="1454" spans="1:15" x14ac:dyDescent="0.3">
      <c r="A1454" t="s">
        <v>726</v>
      </c>
      <c r="B1454" t="s">
        <v>379</v>
      </c>
      <c r="C1454" t="s">
        <v>200</v>
      </c>
      <c r="D1454" t="s">
        <v>216</v>
      </c>
      <c r="E1454" t="s">
        <v>225</v>
      </c>
      <c r="F1454" t="s">
        <v>952</v>
      </c>
      <c r="G1454" t="s">
        <v>961</v>
      </c>
      <c r="H1454" t="s">
        <v>437</v>
      </c>
      <c r="I1454" t="s">
        <v>796</v>
      </c>
      <c r="J1454" t="s">
        <v>738</v>
      </c>
      <c r="K1454" t="s">
        <v>818</v>
      </c>
      <c r="L1454">
        <v>2025</v>
      </c>
      <c r="M1454" s="371">
        <v>8937.84</v>
      </c>
      <c r="N1454" s="371">
        <v>1002</v>
      </c>
      <c r="O1454" t="s">
        <v>819</v>
      </c>
    </row>
    <row r="1455" spans="1:15" x14ac:dyDescent="0.3">
      <c r="A1455" t="s">
        <v>726</v>
      </c>
      <c r="B1455" t="s">
        <v>379</v>
      </c>
      <c r="C1455" t="s">
        <v>200</v>
      </c>
      <c r="D1455" t="s">
        <v>216</v>
      </c>
      <c r="E1455" t="s">
        <v>225</v>
      </c>
      <c r="F1455" t="s">
        <v>952</v>
      </c>
      <c r="G1455" t="s">
        <v>961</v>
      </c>
      <c r="H1455" t="s">
        <v>412</v>
      </c>
      <c r="I1455" t="s">
        <v>801</v>
      </c>
      <c r="J1455" t="s">
        <v>1186</v>
      </c>
      <c r="K1455" t="s">
        <v>818</v>
      </c>
      <c r="L1455">
        <v>2025</v>
      </c>
      <c r="M1455" s="371">
        <v>123326</v>
      </c>
      <c r="N1455" s="371">
        <v>7660</v>
      </c>
      <c r="O1455" t="s">
        <v>819</v>
      </c>
    </row>
    <row r="1456" spans="1:15" x14ac:dyDescent="0.3">
      <c r="A1456" t="s">
        <v>726</v>
      </c>
      <c r="B1456" t="s">
        <v>379</v>
      </c>
      <c r="C1456" t="s">
        <v>200</v>
      </c>
      <c r="D1456" t="s">
        <v>216</v>
      </c>
      <c r="E1456" t="s">
        <v>225</v>
      </c>
      <c r="F1456" t="s">
        <v>952</v>
      </c>
      <c r="G1456" t="s">
        <v>961</v>
      </c>
      <c r="H1456" t="s">
        <v>439</v>
      </c>
      <c r="I1456" t="s">
        <v>785</v>
      </c>
      <c r="J1456" t="s">
        <v>738</v>
      </c>
      <c r="K1456" t="s">
        <v>818</v>
      </c>
      <c r="L1456">
        <v>2025</v>
      </c>
      <c r="M1456" s="371">
        <v>40.659999999999997</v>
      </c>
      <c r="N1456" s="371">
        <v>2</v>
      </c>
      <c r="O1456" t="s">
        <v>819</v>
      </c>
    </row>
    <row r="1457" spans="1:15" x14ac:dyDescent="0.3">
      <c r="A1457" t="s">
        <v>726</v>
      </c>
      <c r="B1457" t="s">
        <v>379</v>
      </c>
      <c r="C1457" t="s">
        <v>200</v>
      </c>
      <c r="D1457" t="s">
        <v>216</v>
      </c>
      <c r="E1457" t="s">
        <v>225</v>
      </c>
      <c r="F1457" t="s">
        <v>952</v>
      </c>
      <c r="G1457" t="s">
        <v>961</v>
      </c>
      <c r="H1457" t="s">
        <v>414</v>
      </c>
      <c r="I1457" t="s">
        <v>801</v>
      </c>
      <c r="J1457" t="s">
        <v>1186</v>
      </c>
      <c r="K1457" t="s">
        <v>818</v>
      </c>
      <c r="L1457">
        <v>2025</v>
      </c>
      <c r="M1457" s="371">
        <v>197957.16</v>
      </c>
      <c r="N1457" s="371">
        <v>10386</v>
      </c>
      <c r="O1457" t="s">
        <v>819</v>
      </c>
    </row>
    <row r="1458" spans="1:15" x14ac:dyDescent="0.3">
      <c r="A1458" t="s">
        <v>726</v>
      </c>
      <c r="B1458" t="s">
        <v>379</v>
      </c>
      <c r="C1458" t="s">
        <v>200</v>
      </c>
      <c r="D1458" t="s">
        <v>216</v>
      </c>
      <c r="E1458" t="s">
        <v>226</v>
      </c>
      <c r="F1458" t="s">
        <v>952</v>
      </c>
      <c r="G1458" t="s">
        <v>962</v>
      </c>
      <c r="H1458" t="s">
        <v>330</v>
      </c>
      <c r="I1458" t="s">
        <v>788</v>
      </c>
      <c r="J1458" t="s">
        <v>745</v>
      </c>
      <c r="K1458" t="s">
        <v>818</v>
      </c>
      <c r="L1458">
        <v>2025</v>
      </c>
      <c r="M1458" s="371">
        <v>20774.400000000001</v>
      </c>
      <c r="N1458" s="371">
        <v>1298.4000000000001</v>
      </c>
      <c r="O1458" t="s">
        <v>819</v>
      </c>
    </row>
    <row r="1459" spans="1:15" x14ac:dyDescent="0.3">
      <c r="A1459" t="s">
        <v>726</v>
      </c>
      <c r="B1459" t="s">
        <v>379</v>
      </c>
      <c r="C1459" t="s">
        <v>200</v>
      </c>
      <c r="D1459" t="s">
        <v>216</v>
      </c>
      <c r="E1459" t="s">
        <v>226</v>
      </c>
      <c r="F1459" t="s">
        <v>952</v>
      </c>
      <c r="G1459" t="s">
        <v>962</v>
      </c>
      <c r="H1459" t="s">
        <v>539</v>
      </c>
      <c r="I1459" t="s">
        <v>789</v>
      </c>
      <c r="J1459" t="s">
        <v>740</v>
      </c>
      <c r="K1459" t="s">
        <v>818</v>
      </c>
      <c r="L1459">
        <v>2025</v>
      </c>
      <c r="M1459" s="371">
        <v>2787571.9209375</v>
      </c>
      <c r="N1459" s="371">
        <v>303387.41249999998</v>
      </c>
      <c r="O1459" t="s">
        <v>819</v>
      </c>
    </row>
    <row r="1460" spans="1:15" x14ac:dyDescent="0.3">
      <c r="A1460" t="s">
        <v>726</v>
      </c>
      <c r="B1460" t="s">
        <v>379</v>
      </c>
      <c r="C1460" t="s">
        <v>200</v>
      </c>
      <c r="D1460" t="s">
        <v>216</v>
      </c>
      <c r="E1460" t="s">
        <v>226</v>
      </c>
      <c r="F1460" t="s">
        <v>952</v>
      </c>
      <c r="G1460" t="s">
        <v>962</v>
      </c>
      <c r="H1460" t="s">
        <v>412</v>
      </c>
      <c r="I1460" t="s">
        <v>801</v>
      </c>
      <c r="J1460" t="s">
        <v>1186</v>
      </c>
      <c r="K1460" t="s">
        <v>818</v>
      </c>
      <c r="L1460">
        <v>2025</v>
      </c>
      <c r="M1460" s="371">
        <v>10835.3</v>
      </c>
      <c r="N1460" s="371">
        <v>673</v>
      </c>
      <c r="O1460" t="s">
        <v>819</v>
      </c>
    </row>
    <row r="1461" spans="1:15" x14ac:dyDescent="0.3">
      <c r="A1461" t="s">
        <v>726</v>
      </c>
      <c r="B1461" t="s">
        <v>379</v>
      </c>
      <c r="C1461" t="s">
        <v>591</v>
      </c>
      <c r="D1461" t="s">
        <v>591</v>
      </c>
      <c r="E1461" t="s">
        <v>1222</v>
      </c>
      <c r="F1461" t="s">
        <v>591</v>
      </c>
      <c r="G1461" t="s">
        <v>1223</v>
      </c>
      <c r="H1461" t="s">
        <v>432</v>
      </c>
      <c r="I1461" t="s">
        <v>798</v>
      </c>
      <c r="J1461" t="s">
        <v>774</v>
      </c>
      <c r="K1461" t="s">
        <v>818</v>
      </c>
      <c r="L1461">
        <v>2025</v>
      </c>
      <c r="M1461" s="371">
        <v>7051.2</v>
      </c>
      <c r="N1461" s="371">
        <v>1808</v>
      </c>
      <c r="O1461" t="s">
        <v>821</v>
      </c>
    </row>
    <row r="1462" spans="1:15" x14ac:dyDescent="0.3">
      <c r="A1462" t="s">
        <v>726</v>
      </c>
      <c r="B1462" t="s">
        <v>379</v>
      </c>
      <c r="C1462" t="s">
        <v>591</v>
      </c>
      <c r="D1462" t="s">
        <v>591</v>
      </c>
      <c r="E1462" t="s">
        <v>1224</v>
      </c>
      <c r="F1462" t="s">
        <v>591</v>
      </c>
      <c r="G1462" t="s">
        <v>1225</v>
      </c>
      <c r="H1462" t="s">
        <v>539</v>
      </c>
      <c r="I1462" t="s">
        <v>789</v>
      </c>
      <c r="J1462" t="s">
        <v>740</v>
      </c>
      <c r="K1462" t="s">
        <v>818</v>
      </c>
      <c r="L1462">
        <v>2025</v>
      </c>
      <c r="M1462" s="371">
        <v>4692.4799999999996</v>
      </c>
      <c r="N1462" s="371">
        <v>499.2</v>
      </c>
      <c r="O1462" t="s">
        <v>819</v>
      </c>
    </row>
    <row r="1463" spans="1:15" x14ac:dyDescent="0.3">
      <c r="A1463" t="s">
        <v>726</v>
      </c>
      <c r="B1463" t="s">
        <v>379</v>
      </c>
      <c r="C1463" t="s">
        <v>591</v>
      </c>
      <c r="D1463" t="s">
        <v>591</v>
      </c>
      <c r="E1463" t="s">
        <v>1224</v>
      </c>
      <c r="F1463" t="s">
        <v>591</v>
      </c>
      <c r="G1463" t="s">
        <v>1225</v>
      </c>
      <c r="H1463" t="s">
        <v>440</v>
      </c>
      <c r="I1463" t="s">
        <v>797</v>
      </c>
      <c r="J1463" t="s">
        <v>738</v>
      </c>
      <c r="K1463" t="s">
        <v>818</v>
      </c>
      <c r="L1463">
        <v>2025</v>
      </c>
      <c r="M1463" s="371">
        <v>326.76</v>
      </c>
      <c r="N1463" s="371">
        <v>42</v>
      </c>
      <c r="O1463" t="s">
        <v>819</v>
      </c>
    </row>
  </sheetData>
  <sheetProtection algorithmName="SHA-512" hashValue="I9m/gDt8+ksIMiH8o6g1Re40809unvrC3RudVzkesFiDWu7E5DqzZJiovRFBGpw9+V6IiKfGRwwJH1nzBkJR5w==" saltValue="Ps7/toOTIE/TxgiMNkA0eA==" spinCount="100000" sheet="1" objects="1" scenarios="1"/>
  <autoFilter ref="A1:O1463" xr:uid="{A8D9605A-0701-4A23-BD77-EDA5D4A348C8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79FC8-6240-4EA4-B345-35F4CD487C8D}">
  <dimension ref="B1:AF93"/>
  <sheetViews>
    <sheetView showGridLines="0" showRowColHeaders="0" zoomScale="80" zoomScaleNormal="80" workbookViewId="0">
      <selection activeCell="H7" sqref="H7"/>
    </sheetView>
  </sheetViews>
  <sheetFormatPr baseColWidth="10" defaultRowHeight="14.4" x14ac:dyDescent="0.3"/>
  <cols>
    <col min="1" max="1" width="5.6640625" style="380" customWidth="1"/>
    <col min="2" max="2" width="25.5546875" style="394" customWidth="1"/>
    <col min="3" max="3" width="38.33203125" style="394" customWidth="1"/>
    <col min="4" max="4" width="15" style="380" bestFit="1" customWidth="1"/>
    <col min="5" max="5" width="13" style="380" bestFit="1" customWidth="1"/>
    <col min="6" max="6" width="14.109375" style="380" bestFit="1" customWidth="1"/>
    <col min="7" max="7" width="11.6640625" style="380" bestFit="1" customWidth="1"/>
    <col min="8" max="8" width="13" style="380" bestFit="1" customWidth="1"/>
    <col min="9" max="10" width="11.6640625" style="380" bestFit="1" customWidth="1"/>
    <col min="11" max="11" width="13" style="380" bestFit="1" customWidth="1"/>
    <col min="12" max="13" width="11.6640625" style="380" bestFit="1" customWidth="1"/>
    <col min="14" max="15" width="13.109375" style="380" bestFit="1" customWidth="1"/>
    <col min="16" max="16" width="14" style="380" bestFit="1" customWidth="1"/>
    <col min="17" max="17" width="11.6640625" style="380" bestFit="1" customWidth="1"/>
    <col min="18" max="18" width="13" style="380" bestFit="1" customWidth="1"/>
    <col min="19" max="19" width="13.109375" style="380" bestFit="1" customWidth="1"/>
    <col min="20" max="20" width="14" style="380" bestFit="1" customWidth="1"/>
    <col min="21" max="22" width="13" style="380" bestFit="1" customWidth="1"/>
    <col min="23" max="24" width="11.6640625" style="380" bestFit="1" customWidth="1"/>
    <col min="25" max="25" width="15.109375" style="380" bestFit="1" customWidth="1"/>
    <col min="26" max="26" width="13" style="380" bestFit="1" customWidth="1"/>
    <col min="27" max="27" width="14" style="380" bestFit="1" customWidth="1"/>
    <col min="28" max="30" width="13" style="380" bestFit="1" customWidth="1"/>
    <col min="31" max="31" width="16.21875" style="380" customWidth="1"/>
    <col min="32" max="32" width="8.88671875" style="380" customWidth="1"/>
    <col min="33" max="16384" width="11.5546875" style="380"/>
  </cols>
  <sheetData>
    <row r="1" spans="2:32" ht="28.8" customHeight="1" x14ac:dyDescent="0.3">
      <c r="B1" s="505" t="s">
        <v>1227</v>
      </c>
      <c r="C1" s="505"/>
      <c r="D1" s="505"/>
    </row>
    <row r="2" spans="2:32" ht="27.6" x14ac:dyDescent="0.3">
      <c r="B2" s="381" t="s">
        <v>529</v>
      </c>
      <c r="C2" s="192" t="s">
        <v>569</v>
      </c>
      <c r="D2" s="192" t="s">
        <v>137</v>
      </c>
      <c r="E2" s="192" t="s">
        <v>138</v>
      </c>
      <c r="F2" s="192" t="s">
        <v>139</v>
      </c>
      <c r="G2" s="192" t="s">
        <v>140</v>
      </c>
      <c r="H2" s="192" t="s">
        <v>141</v>
      </c>
      <c r="I2" s="192" t="s">
        <v>142</v>
      </c>
      <c r="J2" s="192" t="s">
        <v>143</v>
      </c>
      <c r="K2" s="192" t="s">
        <v>144</v>
      </c>
      <c r="L2" s="192" t="s">
        <v>145</v>
      </c>
      <c r="M2" s="192" t="s">
        <v>146</v>
      </c>
      <c r="N2" s="192" t="s">
        <v>147</v>
      </c>
      <c r="O2" s="192" t="s">
        <v>148</v>
      </c>
      <c r="P2" s="192" t="s">
        <v>149</v>
      </c>
      <c r="Q2" s="192" t="s">
        <v>150</v>
      </c>
      <c r="R2" s="192" t="s">
        <v>151</v>
      </c>
      <c r="S2" s="192" t="s">
        <v>152</v>
      </c>
      <c r="T2" s="192" t="s">
        <v>153</v>
      </c>
      <c r="U2" s="192" t="s">
        <v>154</v>
      </c>
      <c r="V2" s="192" t="s">
        <v>155</v>
      </c>
      <c r="W2" s="192" t="s">
        <v>156</v>
      </c>
      <c r="X2" s="192" t="s">
        <v>157</v>
      </c>
      <c r="Y2" s="192" t="s">
        <v>158</v>
      </c>
      <c r="Z2" s="192" t="s">
        <v>159</v>
      </c>
      <c r="AA2" s="192" t="s">
        <v>160</v>
      </c>
      <c r="AB2" s="192" t="s">
        <v>161</v>
      </c>
      <c r="AC2" s="192" t="s">
        <v>162</v>
      </c>
      <c r="AD2" s="192" t="s">
        <v>383</v>
      </c>
      <c r="AE2" s="192" t="s">
        <v>530</v>
      </c>
      <c r="AF2" s="382" t="s">
        <v>1228</v>
      </c>
    </row>
    <row r="3" spans="2:32" ht="19.8" customHeight="1" x14ac:dyDescent="0.3">
      <c r="B3" s="383" t="s">
        <v>731</v>
      </c>
      <c r="C3" s="383" t="s">
        <v>531</v>
      </c>
      <c r="D3" s="384">
        <v>0</v>
      </c>
      <c r="E3" s="384">
        <v>0</v>
      </c>
      <c r="F3" s="384">
        <v>0</v>
      </c>
      <c r="G3" s="384">
        <v>0</v>
      </c>
      <c r="H3" s="384">
        <v>0</v>
      </c>
      <c r="I3" s="384">
        <v>0</v>
      </c>
      <c r="J3" s="384">
        <v>0</v>
      </c>
      <c r="K3" s="384">
        <v>0</v>
      </c>
      <c r="L3" s="384">
        <v>0</v>
      </c>
      <c r="M3" s="384">
        <v>0</v>
      </c>
      <c r="N3" s="384">
        <v>0</v>
      </c>
      <c r="O3" s="384">
        <v>0</v>
      </c>
      <c r="P3" s="384">
        <v>0</v>
      </c>
      <c r="Q3" s="384">
        <v>0</v>
      </c>
      <c r="R3" s="384">
        <v>0</v>
      </c>
      <c r="S3" s="384">
        <v>0</v>
      </c>
      <c r="T3" s="384">
        <v>199080</v>
      </c>
      <c r="U3" s="384">
        <v>0</v>
      </c>
      <c r="V3" s="384">
        <v>0</v>
      </c>
      <c r="W3" s="384">
        <v>0</v>
      </c>
      <c r="X3" s="384">
        <v>0</v>
      </c>
      <c r="Y3" s="384">
        <v>0</v>
      </c>
      <c r="Z3" s="384">
        <v>0</v>
      </c>
      <c r="AA3" s="384">
        <v>0</v>
      </c>
      <c r="AB3" s="384">
        <v>0</v>
      </c>
      <c r="AC3" s="384">
        <v>0</v>
      </c>
      <c r="AD3" s="384">
        <v>0</v>
      </c>
      <c r="AE3" s="384">
        <v>199080</v>
      </c>
      <c r="AF3" s="385">
        <f>AE3/$AE$92</f>
        <v>4.3849406811543793E-4</v>
      </c>
    </row>
    <row r="4" spans="2:32" ht="19.8" customHeight="1" x14ac:dyDescent="0.3">
      <c r="B4" s="386" t="s">
        <v>732</v>
      </c>
      <c r="C4" s="386" t="s">
        <v>533</v>
      </c>
      <c r="D4" s="387">
        <v>740125</v>
      </c>
      <c r="E4" s="387">
        <v>0</v>
      </c>
      <c r="F4" s="387">
        <v>0</v>
      </c>
      <c r="G4" s="387">
        <v>0</v>
      </c>
      <c r="H4" s="387">
        <v>0</v>
      </c>
      <c r="I4" s="387">
        <v>0</v>
      </c>
      <c r="J4" s="387">
        <v>0</v>
      </c>
      <c r="K4" s="387">
        <v>0</v>
      </c>
      <c r="L4" s="387">
        <v>0</v>
      </c>
      <c r="M4" s="387">
        <v>0</v>
      </c>
      <c r="N4" s="387">
        <v>0</v>
      </c>
      <c r="O4" s="387">
        <v>0</v>
      </c>
      <c r="P4" s="387">
        <v>0</v>
      </c>
      <c r="Q4" s="387">
        <v>0</v>
      </c>
      <c r="R4" s="387">
        <v>0</v>
      </c>
      <c r="S4" s="387">
        <v>0</v>
      </c>
      <c r="T4" s="387">
        <v>78275</v>
      </c>
      <c r="U4" s="387">
        <v>0</v>
      </c>
      <c r="V4" s="387">
        <v>0</v>
      </c>
      <c r="W4" s="387">
        <v>189875</v>
      </c>
      <c r="X4" s="387">
        <v>0</v>
      </c>
      <c r="Y4" s="387">
        <v>0</v>
      </c>
      <c r="Z4" s="387">
        <v>0</v>
      </c>
      <c r="AA4" s="387">
        <v>2332750</v>
      </c>
      <c r="AB4" s="387">
        <v>0</v>
      </c>
      <c r="AC4" s="387">
        <v>0</v>
      </c>
      <c r="AD4" s="387">
        <v>0</v>
      </c>
      <c r="AE4" s="387">
        <v>3341025</v>
      </c>
      <c r="AF4" s="388">
        <f t="shared" ref="AF4:AF67" si="0">AE4/$AE$92</f>
        <v>7.3589493868062138E-3</v>
      </c>
    </row>
    <row r="5" spans="2:32" ht="19.8" customHeight="1" x14ac:dyDescent="0.3">
      <c r="B5" s="503" t="s">
        <v>738</v>
      </c>
      <c r="C5" s="383" t="s">
        <v>436</v>
      </c>
      <c r="D5" s="384">
        <v>0</v>
      </c>
      <c r="E5" s="384">
        <v>0</v>
      </c>
      <c r="F5" s="384">
        <v>0</v>
      </c>
      <c r="G5" s="384">
        <v>0</v>
      </c>
      <c r="H5" s="384">
        <v>0</v>
      </c>
      <c r="I5" s="384">
        <v>0</v>
      </c>
      <c r="J5" s="384">
        <v>0</v>
      </c>
      <c r="K5" s="384">
        <v>0</v>
      </c>
      <c r="L5" s="384">
        <v>0</v>
      </c>
      <c r="M5" s="384">
        <v>0</v>
      </c>
      <c r="N5" s="384">
        <v>0</v>
      </c>
      <c r="O5" s="384">
        <v>0</v>
      </c>
      <c r="P5" s="384">
        <v>697</v>
      </c>
      <c r="Q5" s="384">
        <v>0</v>
      </c>
      <c r="R5" s="384">
        <v>0</v>
      </c>
      <c r="S5" s="384">
        <v>0</v>
      </c>
      <c r="T5" s="384">
        <v>0</v>
      </c>
      <c r="U5" s="384">
        <v>0</v>
      </c>
      <c r="V5" s="384">
        <v>0</v>
      </c>
      <c r="W5" s="384">
        <v>0</v>
      </c>
      <c r="X5" s="384">
        <v>0</v>
      </c>
      <c r="Y5" s="384">
        <v>0</v>
      </c>
      <c r="Z5" s="384">
        <v>0</v>
      </c>
      <c r="AA5" s="384">
        <v>0</v>
      </c>
      <c r="AB5" s="384">
        <v>0</v>
      </c>
      <c r="AC5" s="384">
        <v>0</v>
      </c>
      <c r="AD5" s="384">
        <v>0</v>
      </c>
      <c r="AE5" s="384">
        <v>697</v>
      </c>
      <c r="AF5" s="385">
        <f t="shared" si="0"/>
        <v>1.5352138109124987E-6</v>
      </c>
    </row>
    <row r="6" spans="2:32" ht="19.8" customHeight="1" x14ac:dyDescent="0.3">
      <c r="B6" s="503"/>
      <c r="C6" s="383" t="s">
        <v>437</v>
      </c>
      <c r="D6" s="384">
        <v>1649959.16</v>
      </c>
      <c r="E6" s="384">
        <v>0</v>
      </c>
      <c r="F6" s="384">
        <v>15342.4</v>
      </c>
      <c r="G6" s="384">
        <v>75525.64</v>
      </c>
      <c r="H6" s="384">
        <v>2096.1999999999998</v>
      </c>
      <c r="I6" s="384">
        <v>0</v>
      </c>
      <c r="J6" s="384">
        <v>0</v>
      </c>
      <c r="K6" s="384">
        <v>1248.8</v>
      </c>
      <c r="L6" s="384">
        <v>0</v>
      </c>
      <c r="M6" s="384">
        <v>0</v>
      </c>
      <c r="N6" s="384">
        <v>0</v>
      </c>
      <c r="O6" s="384">
        <v>0</v>
      </c>
      <c r="P6" s="384">
        <v>877645.66840000008</v>
      </c>
      <c r="Q6" s="384">
        <v>1846.44</v>
      </c>
      <c r="R6" s="384">
        <v>0</v>
      </c>
      <c r="S6" s="384">
        <v>14280.92</v>
      </c>
      <c r="T6" s="384">
        <v>695.76</v>
      </c>
      <c r="U6" s="384">
        <v>0</v>
      </c>
      <c r="V6" s="384">
        <v>0</v>
      </c>
      <c r="W6" s="384">
        <v>0</v>
      </c>
      <c r="X6" s="384">
        <v>0</v>
      </c>
      <c r="Y6" s="384">
        <v>35144.800000000003</v>
      </c>
      <c r="Z6" s="384">
        <v>12853.72</v>
      </c>
      <c r="AA6" s="384">
        <v>0</v>
      </c>
      <c r="AB6" s="384">
        <v>0</v>
      </c>
      <c r="AC6" s="384">
        <v>53.519999999999996</v>
      </c>
      <c r="AD6" s="384">
        <v>0</v>
      </c>
      <c r="AE6" s="384">
        <v>2686693.0284000002</v>
      </c>
      <c r="AF6" s="385">
        <f t="shared" si="0"/>
        <v>5.9177162738622757E-3</v>
      </c>
    </row>
    <row r="7" spans="2:32" ht="19.8" customHeight="1" x14ac:dyDescent="0.3">
      <c r="B7" s="503"/>
      <c r="C7" s="383" t="s">
        <v>438</v>
      </c>
      <c r="D7" s="384">
        <v>44500</v>
      </c>
      <c r="E7" s="384">
        <v>2892.5</v>
      </c>
      <c r="F7" s="384">
        <v>5340</v>
      </c>
      <c r="G7" s="384">
        <v>0</v>
      </c>
      <c r="H7" s="384">
        <v>5562.5</v>
      </c>
      <c r="I7" s="384">
        <v>0</v>
      </c>
      <c r="J7" s="384">
        <v>0</v>
      </c>
      <c r="K7" s="384">
        <v>2447.5</v>
      </c>
      <c r="L7" s="384">
        <v>0</v>
      </c>
      <c r="M7" s="384">
        <v>0</v>
      </c>
      <c r="N7" s="384">
        <v>0</v>
      </c>
      <c r="O7" s="384">
        <v>0</v>
      </c>
      <c r="P7" s="384">
        <v>60075</v>
      </c>
      <c r="Q7" s="384">
        <v>0</v>
      </c>
      <c r="R7" s="384">
        <v>0</v>
      </c>
      <c r="S7" s="384">
        <v>3337.5</v>
      </c>
      <c r="T7" s="384">
        <v>23140</v>
      </c>
      <c r="U7" s="384">
        <v>0</v>
      </c>
      <c r="V7" s="384">
        <v>0</v>
      </c>
      <c r="W7" s="384">
        <v>0</v>
      </c>
      <c r="X7" s="384">
        <v>0</v>
      </c>
      <c r="Y7" s="384">
        <v>17800</v>
      </c>
      <c r="Z7" s="384">
        <v>33375</v>
      </c>
      <c r="AA7" s="384">
        <v>55625</v>
      </c>
      <c r="AB7" s="384">
        <v>0</v>
      </c>
      <c r="AC7" s="384">
        <v>8900</v>
      </c>
      <c r="AD7" s="384">
        <v>0</v>
      </c>
      <c r="AE7" s="384">
        <v>262995</v>
      </c>
      <c r="AF7" s="385">
        <f t="shared" si="0"/>
        <v>5.792733948363452E-4</v>
      </c>
    </row>
    <row r="8" spans="2:32" ht="19.8" customHeight="1" x14ac:dyDescent="0.3">
      <c r="B8" s="503"/>
      <c r="C8" s="383" t="s">
        <v>439</v>
      </c>
      <c r="D8" s="384">
        <v>3883.03</v>
      </c>
      <c r="E8" s="384">
        <v>8782.5600000000013</v>
      </c>
      <c r="F8" s="384">
        <v>230969.13000000003</v>
      </c>
      <c r="G8" s="384">
        <v>0</v>
      </c>
      <c r="H8" s="384">
        <v>148693.62000000002</v>
      </c>
      <c r="I8" s="384">
        <v>0</v>
      </c>
      <c r="J8" s="384">
        <v>0</v>
      </c>
      <c r="K8" s="384">
        <v>0</v>
      </c>
      <c r="L8" s="384">
        <v>0</v>
      </c>
      <c r="M8" s="384">
        <v>0</v>
      </c>
      <c r="N8" s="384">
        <v>0</v>
      </c>
      <c r="O8" s="384">
        <v>487.92000000000007</v>
      </c>
      <c r="P8" s="384">
        <v>263822.41000000003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4">
        <v>2703.8900000000003</v>
      </c>
      <c r="X8" s="384">
        <v>0</v>
      </c>
      <c r="Y8" s="384">
        <v>975.84000000000015</v>
      </c>
      <c r="Z8" s="384">
        <v>3090.1600000000003</v>
      </c>
      <c r="AA8" s="384">
        <v>0</v>
      </c>
      <c r="AB8" s="384">
        <v>2073.6600000000003</v>
      </c>
      <c r="AC8" s="384">
        <v>0</v>
      </c>
      <c r="AD8" s="384">
        <v>0</v>
      </c>
      <c r="AE8" s="384">
        <v>665482.22000000009</v>
      </c>
      <c r="AF8" s="385">
        <f t="shared" si="0"/>
        <v>1.4657926758403299E-3</v>
      </c>
    </row>
    <row r="9" spans="2:32" ht="19.8" customHeight="1" x14ac:dyDescent="0.3">
      <c r="B9" s="503"/>
      <c r="C9" s="383" t="s">
        <v>440</v>
      </c>
      <c r="D9" s="384">
        <v>202076.16399999999</v>
      </c>
      <c r="E9" s="384">
        <v>0</v>
      </c>
      <c r="F9" s="384">
        <v>1313.2640000000001</v>
      </c>
      <c r="G9" s="384">
        <v>0</v>
      </c>
      <c r="H9" s="384">
        <v>0</v>
      </c>
      <c r="I9" s="384">
        <v>0</v>
      </c>
      <c r="J9" s="384">
        <v>0</v>
      </c>
      <c r="K9" s="384">
        <v>4834.4920000000002</v>
      </c>
      <c r="L9" s="384">
        <v>0</v>
      </c>
      <c r="M9" s="384">
        <v>0</v>
      </c>
      <c r="N9" s="384">
        <v>0</v>
      </c>
      <c r="O9" s="384">
        <v>0</v>
      </c>
      <c r="P9" s="384">
        <v>362190.12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13695.912</v>
      </c>
      <c r="W9" s="384">
        <v>0</v>
      </c>
      <c r="X9" s="384">
        <v>0</v>
      </c>
      <c r="Y9" s="384">
        <v>1388.73</v>
      </c>
      <c r="Z9" s="384">
        <v>686.19600000000003</v>
      </c>
      <c r="AA9" s="384">
        <v>1515.5440000000001</v>
      </c>
      <c r="AB9" s="384">
        <v>0</v>
      </c>
      <c r="AC9" s="384">
        <v>0</v>
      </c>
      <c r="AD9" s="384">
        <v>0</v>
      </c>
      <c r="AE9" s="384">
        <v>587700.42200000002</v>
      </c>
      <c r="AF9" s="385">
        <f t="shared" si="0"/>
        <v>1.2944703077955577E-3</v>
      </c>
    </row>
    <row r="10" spans="2:32" ht="19.8" customHeight="1" x14ac:dyDescent="0.3">
      <c r="B10" s="502" t="s">
        <v>739</v>
      </c>
      <c r="C10" s="386" t="s">
        <v>534</v>
      </c>
      <c r="D10" s="387">
        <v>0</v>
      </c>
      <c r="E10" s="387">
        <v>0</v>
      </c>
      <c r="F10" s="387">
        <v>0</v>
      </c>
      <c r="G10" s="387">
        <v>0</v>
      </c>
      <c r="H10" s="387">
        <v>0</v>
      </c>
      <c r="I10" s="387">
        <v>0</v>
      </c>
      <c r="J10" s="387">
        <v>0</v>
      </c>
      <c r="K10" s="387">
        <v>0</v>
      </c>
      <c r="L10" s="387">
        <v>0</v>
      </c>
      <c r="M10" s="387">
        <v>0</v>
      </c>
      <c r="N10" s="387">
        <v>0</v>
      </c>
      <c r="O10" s="387">
        <v>0</v>
      </c>
      <c r="P10" s="387">
        <v>0</v>
      </c>
      <c r="Q10" s="387">
        <v>0</v>
      </c>
      <c r="R10" s="387">
        <v>0</v>
      </c>
      <c r="S10" s="387">
        <v>0</v>
      </c>
      <c r="T10" s="387">
        <v>0</v>
      </c>
      <c r="U10" s="387">
        <v>0</v>
      </c>
      <c r="V10" s="387">
        <v>0</v>
      </c>
      <c r="W10" s="387">
        <v>0</v>
      </c>
      <c r="X10" s="387">
        <v>0</v>
      </c>
      <c r="Y10" s="387">
        <v>0</v>
      </c>
      <c r="Z10" s="387">
        <v>0</v>
      </c>
      <c r="AA10" s="387">
        <v>0</v>
      </c>
      <c r="AB10" s="387">
        <v>0</v>
      </c>
      <c r="AC10" s="387">
        <v>0</v>
      </c>
      <c r="AD10" s="387">
        <v>919911.3</v>
      </c>
      <c r="AE10" s="387">
        <v>919911.3</v>
      </c>
      <c r="AF10" s="388">
        <f t="shared" si="0"/>
        <v>2.0261987554870456E-3</v>
      </c>
    </row>
    <row r="11" spans="2:32" ht="19.8" customHeight="1" x14ac:dyDescent="0.3">
      <c r="B11" s="502"/>
      <c r="C11" s="386" t="s">
        <v>535</v>
      </c>
      <c r="D11" s="387">
        <v>61626.354785570453</v>
      </c>
      <c r="E11" s="387">
        <v>15489.671587779889</v>
      </c>
      <c r="F11" s="387">
        <v>497812.23109131912</v>
      </c>
      <c r="G11" s="387">
        <v>0</v>
      </c>
      <c r="H11" s="387">
        <v>27413.9920007275</v>
      </c>
      <c r="I11" s="387">
        <v>11971.262323974503</v>
      </c>
      <c r="J11" s="387">
        <v>28147.274110443082</v>
      </c>
      <c r="K11" s="387">
        <v>13733.681158714951</v>
      </c>
      <c r="L11" s="387">
        <v>38702.501901859236</v>
      </c>
      <c r="M11" s="387">
        <v>19155.783769607096</v>
      </c>
      <c r="N11" s="387">
        <v>0</v>
      </c>
      <c r="O11" s="387">
        <v>3518.4092638053853</v>
      </c>
      <c r="P11" s="387">
        <v>874056.72975310171</v>
      </c>
      <c r="Q11" s="387">
        <v>5133.1251805240099</v>
      </c>
      <c r="R11" s="387">
        <v>5082.1467143855562</v>
      </c>
      <c r="S11" s="387">
        <v>211476.80416572219</v>
      </c>
      <c r="T11" s="387">
        <v>247936.70233675512</v>
      </c>
      <c r="U11" s="387">
        <v>0</v>
      </c>
      <c r="V11" s="387">
        <v>0</v>
      </c>
      <c r="W11" s="387">
        <v>0</v>
      </c>
      <c r="X11" s="387">
        <v>7036.8185276107706</v>
      </c>
      <c r="Y11" s="387">
        <v>0</v>
      </c>
      <c r="Z11" s="387">
        <v>19155.783769607096</v>
      </c>
      <c r="AA11" s="387">
        <v>537224.09413897526</v>
      </c>
      <c r="AB11" s="387">
        <v>0</v>
      </c>
      <c r="AC11" s="387">
        <v>0</v>
      </c>
      <c r="AD11" s="387">
        <v>0</v>
      </c>
      <c r="AE11" s="387">
        <v>2624673.366580483</v>
      </c>
      <c r="AF11" s="388">
        <f t="shared" si="0"/>
        <v>5.7811116233982222E-3</v>
      </c>
    </row>
    <row r="12" spans="2:32" ht="19.8" customHeight="1" x14ac:dyDescent="0.3">
      <c r="B12" s="502"/>
      <c r="C12" s="386" t="s">
        <v>536</v>
      </c>
      <c r="D12" s="387">
        <v>43143.9375</v>
      </c>
      <c r="E12" s="387">
        <v>2646.5124999999998</v>
      </c>
      <c r="F12" s="387">
        <v>18415.099999999999</v>
      </c>
      <c r="G12" s="387">
        <v>0</v>
      </c>
      <c r="H12" s="387">
        <v>0</v>
      </c>
      <c r="I12" s="387">
        <v>0</v>
      </c>
      <c r="J12" s="387">
        <v>1957.2624999999998</v>
      </c>
      <c r="K12" s="387">
        <v>1957.2624999999998</v>
      </c>
      <c r="L12" s="387">
        <v>0</v>
      </c>
      <c r="M12" s="387">
        <v>782.90499999999997</v>
      </c>
      <c r="N12" s="387">
        <v>0</v>
      </c>
      <c r="O12" s="387">
        <v>0</v>
      </c>
      <c r="P12" s="387">
        <v>714958.4375</v>
      </c>
      <c r="Q12" s="387">
        <v>0</v>
      </c>
      <c r="R12" s="387">
        <v>0</v>
      </c>
      <c r="S12" s="387">
        <v>1957.2624999999998</v>
      </c>
      <c r="T12" s="387">
        <v>147347.125</v>
      </c>
      <c r="U12" s="387">
        <v>0</v>
      </c>
      <c r="V12" s="387">
        <v>1058.605</v>
      </c>
      <c r="W12" s="387">
        <v>2232.9624999999996</v>
      </c>
      <c r="X12" s="387">
        <v>0</v>
      </c>
      <c r="Y12" s="387">
        <v>22423.279999999999</v>
      </c>
      <c r="Z12" s="387">
        <v>0</v>
      </c>
      <c r="AA12" s="387">
        <v>363651.95500000002</v>
      </c>
      <c r="AB12" s="387">
        <v>782.90499999999997</v>
      </c>
      <c r="AC12" s="387">
        <v>391.45249999999999</v>
      </c>
      <c r="AD12" s="387">
        <v>0</v>
      </c>
      <c r="AE12" s="387">
        <v>1323706.9650000001</v>
      </c>
      <c r="AF12" s="388">
        <f t="shared" si="0"/>
        <v>2.9156000204721201E-3</v>
      </c>
    </row>
    <row r="13" spans="2:32" ht="19.8" customHeight="1" x14ac:dyDescent="0.3">
      <c r="B13" s="502"/>
      <c r="C13" s="386" t="s">
        <v>537</v>
      </c>
      <c r="D13" s="387">
        <v>55917.4</v>
      </c>
      <c r="E13" s="387">
        <v>1350.8</v>
      </c>
      <c r="F13" s="387">
        <v>35596</v>
      </c>
      <c r="G13" s="387">
        <v>0</v>
      </c>
      <c r="H13" s="387">
        <v>9609.6</v>
      </c>
      <c r="I13" s="387">
        <v>0</v>
      </c>
      <c r="J13" s="387">
        <v>739.2</v>
      </c>
      <c r="K13" s="387">
        <v>2950.2000000000003</v>
      </c>
      <c r="L13" s="387">
        <v>0</v>
      </c>
      <c r="M13" s="387">
        <v>1108.8000000000002</v>
      </c>
      <c r="N13" s="387">
        <v>0</v>
      </c>
      <c r="O13" s="387">
        <v>0</v>
      </c>
      <c r="P13" s="387">
        <v>103699.20000000001</v>
      </c>
      <c r="Q13" s="387">
        <v>369.6</v>
      </c>
      <c r="R13" s="387">
        <v>0</v>
      </c>
      <c r="S13" s="387">
        <v>121</v>
      </c>
      <c r="T13" s="387">
        <v>224602.40000000002</v>
      </c>
      <c r="U13" s="387">
        <v>0</v>
      </c>
      <c r="V13" s="387">
        <v>6283.2000000000007</v>
      </c>
      <c r="W13" s="387">
        <v>2318.8000000000002</v>
      </c>
      <c r="X13" s="387">
        <v>121</v>
      </c>
      <c r="Y13" s="387">
        <v>70694.8</v>
      </c>
      <c r="Z13" s="387">
        <v>17371.2</v>
      </c>
      <c r="AA13" s="387">
        <v>4435.2000000000007</v>
      </c>
      <c r="AB13" s="387">
        <v>1108.8000000000002</v>
      </c>
      <c r="AC13" s="387">
        <v>1848</v>
      </c>
      <c r="AD13" s="387">
        <v>0</v>
      </c>
      <c r="AE13" s="387">
        <v>540245.19999999995</v>
      </c>
      <c r="AF13" s="388">
        <f t="shared" si="0"/>
        <v>1.1899453261394331E-3</v>
      </c>
    </row>
    <row r="14" spans="2:32" ht="19.8" customHeight="1" x14ac:dyDescent="0.3">
      <c r="B14" s="503" t="s">
        <v>740</v>
      </c>
      <c r="C14" s="383" t="s">
        <v>538</v>
      </c>
      <c r="D14" s="384">
        <v>100530.56</v>
      </c>
      <c r="E14" s="384">
        <v>2683.2</v>
      </c>
      <c r="F14" s="384">
        <v>150169.76</v>
      </c>
      <c r="G14" s="384">
        <v>0</v>
      </c>
      <c r="H14" s="384">
        <v>0</v>
      </c>
      <c r="I14" s="384">
        <v>0</v>
      </c>
      <c r="J14" s="384">
        <v>178.88</v>
      </c>
      <c r="K14" s="384">
        <v>178.88</v>
      </c>
      <c r="L14" s="384">
        <v>0</v>
      </c>
      <c r="M14" s="384">
        <v>89.44</v>
      </c>
      <c r="N14" s="384">
        <v>0</v>
      </c>
      <c r="O14" s="384">
        <v>0</v>
      </c>
      <c r="P14" s="384">
        <v>204280.95999999999</v>
      </c>
      <c r="Q14" s="384">
        <v>0</v>
      </c>
      <c r="R14" s="384">
        <v>0</v>
      </c>
      <c r="S14" s="384">
        <v>0</v>
      </c>
      <c r="T14" s="384">
        <v>178.88</v>
      </c>
      <c r="U14" s="384">
        <v>0</v>
      </c>
      <c r="V14" s="384">
        <v>3219.84</v>
      </c>
      <c r="W14" s="384">
        <v>0</v>
      </c>
      <c r="X14" s="384">
        <v>0</v>
      </c>
      <c r="Y14" s="384">
        <v>258839.36</v>
      </c>
      <c r="Z14" s="384">
        <v>178.88</v>
      </c>
      <c r="AA14" s="384">
        <v>178.88</v>
      </c>
      <c r="AB14" s="384">
        <v>0</v>
      </c>
      <c r="AC14" s="384">
        <v>2772.64</v>
      </c>
      <c r="AD14" s="384">
        <v>0</v>
      </c>
      <c r="AE14" s="384">
        <v>723480.15999999992</v>
      </c>
      <c r="AF14" s="385">
        <f t="shared" si="0"/>
        <v>1.593539072529676E-3</v>
      </c>
    </row>
    <row r="15" spans="2:32" ht="19.8" customHeight="1" x14ac:dyDescent="0.3">
      <c r="B15" s="503"/>
      <c r="C15" s="383" t="s">
        <v>539</v>
      </c>
      <c r="D15" s="384">
        <v>106127966.85890901</v>
      </c>
      <c r="E15" s="384">
        <v>3249909.1789000006</v>
      </c>
      <c r="F15" s="384">
        <v>6523447.4766090009</v>
      </c>
      <c r="G15" s="384">
        <v>539896.08600000001</v>
      </c>
      <c r="H15" s="384">
        <v>292234.82561250002</v>
      </c>
      <c r="I15" s="384">
        <v>80642.886000000013</v>
      </c>
      <c r="J15" s="384">
        <v>280949.31575000001</v>
      </c>
      <c r="K15" s="384">
        <v>5115361.6780000012</v>
      </c>
      <c r="L15" s="384">
        <v>129963.41787500001</v>
      </c>
      <c r="M15" s="384">
        <v>27914.240000000005</v>
      </c>
      <c r="N15" s="384">
        <v>302395.97200000001</v>
      </c>
      <c r="O15" s="384">
        <v>134937.76</v>
      </c>
      <c r="P15" s="384">
        <v>61427573.561533511</v>
      </c>
      <c r="Q15" s="384">
        <v>101320.48000000001</v>
      </c>
      <c r="R15" s="384">
        <v>1503367.25825</v>
      </c>
      <c r="S15" s="384">
        <v>311304.05075000005</v>
      </c>
      <c r="T15" s="384">
        <v>15843999.0378445</v>
      </c>
      <c r="U15" s="384">
        <v>1420546.45625</v>
      </c>
      <c r="V15" s="384">
        <v>2769814.4016000004</v>
      </c>
      <c r="W15" s="384">
        <v>163251.82560000001</v>
      </c>
      <c r="X15" s="384">
        <v>12092.160000000002</v>
      </c>
      <c r="Y15" s="384">
        <v>87825000.201665014</v>
      </c>
      <c r="Z15" s="384">
        <v>3125756.913625</v>
      </c>
      <c r="AA15" s="384">
        <v>20447992.0333125</v>
      </c>
      <c r="AB15" s="384">
        <v>2727268.9936875002</v>
      </c>
      <c r="AC15" s="384">
        <v>2281405.5327625005</v>
      </c>
      <c r="AD15" s="384">
        <v>15100.160000000002</v>
      </c>
      <c r="AE15" s="384">
        <v>322781412.76253593</v>
      </c>
      <c r="AF15" s="385">
        <f t="shared" si="0"/>
        <v>0.7109590857659871</v>
      </c>
    </row>
    <row r="16" spans="2:32" ht="19.8" customHeight="1" x14ac:dyDescent="0.3">
      <c r="B16" s="386" t="s">
        <v>742</v>
      </c>
      <c r="C16" s="386" t="s">
        <v>540</v>
      </c>
      <c r="D16" s="387">
        <v>156000</v>
      </c>
      <c r="E16" s="387">
        <v>21000</v>
      </c>
      <c r="F16" s="387">
        <v>21000</v>
      </c>
      <c r="G16" s="387">
        <v>0</v>
      </c>
      <c r="H16" s="387">
        <v>0</v>
      </c>
      <c r="I16" s="387">
        <v>0</v>
      </c>
      <c r="J16" s="387">
        <v>0</v>
      </c>
      <c r="K16" s="387">
        <v>126000</v>
      </c>
      <c r="L16" s="387">
        <v>0</v>
      </c>
      <c r="M16" s="387">
        <v>0</v>
      </c>
      <c r="N16" s="387">
        <v>0</v>
      </c>
      <c r="O16" s="387">
        <v>0</v>
      </c>
      <c r="P16" s="387">
        <v>390000</v>
      </c>
      <c r="Q16" s="387">
        <v>156000</v>
      </c>
      <c r="R16" s="387">
        <v>0</v>
      </c>
      <c r="S16" s="387">
        <v>234000</v>
      </c>
      <c r="T16" s="387">
        <v>660000</v>
      </c>
      <c r="U16" s="387">
        <v>66000</v>
      </c>
      <c r="V16" s="387">
        <v>0</v>
      </c>
      <c r="W16" s="387">
        <v>0</v>
      </c>
      <c r="X16" s="387">
        <v>0</v>
      </c>
      <c r="Y16" s="387">
        <v>0</v>
      </c>
      <c r="Z16" s="387">
        <v>90000</v>
      </c>
      <c r="AA16" s="387">
        <v>105000</v>
      </c>
      <c r="AB16" s="387">
        <v>0</v>
      </c>
      <c r="AC16" s="387">
        <v>60000</v>
      </c>
      <c r="AD16" s="387">
        <v>0</v>
      </c>
      <c r="AE16" s="387">
        <v>2085000</v>
      </c>
      <c r="AF16" s="388">
        <f t="shared" si="0"/>
        <v>4.5924258188702431E-3</v>
      </c>
    </row>
    <row r="17" spans="2:32" ht="19.8" customHeight="1" x14ac:dyDescent="0.3">
      <c r="B17" s="503" t="s">
        <v>745</v>
      </c>
      <c r="C17" s="383" t="s">
        <v>315</v>
      </c>
      <c r="D17" s="384">
        <v>108652.00216</v>
      </c>
      <c r="E17" s="384">
        <v>0</v>
      </c>
      <c r="F17" s="384">
        <v>0</v>
      </c>
      <c r="G17" s="384">
        <v>0</v>
      </c>
      <c r="H17" s="384">
        <v>0</v>
      </c>
      <c r="I17" s="384">
        <v>0</v>
      </c>
      <c r="J17" s="384">
        <v>0</v>
      </c>
      <c r="K17" s="384">
        <v>0</v>
      </c>
      <c r="L17" s="384">
        <v>0</v>
      </c>
      <c r="M17" s="384">
        <v>0</v>
      </c>
      <c r="N17" s="384">
        <v>0</v>
      </c>
      <c r="O17" s="384">
        <v>0</v>
      </c>
      <c r="P17" s="384">
        <v>3037.7684480000003</v>
      </c>
      <c r="Q17" s="384">
        <v>0</v>
      </c>
      <c r="R17" s="384">
        <v>0</v>
      </c>
      <c r="S17" s="384">
        <v>0</v>
      </c>
      <c r="T17" s="384">
        <v>0</v>
      </c>
      <c r="U17" s="384">
        <v>0</v>
      </c>
      <c r="V17" s="384">
        <v>0</v>
      </c>
      <c r="W17" s="384">
        <v>0</v>
      </c>
      <c r="X17" s="384">
        <v>0</v>
      </c>
      <c r="Y17" s="384">
        <v>0</v>
      </c>
      <c r="Z17" s="384">
        <v>0</v>
      </c>
      <c r="AA17" s="384">
        <v>174327.34780240001</v>
      </c>
      <c r="AB17" s="384">
        <v>16863.066896</v>
      </c>
      <c r="AC17" s="384">
        <v>0</v>
      </c>
      <c r="AD17" s="384">
        <v>0</v>
      </c>
      <c r="AE17" s="384">
        <v>302880.18530640006</v>
      </c>
      <c r="AF17" s="385">
        <f t="shared" si="0"/>
        <v>6.6712459617521125E-4</v>
      </c>
    </row>
    <row r="18" spans="2:32" ht="19.8" customHeight="1" x14ac:dyDescent="0.3">
      <c r="B18" s="503"/>
      <c r="C18" s="383" t="s">
        <v>316</v>
      </c>
      <c r="D18" s="384">
        <v>0</v>
      </c>
      <c r="E18" s="384">
        <v>0</v>
      </c>
      <c r="F18" s="384">
        <v>0</v>
      </c>
      <c r="G18" s="384">
        <v>0</v>
      </c>
      <c r="H18" s="384">
        <v>0</v>
      </c>
      <c r="I18" s="384">
        <v>0</v>
      </c>
      <c r="J18" s="384">
        <v>0</v>
      </c>
      <c r="K18" s="384">
        <v>0</v>
      </c>
      <c r="L18" s="384">
        <v>0</v>
      </c>
      <c r="M18" s="384">
        <v>0</v>
      </c>
      <c r="N18" s="384">
        <v>0</v>
      </c>
      <c r="O18" s="384">
        <v>0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0</v>
      </c>
      <c r="W18" s="384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677700</v>
      </c>
      <c r="AE18" s="384">
        <v>677700</v>
      </c>
      <c r="AF18" s="385">
        <f t="shared" si="0"/>
        <v>1.4927035863061698E-3</v>
      </c>
    </row>
    <row r="19" spans="2:32" ht="19.8" customHeight="1" x14ac:dyDescent="0.3">
      <c r="B19" s="503"/>
      <c r="C19" s="383" t="s">
        <v>319</v>
      </c>
      <c r="D19" s="384">
        <v>27970.385999999999</v>
      </c>
      <c r="E19" s="384">
        <v>0</v>
      </c>
      <c r="F19" s="384">
        <v>0</v>
      </c>
      <c r="G19" s="384">
        <v>0</v>
      </c>
      <c r="H19" s="384">
        <v>0</v>
      </c>
      <c r="I19" s="384">
        <v>0</v>
      </c>
      <c r="J19" s="384">
        <v>0</v>
      </c>
      <c r="K19" s="384">
        <v>26700</v>
      </c>
      <c r="L19" s="384">
        <v>0</v>
      </c>
      <c r="M19" s="384">
        <v>0</v>
      </c>
      <c r="N19" s="384">
        <v>0</v>
      </c>
      <c r="O19" s="384">
        <v>1278.9299999999998</v>
      </c>
      <c r="P19" s="384">
        <v>82887.213000000003</v>
      </c>
      <c r="Q19" s="384">
        <v>0</v>
      </c>
      <c r="R19" s="384">
        <v>0</v>
      </c>
      <c r="S19" s="384">
        <v>0</v>
      </c>
      <c r="T19" s="384">
        <v>854.40000000000009</v>
      </c>
      <c r="U19" s="384">
        <v>0</v>
      </c>
      <c r="V19" s="384">
        <v>555.36</v>
      </c>
      <c r="W19" s="384">
        <v>0</v>
      </c>
      <c r="X19" s="384">
        <v>0</v>
      </c>
      <c r="Y19" s="384">
        <v>0</v>
      </c>
      <c r="Z19" s="384">
        <v>0</v>
      </c>
      <c r="AA19" s="384">
        <v>580.99200000000008</v>
      </c>
      <c r="AB19" s="384">
        <v>0</v>
      </c>
      <c r="AC19" s="384">
        <v>48868.832000000002</v>
      </c>
      <c r="AD19" s="384">
        <v>0</v>
      </c>
      <c r="AE19" s="384">
        <v>189696.11299999995</v>
      </c>
      <c r="AF19" s="385">
        <f t="shared" si="0"/>
        <v>4.1782509692111608E-4</v>
      </c>
    </row>
    <row r="20" spans="2:32" ht="19.8" customHeight="1" x14ac:dyDescent="0.3">
      <c r="B20" s="503"/>
      <c r="C20" s="383" t="s">
        <v>320</v>
      </c>
      <c r="D20" s="384">
        <v>84456.329999999987</v>
      </c>
      <c r="E20" s="384">
        <v>3737.2999999999997</v>
      </c>
      <c r="F20" s="384">
        <v>2279.7150000000001</v>
      </c>
      <c r="G20" s="384">
        <v>264.38499999999999</v>
      </c>
      <c r="H20" s="384">
        <v>8561.59</v>
      </c>
      <c r="I20" s="384">
        <v>0</v>
      </c>
      <c r="J20" s="384">
        <v>651.69999999999993</v>
      </c>
      <c r="K20" s="384">
        <v>11494.335000000001</v>
      </c>
      <c r="L20" s="384">
        <v>0</v>
      </c>
      <c r="M20" s="384">
        <v>0</v>
      </c>
      <c r="N20" s="384">
        <v>0</v>
      </c>
      <c r="O20" s="384">
        <v>2455.37</v>
      </c>
      <c r="P20" s="384">
        <v>64333.904999999999</v>
      </c>
      <c r="Q20" s="384">
        <v>2083.54</v>
      </c>
      <c r="R20" s="384">
        <v>5158.7849999999999</v>
      </c>
      <c r="S20" s="384">
        <v>0</v>
      </c>
      <c r="T20" s="384">
        <v>9497.4349999999995</v>
      </c>
      <c r="U20" s="384">
        <v>0</v>
      </c>
      <c r="V20" s="384">
        <v>3206.82</v>
      </c>
      <c r="W20" s="384">
        <v>0</v>
      </c>
      <c r="X20" s="384">
        <v>102.03</v>
      </c>
      <c r="Y20" s="384">
        <v>14476.1</v>
      </c>
      <c r="Z20" s="384">
        <v>7900.4849999999997</v>
      </c>
      <c r="AA20" s="384">
        <v>10351.959999999999</v>
      </c>
      <c r="AB20" s="384">
        <v>66.5</v>
      </c>
      <c r="AC20" s="384">
        <v>25449.55</v>
      </c>
      <c r="AD20" s="384">
        <v>0</v>
      </c>
      <c r="AE20" s="384">
        <v>256527.83499999996</v>
      </c>
      <c r="AF20" s="385">
        <f t="shared" si="0"/>
        <v>5.650288022603767E-4</v>
      </c>
    </row>
    <row r="21" spans="2:32" ht="19.8" customHeight="1" x14ac:dyDescent="0.3">
      <c r="B21" s="503"/>
      <c r="C21" s="383" t="s">
        <v>322</v>
      </c>
      <c r="D21" s="384">
        <v>8299.1200000000008</v>
      </c>
      <c r="E21" s="384">
        <v>3144.1600000000003</v>
      </c>
      <c r="F21" s="384">
        <v>0</v>
      </c>
      <c r="G21" s="384">
        <v>0</v>
      </c>
      <c r="H21" s="384">
        <v>0</v>
      </c>
      <c r="I21" s="384">
        <v>0</v>
      </c>
      <c r="J21" s="384">
        <v>0</v>
      </c>
      <c r="K21" s="384">
        <v>0</v>
      </c>
      <c r="L21" s="384">
        <v>0</v>
      </c>
      <c r="M21" s="384">
        <v>0</v>
      </c>
      <c r="N21" s="384">
        <v>0</v>
      </c>
      <c r="O21" s="384">
        <v>0</v>
      </c>
      <c r="P21" s="384">
        <v>0</v>
      </c>
      <c r="Q21" s="384">
        <v>0</v>
      </c>
      <c r="R21" s="384">
        <v>0</v>
      </c>
      <c r="S21" s="384">
        <v>109.68</v>
      </c>
      <c r="T21" s="384">
        <v>0</v>
      </c>
      <c r="U21" s="384">
        <v>0</v>
      </c>
      <c r="V21" s="384">
        <v>658.08</v>
      </c>
      <c r="W21" s="384">
        <v>0</v>
      </c>
      <c r="X21" s="384">
        <v>0</v>
      </c>
      <c r="Y21" s="384">
        <v>0</v>
      </c>
      <c r="Z21" s="384">
        <v>1590.3600000000001</v>
      </c>
      <c r="AA21" s="384">
        <v>566.68000000000006</v>
      </c>
      <c r="AB21" s="384">
        <v>0</v>
      </c>
      <c r="AC21" s="384">
        <v>0</v>
      </c>
      <c r="AD21" s="384">
        <v>0</v>
      </c>
      <c r="AE21" s="384">
        <v>14368.080000000002</v>
      </c>
      <c r="AF21" s="385">
        <f t="shared" si="0"/>
        <v>3.1647166215632218E-5</v>
      </c>
    </row>
    <row r="22" spans="2:32" ht="19.8" customHeight="1" x14ac:dyDescent="0.3">
      <c r="B22" s="503"/>
      <c r="C22" s="383" t="s">
        <v>339</v>
      </c>
      <c r="D22" s="384">
        <v>47804</v>
      </c>
      <c r="E22" s="384">
        <v>56000</v>
      </c>
      <c r="F22" s="384">
        <v>23112</v>
      </c>
      <c r="G22" s="384">
        <v>2500</v>
      </c>
      <c r="H22" s="384">
        <v>9840</v>
      </c>
      <c r="I22" s="384">
        <v>0</v>
      </c>
      <c r="J22" s="384">
        <v>260</v>
      </c>
      <c r="K22" s="384">
        <v>0</v>
      </c>
      <c r="L22" s="384">
        <v>0</v>
      </c>
      <c r="M22" s="384">
        <v>78780</v>
      </c>
      <c r="N22" s="384">
        <v>0</v>
      </c>
      <c r="O22" s="384">
        <v>18440</v>
      </c>
      <c r="P22" s="384">
        <v>44444</v>
      </c>
      <c r="Q22" s="384">
        <v>1040</v>
      </c>
      <c r="R22" s="384">
        <v>18480</v>
      </c>
      <c r="S22" s="384">
        <v>153060</v>
      </c>
      <c r="T22" s="384">
        <v>4900</v>
      </c>
      <c r="U22" s="384">
        <v>0</v>
      </c>
      <c r="V22" s="384">
        <v>14680</v>
      </c>
      <c r="W22" s="384">
        <v>0</v>
      </c>
      <c r="X22" s="384">
        <v>0</v>
      </c>
      <c r="Y22" s="384">
        <v>32500</v>
      </c>
      <c r="Z22" s="384">
        <v>41860</v>
      </c>
      <c r="AA22" s="384">
        <v>32476</v>
      </c>
      <c r="AB22" s="384">
        <v>9580</v>
      </c>
      <c r="AC22" s="384">
        <v>50000</v>
      </c>
      <c r="AD22" s="384">
        <v>0</v>
      </c>
      <c r="AE22" s="384">
        <v>639756</v>
      </c>
      <c r="AF22" s="385">
        <f t="shared" si="0"/>
        <v>1.409128044209665E-3</v>
      </c>
    </row>
    <row r="23" spans="2:32" ht="19.8" customHeight="1" x14ac:dyDescent="0.3">
      <c r="B23" s="503"/>
      <c r="C23" s="383" t="s">
        <v>327</v>
      </c>
      <c r="D23" s="384">
        <v>0</v>
      </c>
      <c r="E23" s="384">
        <v>0</v>
      </c>
      <c r="F23" s="384">
        <v>0</v>
      </c>
      <c r="G23" s="384">
        <v>0</v>
      </c>
      <c r="H23" s="384">
        <v>39.184500000000007</v>
      </c>
      <c r="I23" s="384">
        <v>0</v>
      </c>
      <c r="J23" s="384">
        <v>0</v>
      </c>
      <c r="K23" s="384">
        <v>0</v>
      </c>
      <c r="L23" s="384">
        <v>0</v>
      </c>
      <c r="M23" s="384">
        <v>0</v>
      </c>
      <c r="N23" s="384">
        <v>0</v>
      </c>
      <c r="O23" s="384">
        <v>0</v>
      </c>
      <c r="P23" s="384">
        <v>2026007.3250000002</v>
      </c>
      <c r="Q23" s="384">
        <v>0</v>
      </c>
      <c r="R23" s="384">
        <v>0</v>
      </c>
      <c r="S23" s="384">
        <v>0</v>
      </c>
      <c r="T23" s="384">
        <v>0</v>
      </c>
      <c r="U23" s="384">
        <v>0</v>
      </c>
      <c r="V23" s="384">
        <v>0</v>
      </c>
      <c r="W23" s="384">
        <v>0</v>
      </c>
      <c r="X23" s="384">
        <v>0</v>
      </c>
      <c r="Y23" s="384">
        <v>0</v>
      </c>
      <c r="Z23" s="384">
        <v>12181.276</v>
      </c>
      <c r="AA23" s="384">
        <v>0</v>
      </c>
      <c r="AB23" s="384">
        <v>0</v>
      </c>
      <c r="AC23" s="384">
        <v>5364.2974999999997</v>
      </c>
      <c r="AD23" s="384">
        <v>0</v>
      </c>
      <c r="AE23" s="384">
        <v>2043592.0830000003</v>
      </c>
      <c r="AF23" s="385">
        <f t="shared" si="0"/>
        <v>4.5012206451837044E-3</v>
      </c>
    </row>
    <row r="24" spans="2:32" ht="19.8" customHeight="1" x14ac:dyDescent="0.3">
      <c r="B24" s="503"/>
      <c r="C24" s="383" t="s">
        <v>541</v>
      </c>
      <c r="D24" s="384">
        <v>4092</v>
      </c>
      <c r="E24" s="384">
        <v>47.3</v>
      </c>
      <c r="F24" s="384">
        <v>0</v>
      </c>
      <c r="G24" s="384">
        <v>0</v>
      </c>
      <c r="H24" s="384">
        <v>0</v>
      </c>
      <c r="I24" s="384">
        <v>0</v>
      </c>
      <c r="J24" s="384">
        <v>0</v>
      </c>
      <c r="K24" s="384">
        <v>0</v>
      </c>
      <c r="L24" s="384">
        <v>0</v>
      </c>
      <c r="M24" s="384">
        <v>0</v>
      </c>
      <c r="N24" s="384">
        <v>0</v>
      </c>
      <c r="O24" s="384">
        <v>99</v>
      </c>
      <c r="P24" s="384">
        <v>964.7</v>
      </c>
      <c r="Q24" s="384">
        <v>209</v>
      </c>
      <c r="R24" s="384">
        <v>0</v>
      </c>
      <c r="S24" s="384">
        <v>0</v>
      </c>
      <c r="T24" s="384">
        <v>0</v>
      </c>
      <c r="U24" s="384">
        <v>50.599999999999994</v>
      </c>
      <c r="V24" s="384">
        <v>150.69999999999999</v>
      </c>
      <c r="W24" s="384">
        <v>0</v>
      </c>
      <c r="X24" s="384">
        <v>0</v>
      </c>
      <c r="Y24" s="384">
        <v>0</v>
      </c>
      <c r="Z24" s="384">
        <v>508.20000000000005</v>
      </c>
      <c r="AA24" s="384">
        <v>2070.1999999999998</v>
      </c>
      <c r="AB24" s="384">
        <v>0</v>
      </c>
      <c r="AC24" s="384">
        <v>0</v>
      </c>
      <c r="AD24" s="384">
        <v>0</v>
      </c>
      <c r="AE24" s="384">
        <v>8191.7</v>
      </c>
      <c r="AF24" s="385">
        <f t="shared" si="0"/>
        <v>1.8043057352728716E-5</v>
      </c>
    </row>
    <row r="25" spans="2:32" ht="19.8" customHeight="1" x14ac:dyDescent="0.3">
      <c r="B25" s="503"/>
      <c r="C25" s="383" t="s">
        <v>542</v>
      </c>
      <c r="D25" s="384">
        <v>37414.130000000005</v>
      </c>
      <c r="E25" s="384">
        <v>8101.4700000000012</v>
      </c>
      <c r="F25" s="384">
        <v>3495.5699999999997</v>
      </c>
      <c r="G25" s="384">
        <v>3432.91</v>
      </c>
      <c r="H25" s="384">
        <v>109.2</v>
      </c>
      <c r="I25" s="384">
        <v>0</v>
      </c>
      <c r="J25" s="384">
        <v>0</v>
      </c>
      <c r="K25" s="384">
        <v>4591.08</v>
      </c>
      <c r="L25" s="384">
        <v>64.09</v>
      </c>
      <c r="M25" s="384">
        <v>0</v>
      </c>
      <c r="N25" s="384">
        <v>0</v>
      </c>
      <c r="O25" s="384">
        <v>291.84999999999997</v>
      </c>
      <c r="P25" s="384">
        <v>394.28999999999996</v>
      </c>
      <c r="Q25" s="384">
        <v>2282.02</v>
      </c>
      <c r="R25" s="384">
        <v>429</v>
      </c>
      <c r="S25" s="384">
        <v>0</v>
      </c>
      <c r="T25" s="384">
        <v>40020.5</v>
      </c>
      <c r="U25" s="384">
        <v>24116.559999999998</v>
      </c>
      <c r="V25" s="384">
        <v>1720.1599999999999</v>
      </c>
      <c r="W25" s="384">
        <v>0</v>
      </c>
      <c r="X25" s="384">
        <v>252.33</v>
      </c>
      <c r="Y25" s="384">
        <v>16530.93</v>
      </c>
      <c r="Z25" s="384">
        <v>11918.01</v>
      </c>
      <c r="AA25" s="384">
        <v>881.14</v>
      </c>
      <c r="AB25" s="384">
        <v>0</v>
      </c>
      <c r="AC25" s="384">
        <v>3718.13</v>
      </c>
      <c r="AD25" s="384">
        <v>0</v>
      </c>
      <c r="AE25" s="384">
        <v>159763.37</v>
      </c>
      <c r="AF25" s="385">
        <f t="shared" si="0"/>
        <v>3.5189516800849862E-4</v>
      </c>
    </row>
    <row r="26" spans="2:32" ht="19.8" customHeight="1" x14ac:dyDescent="0.3">
      <c r="B26" s="503"/>
      <c r="C26" s="383" t="s">
        <v>340</v>
      </c>
      <c r="D26" s="384">
        <v>27500</v>
      </c>
      <c r="E26" s="384">
        <v>19250</v>
      </c>
      <c r="F26" s="384">
        <v>0</v>
      </c>
      <c r="G26" s="384">
        <v>0</v>
      </c>
      <c r="H26" s="384">
        <v>0</v>
      </c>
      <c r="I26" s="384">
        <v>0</v>
      </c>
      <c r="J26" s="384">
        <v>0</v>
      </c>
      <c r="K26" s="384">
        <v>11000</v>
      </c>
      <c r="L26" s="384">
        <v>0</v>
      </c>
      <c r="M26" s="384">
        <v>0</v>
      </c>
      <c r="N26" s="384">
        <v>0</v>
      </c>
      <c r="O26" s="384">
        <v>0</v>
      </c>
      <c r="P26" s="384">
        <v>0</v>
      </c>
      <c r="Q26" s="384">
        <v>0</v>
      </c>
      <c r="R26" s="384">
        <v>0</v>
      </c>
      <c r="S26" s="384">
        <v>22000</v>
      </c>
      <c r="T26" s="384">
        <v>8800</v>
      </c>
      <c r="U26" s="384">
        <v>0</v>
      </c>
      <c r="V26" s="384">
        <v>0</v>
      </c>
      <c r="W26" s="384">
        <v>0</v>
      </c>
      <c r="X26" s="384">
        <v>0</v>
      </c>
      <c r="Y26" s="384">
        <v>23100</v>
      </c>
      <c r="Z26" s="384">
        <v>0</v>
      </c>
      <c r="AA26" s="384">
        <v>0</v>
      </c>
      <c r="AB26" s="384">
        <v>0</v>
      </c>
      <c r="AC26" s="384">
        <v>0</v>
      </c>
      <c r="AD26" s="384">
        <v>0</v>
      </c>
      <c r="AE26" s="384">
        <v>111650</v>
      </c>
      <c r="AF26" s="385">
        <f t="shared" si="0"/>
        <v>2.4592054804645691E-4</v>
      </c>
    </row>
    <row r="27" spans="2:32" ht="19.8" customHeight="1" x14ac:dyDescent="0.3">
      <c r="B27" s="503"/>
      <c r="C27" s="383" t="s">
        <v>328</v>
      </c>
      <c r="D27" s="384">
        <v>16500</v>
      </c>
      <c r="E27" s="384">
        <v>0</v>
      </c>
      <c r="F27" s="384">
        <v>0</v>
      </c>
      <c r="G27" s="384">
        <v>0</v>
      </c>
      <c r="H27" s="384">
        <v>0</v>
      </c>
      <c r="I27" s="384">
        <v>0</v>
      </c>
      <c r="J27" s="384">
        <v>0</v>
      </c>
      <c r="K27" s="384">
        <v>0</v>
      </c>
      <c r="L27" s="384">
        <v>0</v>
      </c>
      <c r="M27" s="384">
        <v>0</v>
      </c>
      <c r="N27" s="384">
        <v>0</v>
      </c>
      <c r="O27" s="384">
        <v>0</v>
      </c>
      <c r="P27" s="384">
        <v>0</v>
      </c>
      <c r="Q27" s="384">
        <v>0</v>
      </c>
      <c r="R27" s="384">
        <v>0</v>
      </c>
      <c r="S27" s="384">
        <v>8250</v>
      </c>
      <c r="T27" s="384">
        <v>0</v>
      </c>
      <c r="U27" s="384">
        <v>0</v>
      </c>
      <c r="V27" s="384">
        <v>0</v>
      </c>
      <c r="W27" s="384">
        <v>0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0</v>
      </c>
      <c r="AD27" s="384">
        <v>0</v>
      </c>
      <c r="AE27" s="384">
        <v>24750</v>
      </c>
      <c r="AF27" s="385">
        <f t="shared" si="0"/>
        <v>5.4514407202416561E-5</v>
      </c>
    </row>
    <row r="28" spans="2:32" ht="19.8" customHeight="1" x14ac:dyDescent="0.3">
      <c r="B28" s="503"/>
      <c r="C28" s="383" t="s">
        <v>329</v>
      </c>
      <c r="D28" s="384">
        <v>4222.13</v>
      </c>
      <c r="E28" s="384">
        <v>503.58000000000004</v>
      </c>
      <c r="F28" s="384">
        <v>48.400000000000006</v>
      </c>
      <c r="G28" s="384">
        <v>0</v>
      </c>
      <c r="H28" s="384">
        <v>0</v>
      </c>
      <c r="I28" s="384">
        <v>0</v>
      </c>
      <c r="J28" s="384">
        <v>0</v>
      </c>
      <c r="K28" s="384">
        <v>24.200000000000003</v>
      </c>
      <c r="L28" s="384">
        <v>0</v>
      </c>
      <c r="M28" s="384">
        <v>0</v>
      </c>
      <c r="N28" s="384">
        <v>0</v>
      </c>
      <c r="O28" s="384">
        <v>0</v>
      </c>
      <c r="P28" s="384">
        <v>187.33</v>
      </c>
      <c r="Q28" s="384">
        <v>0</v>
      </c>
      <c r="R28" s="384">
        <v>0</v>
      </c>
      <c r="S28" s="384">
        <v>77</v>
      </c>
      <c r="T28" s="384">
        <v>259.60000000000002</v>
      </c>
      <c r="U28" s="384">
        <v>0</v>
      </c>
      <c r="V28" s="384">
        <v>1009.8</v>
      </c>
      <c r="W28" s="384">
        <v>0</v>
      </c>
      <c r="X28" s="384">
        <v>0</v>
      </c>
      <c r="Y28" s="384">
        <v>126.5</v>
      </c>
      <c r="Z28" s="384">
        <v>77</v>
      </c>
      <c r="AA28" s="384">
        <v>701.8</v>
      </c>
      <c r="AB28" s="384">
        <v>0</v>
      </c>
      <c r="AC28" s="384">
        <v>666.93000000000006</v>
      </c>
      <c r="AD28" s="384">
        <v>1565.63</v>
      </c>
      <c r="AE28" s="384">
        <v>9469.9</v>
      </c>
      <c r="AF28" s="385">
        <f t="shared" si="0"/>
        <v>2.0858423626915738E-5</v>
      </c>
    </row>
    <row r="29" spans="2:32" ht="19.8" customHeight="1" x14ac:dyDescent="0.3">
      <c r="B29" s="503"/>
      <c r="C29" s="383" t="s">
        <v>330</v>
      </c>
      <c r="D29" s="384">
        <v>8634726.4000000004</v>
      </c>
      <c r="E29" s="384">
        <v>2878276.8</v>
      </c>
      <c r="F29" s="384">
        <v>3008556.8</v>
      </c>
      <c r="G29" s="384">
        <v>29100.799999999999</v>
      </c>
      <c r="H29" s="384">
        <v>65468.800000000003</v>
      </c>
      <c r="I29" s="384">
        <v>51459.199999999997</v>
      </c>
      <c r="J29" s="384">
        <v>110947.2</v>
      </c>
      <c r="K29" s="384">
        <v>3054123.2</v>
      </c>
      <c r="L29" s="384">
        <v>22857.599999999999</v>
      </c>
      <c r="M29" s="384">
        <v>25504</v>
      </c>
      <c r="N29" s="384">
        <v>11462.4</v>
      </c>
      <c r="O29" s="384">
        <v>907753.6</v>
      </c>
      <c r="P29" s="384">
        <v>5095897.5999999996</v>
      </c>
      <c r="Q29" s="384">
        <v>115414.39999999999</v>
      </c>
      <c r="R29" s="384">
        <v>29515.200000000001</v>
      </c>
      <c r="S29" s="384">
        <v>543824</v>
      </c>
      <c r="T29" s="384">
        <v>562296</v>
      </c>
      <c r="U29" s="384">
        <v>57516.800000000003</v>
      </c>
      <c r="V29" s="384">
        <v>81803.199999999997</v>
      </c>
      <c r="W29" s="384">
        <v>27244.799999999999</v>
      </c>
      <c r="X29" s="384">
        <v>8864</v>
      </c>
      <c r="Y29" s="384">
        <v>4968003.2</v>
      </c>
      <c r="Z29" s="384">
        <v>636214.4</v>
      </c>
      <c r="AA29" s="384">
        <v>2171891.2000000002</v>
      </c>
      <c r="AB29" s="384">
        <v>2300.8000000000002</v>
      </c>
      <c r="AC29" s="384">
        <v>2650075.2000000002</v>
      </c>
      <c r="AD29" s="384">
        <v>0</v>
      </c>
      <c r="AE29" s="384">
        <v>35751097.600000001</v>
      </c>
      <c r="AF29" s="385">
        <f t="shared" si="0"/>
        <v>7.8745450202009598E-2</v>
      </c>
    </row>
    <row r="30" spans="2:32" ht="19.8" customHeight="1" x14ac:dyDescent="0.3">
      <c r="B30" s="503"/>
      <c r="C30" s="383" t="s">
        <v>333</v>
      </c>
      <c r="D30" s="384">
        <v>98232</v>
      </c>
      <c r="E30" s="384">
        <v>56</v>
      </c>
      <c r="F30" s="384">
        <v>296</v>
      </c>
      <c r="G30" s="384">
        <v>0</v>
      </c>
      <c r="H30" s="384">
        <v>112</v>
      </c>
      <c r="I30" s="384">
        <v>0</v>
      </c>
      <c r="J30" s="384">
        <v>0</v>
      </c>
      <c r="K30" s="384">
        <v>368</v>
      </c>
      <c r="L30" s="384">
        <v>0</v>
      </c>
      <c r="M30" s="384">
        <v>0</v>
      </c>
      <c r="N30" s="384">
        <v>0</v>
      </c>
      <c r="O30" s="384">
        <v>0</v>
      </c>
      <c r="P30" s="384">
        <v>688</v>
      </c>
      <c r="Q30" s="384">
        <v>0</v>
      </c>
      <c r="R30" s="384">
        <v>904</v>
      </c>
      <c r="S30" s="384">
        <v>496</v>
      </c>
      <c r="T30" s="384">
        <v>0</v>
      </c>
      <c r="U30" s="384">
        <v>0</v>
      </c>
      <c r="V30" s="384">
        <v>0</v>
      </c>
      <c r="W30" s="384">
        <v>0</v>
      </c>
      <c r="X30" s="384">
        <v>0</v>
      </c>
      <c r="Y30" s="384">
        <v>256</v>
      </c>
      <c r="Z30" s="384">
        <v>176</v>
      </c>
      <c r="AA30" s="384">
        <v>1206224</v>
      </c>
      <c r="AB30" s="384">
        <v>14088</v>
      </c>
      <c r="AC30" s="384">
        <v>0</v>
      </c>
      <c r="AD30" s="384">
        <v>0</v>
      </c>
      <c r="AE30" s="384">
        <v>1321896</v>
      </c>
      <c r="AF30" s="385">
        <f t="shared" si="0"/>
        <v>2.9116111847776018E-3</v>
      </c>
    </row>
    <row r="31" spans="2:32" ht="19.8" customHeight="1" x14ac:dyDescent="0.3">
      <c r="B31" s="503"/>
      <c r="C31" s="383" t="s">
        <v>334</v>
      </c>
      <c r="D31" s="384">
        <v>796.95</v>
      </c>
      <c r="E31" s="384">
        <v>0</v>
      </c>
      <c r="F31" s="384">
        <v>0</v>
      </c>
      <c r="G31" s="384">
        <v>0</v>
      </c>
      <c r="H31" s="384">
        <v>1275.1200000000001</v>
      </c>
      <c r="I31" s="384">
        <v>531.30000000000007</v>
      </c>
      <c r="J31" s="384">
        <v>371.91</v>
      </c>
      <c r="K31" s="384">
        <v>442.75</v>
      </c>
      <c r="L31" s="384">
        <v>0</v>
      </c>
      <c r="M31" s="384">
        <v>0</v>
      </c>
      <c r="N31" s="384">
        <v>0</v>
      </c>
      <c r="O31" s="384">
        <v>106.26</v>
      </c>
      <c r="P31" s="384">
        <v>0</v>
      </c>
      <c r="Q31" s="384">
        <v>0</v>
      </c>
      <c r="R31" s="384">
        <v>0</v>
      </c>
      <c r="S31" s="384">
        <v>0</v>
      </c>
      <c r="T31" s="384">
        <v>51.713200000000001</v>
      </c>
      <c r="U31" s="384">
        <v>5757.5210000000006</v>
      </c>
      <c r="V31" s="384">
        <v>3719.1000000000004</v>
      </c>
      <c r="W31" s="384">
        <v>0</v>
      </c>
      <c r="X31" s="384">
        <v>0</v>
      </c>
      <c r="Y31" s="384">
        <v>0</v>
      </c>
      <c r="Z31" s="384">
        <v>0</v>
      </c>
      <c r="AA31" s="384">
        <v>3652.6</v>
      </c>
      <c r="AB31" s="384">
        <v>0</v>
      </c>
      <c r="AC31" s="384">
        <v>1332.6775</v>
      </c>
      <c r="AD31" s="384">
        <v>0</v>
      </c>
      <c r="AE31" s="384">
        <v>18037.901699999999</v>
      </c>
      <c r="AF31" s="385">
        <f t="shared" si="0"/>
        <v>3.9730323973776233E-5</v>
      </c>
    </row>
    <row r="32" spans="2:32" ht="19.8" customHeight="1" x14ac:dyDescent="0.3">
      <c r="B32" s="503"/>
      <c r="C32" s="383" t="s">
        <v>336</v>
      </c>
      <c r="D32" s="384">
        <v>36600</v>
      </c>
      <c r="E32" s="384">
        <v>0</v>
      </c>
      <c r="F32" s="384">
        <v>54900</v>
      </c>
      <c r="G32" s="384">
        <v>0</v>
      </c>
      <c r="H32" s="384">
        <v>0</v>
      </c>
      <c r="I32" s="384">
        <v>0</v>
      </c>
      <c r="J32" s="384">
        <v>0</v>
      </c>
      <c r="K32" s="384">
        <v>0</v>
      </c>
      <c r="L32" s="384">
        <v>0</v>
      </c>
      <c r="M32" s="384">
        <v>0</v>
      </c>
      <c r="N32" s="384">
        <v>0</v>
      </c>
      <c r="O32" s="384">
        <v>0</v>
      </c>
      <c r="P32" s="384">
        <v>91500</v>
      </c>
      <c r="Q32" s="384">
        <v>0</v>
      </c>
      <c r="R32" s="384">
        <v>0</v>
      </c>
      <c r="S32" s="384">
        <v>0</v>
      </c>
      <c r="T32" s="384">
        <v>0</v>
      </c>
      <c r="U32" s="384">
        <v>0</v>
      </c>
      <c r="V32" s="384">
        <v>0</v>
      </c>
      <c r="W32" s="384">
        <v>0</v>
      </c>
      <c r="X32" s="384">
        <v>0</v>
      </c>
      <c r="Y32" s="384">
        <v>0</v>
      </c>
      <c r="Z32" s="384">
        <v>0</v>
      </c>
      <c r="AA32" s="384">
        <v>0</v>
      </c>
      <c r="AB32" s="384">
        <v>0</v>
      </c>
      <c r="AC32" s="384">
        <v>0</v>
      </c>
      <c r="AD32" s="384">
        <v>0</v>
      </c>
      <c r="AE32" s="384">
        <v>183000</v>
      </c>
      <c r="AF32" s="385">
        <f t="shared" si="0"/>
        <v>4.0307622295120122E-4</v>
      </c>
    </row>
    <row r="33" spans="2:32" ht="19.8" customHeight="1" x14ac:dyDescent="0.3">
      <c r="B33" s="503"/>
      <c r="C33" s="383" t="s">
        <v>337</v>
      </c>
      <c r="D33" s="384">
        <v>9598.68</v>
      </c>
      <c r="E33" s="384">
        <v>936</v>
      </c>
      <c r="F33" s="384">
        <v>0</v>
      </c>
      <c r="G33" s="384">
        <v>0</v>
      </c>
      <c r="H33" s="384">
        <v>0</v>
      </c>
      <c r="I33" s="384">
        <v>0</v>
      </c>
      <c r="J33" s="384">
        <v>0</v>
      </c>
      <c r="K33" s="384">
        <v>5007.5999999999995</v>
      </c>
      <c r="L33" s="384">
        <v>0</v>
      </c>
      <c r="M33" s="384">
        <v>0</v>
      </c>
      <c r="N33" s="384">
        <v>0</v>
      </c>
      <c r="O33" s="384">
        <v>468</v>
      </c>
      <c r="P33" s="384">
        <v>2340</v>
      </c>
      <c r="Q33" s="384">
        <v>185.328</v>
      </c>
      <c r="R33" s="384">
        <v>1872</v>
      </c>
      <c r="S33" s="384">
        <v>505.43999999999994</v>
      </c>
      <c r="T33" s="384">
        <v>12468.924000000001</v>
      </c>
      <c r="U33" s="384">
        <v>0</v>
      </c>
      <c r="V33" s="384">
        <v>0</v>
      </c>
      <c r="W33" s="384">
        <v>0</v>
      </c>
      <c r="X33" s="384">
        <v>0</v>
      </c>
      <c r="Y33" s="384">
        <v>2340</v>
      </c>
      <c r="Z33" s="384">
        <v>936</v>
      </c>
      <c r="AA33" s="384">
        <v>0</v>
      </c>
      <c r="AB33" s="384">
        <v>0</v>
      </c>
      <c r="AC33" s="384">
        <v>0</v>
      </c>
      <c r="AD33" s="384">
        <v>0</v>
      </c>
      <c r="AE33" s="384">
        <v>36657.972000000002</v>
      </c>
      <c r="AF33" s="385">
        <f t="shared" si="0"/>
        <v>8.0742933851425639E-5</v>
      </c>
    </row>
    <row r="34" spans="2:32" ht="19.8" customHeight="1" x14ac:dyDescent="0.3">
      <c r="B34" s="503"/>
      <c r="C34" s="383" t="s">
        <v>338</v>
      </c>
      <c r="D34" s="384">
        <v>20636</v>
      </c>
      <c r="E34" s="384">
        <v>0</v>
      </c>
      <c r="F34" s="384">
        <v>2251.2000000000003</v>
      </c>
      <c r="G34" s="384">
        <v>0</v>
      </c>
      <c r="H34" s="384">
        <v>0</v>
      </c>
      <c r="I34" s="384">
        <v>0</v>
      </c>
      <c r="J34" s="384">
        <v>0</v>
      </c>
      <c r="K34" s="384">
        <v>0</v>
      </c>
      <c r="L34" s="384">
        <v>0</v>
      </c>
      <c r="M34" s="384">
        <v>0</v>
      </c>
      <c r="N34" s="384">
        <v>0</v>
      </c>
      <c r="O34" s="384">
        <v>0</v>
      </c>
      <c r="P34" s="384">
        <v>33768</v>
      </c>
      <c r="Q34" s="384">
        <v>1313.2</v>
      </c>
      <c r="R34" s="384">
        <v>0</v>
      </c>
      <c r="S34" s="384">
        <v>3376.8</v>
      </c>
      <c r="T34" s="384">
        <v>18384.800000000003</v>
      </c>
      <c r="U34" s="384">
        <v>0</v>
      </c>
      <c r="V34" s="384">
        <v>0</v>
      </c>
      <c r="W34" s="384">
        <v>0</v>
      </c>
      <c r="X34" s="384">
        <v>0</v>
      </c>
      <c r="Y34" s="384">
        <v>7504.0000000000009</v>
      </c>
      <c r="Z34" s="384">
        <v>0</v>
      </c>
      <c r="AA34" s="384">
        <v>6003.2000000000007</v>
      </c>
      <c r="AB34" s="384">
        <v>0</v>
      </c>
      <c r="AC34" s="384">
        <v>0</v>
      </c>
      <c r="AD34" s="384">
        <v>0</v>
      </c>
      <c r="AE34" s="384">
        <v>93237.2</v>
      </c>
      <c r="AF34" s="385">
        <f t="shared" si="0"/>
        <v>2.0536447221063245E-4</v>
      </c>
    </row>
    <row r="35" spans="2:32" ht="19.8" customHeight="1" x14ac:dyDescent="0.3">
      <c r="B35" s="502" t="s">
        <v>748</v>
      </c>
      <c r="C35" s="386" t="s">
        <v>370</v>
      </c>
      <c r="D35" s="387">
        <v>0</v>
      </c>
      <c r="E35" s="387">
        <v>0</v>
      </c>
      <c r="F35" s="387">
        <v>0</v>
      </c>
      <c r="G35" s="387">
        <v>0</v>
      </c>
      <c r="H35" s="387">
        <v>0</v>
      </c>
      <c r="I35" s="387">
        <v>0</v>
      </c>
      <c r="J35" s="387">
        <v>0</v>
      </c>
      <c r="K35" s="387">
        <v>0</v>
      </c>
      <c r="L35" s="387">
        <v>0</v>
      </c>
      <c r="M35" s="387">
        <v>0</v>
      </c>
      <c r="N35" s="387">
        <v>0</v>
      </c>
      <c r="O35" s="387">
        <v>0</v>
      </c>
      <c r="P35" s="387">
        <v>0</v>
      </c>
      <c r="Q35" s="387">
        <v>0</v>
      </c>
      <c r="R35" s="387">
        <v>0</v>
      </c>
      <c r="S35" s="387">
        <v>0</v>
      </c>
      <c r="T35" s="387">
        <v>0</v>
      </c>
      <c r="U35" s="387">
        <v>0</v>
      </c>
      <c r="V35" s="387">
        <v>0</v>
      </c>
      <c r="W35" s="387">
        <v>0</v>
      </c>
      <c r="X35" s="387">
        <v>0</v>
      </c>
      <c r="Y35" s="387">
        <v>27960</v>
      </c>
      <c r="Z35" s="387">
        <v>0</v>
      </c>
      <c r="AA35" s="387">
        <v>0</v>
      </c>
      <c r="AB35" s="387">
        <v>0</v>
      </c>
      <c r="AC35" s="387">
        <v>0</v>
      </c>
      <c r="AD35" s="387">
        <v>0</v>
      </c>
      <c r="AE35" s="387">
        <v>27960</v>
      </c>
      <c r="AF35" s="388">
        <f t="shared" si="0"/>
        <v>6.1584760621396649E-5</v>
      </c>
    </row>
    <row r="36" spans="2:32" ht="19.8" customHeight="1" x14ac:dyDescent="0.3">
      <c r="B36" s="502"/>
      <c r="C36" s="386" t="s">
        <v>375</v>
      </c>
      <c r="D36" s="387">
        <v>6300</v>
      </c>
      <c r="E36" s="387">
        <v>180</v>
      </c>
      <c r="F36" s="387">
        <v>0</v>
      </c>
      <c r="G36" s="387">
        <v>0</v>
      </c>
      <c r="H36" s="387">
        <v>0</v>
      </c>
      <c r="I36" s="387">
        <v>0</v>
      </c>
      <c r="J36" s="387">
        <v>0</v>
      </c>
      <c r="K36" s="387">
        <v>0</v>
      </c>
      <c r="L36" s="387">
        <v>0</v>
      </c>
      <c r="M36" s="387">
        <v>0</v>
      </c>
      <c r="N36" s="387">
        <v>0</v>
      </c>
      <c r="O36" s="387">
        <v>0</v>
      </c>
      <c r="P36" s="387">
        <v>1800</v>
      </c>
      <c r="Q36" s="387">
        <v>0</v>
      </c>
      <c r="R36" s="387">
        <v>0</v>
      </c>
      <c r="S36" s="387">
        <v>0</v>
      </c>
      <c r="T36" s="387">
        <v>0</v>
      </c>
      <c r="U36" s="387">
        <v>0</v>
      </c>
      <c r="V36" s="387">
        <v>0</v>
      </c>
      <c r="W36" s="387">
        <v>0</v>
      </c>
      <c r="X36" s="387">
        <v>0</v>
      </c>
      <c r="Y36" s="387">
        <v>0</v>
      </c>
      <c r="Z36" s="387">
        <v>0</v>
      </c>
      <c r="AA36" s="387">
        <v>0</v>
      </c>
      <c r="AB36" s="387">
        <v>0</v>
      </c>
      <c r="AC36" s="387">
        <v>0</v>
      </c>
      <c r="AD36" s="387">
        <v>0</v>
      </c>
      <c r="AE36" s="387">
        <v>8280</v>
      </c>
      <c r="AF36" s="388">
        <f t="shared" si="0"/>
        <v>1.823754713680845E-5</v>
      </c>
    </row>
    <row r="37" spans="2:32" ht="19.8" customHeight="1" x14ac:dyDescent="0.3">
      <c r="B37" s="503" t="s">
        <v>1229</v>
      </c>
      <c r="C37" s="383" t="s">
        <v>483</v>
      </c>
      <c r="D37" s="384">
        <v>3465</v>
      </c>
      <c r="E37" s="384">
        <v>3654</v>
      </c>
      <c r="F37" s="384">
        <v>766.5</v>
      </c>
      <c r="G37" s="384">
        <v>2299.5</v>
      </c>
      <c r="H37" s="384">
        <v>3885</v>
      </c>
      <c r="I37" s="384">
        <v>0</v>
      </c>
      <c r="J37" s="384">
        <v>84</v>
      </c>
      <c r="K37" s="384">
        <v>5827.5</v>
      </c>
      <c r="L37" s="384">
        <v>0</v>
      </c>
      <c r="M37" s="384">
        <v>0</v>
      </c>
      <c r="N37" s="384">
        <v>0</v>
      </c>
      <c r="O37" s="384">
        <v>3097.5</v>
      </c>
      <c r="P37" s="384">
        <v>1953</v>
      </c>
      <c r="Q37" s="384">
        <v>42</v>
      </c>
      <c r="R37" s="384">
        <v>0</v>
      </c>
      <c r="S37" s="384">
        <v>136.5</v>
      </c>
      <c r="T37" s="384">
        <v>1323</v>
      </c>
      <c r="U37" s="384">
        <v>0</v>
      </c>
      <c r="V37" s="384">
        <v>0</v>
      </c>
      <c r="W37" s="384">
        <v>0</v>
      </c>
      <c r="X37" s="384">
        <v>0</v>
      </c>
      <c r="Y37" s="384">
        <v>14742</v>
      </c>
      <c r="Z37" s="384">
        <v>3780</v>
      </c>
      <c r="AA37" s="384">
        <v>315</v>
      </c>
      <c r="AB37" s="384">
        <v>38734.5</v>
      </c>
      <c r="AC37" s="384">
        <v>0</v>
      </c>
      <c r="AD37" s="384">
        <v>0</v>
      </c>
      <c r="AE37" s="384">
        <v>84105</v>
      </c>
      <c r="AF37" s="385">
        <f t="shared" si="0"/>
        <v>1.8524986738421192E-4</v>
      </c>
    </row>
    <row r="38" spans="2:32" ht="19.8" customHeight="1" x14ac:dyDescent="0.3">
      <c r="B38" s="503"/>
      <c r="C38" s="383" t="s">
        <v>484</v>
      </c>
      <c r="D38" s="384">
        <v>0</v>
      </c>
      <c r="E38" s="384">
        <v>0</v>
      </c>
      <c r="F38" s="384">
        <v>0</v>
      </c>
      <c r="G38" s="384">
        <v>0</v>
      </c>
      <c r="H38" s="384">
        <v>0</v>
      </c>
      <c r="I38" s="384">
        <v>0</v>
      </c>
      <c r="J38" s="384">
        <v>0</v>
      </c>
      <c r="K38" s="384">
        <v>0</v>
      </c>
      <c r="L38" s="384">
        <v>0</v>
      </c>
      <c r="M38" s="384">
        <v>0</v>
      </c>
      <c r="N38" s="384">
        <v>0</v>
      </c>
      <c r="O38" s="384">
        <v>0</v>
      </c>
      <c r="P38" s="384">
        <v>0</v>
      </c>
      <c r="Q38" s="384">
        <v>0</v>
      </c>
      <c r="R38" s="384">
        <v>0</v>
      </c>
      <c r="S38" s="384">
        <v>0</v>
      </c>
      <c r="T38" s="384">
        <v>0</v>
      </c>
      <c r="U38" s="384">
        <v>0</v>
      </c>
      <c r="V38" s="384">
        <v>0</v>
      </c>
      <c r="W38" s="384">
        <v>0</v>
      </c>
      <c r="X38" s="384">
        <v>0</v>
      </c>
      <c r="Y38" s="384">
        <v>0</v>
      </c>
      <c r="Z38" s="384">
        <v>0</v>
      </c>
      <c r="AA38" s="384">
        <v>0</v>
      </c>
      <c r="AB38" s="384">
        <v>0</v>
      </c>
      <c r="AC38" s="384">
        <v>0</v>
      </c>
      <c r="AD38" s="384">
        <v>100400</v>
      </c>
      <c r="AE38" s="384">
        <v>100400</v>
      </c>
      <c r="AF38" s="385">
        <f t="shared" si="0"/>
        <v>2.2114127204535849E-4</v>
      </c>
    </row>
    <row r="39" spans="2:32" ht="19.8" customHeight="1" x14ac:dyDescent="0.3">
      <c r="B39" s="503"/>
      <c r="C39" s="383" t="s">
        <v>513</v>
      </c>
      <c r="D39" s="384">
        <v>25093.889301064999</v>
      </c>
      <c r="E39" s="384">
        <v>12157.892103229167</v>
      </c>
      <c r="F39" s="384">
        <v>0</v>
      </c>
      <c r="G39" s="384">
        <v>0</v>
      </c>
      <c r="H39" s="384">
        <v>23634.942248677497</v>
      </c>
      <c r="I39" s="384">
        <v>0</v>
      </c>
      <c r="J39" s="384">
        <v>0</v>
      </c>
      <c r="K39" s="384">
        <v>0</v>
      </c>
      <c r="L39" s="384">
        <v>0</v>
      </c>
      <c r="M39" s="384">
        <v>0</v>
      </c>
      <c r="N39" s="384">
        <v>0</v>
      </c>
      <c r="O39" s="384">
        <v>0</v>
      </c>
      <c r="P39" s="384">
        <v>11477.050145448333</v>
      </c>
      <c r="Q39" s="384">
        <v>0</v>
      </c>
      <c r="R39" s="384">
        <v>0</v>
      </c>
      <c r="S39" s="384">
        <v>0</v>
      </c>
      <c r="T39" s="384">
        <v>11768.839555925833</v>
      </c>
      <c r="U39" s="384">
        <v>0</v>
      </c>
      <c r="V39" s="384">
        <v>0</v>
      </c>
      <c r="W39" s="384">
        <v>0</v>
      </c>
      <c r="X39" s="384">
        <v>0</v>
      </c>
      <c r="Y39" s="384">
        <v>34211.724799665921</v>
      </c>
      <c r="Z39" s="384">
        <v>23634.942248677497</v>
      </c>
      <c r="AA39" s="384">
        <v>0</v>
      </c>
      <c r="AB39" s="384">
        <v>0</v>
      </c>
      <c r="AC39" s="384">
        <v>0</v>
      </c>
      <c r="AD39" s="384">
        <v>0</v>
      </c>
      <c r="AE39" s="384">
        <v>141979.28040268924</v>
      </c>
      <c r="AF39" s="385">
        <f t="shared" si="0"/>
        <v>3.1272389115871848E-4</v>
      </c>
    </row>
    <row r="40" spans="2:32" ht="19.8" customHeight="1" x14ac:dyDescent="0.3">
      <c r="B40" s="503"/>
      <c r="C40" s="383" t="s">
        <v>485</v>
      </c>
      <c r="D40" s="384">
        <v>860</v>
      </c>
      <c r="E40" s="384">
        <v>0</v>
      </c>
      <c r="F40" s="384">
        <v>0</v>
      </c>
      <c r="G40" s="384">
        <v>0</v>
      </c>
      <c r="H40" s="384">
        <v>0</v>
      </c>
      <c r="I40" s="384">
        <v>0</v>
      </c>
      <c r="J40" s="384">
        <v>0</v>
      </c>
      <c r="K40" s="384">
        <v>0</v>
      </c>
      <c r="L40" s="384">
        <v>0</v>
      </c>
      <c r="M40" s="384">
        <v>0</v>
      </c>
      <c r="N40" s="384">
        <v>0</v>
      </c>
      <c r="O40" s="384">
        <v>0</v>
      </c>
      <c r="P40" s="384">
        <v>0</v>
      </c>
      <c r="Q40" s="384">
        <v>0</v>
      </c>
      <c r="R40" s="384">
        <v>0</v>
      </c>
      <c r="S40" s="384">
        <v>0</v>
      </c>
      <c r="T40" s="384">
        <v>0</v>
      </c>
      <c r="U40" s="384">
        <v>0</v>
      </c>
      <c r="V40" s="384">
        <v>0</v>
      </c>
      <c r="W40" s="384">
        <v>0</v>
      </c>
      <c r="X40" s="384">
        <v>0</v>
      </c>
      <c r="Y40" s="384">
        <v>0</v>
      </c>
      <c r="Z40" s="384">
        <v>0</v>
      </c>
      <c r="AA40" s="384">
        <v>0</v>
      </c>
      <c r="AB40" s="384">
        <v>0</v>
      </c>
      <c r="AC40" s="384">
        <v>0</v>
      </c>
      <c r="AD40" s="384">
        <v>0</v>
      </c>
      <c r="AE40" s="384">
        <v>860</v>
      </c>
      <c r="AF40" s="385">
        <f t="shared" si="0"/>
        <v>1.894237987639525E-6</v>
      </c>
    </row>
    <row r="41" spans="2:32" ht="19.8" customHeight="1" x14ac:dyDescent="0.3">
      <c r="B41" s="503"/>
      <c r="C41" s="383" t="s">
        <v>486</v>
      </c>
      <c r="D41" s="384">
        <v>121000</v>
      </c>
      <c r="E41" s="384">
        <v>79840</v>
      </c>
      <c r="F41" s="384">
        <v>90540</v>
      </c>
      <c r="G41" s="384">
        <v>0</v>
      </c>
      <c r="H41" s="384">
        <v>0</v>
      </c>
      <c r="I41" s="384">
        <v>0</v>
      </c>
      <c r="J41" s="384">
        <v>0</v>
      </c>
      <c r="K41" s="384">
        <v>38600</v>
      </c>
      <c r="L41" s="384">
        <v>0</v>
      </c>
      <c r="M41" s="384">
        <v>0</v>
      </c>
      <c r="N41" s="384">
        <v>0</v>
      </c>
      <c r="O41" s="384">
        <v>55120</v>
      </c>
      <c r="P41" s="384">
        <v>96500</v>
      </c>
      <c r="Q41" s="384">
        <v>0</v>
      </c>
      <c r="R41" s="384">
        <v>0</v>
      </c>
      <c r="S41" s="384">
        <v>0</v>
      </c>
      <c r="T41" s="384">
        <v>0</v>
      </c>
      <c r="U41" s="384">
        <v>0</v>
      </c>
      <c r="V41" s="384">
        <v>0</v>
      </c>
      <c r="W41" s="384">
        <v>38600</v>
      </c>
      <c r="X41" s="384">
        <v>0</v>
      </c>
      <c r="Y41" s="384">
        <v>60000</v>
      </c>
      <c r="Z41" s="384">
        <v>0</v>
      </c>
      <c r="AA41" s="384">
        <v>0</v>
      </c>
      <c r="AB41" s="384">
        <v>0</v>
      </c>
      <c r="AC41" s="384">
        <v>0</v>
      </c>
      <c r="AD41" s="384">
        <v>0</v>
      </c>
      <c r="AE41" s="384">
        <v>580200</v>
      </c>
      <c r="AF41" s="385">
        <f t="shared" si="0"/>
        <v>1.2779498609633167E-3</v>
      </c>
    </row>
    <row r="42" spans="2:32" ht="30" customHeight="1" x14ac:dyDescent="0.3">
      <c r="B42" s="503"/>
      <c r="C42" s="383" t="s">
        <v>489</v>
      </c>
      <c r="D42" s="384">
        <v>138079.80000000002</v>
      </c>
      <c r="E42" s="384">
        <v>1496.8000000000002</v>
      </c>
      <c r="F42" s="384">
        <v>12535.7</v>
      </c>
      <c r="G42" s="384">
        <v>0</v>
      </c>
      <c r="H42" s="384">
        <v>4490.4000000000005</v>
      </c>
      <c r="I42" s="384">
        <v>0</v>
      </c>
      <c r="J42" s="384">
        <v>0</v>
      </c>
      <c r="K42" s="384">
        <v>0</v>
      </c>
      <c r="L42" s="384">
        <v>561.30000000000007</v>
      </c>
      <c r="M42" s="384">
        <v>0</v>
      </c>
      <c r="N42" s="384">
        <v>561.30000000000007</v>
      </c>
      <c r="O42" s="384">
        <v>0</v>
      </c>
      <c r="P42" s="384">
        <v>5238.8</v>
      </c>
      <c r="Q42" s="384">
        <v>0</v>
      </c>
      <c r="R42" s="384">
        <v>0</v>
      </c>
      <c r="S42" s="384">
        <v>0</v>
      </c>
      <c r="T42" s="384">
        <v>0</v>
      </c>
      <c r="U42" s="384">
        <v>0</v>
      </c>
      <c r="V42" s="384">
        <v>561.30000000000007</v>
      </c>
      <c r="W42" s="384">
        <v>0</v>
      </c>
      <c r="X42" s="384">
        <v>0</v>
      </c>
      <c r="Y42" s="384">
        <v>3367.8</v>
      </c>
      <c r="Z42" s="384">
        <v>2806.5</v>
      </c>
      <c r="AA42" s="384">
        <v>0</v>
      </c>
      <c r="AB42" s="384">
        <v>0</v>
      </c>
      <c r="AC42" s="384">
        <v>33116.700000000004</v>
      </c>
      <c r="AD42" s="384">
        <v>0</v>
      </c>
      <c r="AE42" s="384">
        <v>202816.4</v>
      </c>
      <c r="AF42" s="385">
        <f t="shared" si="0"/>
        <v>4.4672387139103826E-4</v>
      </c>
    </row>
    <row r="43" spans="2:32" ht="19.8" customHeight="1" x14ac:dyDescent="0.3">
      <c r="B43" s="503"/>
      <c r="C43" s="383" t="s">
        <v>491</v>
      </c>
      <c r="D43" s="384">
        <v>0</v>
      </c>
      <c r="E43" s="384">
        <v>0</v>
      </c>
      <c r="F43" s="384">
        <v>0</v>
      </c>
      <c r="G43" s="384">
        <v>0</v>
      </c>
      <c r="H43" s="384">
        <v>0</v>
      </c>
      <c r="I43" s="384">
        <v>0</v>
      </c>
      <c r="J43" s="384">
        <v>0</v>
      </c>
      <c r="K43" s="384">
        <v>0</v>
      </c>
      <c r="L43" s="384">
        <v>0</v>
      </c>
      <c r="M43" s="384">
        <v>0</v>
      </c>
      <c r="N43" s="384">
        <v>0</v>
      </c>
      <c r="O43" s="384">
        <v>0</v>
      </c>
      <c r="P43" s="384">
        <v>0</v>
      </c>
      <c r="Q43" s="384">
        <v>0</v>
      </c>
      <c r="R43" s="384">
        <v>0</v>
      </c>
      <c r="S43" s="384">
        <v>64000</v>
      </c>
      <c r="T43" s="384">
        <v>0</v>
      </c>
      <c r="U43" s="384">
        <v>0</v>
      </c>
      <c r="V43" s="384">
        <v>0</v>
      </c>
      <c r="W43" s="384">
        <v>0</v>
      </c>
      <c r="X43" s="384">
        <v>0</v>
      </c>
      <c r="Y43" s="384">
        <v>0</v>
      </c>
      <c r="Z43" s="384">
        <v>0</v>
      </c>
      <c r="AA43" s="384">
        <v>0</v>
      </c>
      <c r="AB43" s="384">
        <v>0</v>
      </c>
      <c r="AC43" s="384">
        <v>0</v>
      </c>
      <c r="AD43" s="384">
        <v>0</v>
      </c>
      <c r="AE43" s="384">
        <v>64000</v>
      </c>
      <c r="AF43" s="385">
        <f t="shared" si="0"/>
        <v>1.4096654791735999E-4</v>
      </c>
    </row>
    <row r="44" spans="2:32" ht="24" customHeight="1" x14ac:dyDescent="0.3">
      <c r="B44" s="503"/>
      <c r="C44" s="383" t="s">
        <v>492</v>
      </c>
      <c r="D44" s="384">
        <v>30278.5</v>
      </c>
      <c r="E44" s="384">
        <v>0</v>
      </c>
      <c r="F44" s="384">
        <v>0</v>
      </c>
      <c r="G44" s="384">
        <v>0</v>
      </c>
      <c r="H44" s="384">
        <v>0</v>
      </c>
      <c r="I44" s="384">
        <v>0</v>
      </c>
      <c r="J44" s="384">
        <v>0</v>
      </c>
      <c r="K44" s="384">
        <v>0</v>
      </c>
      <c r="L44" s="384">
        <v>0</v>
      </c>
      <c r="M44" s="384">
        <v>0</v>
      </c>
      <c r="N44" s="384">
        <v>0</v>
      </c>
      <c r="O44" s="384">
        <v>0</v>
      </c>
      <c r="P44" s="384">
        <v>0</v>
      </c>
      <c r="Q44" s="384">
        <v>0</v>
      </c>
      <c r="R44" s="384">
        <v>0</v>
      </c>
      <c r="S44" s="384">
        <v>0</v>
      </c>
      <c r="T44" s="384">
        <v>0</v>
      </c>
      <c r="U44" s="384">
        <v>0</v>
      </c>
      <c r="V44" s="384">
        <v>0</v>
      </c>
      <c r="W44" s="384">
        <v>0</v>
      </c>
      <c r="X44" s="384">
        <v>0</v>
      </c>
      <c r="Y44" s="384">
        <v>0</v>
      </c>
      <c r="Z44" s="384">
        <v>0</v>
      </c>
      <c r="AA44" s="384">
        <v>0</v>
      </c>
      <c r="AB44" s="384">
        <v>0</v>
      </c>
      <c r="AC44" s="384">
        <v>0</v>
      </c>
      <c r="AD44" s="384">
        <v>0</v>
      </c>
      <c r="AE44" s="384">
        <v>30278.5</v>
      </c>
      <c r="AF44" s="385">
        <f t="shared" si="0"/>
        <v>6.6691494079934127E-5</v>
      </c>
    </row>
    <row r="45" spans="2:32" ht="19.8" customHeight="1" x14ac:dyDescent="0.3">
      <c r="B45" s="503"/>
      <c r="C45" s="383" t="s">
        <v>496</v>
      </c>
      <c r="D45" s="384">
        <v>0</v>
      </c>
      <c r="E45" s="384">
        <v>0</v>
      </c>
      <c r="F45" s="384">
        <v>0</v>
      </c>
      <c r="G45" s="384">
        <v>0</v>
      </c>
      <c r="H45" s="384">
        <v>0</v>
      </c>
      <c r="I45" s="384">
        <v>0</v>
      </c>
      <c r="J45" s="384">
        <v>0</v>
      </c>
      <c r="K45" s="384">
        <v>0</v>
      </c>
      <c r="L45" s="384">
        <v>0</v>
      </c>
      <c r="M45" s="384">
        <v>0</v>
      </c>
      <c r="N45" s="384">
        <v>0</v>
      </c>
      <c r="O45" s="384">
        <v>0</v>
      </c>
      <c r="P45" s="384">
        <v>0</v>
      </c>
      <c r="Q45" s="384">
        <v>0</v>
      </c>
      <c r="R45" s="384">
        <v>0</v>
      </c>
      <c r="S45" s="384">
        <v>0</v>
      </c>
      <c r="T45" s="384">
        <v>0</v>
      </c>
      <c r="U45" s="384">
        <v>0</v>
      </c>
      <c r="V45" s="384">
        <v>0</v>
      </c>
      <c r="W45" s="384">
        <v>0</v>
      </c>
      <c r="X45" s="384">
        <v>0</v>
      </c>
      <c r="Y45" s="384">
        <v>0</v>
      </c>
      <c r="Z45" s="384">
        <v>0</v>
      </c>
      <c r="AA45" s="384">
        <v>0</v>
      </c>
      <c r="AB45" s="384">
        <v>0</v>
      </c>
      <c r="AC45" s="384">
        <v>0</v>
      </c>
      <c r="AD45" s="384">
        <v>9000</v>
      </c>
      <c r="AE45" s="384">
        <v>9000</v>
      </c>
      <c r="AF45" s="385">
        <f t="shared" si="0"/>
        <v>1.9823420800878747E-5</v>
      </c>
    </row>
    <row r="46" spans="2:32" ht="19.8" customHeight="1" x14ac:dyDescent="0.3">
      <c r="B46" s="503"/>
      <c r="C46" s="383" t="s">
        <v>498</v>
      </c>
      <c r="D46" s="384">
        <v>0</v>
      </c>
      <c r="E46" s="384">
        <v>0</v>
      </c>
      <c r="F46" s="384">
        <v>0</v>
      </c>
      <c r="G46" s="384">
        <v>0</v>
      </c>
      <c r="H46" s="384">
        <v>0</v>
      </c>
      <c r="I46" s="384">
        <v>0</v>
      </c>
      <c r="J46" s="384">
        <v>0</v>
      </c>
      <c r="K46" s="384">
        <v>0</v>
      </c>
      <c r="L46" s="384">
        <v>0</v>
      </c>
      <c r="M46" s="384">
        <v>0</v>
      </c>
      <c r="N46" s="384">
        <v>0</v>
      </c>
      <c r="O46" s="384">
        <v>0</v>
      </c>
      <c r="P46" s="384">
        <v>0</v>
      </c>
      <c r="Q46" s="384">
        <v>0</v>
      </c>
      <c r="R46" s="384">
        <v>0</v>
      </c>
      <c r="S46" s="384">
        <v>0</v>
      </c>
      <c r="T46" s="384">
        <v>0</v>
      </c>
      <c r="U46" s="384">
        <v>0</v>
      </c>
      <c r="V46" s="384">
        <v>0</v>
      </c>
      <c r="W46" s="384">
        <v>0</v>
      </c>
      <c r="X46" s="384">
        <v>0</v>
      </c>
      <c r="Y46" s="384">
        <v>0</v>
      </c>
      <c r="Z46" s="384">
        <v>0</v>
      </c>
      <c r="AA46" s="384">
        <v>0</v>
      </c>
      <c r="AB46" s="384">
        <v>0</v>
      </c>
      <c r="AC46" s="384">
        <v>0</v>
      </c>
      <c r="AD46" s="384">
        <v>1657500</v>
      </c>
      <c r="AE46" s="384">
        <v>1657500</v>
      </c>
      <c r="AF46" s="385">
        <f t="shared" si="0"/>
        <v>3.6508133308285028E-3</v>
      </c>
    </row>
    <row r="47" spans="2:32" ht="19.8" customHeight="1" x14ac:dyDescent="0.3">
      <c r="B47" s="503"/>
      <c r="C47" s="383" t="s">
        <v>499</v>
      </c>
      <c r="D47" s="384">
        <v>38400</v>
      </c>
      <c r="E47" s="384">
        <v>3600</v>
      </c>
      <c r="F47" s="384">
        <v>6000</v>
      </c>
      <c r="G47" s="384">
        <v>1200</v>
      </c>
      <c r="H47" s="384">
        <v>6000</v>
      </c>
      <c r="I47" s="384">
        <v>0</v>
      </c>
      <c r="J47" s="384">
        <v>6000</v>
      </c>
      <c r="K47" s="384">
        <v>210000</v>
      </c>
      <c r="L47" s="384">
        <v>300</v>
      </c>
      <c r="M47" s="384">
        <v>0</v>
      </c>
      <c r="N47" s="384">
        <v>0</v>
      </c>
      <c r="O47" s="384">
        <v>0</v>
      </c>
      <c r="P47" s="384">
        <v>15000</v>
      </c>
      <c r="Q47" s="384">
        <v>0</v>
      </c>
      <c r="R47" s="384">
        <v>0</v>
      </c>
      <c r="S47" s="384">
        <v>0</v>
      </c>
      <c r="T47" s="384">
        <v>3000</v>
      </c>
      <c r="U47" s="384">
        <v>0</v>
      </c>
      <c r="V47" s="384">
        <v>6000</v>
      </c>
      <c r="W47" s="384">
        <v>0</v>
      </c>
      <c r="X47" s="384">
        <v>0</v>
      </c>
      <c r="Y47" s="384">
        <v>6000</v>
      </c>
      <c r="Z47" s="384">
        <v>15000</v>
      </c>
      <c r="AA47" s="384">
        <v>3000</v>
      </c>
      <c r="AB47" s="384">
        <v>0</v>
      </c>
      <c r="AC47" s="384">
        <v>12000</v>
      </c>
      <c r="AD47" s="384">
        <v>0</v>
      </c>
      <c r="AE47" s="384">
        <v>331500</v>
      </c>
      <c r="AF47" s="385">
        <f t="shared" si="0"/>
        <v>7.3016266616570053E-4</v>
      </c>
    </row>
    <row r="48" spans="2:32" ht="19.8" customHeight="1" x14ac:dyDescent="0.3">
      <c r="B48" s="503"/>
      <c r="C48" s="383" t="s">
        <v>501</v>
      </c>
      <c r="D48" s="384">
        <v>146200</v>
      </c>
      <c r="E48" s="384">
        <v>4250</v>
      </c>
      <c r="F48" s="384">
        <v>81600</v>
      </c>
      <c r="G48" s="384">
        <v>0</v>
      </c>
      <c r="H48" s="384">
        <v>0</v>
      </c>
      <c r="I48" s="384">
        <v>0</v>
      </c>
      <c r="J48" s="384">
        <v>0</v>
      </c>
      <c r="K48" s="384">
        <v>77350</v>
      </c>
      <c r="L48" s="384">
        <v>0</v>
      </c>
      <c r="M48" s="384">
        <v>0</v>
      </c>
      <c r="N48" s="384">
        <v>0</v>
      </c>
      <c r="O48" s="384">
        <v>0</v>
      </c>
      <c r="P48" s="384">
        <v>281350</v>
      </c>
      <c r="Q48" s="384">
        <v>0</v>
      </c>
      <c r="R48" s="384">
        <v>0</v>
      </c>
      <c r="S48" s="384">
        <v>0</v>
      </c>
      <c r="T48" s="384">
        <v>5100</v>
      </c>
      <c r="U48" s="384">
        <v>0</v>
      </c>
      <c r="V48" s="384">
        <v>0</v>
      </c>
      <c r="W48" s="384">
        <v>0</v>
      </c>
      <c r="X48" s="384">
        <v>0</v>
      </c>
      <c r="Y48" s="384">
        <v>29750</v>
      </c>
      <c r="Z48" s="384">
        <v>18700</v>
      </c>
      <c r="AA48" s="384">
        <v>1700</v>
      </c>
      <c r="AB48" s="384">
        <v>0</v>
      </c>
      <c r="AC48" s="384">
        <v>1700</v>
      </c>
      <c r="AD48" s="384">
        <v>0</v>
      </c>
      <c r="AE48" s="384">
        <v>647700</v>
      </c>
      <c r="AF48" s="385">
        <f t="shared" si="0"/>
        <v>1.4266255169699074E-3</v>
      </c>
    </row>
    <row r="49" spans="2:32" ht="19.8" customHeight="1" x14ac:dyDescent="0.3">
      <c r="B49" s="503"/>
      <c r="C49" s="383" t="s">
        <v>503</v>
      </c>
      <c r="D49" s="384">
        <v>462000</v>
      </c>
      <c r="E49" s="384">
        <v>0</v>
      </c>
      <c r="F49" s="384">
        <v>46200</v>
      </c>
      <c r="G49" s="384">
        <v>0</v>
      </c>
      <c r="H49" s="384">
        <v>37800</v>
      </c>
      <c r="I49" s="384">
        <v>0</v>
      </c>
      <c r="J49" s="384">
        <v>0</v>
      </c>
      <c r="K49" s="384">
        <v>57400</v>
      </c>
      <c r="L49" s="384">
        <v>0</v>
      </c>
      <c r="M49" s="384">
        <v>0</v>
      </c>
      <c r="N49" s="384">
        <v>0</v>
      </c>
      <c r="O49" s="384">
        <v>0</v>
      </c>
      <c r="P49" s="384">
        <v>308000</v>
      </c>
      <c r="Q49" s="384">
        <v>0</v>
      </c>
      <c r="R49" s="384">
        <v>0</v>
      </c>
      <c r="S49" s="384">
        <v>0</v>
      </c>
      <c r="T49" s="384">
        <v>0</v>
      </c>
      <c r="U49" s="384">
        <v>0</v>
      </c>
      <c r="V49" s="384">
        <v>0</v>
      </c>
      <c r="W49" s="384">
        <v>0</v>
      </c>
      <c r="X49" s="384">
        <v>0</v>
      </c>
      <c r="Y49" s="384">
        <v>56000</v>
      </c>
      <c r="Z49" s="384">
        <v>238000</v>
      </c>
      <c r="AA49" s="384">
        <v>0</v>
      </c>
      <c r="AB49" s="384">
        <v>0</v>
      </c>
      <c r="AC49" s="384">
        <v>28000</v>
      </c>
      <c r="AD49" s="384">
        <v>0</v>
      </c>
      <c r="AE49" s="384">
        <v>1233400</v>
      </c>
      <c r="AF49" s="385">
        <f t="shared" si="0"/>
        <v>2.716689690644872E-3</v>
      </c>
    </row>
    <row r="50" spans="2:32" ht="19.8" customHeight="1" x14ac:dyDescent="0.3">
      <c r="B50" s="503"/>
      <c r="C50" s="383" t="s">
        <v>506</v>
      </c>
      <c r="D50" s="384">
        <v>515039.99999999994</v>
      </c>
      <c r="E50" s="384">
        <v>8700</v>
      </c>
      <c r="F50" s="384">
        <v>62639.999999999993</v>
      </c>
      <c r="G50" s="384">
        <v>40020</v>
      </c>
      <c r="H50" s="384">
        <v>6959.9999999999991</v>
      </c>
      <c r="I50" s="384">
        <v>1739.9999999999998</v>
      </c>
      <c r="J50" s="384">
        <v>0</v>
      </c>
      <c r="K50" s="384">
        <v>22619.999999999996</v>
      </c>
      <c r="L50" s="384">
        <v>45239.999999999993</v>
      </c>
      <c r="M50" s="384">
        <v>0</v>
      </c>
      <c r="N50" s="384">
        <v>3479.9999999999995</v>
      </c>
      <c r="O50" s="384">
        <v>41760</v>
      </c>
      <c r="P50" s="384">
        <v>100919.99999999999</v>
      </c>
      <c r="Q50" s="384">
        <v>0</v>
      </c>
      <c r="R50" s="384">
        <v>1739.9999999999998</v>
      </c>
      <c r="S50" s="384">
        <v>0</v>
      </c>
      <c r="T50" s="384">
        <v>13919.999999999998</v>
      </c>
      <c r="U50" s="384">
        <v>3479.9999999999995</v>
      </c>
      <c r="V50" s="384">
        <v>1739.9999999999998</v>
      </c>
      <c r="W50" s="384">
        <v>3479.9999999999995</v>
      </c>
      <c r="X50" s="384">
        <v>0</v>
      </c>
      <c r="Y50" s="384">
        <v>868259.99999999988</v>
      </c>
      <c r="Z50" s="384">
        <v>509819.99999999994</v>
      </c>
      <c r="AA50" s="384">
        <v>1739.9999999999998</v>
      </c>
      <c r="AB50" s="384">
        <v>248819.99999999997</v>
      </c>
      <c r="AC50" s="384">
        <v>6959.9999999999991</v>
      </c>
      <c r="AD50" s="384">
        <v>29579.999999999996</v>
      </c>
      <c r="AE50" s="384">
        <v>2538660</v>
      </c>
      <c r="AF50" s="385">
        <f t="shared" si="0"/>
        <v>5.5916583833732049E-3</v>
      </c>
    </row>
    <row r="51" spans="2:32" ht="19.8" customHeight="1" x14ac:dyDescent="0.3">
      <c r="B51" s="503"/>
      <c r="C51" s="383" t="s">
        <v>508</v>
      </c>
      <c r="D51" s="384">
        <v>147000</v>
      </c>
      <c r="E51" s="384">
        <v>17500</v>
      </c>
      <c r="F51" s="384">
        <v>35000</v>
      </c>
      <c r="G51" s="384">
        <v>0</v>
      </c>
      <c r="H51" s="384">
        <v>0</v>
      </c>
      <c r="I51" s="384">
        <v>0</v>
      </c>
      <c r="J51" s="384">
        <v>0</v>
      </c>
      <c r="K51" s="384">
        <v>7000</v>
      </c>
      <c r="L51" s="384">
        <v>0</v>
      </c>
      <c r="M51" s="384">
        <v>0</v>
      </c>
      <c r="N51" s="384">
        <v>0</v>
      </c>
      <c r="O51" s="384">
        <v>0</v>
      </c>
      <c r="P51" s="384">
        <v>140000</v>
      </c>
      <c r="Q51" s="384">
        <v>0</v>
      </c>
      <c r="R51" s="384">
        <v>0</v>
      </c>
      <c r="S51" s="384">
        <v>3500</v>
      </c>
      <c r="T51" s="384">
        <v>7000</v>
      </c>
      <c r="U51" s="384">
        <v>56000</v>
      </c>
      <c r="V51" s="384">
        <v>0</v>
      </c>
      <c r="W51" s="384">
        <v>0</v>
      </c>
      <c r="X51" s="384">
        <v>0</v>
      </c>
      <c r="Y51" s="384">
        <v>7000</v>
      </c>
      <c r="Z51" s="384">
        <v>119000</v>
      </c>
      <c r="AA51" s="384">
        <v>0</v>
      </c>
      <c r="AB51" s="384">
        <v>0</v>
      </c>
      <c r="AC51" s="384">
        <v>3500</v>
      </c>
      <c r="AD51" s="384">
        <v>0</v>
      </c>
      <c r="AE51" s="384">
        <v>542500</v>
      </c>
      <c r="AF51" s="385">
        <f t="shared" si="0"/>
        <v>1.1949117538307468E-3</v>
      </c>
    </row>
    <row r="52" spans="2:32" ht="19.8" customHeight="1" x14ac:dyDescent="0.3">
      <c r="B52" s="503"/>
      <c r="C52" s="383" t="s">
        <v>509</v>
      </c>
      <c r="D52" s="384">
        <v>46239.354449922299</v>
      </c>
      <c r="E52" s="384">
        <v>46.643598974366803</v>
      </c>
      <c r="F52" s="384">
        <v>5364.0138820521797</v>
      </c>
      <c r="G52" s="384">
        <v>0</v>
      </c>
      <c r="H52" s="384">
        <v>0</v>
      </c>
      <c r="I52" s="384">
        <v>0</v>
      </c>
      <c r="J52" s="384">
        <v>0</v>
      </c>
      <c r="K52" s="384">
        <v>0</v>
      </c>
      <c r="L52" s="384">
        <v>0</v>
      </c>
      <c r="M52" s="384">
        <v>0</v>
      </c>
      <c r="N52" s="384">
        <v>0</v>
      </c>
      <c r="O52" s="384">
        <v>0</v>
      </c>
      <c r="P52" s="384">
        <v>43596.217174708203</v>
      </c>
      <c r="Q52" s="384">
        <v>0</v>
      </c>
      <c r="R52" s="384">
        <v>0</v>
      </c>
      <c r="S52" s="384">
        <v>0</v>
      </c>
      <c r="T52" s="384">
        <v>963.96771213691397</v>
      </c>
      <c r="U52" s="384">
        <v>0</v>
      </c>
      <c r="V52" s="384">
        <v>0</v>
      </c>
      <c r="W52" s="384">
        <v>474.20992290606301</v>
      </c>
      <c r="X52" s="384">
        <v>0</v>
      </c>
      <c r="Y52" s="384">
        <v>17024.913625643901</v>
      </c>
      <c r="Z52" s="384">
        <v>357.60092547014602</v>
      </c>
      <c r="AA52" s="384">
        <v>54.417532136761302</v>
      </c>
      <c r="AB52" s="384">
        <v>6429.0427253002299</v>
      </c>
      <c r="AC52" s="384">
        <v>0</v>
      </c>
      <c r="AD52" s="384">
        <v>0</v>
      </c>
      <c r="AE52" s="384">
        <v>120550.38154925108</v>
      </c>
      <c r="AF52" s="385">
        <f t="shared" si="0"/>
        <v>2.6552454901747704E-4</v>
      </c>
    </row>
    <row r="53" spans="2:32" ht="19.8" customHeight="1" x14ac:dyDescent="0.3">
      <c r="B53" s="503"/>
      <c r="C53" s="383" t="s">
        <v>510</v>
      </c>
      <c r="D53" s="384">
        <v>98307.962000000014</v>
      </c>
      <c r="E53" s="384">
        <v>0</v>
      </c>
      <c r="F53" s="384">
        <v>30286.850000000002</v>
      </c>
      <c r="G53" s="384">
        <v>0</v>
      </c>
      <c r="H53" s="384">
        <v>5612.15</v>
      </c>
      <c r="I53" s="384">
        <v>0</v>
      </c>
      <c r="J53" s="384">
        <v>0</v>
      </c>
      <c r="K53" s="384">
        <v>3783.67</v>
      </c>
      <c r="L53" s="384">
        <v>14575</v>
      </c>
      <c r="M53" s="384">
        <v>0</v>
      </c>
      <c r="N53" s="384">
        <v>0</v>
      </c>
      <c r="O53" s="384">
        <v>0</v>
      </c>
      <c r="P53" s="384">
        <v>63637.364999999998</v>
      </c>
      <c r="Q53" s="384">
        <v>0</v>
      </c>
      <c r="R53" s="384">
        <v>0</v>
      </c>
      <c r="S53" s="384">
        <v>0</v>
      </c>
      <c r="T53" s="384">
        <v>699.6</v>
      </c>
      <c r="U53" s="384">
        <v>0</v>
      </c>
      <c r="V53" s="384">
        <v>338.14</v>
      </c>
      <c r="W53" s="384">
        <v>0</v>
      </c>
      <c r="X53" s="384">
        <v>0</v>
      </c>
      <c r="Y53" s="384">
        <v>32403.14</v>
      </c>
      <c r="Z53" s="384">
        <v>75506.73</v>
      </c>
      <c r="AA53" s="384">
        <v>110.77</v>
      </c>
      <c r="AB53" s="384">
        <v>0</v>
      </c>
      <c r="AC53" s="384">
        <v>17490</v>
      </c>
      <c r="AD53" s="384">
        <v>0</v>
      </c>
      <c r="AE53" s="384">
        <v>342751.37700000004</v>
      </c>
      <c r="AF53" s="385">
        <f t="shared" si="0"/>
        <v>7.5494497515018165E-4</v>
      </c>
    </row>
    <row r="54" spans="2:32" ht="19.8" customHeight="1" x14ac:dyDescent="0.3">
      <c r="B54" s="503"/>
      <c r="C54" s="383" t="s">
        <v>511</v>
      </c>
      <c r="D54" s="384">
        <v>110219.5</v>
      </c>
      <c r="E54" s="384">
        <v>2915.5</v>
      </c>
      <c r="F54" s="384">
        <v>89462.5</v>
      </c>
      <c r="G54" s="384">
        <v>0</v>
      </c>
      <c r="H54" s="384">
        <v>0</v>
      </c>
      <c r="I54" s="384">
        <v>0</v>
      </c>
      <c r="J54" s="384">
        <v>0</v>
      </c>
      <c r="K54" s="384">
        <v>51</v>
      </c>
      <c r="L54" s="384">
        <v>0</v>
      </c>
      <c r="M54" s="384">
        <v>0</v>
      </c>
      <c r="N54" s="384">
        <v>0</v>
      </c>
      <c r="O54" s="384">
        <v>0</v>
      </c>
      <c r="P54" s="384">
        <v>41684</v>
      </c>
      <c r="Q54" s="384">
        <v>0</v>
      </c>
      <c r="R54" s="384">
        <v>0</v>
      </c>
      <c r="S54" s="384">
        <v>0</v>
      </c>
      <c r="T54" s="384">
        <v>0</v>
      </c>
      <c r="U54" s="384">
        <v>0</v>
      </c>
      <c r="V54" s="384">
        <v>0</v>
      </c>
      <c r="W54" s="384">
        <v>10276.5</v>
      </c>
      <c r="X54" s="384">
        <v>0</v>
      </c>
      <c r="Y54" s="384">
        <v>42372.5</v>
      </c>
      <c r="Z54" s="384">
        <v>0</v>
      </c>
      <c r="AA54" s="384">
        <v>0</v>
      </c>
      <c r="AB54" s="384">
        <v>0</v>
      </c>
      <c r="AC54" s="384">
        <v>4768.5</v>
      </c>
      <c r="AD54" s="384">
        <v>351653.5</v>
      </c>
      <c r="AE54" s="384">
        <v>653403.5</v>
      </c>
      <c r="AF54" s="385">
        <f t="shared" si="0"/>
        <v>1.4391880592518865E-3</v>
      </c>
    </row>
    <row r="55" spans="2:32" ht="19.8" customHeight="1" x14ac:dyDescent="0.3">
      <c r="B55" s="502" t="s">
        <v>756</v>
      </c>
      <c r="C55" s="386" t="s">
        <v>543</v>
      </c>
      <c r="D55" s="387">
        <v>0</v>
      </c>
      <c r="E55" s="387">
        <v>150</v>
      </c>
      <c r="F55" s="387">
        <v>0</v>
      </c>
      <c r="G55" s="387">
        <v>0</v>
      </c>
      <c r="H55" s="387">
        <v>0</v>
      </c>
      <c r="I55" s="387">
        <v>0</v>
      </c>
      <c r="J55" s="387">
        <v>0</v>
      </c>
      <c r="K55" s="387">
        <v>0</v>
      </c>
      <c r="L55" s="387">
        <v>25</v>
      </c>
      <c r="M55" s="387">
        <v>0</v>
      </c>
      <c r="N55" s="387">
        <v>0</v>
      </c>
      <c r="O55" s="387">
        <v>0</v>
      </c>
      <c r="P55" s="387">
        <v>25</v>
      </c>
      <c r="Q55" s="387">
        <v>0</v>
      </c>
      <c r="R55" s="387">
        <v>0</v>
      </c>
      <c r="S55" s="387">
        <v>50</v>
      </c>
      <c r="T55" s="387">
        <v>0</v>
      </c>
      <c r="U55" s="387">
        <v>10</v>
      </c>
      <c r="V55" s="387">
        <v>0</v>
      </c>
      <c r="W55" s="387">
        <v>0</v>
      </c>
      <c r="X55" s="387">
        <v>0</v>
      </c>
      <c r="Y55" s="387">
        <v>0</v>
      </c>
      <c r="Z55" s="387">
        <v>0</v>
      </c>
      <c r="AA55" s="387">
        <v>0.5</v>
      </c>
      <c r="AB55" s="387">
        <v>0</v>
      </c>
      <c r="AC55" s="387">
        <v>15</v>
      </c>
      <c r="AD55" s="387">
        <v>0</v>
      </c>
      <c r="AE55" s="387">
        <v>275.5</v>
      </c>
      <c r="AF55" s="388">
        <f t="shared" si="0"/>
        <v>6.0681693673801058E-7</v>
      </c>
    </row>
    <row r="56" spans="2:32" ht="28.2" customHeight="1" x14ac:dyDescent="0.3">
      <c r="B56" s="502"/>
      <c r="C56" s="386" t="s">
        <v>544</v>
      </c>
      <c r="D56" s="387">
        <v>807.35</v>
      </c>
      <c r="E56" s="387">
        <v>0</v>
      </c>
      <c r="F56" s="387">
        <v>0</v>
      </c>
      <c r="G56" s="387">
        <v>0</v>
      </c>
      <c r="H56" s="387">
        <v>0</v>
      </c>
      <c r="I56" s="387">
        <v>0</v>
      </c>
      <c r="J56" s="387">
        <v>0</v>
      </c>
      <c r="K56" s="387">
        <v>0</v>
      </c>
      <c r="L56" s="387">
        <v>0</v>
      </c>
      <c r="M56" s="387">
        <v>0</v>
      </c>
      <c r="N56" s="387">
        <v>0</v>
      </c>
      <c r="O56" s="387">
        <v>0</v>
      </c>
      <c r="P56" s="387">
        <v>0</v>
      </c>
      <c r="Q56" s="387">
        <v>0</v>
      </c>
      <c r="R56" s="387">
        <v>0</v>
      </c>
      <c r="S56" s="387">
        <v>0</v>
      </c>
      <c r="T56" s="387">
        <v>0</v>
      </c>
      <c r="U56" s="387">
        <v>0</v>
      </c>
      <c r="V56" s="387">
        <v>0</v>
      </c>
      <c r="W56" s="387">
        <v>0</v>
      </c>
      <c r="X56" s="387">
        <v>0</v>
      </c>
      <c r="Y56" s="387">
        <v>0</v>
      </c>
      <c r="Z56" s="387">
        <v>0</v>
      </c>
      <c r="AA56" s="387">
        <v>0</v>
      </c>
      <c r="AB56" s="387">
        <v>0</v>
      </c>
      <c r="AC56" s="387">
        <v>0</v>
      </c>
      <c r="AD56" s="387">
        <v>0</v>
      </c>
      <c r="AE56" s="387">
        <v>807.35</v>
      </c>
      <c r="AF56" s="388">
        <f t="shared" si="0"/>
        <v>1.7782709759543843E-6</v>
      </c>
    </row>
    <row r="57" spans="2:32" ht="19.8" customHeight="1" x14ac:dyDescent="0.3">
      <c r="B57" s="503" t="s">
        <v>757</v>
      </c>
      <c r="C57" s="383" t="s">
        <v>382</v>
      </c>
      <c r="D57" s="384">
        <v>0</v>
      </c>
      <c r="E57" s="384">
        <v>0</v>
      </c>
      <c r="F57" s="384">
        <v>0</v>
      </c>
      <c r="G57" s="384">
        <v>0</v>
      </c>
      <c r="H57" s="384">
        <v>0</v>
      </c>
      <c r="I57" s="384">
        <v>0</v>
      </c>
      <c r="J57" s="384">
        <v>0</v>
      </c>
      <c r="K57" s="384">
        <v>0</v>
      </c>
      <c r="L57" s="384">
        <v>0</v>
      </c>
      <c r="M57" s="384">
        <v>0</v>
      </c>
      <c r="N57" s="384">
        <v>0</v>
      </c>
      <c r="O57" s="384">
        <v>0</v>
      </c>
      <c r="P57" s="384">
        <v>0</v>
      </c>
      <c r="Q57" s="384">
        <v>0</v>
      </c>
      <c r="R57" s="384">
        <v>0</v>
      </c>
      <c r="S57" s="384">
        <v>0</v>
      </c>
      <c r="T57" s="384">
        <v>0</v>
      </c>
      <c r="U57" s="384">
        <v>0</v>
      </c>
      <c r="V57" s="384">
        <v>0</v>
      </c>
      <c r="W57" s="384">
        <v>0</v>
      </c>
      <c r="X57" s="384">
        <v>0</v>
      </c>
      <c r="Y57" s="384">
        <v>0</v>
      </c>
      <c r="Z57" s="384">
        <v>0</v>
      </c>
      <c r="AA57" s="384">
        <v>0</v>
      </c>
      <c r="AB57" s="384">
        <v>0</v>
      </c>
      <c r="AC57" s="384">
        <v>0</v>
      </c>
      <c r="AD57" s="384">
        <v>688908</v>
      </c>
      <c r="AE57" s="384">
        <v>688908</v>
      </c>
      <c r="AF57" s="385">
        <f t="shared" si="0"/>
        <v>1.5173903530101974E-3</v>
      </c>
    </row>
    <row r="58" spans="2:32" ht="24.6" customHeight="1" x14ac:dyDescent="0.3">
      <c r="B58" s="503"/>
      <c r="C58" s="383" t="s">
        <v>380</v>
      </c>
      <c r="D58" s="384">
        <v>10022.4</v>
      </c>
      <c r="E58" s="384">
        <v>11692.8</v>
      </c>
      <c r="F58" s="384">
        <v>6124.7999999999993</v>
      </c>
      <c r="G58" s="384">
        <v>0</v>
      </c>
      <c r="H58" s="384">
        <v>0</v>
      </c>
      <c r="I58" s="384">
        <v>0</v>
      </c>
      <c r="J58" s="384">
        <v>0</v>
      </c>
      <c r="K58" s="384">
        <v>6681.5999999999995</v>
      </c>
      <c r="L58" s="384">
        <v>0</v>
      </c>
      <c r="M58" s="384">
        <v>0</v>
      </c>
      <c r="N58" s="384">
        <v>0</v>
      </c>
      <c r="O58" s="384">
        <v>1160</v>
      </c>
      <c r="P58" s="384">
        <v>25450.399999999998</v>
      </c>
      <c r="Q58" s="384">
        <v>0</v>
      </c>
      <c r="R58" s="384">
        <v>0</v>
      </c>
      <c r="S58" s="384">
        <v>974.4</v>
      </c>
      <c r="T58" s="384">
        <v>28953.599999999999</v>
      </c>
      <c r="U58" s="384">
        <v>0</v>
      </c>
      <c r="V58" s="384">
        <v>0</v>
      </c>
      <c r="W58" s="384">
        <v>0</v>
      </c>
      <c r="X58" s="384">
        <v>0</v>
      </c>
      <c r="Y58" s="384">
        <v>1948.8</v>
      </c>
      <c r="Z58" s="384">
        <v>24719.599999999999</v>
      </c>
      <c r="AA58" s="384">
        <v>0</v>
      </c>
      <c r="AB58" s="384">
        <v>0</v>
      </c>
      <c r="AC58" s="384">
        <v>580</v>
      </c>
      <c r="AD58" s="384">
        <v>0</v>
      </c>
      <c r="AE58" s="384">
        <v>118308.40000000001</v>
      </c>
      <c r="AF58" s="385">
        <f t="shared" si="0"/>
        <v>2.6058635527540929E-4</v>
      </c>
    </row>
    <row r="59" spans="2:32" ht="19.8" customHeight="1" x14ac:dyDescent="0.3">
      <c r="B59" s="503"/>
      <c r="C59" s="383" t="s">
        <v>381</v>
      </c>
      <c r="D59" s="384">
        <v>36311.840000000004</v>
      </c>
      <c r="E59" s="384">
        <v>1905</v>
      </c>
      <c r="F59" s="384">
        <v>213.36</v>
      </c>
      <c r="G59" s="384">
        <v>0</v>
      </c>
      <c r="H59" s="384">
        <v>0</v>
      </c>
      <c r="I59" s="384">
        <v>0</v>
      </c>
      <c r="J59" s="384">
        <v>0</v>
      </c>
      <c r="K59" s="384">
        <v>0</v>
      </c>
      <c r="L59" s="384">
        <v>0</v>
      </c>
      <c r="M59" s="384">
        <v>0</v>
      </c>
      <c r="N59" s="384">
        <v>0</v>
      </c>
      <c r="O59" s="384">
        <v>0</v>
      </c>
      <c r="P59" s="384">
        <v>2976.88</v>
      </c>
      <c r="Q59" s="384">
        <v>0</v>
      </c>
      <c r="R59" s="384">
        <v>0</v>
      </c>
      <c r="S59" s="384">
        <v>0</v>
      </c>
      <c r="T59" s="384">
        <v>55016.4</v>
      </c>
      <c r="U59" s="384">
        <v>0</v>
      </c>
      <c r="V59" s="384">
        <v>0</v>
      </c>
      <c r="W59" s="384">
        <v>0</v>
      </c>
      <c r="X59" s="384">
        <v>0</v>
      </c>
      <c r="Y59" s="384">
        <v>18348.96</v>
      </c>
      <c r="Z59" s="384">
        <v>121.92</v>
      </c>
      <c r="AA59" s="384">
        <v>0</v>
      </c>
      <c r="AB59" s="384">
        <v>0</v>
      </c>
      <c r="AC59" s="384">
        <v>2692.4</v>
      </c>
      <c r="AD59" s="384">
        <v>0</v>
      </c>
      <c r="AE59" s="384">
        <v>117586.76000000001</v>
      </c>
      <c r="AF59" s="385">
        <f t="shared" si="0"/>
        <v>2.5899686934354859E-4</v>
      </c>
    </row>
    <row r="60" spans="2:32" ht="19.8" customHeight="1" x14ac:dyDescent="0.3">
      <c r="B60" s="502" t="s">
        <v>760</v>
      </c>
      <c r="C60" s="386" t="s">
        <v>545</v>
      </c>
      <c r="D60" s="387">
        <v>0</v>
      </c>
      <c r="E60" s="387">
        <v>0</v>
      </c>
      <c r="F60" s="387">
        <v>0</v>
      </c>
      <c r="G60" s="387">
        <v>0</v>
      </c>
      <c r="H60" s="387">
        <v>0</v>
      </c>
      <c r="I60" s="387">
        <v>0</v>
      </c>
      <c r="J60" s="387">
        <v>0</v>
      </c>
      <c r="K60" s="387">
        <v>133453.06</v>
      </c>
      <c r="L60" s="387">
        <v>0</v>
      </c>
      <c r="M60" s="387">
        <v>0</v>
      </c>
      <c r="N60" s="387">
        <v>0</v>
      </c>
      <c r="O60" s="387">
        <v>195539.84</v>
      </c>
      <c r="P60" s="387">
        <v>0</v>
      </c>
      <c r="Q60" s="387">
        <v>0</v>
      </c>
      <c r="R60" s="387">
        <v>0</v>
      </c>
      <c r="S60" s="387">
        <v>29085</v>
      </c>
      <c r="T60" s="387">
        <v>55.4</v>
      </c>
      <c r="U60" s="387">
        <v>0</v>
      </c>
      <c r="V60" s="387">
        <v>0</v>
      </c>
      <c r="W60" s="387">
        <v>0</v>
      </c>
      <c r="X60" s="387">
        <v>0</v>
      </c>
      <c r="Y60" s="387">
        <v>0</v>
      </c>
      <c r="Z60" s="387">
        <v>0</v>
      </c>
      <c r="AA60" s="387">
        <v>0</v>
      </c>
      <c r="AB60" s="387">
        <v>0</v>
      </c>
      <c r="AC60" s="387">
        <v>110090.88</v>
      </c>
      <c r="AD60" s="387">
        <v>0</v>
      </c>
      <c r="AE60" s="387">
        <v>468224.18</v>
      </c>
      <c r="AF60" s="388">
        <f t="shared" si="0"/>
        <v>1.0313116610318218E-3</v>
      </c>
    </row>
    <row r="61" spans="2:32" ht="19.8" customHeight="1" x14ac:dyDescent="0.3">
      <c r="B61" s="502"/>
      <c r="C61" s="386" t="s">
        <v>546</v>
      </c>
      <c r="D61" s="387">
        <v>34530</v>
      </c>
      <c r="E61" s="387">
        <v>0</v>
      </c>
      <c r="F61" s="387">
        <v>0</v>
      </c>
      <c r="G61" s="387">
        <v>0</v>
      </c>
      <c r="H61" s="387">
        <v>0</v>
      </c>
      <c r="I61" s="387">
        <v>0</v>
      </c>
      <c r="J61" s="387">
        <v>0</v>
      </c>
      <c r="K61" s="387">
        <v>0</v>
      </c>
      <c r="L61" s="387">
        <v>0</v>
      </c>
      <c r="M61" s="387">
        <v>0</v>
      </c>
      <c r="N61" s="387">
        <v>0</v>
      </c>
      <c r="O61" s="387">
        <v>0</v>
      </c>
      <c r="P61" s="387">
        <v>166260</v>
      </c>
      <c r="Q61" s="387">
        <v>0</v>
      </c>
      <c r="R61" s="387">
        <v>0</v>
      </c>
      <c r="S61" s="387">
        <v>0</v>
      </c>
      <c r="T61" s="387">
        <v>94650</v>
      </c>
      <c r="U61" s="387">
        <v>0</v>
      </c>
      <c r="V61" s="387">
        <v>0</v>
      </c>
      <c r="W61" s="387">
        <v>0</v>
      </c>
      <c r="X61" s="387">
        <v>0</v>
      </c>
      <c r="Y61" s="387">
        <v>0</v>
      </c>
      <c r="Z61" s="387">
        <v>0</v>
      </c>
      <c r="AA61" s="387">
        <v>0</v>
      </c>
      <c r="AB61" s="387">
        <v>0</v>
      </c>
      <c r="AC61" s="387">
        <v>0</v>
      </c>
      <c r="AD61" s="387">
        <v>0</v>
      </c>
      <c r="AE61" s="387">
        <v>295440</v>
      </c>
      <c r="AF61" s="388">
        <f t="shared" si="0"/>
        <v>6.5073682682351304E-4</v>
      </c>
    </row>
    <row r="62" spans="2:32" ht="19.8" customHeight="1" x14ac:dyDescent="0.3">
      <c r="B62" s="502"/>
      <c r="C62" s="386" t="s">
        <v>547</v>
      </c>
      <c r="D62" s="387">
        <v>1335</v>
      </c>
      <c r="E62" s="387">
        <v>0</v>
      </c>
      <c r="F62" s="387">
        <v>0</v>
      </c>
      <c r="G62" s="387">
        <v>0</v>
      </c>
      <c r="H62" s="387">
        <v>0</v>
      </c>
      <c r="I62" s="387">
        <v>0</v>
      </c>
      <c r="J62" s="387">
        <v>0</v>
      </c>
      <c r="K62" s="387">
        <v>0</v>
      </c>
      <c r="L62" s="387">
        <v>0</v>
      </c>
      <c r="M62" s="387">
        <v>0</v>
      </c>
      <c r="N62" s="387">
        <v>0</v>
      </c>
      <c r="O62" s="387">
        <v>0</v>
      </c>
      <c r="P62" s="387">
        <v>63519.299999999996</v>
      </c>
      <c r="Q62" s="387">
        <v>0</v>
      </c>
      <c r="R62" s="387">
        <v>0</v>
      </c>
      <c r="S62" s="387">
        <v>0</v>
      </c>
      <c r="T62" s="387">
        <v>0</v>
      </c>
      <c r="U62" s="387">
        <v>0</v>
      </c>
      <c r="V62" s="387">
        <v>0</v>
      </c>
      <c r="W62" s="387">
        <v>0</v>
      </c>
      <c r="X62" s="387">
        <v>0</v>
      </c>
      <c r="Y62" s="387">
        <v>94678.2</v>
      </c>
      <c r="Z62" s="387">
        <v>0</v>
      </c>
      <c r="AA62" s="387">
        <v>8357.1</v>
      </c>
      <c r="AB62" s="387">
        <v>0</v>
      </c>
      <c r="AC62" s="387">
        <v>0</v>
      </c>
      <c r="AD62" s="387">
        <v>0</v>
      </c>
      <c r="AE62" s="387">
        <v>167889.6</v>
      </c>
      <c r="AF62" s="388">
        <f t="shared" si="0"/>
        <v>3.6979402098791253E-4</v>
      </c>
    </row>
    <row r="63" spans="2:32" ht="19.8" customHeight="1" x14ac:dyDescent="0.3">
      <c r="B63" s="502"/>
      <c r="C63" s="386" t="s">
        <v>548</v>
      </c>
      <c r="D63" s="387">
        <v>0</v>
      </c>
      <c r="E63" s="387">
        <v>0</v>
      </c>
      <c r="F63" s="387">
        <v>0</v>
      </c>
      <c r="G63" s="387">
        <v>0</v>
      </c>
      <c r="H63" s="387">
        <v>0</v>
      </c>
      <c r="I63" s="387">
        <v>0</v>
      </c>
      <c r="J63" s="387">
        <v>0</v>
      </c>
      <c r="K63" s="387">
        <v>0</v>
      </c>
      <c r="L63" s="387">
        <v>0</v>
      </c>
      <c r="M63" s="387">
        <v>0</v>
      </c>
      <c r="N63" s="387">
        <v>0</v>
      </c>
      <c r="O63" s="387">
        <v>0</v>
      </c>
      <c r="P63" s="387">
        <v>3403400.0000000005</v>
      </c>
      <c r="Q63" s="387">
        <v>0</v>
      </c>
      <c r="R63" s="387">
        <v>0</v>
      </c>
      <c r="S63" s="387">
        <v>0</v>
      </c>
      <c r="T63" s="387">
        <v>216700.00000000003</v>
      </c>
      <c r="U63" s="387">
        <v>0</v>
      </c>
      <c r="V63" s="387">
        <v>0</v>
      </c>
      <c r="W63" s="387">
        <v>0</v>
      </c>
      <c r="X63" s="387">
        <v>0</v>
      </c>
      <c r="Y63" s="387">
        <v>4461600</v>
      </c>
      <c r="Z63" s="387">
        <v>0</v>
      </c>
      <c r="AA63" s="387">
        <v>0</v>
      </c>
      <c r="AB63" s="387">
        <v>0</v>
      </c>
      <c r="AC63" s="387">
        <v>0</v>
      </c>
      <c r="AD63" s="387">
        <v>0</v>
      </c>
      <c r="AE63" s="387">
        <v>8081700</v>
      </c>
      <c r="AF63" s="388">
        <f t="shared" si="0"/>
        <v>1.7800771098495753E-2</v>
      </c>
    </row>
    <row r="64" spans="2:32" ht="19.8" customHeight="1" x14ac:dyDescent="0.3">
      <c r="B64" s="502"/>
      <c r="C64" s="386" t="s">
        <v>549</v>
      </c>
      <c r="D64" s="387">
        <v>72385.5</v>
      </c>
      <c r="E64" s="387">
        <v>0</v>
      </c>
      <c r="F64" s="387">
        <v>143331.9</v>
      </c>
      <c r="G64" s="387">
        <v>0</v>
      </c>
      <c r="H64" s="387">
        <v>0</v>
      </c>
      <c r="I64" s="387">
        <v>0</v>
      </c>
      <c r="J64" s="387">
        <v>0</v>
      </c>
      <c r="K64" s="387">
        <v>0</v>
      </c>
      <c r="L64" s="387">
        <v>0</v>
      </c>
      <c r="M64" s="387">
        <v>0</v>
      </c>
      <c r="N64" s="387">
        <v>0</v>
      </c>
      <c r="O64" s="387">
        <v>0</v>
      </c>
      <c r="P64" s="387">
        <v>561298.19999999995</v>
      </c>
      <c r="Q64" s="387">
        <v>0</v>
      </c>
      <c r="R64" s="387">
        <v>0</v>
      </c>
      <c r="S64" s="387">
        <v>0</v>
      </c>
      <c r="T64" s="387">
        <v>73308</v>
      </c>
      <c r="U64" s="387">
        <v>0</v>
      </c>
      <c r="V64" s="387">
        <v>0</v>
      </c>
      <c r="W64" s="387">
        <v>0</v>
      </c>
      <c r="X64" s="387">
        <v>0</v>
      </c>
      <c r="Y64" s="387">
        <v>81782.7</v>
      </c>
      <c r="Z64" s="387">
        <v>0</v>
      </c>
      <c r="AA64" s="387">
        <v>2164.8000000000002</v>
      </c>
      <c r="AB64" s="387">
        <v>0</v>
      </c>
      <c r="AC64" s="387">
        <v>0</v>
      </c>
      <c r="AD64" s="387">
        <v>0</v>
      </c>
      <c r="AE64" s="387">
        <v>934271.1</v>
      </c>
      <c r="AF64" s="388">
        <f t="shared" si="0"/>
        <v>2.0578276841555412E-3</v>
      </c>
    </row>
    <row r="65" spans="2:32" ht="19.8" customHeight="1" x14ac:dyDescent="0.3">
      <c r="B65" s="502"/>
      <c r="C65" s="386" t="s">
        <v>550</v>
      </c>
      <c r="D65" s="387">
        <v>5233943</v>
      </c>
      <c r="E65" s="387">
        <v>171275</v>
      </c>
      <c r="F65" s="387">
        <v>80951</v>
      </c>
      <c r="G65" s="387">
        <v>0</v>
      </c>
      <c r="H65" s="387">
        <v>1243710</v>
      </c>
      <c r="I65" s="387">
        <v>0</v>
      </c>
      <c r="J65" s="387">
        <v>0</v>
      </c>
      <c r="K65" s="387">
        <v>11063</v>
      </c>
      <c r="L65" s="387">
        <v>101686</v>
      </c>
      <c r="M65" s="387">
        <v>122486</v>
      </c>
      <c r="N65" s="387">
        <v>146029</v>
      </c>
      <c r="O65" s="387">
        <v>107419</v>
      </c>
      <c r="P65" s="387">
        <v>5712694</v>
      </c>
      <c r="Q65" s="387">
        <v>279799</v>
      </c>
      <c r="R65" s="387">
        <v>46423</v>
      </c>
      <c r="S65" s="387">
        <v>0</v>
      </c>
      <c r="T65" s="387">
        <v>6459778</v>
      </c>
      <c r="U65" s="387">
        <v>310206</v>
      </c>
      <c r="V65" s="387">
        <v>919789</v>
      </c>
      <c r="W65" s="387">
        <v>0</v>
      </c>
      <c r="X65" s="387">
        <v>2795</v>
      </c>
      <c r="Y65" s="387">
        <v>627185</v>
      </c>
      <c r="Z65" s="387">
        <v>1243372</v>
      </c>
      <c r="AA65" s="387">
        <v>751556</v>
      </c>
      <c r="AB65" s="387">
        <v>273143</v>
      </c>
      <c r="AC65" s="387">
        <v>167375</v>
      </c>
      <c r="AD65" s="387">
        <v>0</v>
      </c>
      <c r="AE65" s="387">
        <v>24012677</v>
      </c>
      <c r="AF65" s="388">
        <f t="shared" si="0"/>
        <v>5.289037785850919E-2</v>
      </c>
    </row>
    <row r="66" spans="2:32" ht="19.8" customHeight="1" x14ac:dyDescent="0.3">
      <c r="B66" s="502"/>
      <c r="C66" s="386" t="s">
        <v>551</v>
      </c>
      <c r="D66" s="387">
        <v>0</v>
      </c>
      <c r="E66" s="387">
        <v>0</v>
      </c>
      <c r="F66" s="387">
        <v>0</v>
      </c>
      <c r="G66" s="387">
        <v>0</v>
      </c>
      <c r="H66" s="387">
        <v>0</v>
      </c>
      <c r="I66" s="387">
        <v>0</v>
      </c>
      <c r="J66" s="387">
        <v>0</v>
      </c>
      <c r="K66" s="387">
        <v>0</v>
      </c>
      <c r="L66" s="387">
        <v>0</v>
      </c>
      <c r="M66" s="387">
        <v>0</v>
      </c>
      <c r="N66" s="387">
        <v>0</v>
      </c>
      <c r="O66" s="387">
        <v>0</v>
      </c>
      <c r="P66" s="387">
        <v>16905.900000000001</v>
      </c>
      <c r="Q66" s="387">
        <v>0</v>
      </c>
      <c r="R66" s="387">
        <v>0</v>
      </c>
      <c r="S66" s="387">
        <v>0</v>
      </c>
      <c r="T66" s="387">
        <v>0</v>
      </c>
      <c r="U66" s="387">
        <v>0</v>
      </c>
      <c r="V66" s="387">
        <v>0</v>
      </c>
      <c r="W66" s="387">
        <v>0</v>
      </c>
      <c r="X66" s="387">
        <v>0</v>
      </c>
      <c r="Y66" s="387">
        <v>0</v>
      </c>
      <c r="Z66" s="387">
        <v>0</v>
      </c>
      <c r="AA66" s="387">
        <v>78480</v>
      </c>
      <c r="AB66" s="387">
        <v>0</v>
      </c>
      <c r="AC66" s="387">
        <v>0</v>
      </c>
      <c r="AD66" s="387">
        <v>0</v>
      </c>
      <c r="AE66" s="387">
        <v>95385.9</v>
      </c>
      <c r="AF66" s="388">
        <f t="shared" si="0"/>
        <v>2.1009720379672669E-4</v>
      </c>
    </row>
    <row r="67" spans="2:32" ht="19.8" customHeight="1" x14ac:dyDescent="0.3">
      <c r="B67" s="502"/>
      <c r="C67" s="386" t="s">
        <v>552</v>
      </c>
      <c r="D67" s="387">
        <v>0</v>
      </c>
      <c r="E67" s="387">
        <v>0</v>
      </c>
      <c r="F67" s="387">
        <v>0</v>
      </c>
      <c r="G67" s="387">
        <v>0</v>
      </c>
      <c r="H67" s="387">
        <v>0</v>
      </c>
      <c r="I67" s="387">
        <v>0</v>
      </c>
      <c r="J67" s="387">
        <v>0</v>
      </c>
      <c r="K67" s="387">
        <v>0</v>
      </c>
      <c r="L67" s="387">
        <v>0</v>
      </c>
      <c r="M67" s="387">
        <v>0</v>
      </c>
      <c r="N67" s="387">
        <v>0</v>
      </c>
      <c r="O67" s="387">
        <v>0</v>
      </c>
      <c r="P67" s="387">
        <v>452000</v>
      </c>
      <c r="Q67" s="387">
        <v>0</v>
      </c>
      <c r="R67" s="387">
        <v>0</v>
      </c>
      <c r="S67" s="387">
        <v>0</v>
      </c>
      <c r="T67" s="387">
        <v>600000</v>
      </c>
      <c r="U67" s="387">
        <v>0</v>
      </c>
      <c r="V67" s="387">
        <v>0</v>
      </c>
      <c r="W67" s="387">
        <v>0</v>
      </c>
      <c r="X67" s="387">
        <v>0</v>
      </c>
      <c r="Y67" s="387">
        <v>0</v>
      </c>
      <c r="Z67" s="387">
        <v>0</v>
      </c>
      <c r="AA67" s="387">
        <v>0</v>
      </c>
      <c r="AB67" s="387">
        <v>0</v>
      </c>
      <c r="AC67" s="387">
        <v>0</v>
      </c>
      <c r="AD67" s="387">
        <v>0</v>
      </c>
      <c r="AE67" s="387">
        <v>1052000</v>
      </c>
      <c r="AF67" s="388">
        <f t="shared" si="0"/>
        <v>2.3171376313916047E-3</v>
      </c>
    </row>
    <row r="68" spans="2:32" ht="19.8" customHeight="1" x14ac:dyDescent="0.3">
      <c r="B68" s="502"/>
      <c r="C68" s="386" t="s">
        <v>554</v>
      </c>
      <c r="D68" s="387">
        <v>1316250</v>
      </c>
      <c r="E68" s="387">
        <v>0</v>
      </c>
      <c r="F68" s="387">
        <v>67500</v>
      </c>
      <c r="G68" s="387">
        <v>0</v>
      </c>
      <c r="H68" s="387">
        <v>0</v>
      </c>
      <c r="I68" s="387">
        <v>0</v>
      </c>
      <c r="J68" s="387">
        <v>0</v>
      </c>
      <c r="K68" s="387">
        <v>0</v>
      </c>
      <c r="L68" s="387">
        <v>0</v>
      </c>
      <c r="M68" s="387">
        <v>0</v>
      </c>
      <c r="N68" s="387">
        <v>660000</v>
      </c>
      <c r="O68" s="387">
        <v>0</v>
      </c>
      <c r="P68" s="387">
        <v>626250</v>
      </c>
      <c r="Q68" s="387">
        <v>22500</v>
      </c>
      <c r="R68" s="387">
        <v>0</v>
      </c>
      <c r="S68" s="387">
        <v>0</v>
      </c>
      <c r="T68" s="387">
        <v>4661250</v>
      </c>
      <c r="U68" s="387">
        <v>0</v>
      </c>
      <c r="V68" s="387">
        <v>0</v>
      </c>
      <c r="W68" s="387">
        <v>0</v>
      </c>
      <c r="X68" s="387">
        <v>0</v>
      </c>
      <c r="Y68" s="387">
        <v>780000</v>
      </c>
      <c r="Z68" s="387">
        <v>0</v>
      </c>
      <c r="AA68" s="387">
        <v>600000</v>
      </c>
      <c r="AB68" s="387">
        <v>0</v>
      </c>
      <c r="AC68" s="387">
        <v>45000</v>
      </c>
      <c r="AD68" s="387">
        <v>0</v>
      </c>
      <c r="AE68" s="387">
        <v>8778750</v>
      </c>
      <c r="AF68" s="388">
        <f t="shared" ref="AF68:AF92" si="1">AE68/$AE$92</f>
        <v>1.9336095039523812E-2</v>
      </c>
    </row>
    <row r="69" spans="2:32" ht="19.8" customHeight="1" x14ac:dyDescent="0.3">
      <c r="B69" s="502"/>
      <c r="C69" s="386" t="s">
        <v>555</v>
      </c>
      <c r="D69" s="387">
        <v>0</v>
      </c>
      <c r="E69" s="387">
        <v>0</v>
      </c>
      <c r="F69" s="387">
        <v>0</v>
      </c>
      <c r="G69" s="387">
        <v>0</v>
      </c>
      <c r="H69" s="387">
        <v>0</v>
      </c>
      <c r="I69" s="387">
        <v>0</v>
      </c>
      <c r="J69" s="387">
        <v>0</v>
      </c>
      <c r="K69" s="387">
        <v>0</v>
      </c>
      <c r="L69" s="387">
        <v>0</v>
      </c>
      <c r="M69" s="387">
        <v>0</v>
      </c>
      <c r="N69" s="387">
        <v>0</v>
      </c>
      <c r="O69" s="387">
        <v>0</v>
      </c>
      <c r="P69" s="387">
        <v>128820</v>
      </c>
      <c r="Q69" s="387">
        <v>0</v>
      </c>
      <c r="R69" s="387">
        <v>0</v>
      </c>
      <c r="S69" s="387">
        <v>0</v>
      </c>
      <c r="T69" s="387">
        <v>0</v>
      </c>
      <c r="U69" s="387">
        <v>0</v>
      </c>
      <c r="V69" s="387">
        <v>0</v>
      </c>
      <c r="W69" s="387">
        <v>0</v>
      </c>
      <c r="X69" s="387">
        <v>0</v>
      </c>
      <c r="Y69" s="387">
        <v>0</v>
      </c>
      <c r="Z69" s="387">
        <v>0</v>
      </c>
      <c r="AA69" s="387">
        <v>0</v>
      </c>
      <c r="AB69" s="387">
        <v>0</v>
      </c>
      <c r="AC69" s="387">
        <v>0</v>
      </c>
      <c r="AD69" s="387">
        <v>0</v>
      </c>
      <c r="AE69" s="387">
        <v>128820</v>
      </c>
      <c r="AF69" s="388">
        <f t="shared" si="1"/>
        <v>2.8373922972991118E-4</v>
      </c>
    </row>
    <row r="70" spans="2:32" ht="19.8" customHeight="1" x14ac:dyDescent="0.3">
      <c r="B70" s="502"/>
      <c r="C70" s="386" t="s">
        <v>556</v>
      </c>
      <c r="D70" s="387">
        <v>370500</v>
      </c>
      <c r="E70" s="387">
        <v>0</v>
      </c>
      <c r="F70" s="387">
        <v>193500</v>
      </c>
      <c r="G70" s="387">
        <v>0</v>
      </c>
      <c r="H70" s="387">
        <v>0</v>
      </c>
      <c r="I70" s="387">
        <v>0</v>
      </c>
      <c r="J70" s="387">
        <v>0</v>
      </c>
      <c r="K70" s="387">
        <v>0</v>
      </c>
      <c r="L70" s="387">
        <v>0</v>
      </c>
      <c r="M70" s="387">
        <v>0</v>
      </c>
      <c r="N70" s="387">
        <v>0</v>
      </c>
      <c r="O70" s="387">
        <v>0</v>
      </c>
      <c r="P70" s="387">
        <v>109500</v>
      </c>
      <c r="Q70" s="387">
        <v>0</v>
      </c>
      <c r="R70" s="387">
        <v>0</v>
      </c>
      <c r="S70" s="387">
        <v>0</v>
      </c>
      <c r="T70" s="387">
        <v>82500</v>
      </c>
      <c r="U70" s="387">
        <v>0</v>
      </c>
      <c r="V70" s="387">
        <v>0</v>
      </c>
      <c r="W70" s="387">
        <v>0</v>
      </c>
      <c r="X70" s="387">
        <v>0</v>
      </c>
      <c r="Y70" s="387">
        <v>0</v>
      </c>
      <c r="Z70" s="387">
        <v>0</v>
      </c>
      <c r="AA70" s="387">
        <v>0</v>
      </c>
      <c r="AB70" s="387">
        <v>0</v>
      </c>
      <c r="AC70" s="387">
        <v>0</v>
      </c>
      <c r="AD70" s="387">
        <v>0</v>
      </c>
      <c r="AE70" s="387">
        <v>756000</v>
      </c>
      <c r="AF70" s="388">
        <f t="shared" si="1"/>
        <v>1.6651673472738149E-3</v>
      </c>
    </row>
    <row r="71" spans="2:32" ht="19.8" customHeight="1" x14ac:dyDescent="0.3">
      <c r="B71" s="502"/>
      <c r="C71" s="386" t="s">
        <v>557</v>
      </c>
      <c r="D71" s="387">
        <v>0</v>
      </c>
      <c r="E71" s="387">
        <v>0</v>
      </c>
      <c r="F71" s="387">
        <v>0</v>
      </c>
      <c r="G71" s="387">
        <v>0</v>
      </c>
      <c r="H71" s="387">
        <v>0</v>
      </c>
      <c r="I71" s="387">
        <v>0</v>
      </c>
      <c r="J71" s="387">
        <v>0</v>
      </c>
      <c r="K71" s="387">
        <v>0</v>
      </c>
      <c r="L71" s="387">
        <v>0</v>
      </c>
      <c r="M71" s="387">
        <v>0</v>
      </c>
      <c r="N71" s="387">
        <v>0</v>
      </c>
      <c r="O71" s="387">
        <v>0</v>
      </c>
      <c r="P71" s="387">
        <v>1044446.4</v>
      </c>
      <c r="Q71" s="387">
        <v>0</v>
      </c>
      <c r="R71" s="387">
        <v>0</v>
      </c>
      <c r="S71" s="387">
        <v>0</v>
      </c>
      <c r="T71" s="387">
        <v>534405.60000000009</v>
      </c>
      <c r="U71" s="387">
        <v>0</v>
      </c>
      <c r="V71" s="387">
        <v>0</v>
      </c>
      <c r="W71" s="387">
        <v>0</v>
      </c>
      <c r="X71" s="387">
        <v>0</v>
      </c>
      <c r="Y71" s="387">
        <v>0</v>
      </c>
      <c r="Z71" s="387">
        <v>5508</v>
      </c>
      <c r="AA71" s="387">
        <v>47368.800000000003</v>
      </c>
      <c r="AB71" s="387">
        <v>86248.8</v>
      </c>
      <c r="AC71" s="387">
        <v>0</v>
      </c>
      <c r="AD71" s="387">
        <v>0</v>
      </c>
      <c r="AE71" s="387">
        <v>1717977.6</v>
      </c>
      <c r="AF71" s="388">
        <f t="shared" si="1"/>
        <v>3.7840214323648612E-3</v>
      </c>
    </row>
    <row r="72" spans="2:32" ht="19.8" customHeight="1" x14ac:dyDescent="0.3">
      <c r="B72" s="503" t="s">
        <v>761</v>
      </c>
      <c r="C72" s="383" t="s">
        <v>1199</v>
      </c>
      <c r="D72" s="384">
        <v>0</v>
      </c>
      <c r="E72" s="384">
        <v>0</v>
      </c>
      <c r="F72" s="384">
        <v>0</v>
      </c>
      <c r="G72" s="384">
        <v>0</v>
      </c>
      <c r="H72" s="384">
        <v>0</v>
      </c>
      <c r="I72" s="384">
        <v>0</v>
      </c>
      <c r="J72" s="384">
        <v>0</v>
      </c>
      <c r="K72" s="384">
        <v>0</v>
      </c>
      <c r="L72" s="384">
        <v>0</v>
      </c>
      <c r="M72" s="384">
        <v>0</v>
      </c>
      <c r="N72" s="384">
        <v>0</v>
      </c>
      <c r="O72" s="384">
        <v>0</v>
      </c>
      <c r="P72" s="384">
        <v>1530.82566</v>
      </c>
      <c r="Q72" s="384">
        <v>0</v>
      </c>
      <c r="R72" s="384">
        <v>0</v>
      </c>
      <c r="S72" s="384">
        <v>0</v>
      </c>
      <c r="T72" s="384">
        <v>0</v>
      </c>
      <c r="U72" s="384">
        <v>0</v>
      </c>
      <c r="V72" s="384">
        <v>0</v>
      </c>
      <c r="W72" s="384">
        <v>0</v>
      </c>
      <c r="X72" s="384">
        <v>0</v>
      </c>
      <c r="Y72" s="384">
        <v>0</v>
      </c>
      <c r="Z72" s="384">
        <v>0</v>
      </c>
      <c r="AA72" s="384">
        <v>0</v>
      </c>
      <c r="AB72" s="384">
        <v>0</v>
      </c>
      <c r="AC72" s="384">
        <v>0</v>
      </c>
      <c r="AD72" s="384">
        <v>0</v>
      </c>
      <c r="AE72" s="384">
        <v>1530.82566</v>
      </c>
      <c r="AF72" s="385">
        <f t="shared" si="1"/>
        <v>3.3718001367736597E-6</v>
      </c>
    </row>
    <row r="73" spans="2:32" ht="19.8" customHeight="1" x14ac:dyDescent="0.3">
      <c r="B73" s="503"/>
      <c r="C73" s="383" t="s">
        <v>560</v>
      </c>
      <c r="D73" s="384">
        <v>1192398.75</v>
      </c>
      <c r="E73" s="384">
        <v>0</v>
      </c>
      <c r="F73" s="384">
        <v>0</v>
      </c>
      <c r="G73" s="384">
        <v>0</v>
      </c>
      <c r="H73" s="384">
        <v>0</v>
      </c>
      <c r="I73" s="384">
        <v>0</v>
      </c>
      <c r="J73" s="384">
        <v>0</v>
      </c>
      <c r="K73" s="384">
        <v>0</v>
      </c>
      <c r="L73" s="384">
        <v>0</v>
      </c>
      <c r="M73" s="384">
        <v>0</v>
      </c>
      <c r="N73" s="384">
        <v>0</v>
      </c>
      <c r="O73" s="384">
        <v>0</v>
      </c>
      <c r="P73" s="384">
        <v>405726.25</v>
      </c>
      <c r="Q73" s="384">
        <v>0</v>
      </c>
      <c r="R73" s="384">
        <v>0</v>
      </c>
      <c r="S73" s="384">
        <v>39287.5</v>
      </c>
      <c r="T73" s="384">
        <v>283928.75</v>
      </c>
      <c r="U73" s="384">
        <v>0</v>
      </c>
      <c r="V73" s="384">
        <v>0</v>
      </c>
      <c r="W73" s="384">
        <v>0</v>
      </c>
      <c r="X73" s="384">
        <v>0</v>
      </c>
      <c r="Y73" s="384">
        <v>26250</v>
      </c>
      <c r="Z73" s="384">
        <v>0</v>
      </c>
      <c r="AA73" s="384">
        <v>113946.34999999999</v>
      </c>
      <c r="AB73" s="384">
        <v>0</v>
      </c>
      <c r="AC73" s="384">
        <v>0</v>
      </c>
      <c r="AD73" s="384">
        <v>0</v>
      </c>
      <c r="AE73" s="384">
        <v>2061537.5999999999</v>
      </c>
      <c r="AF73" s="385">
        <f t="shared" si="1"/>
        <v>4.5407474824037388E-3</v>
      </c>
    </row>
    <row r="74" spans="2:32" ht="19.8" customHeight="1" x14ac:dyDescent="0.3">
      <c r="B74" s="503"/>
      <c r="C74" s="383" t="s">
        <v>561</v>
      </c>
      <c r="D74" s="384">
        <v>408400.00000000006</v>
      </c>
      <c r="E74" s="384">
        <v>0</v>
      </c>
      <c r="F74" s="384">
        <v>204200.00000000003</v>
      </c>
      <c r="G74" s="384">
        <v>0</v>
      </c>
      <c r="H74" s="384">
        <v>0</v>
      </c>
      <c r="I74" s="384">
        <v>0</v>
      </c>
      <c r="J74" s="384">
        <v>0</v>
      </c>
      <c r="K74" s="384">
        <v>0</v>
      </c>
      <c r="L74" s="384">
        <v>0</v>
      </c>
      <c r="M74" s="384">
        <v>0</v>
      </c>
      <c r="N74" s="384">
        <v>0</v>
      </c>
      <c r="O74" s="384">
        <v>0</v>
      </c>
      <c r="P74" s="384">
        <v>816800.00000000012</v>
      </c>
      <c r="Q74" s="384">
        <v>0</v>
      </c>
      <c r="R74" s="384">
        <v>0</v>
      </c>
      <c r="S74" s="384">
        <v>102100.00000000001</v>
      </c>
      <c r="T74" s="384">
        <v>408400.00000000006</v>
      </c>
      <c r="U74" s="384">
        <v>0</v>
      </c>
      <c r="V74" s="384">
        <v>0</v>
      </c>
      <c r="W74" s="384">
        <v>0</v>
      </c>
      <c r="X74" s="384">
        <v>0</v>
      </c>
      <c r="Y74" s="384">
        <v>0</v>
      </c>
      <c r="Z74" s="384">
        <v>102100.00000000001</v>
      </c>
      <c r="AA74" s="384">
        <v>204200.00000000003</v>
      </c>
      <c r="AB74" s="384">
        <v>0</v>
      </c>
      <c r="AC74" s="384">
        <v>0</v>
      </c>
      <c r="AD74" s="384">
        <v>0</v>
      </c>
      <c r="AE74" s="384">
        <v>2246200.0000000005</v>
      </c>
      <c r="AF74" s="385">
        <f t="shared" si="1"/>
        <v>4.9474853114370946E-3</v>
      </c>
    </row>
    <row r="75" spans="2:32" ht="19.8" customHeight="1" x14ac:dyDescent="0.3">
      <c r="B75" s="503"/>
      <c r="C75" s="383" t="s">
        <v>563</v>
      </c>
      <c r="D75" s="384">
        <v>78350</v>
      </c>
      <c r="E75" s="384">
        <v>783500</v>
      </c>
      <c r="F75" s="384">
        <v>0</v>
      </c>
      <c r="G75" s="384">
        <v>0</v>
      </c>
      <c r="H75" s="384">
        <v>0</v>
      </c>
      <c r="I75" s="384">
        <v>0</v>
      </c>
      <c r="J75" s="384">
        <v>0</v>
      </c>
      <c r="K75" s="384">
        <v>0</v>
      </c>
      <c r="L75" s="384">
        <v>0</v>
      </c>
      <c r="M75" s="384">
        <v>0</v>
      </c>
      <c r="N75" s="384">
        <v>0</v>
      </c>
      <c r="O75" s="384">
        <v>0</v>
      </c>
      <c r="P75" s="384">
        <v>313400</v>
      </c>
      <c r="Q75" s="384">
        <v>0</v>
      </c>
      <c r="R75" s="384">
        <v>0</v>
      </c>
      <c r="S75" s="384">
        <v>0</v>
      </c>
      <c r="T75" s="384">
        <v>0</v>
      </c>
      <c r="U75" s="384">
        <v>0</v>
      </c>
      <c r="V75" s="384">
        <v>0</v>
      </c>
      <c r="W75" s="384">
        <v>0</v>
      </c>
      <c r="X75" s="384">
        <v>0</v>
      </c>
      <c r="Y75" s="384">
        <v>0</v>
      </c>
      <c r="Z75" s="384">
        <v>0</v>
      </c>
      <c r="AA75" s="384">
        <v>156700</v>
      </c>
      <c r="AB75" s="384">
        <v>0</v>
      </c>
      <c r="AC75" s="384">
        <v>0</v>
      </c>
      <c r="AD75" s="384">
        <v>0</v>
      </c>
      <c r="AE75" s="384">
        <v>1331950</v>
      </c>
      <c r="AF75" s="385">
        <f t="shared" si="1"/>
        <v>2.9337561484144943E-3</v>
      </c>
    </row>
    <row r="76" spans="2:32" ht="24.6" customHeight="1" x14ac:dyDescent="0.3">
      <c r="B76" s="386" t="s">
        <v>764</v>
      </c>
      <c r="C76" s="386" t="s">
        <v>564</v>
      </c>
      <c r="D76" s="387">
        <v>1529.58</v>
      </c>
      <c r="E76" s="387">
        <v>0</v>
      </c>
      <c r="F76" s="387">
        <v>0</v>
      </c>
      <c r="G76" s="387">
        <v>0</v>
      </c>
      <c r="H76" s="387">
        <v>0</v>
      </c>
      <c r="I76" s="387">
        <v>0</v>
      </c>
      <c r="J76" s="387">
        <v>0</v>
      </c>
      <c r="K76" s="387">
        <v>0</v>
      </c>
      <c r="L76" s="387">
        <v>0</v>
      </c>
      <c r="M76" s="387">
        <v>0</v>
      </c>
      <c r="N76" s="387">
        <v>0</v>
      </c>
      <c r="O76" s="387">
        <v>0</v>
      </c>
      <c r="P76" s="387">
        <v>4120.22</v>
      </c>
      <c r="Q76" s="387">
        <v>0</v>
      </c>
      <c r="R76" s="387">
        <v>0</v>
      </c>
      <c r="S76" s="387">
        <v>0</v>
      </c>
      <c r="T76" s="387">
        <v>0</v>
      </c>
      <c r="U76" s="387">
        <v>0</v>
      </c>
      <c r="V76" s="387">
        <v>0</v>
      </c>
      <c r="W76" s="387">
        <v>0</v>
      </c>
      <c r="X76" s="387">
        <v>0</v>
      </c>
      <c r="Y76" s="387">
        <v>0</v>
      </c>
      <c r="Z76" s="387">
        <v>0</v>
      </c>
      <c r="AA76" s="387">
        <v>0</v>
      </c>
      <c r="AB76" s="387">
        <v>0</v>
      </c>
      <c r="AC76" s="387">
        <v>0</v>
      </c>
      <c r="AD76" s="387">
        <v>0</v>
      </c>
      <c r="AE76" s="387">
        <v>5649.8</v>
      </c>
      <c r="AF76" s="388">
        <f t="shared" si="1"/>
        <v>1.2444262537867195E-5</v>
      </c>
    </row>
    <row r="77" spans="2:32" ht="19.8" customHeight="1" x14ac:dyDescent="0.3">
      <c r="B77" s="503" t="s">
        <v>767</v>
      </c>
      <c r="C77" s="383" t="s">
        <v>565</v>
      </c>
      <c r="D77" s="384">
        <v>0</v>
      </c>
      <c r="E77" s="384">
        <v>0</v>
      </c>
      <c r="F77" s="384">
        <v>5890.32</v>
      </c>
      <c r="G77" s="384">
        <v>1710.72</v>
      </c>
      <c r="H77" s="384">
        <v>77.760000000000005</v>
      </c>
      <c r="I77" s="384">
        <v>0</v>
      </c>
      <c r="J77" s="384">
        <v>0</v>
      </c>
      <c r="K77" s="384">
        <v>0</v>
      </c>
      <c r="L77" s="384">
        <v>0</v>
      </c>
      <c r="M77" s="384">
        <v>0</v>
      </c>
      <c r="N77" s="384">
        <v>0</v>
      </c>
      <c r="O77" s="384">
        <v>0</v>
      </c>
      <c r="P77" s="384">
        <v>5239.08</v>
      </c>
      <c r="Q77" s="384">
        <v>0</v>
      </c>
      <c r="R77" s="384">
        <v>1234.44</v>
      </c>
      <c r="S77" s="384">
        <v>29.16</v>
      </c>
      <c r="T77" s="384">
        <v>30501.360000000001</v>
      </c>
      <c r="U77" s="384">
        <v>213.84</v>
      </c>
      <c r="V77" s="384">
        <v>0</v>
      </c>
      <c r="W77" s="384">
        <v>0</v>
      </c>
      <c r="X77" s="384">
        <v>0</v>
      </c>
      <c r="Y77" s="384">
        <v>0</v>
      </c>
      <c r="Z77" s="384">
        <v>456.84</v>
      </c>
      <c r="AA77" s="384">
        <v>0</v>
      </c>
      <c r="AB77" s="384">
        <v>0</v>
      </c>
      <c r="AC77" s="384">
        <v>0</v>
      </c>
      <c r="AD77" s="384">
        <v>0</v>
      </c>
      <c r="AE77" s="384">
        <v>45353.520000000004</v>
      </c>
      <c r="AF77" s="385">
        <f t="shared" si="1"/>
        <v>9.9895767973452265E-5</v>
      </c>
    </row>
    <row r="78" spans="2:32" ht="19.8" customHeight="1" x14ac:dyDescent="0.3">
      <c r="B78" s="503"/>
      <c r="C78" s="383" t="s">
        <v>566</v>
      </c>
      <c r="D78" s="384">
        <v>592</v>
      </c>
      <c r="E78" s="384">
        <v>592</v>
      </c>
      <c r="F78" s="384">
        <v>3256</v>
      </c>
      <c r="G78" s="384">
        <v>0</v>
      </c>
      <c r="H78" s="384">
        <v>0</v>
      </c>
      <c r="I78" s="384">
        <v>0</v>
      </c>
      <c r="J78" s="384">
        <v>592</v>
      </c>
      <c r="K78" s="384">
        <v>0</v>
      </c>
      <c r="L78" s="384">
        <v>0</v>
      </c>
      <c r="M78" s="384">
        <v>0</v>
      </c>
      <c r="N78" s="384">
        <v>0</v>
      </c>
      <c r="O78" s="384">
        <v>0</v>
      </c>
      <c r="P78" s="384">
        <v>10656</v>
      </c>
      <c r="Q78" s="384">
        <v>296</v>
      </c>
      <c r="R78" s="384">
        <v>0</v>
      </c>
      <c r="S78" s="384">
        <v>0</v>
      </c>
      <c r="T78" s="384">
        <v>2368</v>
      </c>
      <c r="U78" s="384">
        <v>0</v>
      </c>
      <c r="V78" s="384">
        <v>592</v>
      </c>
      <c r="W78" s="384">
        <v>0</v>
      </c>
      <c r="X78" s="384">
        <v>0</v>
      </c>
      <c r="Y78" s="384">
        <v>12432</v>
      </c>
      <c r="Z78" s="384">
        <v>0</v>
      </c>
      <c r="AA78" s="384">
        <v>1776</v>
      </c>
      <c r="AB78" s="384">
        <v>0</v>
      </c>
      <c r="AC78" s="384">
        <v>0</v>
      </c>
      <c r="AD78" s="384">
        <v>0</v>
      </c>
      <c r="AE78" s="384">
        <v>33152</v>
      </c>
      <c r="AF78" s="385">
        <f t="shared" si="1"/>
        <v>7.302067182119247E-5</v>
      </c>
    </row>
    <row r="79" spans="2:32" ht="19.8" customHeight="1" x14ac:dyDescent="0.3">
      <c r="B79" s="502" t="s">
        <v>770</v>
      </c>
      <c r="C79" s="386" t="s">
        <v>396</v>
      </c>
      <c r="D79" s="387">
        <v>1582</v>
      </c>
      <c r="E79" s="387">
        <v>0</v>
      </c>
      <c r="F79" s="387">
        <v>3192</v>
      </c>
      <c r="G79" s="387">
        <v>0</v>
      </c>
      <c r="H79" s="387">
        <v>0</v>
      </c>
      <c r="I79" s="387">
        <v>0</v>
      </c>
      <c r="J79" s="387">
        <v>0</v>
      </c>
      <c r="K79" s="387">
        <v>7006.9999999999991</v>
      </c>
      <c r="L79" s="387">
        <v>0</v>
      </c>
      <c r="M79" s="387">
        <v>0</v>
      </c>
      <c r="N79" s="387">
        <v>0</v>
      </c>
      <c r="O79" s="387">
        <v>0</v>
      </c>
      <c r="P79" s="387">
        <v>140</v>
      </c>
      <c r="Q79" s="387">
        <v>0</v>
      </c>
      <c r="R79" s="387">
        <v>0</v>
      </c>
      <c r="S79" s="387">
        <v>0</v>
      </c>
      <c r="T79" s="387">
        <v>29498.000000000004</v>
      </c>
      <c r="U79" s="387">
        <v>0</v>
      </c>
      <c r="V79" s="387">
        <v>0</v>
      </c>
      <c r="W79" s="387">
        <v>0</v>
      </c>
      <c r="X79" s="387">
        <v>0</v>
      </c>
      <c r="Y79" s="387">
        <v>0</v>
      </c>
      <c r="Z79" s="387">
        <v>262.5</v>
      </c>
      <c r="AA79" s="387">
        <v>0</v>
      </c>
      <c r="AB79" s="387">
        <v>0</v>
      </c>
      <c r="AC79" s="387">
        <v>3500</v>
      </c>
      <c r="AD79" s="387">
        <v>0</v>
      </c>
      <c r="AE79" s="387">
        <v>45181.5</v>
      </c>
      <c r="AF79" s="388">
        <f t="shared" si="1"/>
        <v>9.9516876323878128E-5</v>
      </c>
    </row>
    <row r="80" spans="2:32" ht="19.8" customHeight="1" x14ac:dyDescent="0.3">
      <c r="B80" s="502"/>
      <c r="C80" s="386" t="s">
        <v>398</v>
      </c>
      <c r="D80" s="387">
        <v>250500</v>
      </c>
      <c r="E80" s="387">
        <v>9825</v>
      </c>
      <c r="F80" s="387">
        <v>15150</v>
      </c>
      <c r="G80" s="387">
        <v>0</v>
      </c>
      <c r="H80" s="387">
        <v>7650</v>
      </c>
      <c r="I80" s="387">
        <v>0</v>
      </c>
      <c r="J80" s="387">
        <v>0</v>
      </c>
      <c r="K80" s="387">
        <v>18450</v>
      </c>
      <c r="L80" s="387">
        <v>0</v>
      </c>
      <c r="M80" s="387">
        <v>4950</v>
      </c>
      <c r="N80" s="387">
        <v>0</v>
      </c>
      <c r="O80" s="387">
        <v>8850</v>
      </c>
      <c r="P80" s="387">
        <v>173775</v>
      </c>
      <c r="Q80" s="387">
        <v>17175</v>
      </c>
      <c r="R80" s="387">
        <v>0</v>
      </c>
      <c r="S80" s="387">
        <v>0</v>
      </c>
      <c r="T80" s="387">
        <v>72150</v>
      </c>
      <c r="U80" s="387">
        <v>0</v>
      </c>
      <c r="V80" s="387">
        <v>0</v>
      </c>
      <c r="W80" s="387">
        <v>10725</v>
      </c>
      <c r="X80" s="387">
        <v>0</v>
      </c>
      <c r="Y80" s="387">
        <v>114000</v>
      </c>
      <c r="Z80" s="387">
        <v>32325</v>
      </c>
      <c r="AA80" s="387">
        <v>96075</v>
      </c>
      <c r="AB80" s="387">
        <v>0</v>
      </c>
      <c r="AC80" s="387">
        <v>60224.999999999993</v>
      </c>
      <c r="AD80" s="387">
        <v>0</v>
      </c>
      <c r="AE80" s="387">
        <v>891825</v>
      </c>
      <c r="AF80" s="388">
        <f t="shared" si="1"/>
        <v>1.9643358061937435E-3</v>
      </c>
    </row>
    <row r="81" spans="2:32" ht="19.8" customHeight="1" x14ac:dyDescent="0.3">
      <c r="B81" s="383" t="s">
        <v>773</v>
      </c>
      <c r="C81" s="383" t="s">
        <v>567</v>
      </c>
      <c r="D81" s="384">
        <v>204</v>
      </c>
      <c r="E81" s="384">
        <v>171.36</v>
      </c>
      <c r="F81" s="384">
        <v>1836</v>
      </c>
      <c r="G81" s="384">
        <v>0</v>
      </c>
      <c r="H81" s="384">
        <v>204</v>
      </c>
      <c r="I81" s="384">
        <v>146.88</v>
      </c>
      <c r="J81" s="384">
        <v>0</v>
      </c>
      <c r="K81" s="384">
        <v>1407.6</v>
      </c>
      <c r="L81" s="384">
        <v>0</v>
      </c>
      <c r="M81" s="384">
        <v>0</v>
      </c>
      <c r="N81" s="384">
        <v>0</v>
      </c>
      <c r="O81" s="384">
        <v>0</v>
      </c>
      <c r="P81" s="384">
        <v>204</v>
      </c>
      <c r="Q81" s="384">
        <v>0</v>
      </c>
      <c r="R81" s="384">
        <v>0</v>
      </c>
      <c r="S81" s="384">
        <v>0</v>
      </c>
      <c r="T81" s="384">
        <v>102</v>
      </c>
      <c r="U81" s="384">
        <v>0</v>
      </c>
      <c r="V81" s="384">
        <v>612</v>
      </c>
      <c r="W81" s="384">
        <v>0</v>
      </c>
      <c r="X81" s="384">
        <v>0</v>
      </c>
      <c r="Y81" s="384">
        <v>1632</v>
      </c>
      <c r="Z81" s="384">
        <v>408</v>
      </c>
      <c r="AA81" s="384">
        <v>1224</v>
      </c>
      <c r="AB81" s="384">
        <v>0</v>
      </c>
      <c r="AC81" s="384">
        <v>0</v>
      </c>
      <c r="AD81" s="384">
        <v>0</v>
      </c>
      <c r="AE81" s="384">
        <v>8151.84</v>
      </c>
      <c r="AF81" s="385">
        <f t="shared" si="1"/>
        <v>1.7955261624603936E-5</v>
      </c>
    </row>
    <row r="82" spans="2:32" ht="19.8" customHeight="1" x14ac:dyDescent="0.3">
      <c r="B82" s="502" t="s">
        <v>774</v>
      </c>
      <c r="C82" s="386" t="s">
        <v>432</v>
      </c>
      <c r="D82" s="387">
        <v>129413.7</v>
      </c>
      <c r="E82" s="387">
        <v>19.5</v>
      </c>
      <c r="F82" s="387">
        <v>5296.2</v>
      </c>
      <c r="G82" s="387">
        <v>175.5</v>
      </c>
      <c r="H82" s="387">
        <v>943.8</v>
      </c>
      <c r="I82" s="387">
        <v>526.5</v>
      </c>
      <c r="J82" s="387">
        <v>0</v>
      </c>
      <c r="K82" s="387">
        <v>49331.1</v>
      </c>
      <c r="L82" s="387">
        <v>0</v>
      </c>
      <c r="M82" s="387">
        <v>0</v>
      </c>
      <c r="N82" s="387">
        <v>0</v>
      </c>
      <c r="O82" s="387">
        <v>2433.6</v>
      </c>
      <c r="P82" s="387">
        <v>7061476.4999999991</v>
      </c>
      <c r="Q82" s="387">
        <v>5440.5</v>
      </c>
      <c r="R82" s="387">
        <v>351</v>
      </c>
      <c r="S82" s="387">
        <v>0</v>
      </c>
      <c r="T82" s="387">
        <v>430891.49999999994</v>
      </c>
      <c r="U82" s="387">
        <v>0</v>
      </c>
      <c r="V82" s="387">
        <v>0</v>
      </c>
      <c r="W82" s="387">
        <v>31742.1</v>
      </c>
      <c r="X82" s="387">
        <v>452.39999999999992</v>
      </c>
      <c r="Y82" s="387">
        <v>8716.5</v>
      </c>
      <c r="Z82" s="387">
        <v>721.5</v>
      </c>
      <c r="AA82" s="387">
        <v>21820.5</v>
      </c>
      <c r="AB82" s="387">
        <v>0</v>
      </c>
      <c r="AC82" s="387">
        <v>167692.19999999998</v>
      </c>
      <c r="AD82" s="387">
        <v>0</v>
      </c>
      <c r="AE82" s="387">
        <v>7917444.5999999987</v>
      </c>
      <c r="AF82" s="388">
        <f t="shared" si="1"/>
        <v>1.7438981774827233E-2</v>
      </c>
    </row>
    <row r="83" spans="2:32" ht="19.8" customHeight="1" x14ac:dyDescent="0.3">
      <c r="B83" s="502"/>
      <c r="C83" s="386" t="s">
        <v>433</v>
      </c>
      <c r="D83" s="387">
        <v>1549.0661999999998</v>
      </c>
      <c r="E83" s="387">
        <v>0</v>
      </c>
      <c r="F83" s="387">
        <v>3070.9557999999997</v>
      </c>
      <c r="G83" s="387">
        <v>0</v>
      </c>
      <c r="H83" s="387">
        <v>842.47460000000001</v>
      </c>
      <c r="I83" s="387">
        <v>0</v>
      </c>
      <c r="J83" s="387">
        <v>0</v>
      </c>
      <c r="K83" s="387">
        <v>407.649</v>
      </c>
      <c r="L83" s="387">
        <v>0</v>
      </c>
      <c r="M83" s="387">
        <v>0</v>
      </c>
      <c r="N83" s="387">
        <v>0</v>
      </c>
      <c r="O83" s="387">
        <v>0</v>
      </c>
      <c r="P83" s="387">
        <v>54027.080800000003</v>
      </c>
      <c r="Q83" s="387">
        <v>0</v>
      </c>
      <c r="R83" s="387">
        <v>0</v>
      </c>
      <c r="S83" s="387">
        <v>1087.0640000000001</v>
      </c>
      <c r="T83" s="387">
        <v>0</v>
      </c>
      <c r="U83" s="387">
        <v>0</v>
      </c>
      <c r="V83" s="387">
        <v>462.00220000000002</v>
      </c>
      <c r="W83" s="387">
        <v>0</v>
      </c>
      <c r="X83" s="387">
        <v>0</v>
      </c>
      <c r="Y83" s="387">
        <v>978.35760000000005</v>
      </c>
      <c r="Z83" s="387">
        <v>2119.7748000000001</v>
      </c>
      <c r="AA83" s="387">
        <v>0</v>
      </c>
      <c r="AB83" s="387">
        <v>0</v>
      </c>
      <c r="AC83" s="387">
        <v>0</v>
      </c>
      <c r="AD83" s="387">
        <v>0</v>
      </c>
      <c r="AE83" s="387">
        <v>64544.425000000003</v>
      </c>
      <c r="AF83" s="388">
        <f t="shared" si="1"/>
        <v>1.4216569968063982E-4</v>
      </c>
    </row>
    <row r="84" spans="2:32" ht="19.8" customHeight="1" x14ac:dyDescent="0.3">
      <c r="B84" s="383" t="s">
        <v>776</v>
      </c>
      <c r="C84" s="383" t="s">
        <v>568</v>
      </c>
      <c r="D84" s="384">
        <v>4995.5</v>
      </c>
      <c r="E84" s="384">
        <v>0</v>
      </c>
      <c r="F84" s="384">
        <v>0</v>
      </c>
      <c r="G84" s="384">
        <v>0</v>
      </c>
      <c r="H84" s="384">
        <v>0</v>
      </c>
      <c r="I84" s="384">
        <v>0</v>
      </c>
      <c r="J84" s="384">
        <v>0</v>
      </c>
      <c r="K84" s="384">
        <v>999.1</v>
      </c>
      <c r="L84" s="384">
        <v>0</v>
      </c>
      <c r="M84" s="384">
        <v>0</v>
      </c>
      <c r="N84" s="384">
        <v>0</v>
      </c>
      <c r="O84" s="384">
        <v>0</v>
      </c>
      <c r="P84" s="384">
        <v>1049.0550000000001</v>
      </c>
      <c r="Q84" s="384">
        <v>0</v>
      </c>
      <c r="R84" s="384">
        <v>0</v>
      </c>
      <c r="S84" s="384">
        <v>0</v>
      </c>
      <c r="T84" s="384">
        <v>0</v>
      </c>
      <c r="U84" s="384">
        <v>0</v>
      </c>
      <c r="V84" s="384">
        <v>0</v>
      </c>
      <c r="W84" s="384">
        <v>0</v>
      </c>
      <c r="X84" s="384">
        <v>0</v>
      </c>
      <c r="Y84" s="384">
        <v>0</v>
      </c>
      <c r="Z84" s="384">
        <v>0</v>
      </c>
      <c r="AA84" s="384">
        <v>0</v>
      </c>
      <c r="AB84" s="384">
        <v>0</v>
      </c>
      <c r="AC84" s="384">
        <v>0</v>
      </c>
      <c r="AD84" s="384">
        <v>0</v>
      </c>
      <c r="AE84" s="384">
        <v>7043.6550000000007</v>
      </c>
      <c r="AF84" s="385">
        <f t="shared" si="1"/>
        <v>1.5514370782357069E-5</v>
      </c>
    </row>
    <row r="85" spans="2:32" ht="19.8" customHeight="1" x14ac:dyDescent="0.3">
      <c r="B85" s="502" t="s">
        <v>1230</v>
      </c>
      <c r="C85" s="386" t="s">
        <v>412</v>
      </c>
      <c r="D85" s="387">
        <v>62951.000000000007</v>
      </c>
      <c r="E85" s="387">
        <v>12574.1</v>
      </c>
      <c r="F85" s="387">
        <v>39815.300000000003</v>
      </c>
      <c r="G85" s="387">
        <v>0</v>
      </c>
      <c r="H85" s="387">
        <v>0</v>
      </c>
      <c r="I85" s="387">
        <v>0</v>
      </c>
      <c r="J85" s="387">
        <v>0</v>
      </c>
      <c r="K85" s="387">
        <v>9611.7000000000007</v>
      </c>
      <c r="L85" s="387">
        <v>0</v>
      </c>
      <c r="M85" s="387">
        <v>0</v>
      </c>
      <c r="N85" s="387">
        <v>0</v>
      </c>
      <c r="O85" s="387">
        <v>0</v>
      </c>
      <c r="P85" s="387">
        <v>481373.9</v>
      </c>
      <c r="Q85" s="387">
        <v>0</v>
      </c>
      <c r="R85" s="387">
        <v>0</v>
      </c>
      <c r="S85" s="387">
        <v>17967.600000000002</v>
      </c>
      <c r="T85" s="387">
        <v>31250.100000000002</v>
      </c>
      <c r="U85" s="387">
        <v>0</v>
      </c>
      <c r="V85" s="387">
        <v>0</v>
      </c>
      <c r="W85" s="387">
        <v>161</v>
      </c>
      <c r="X85" s="387">
        <v>0</v>
      </c>
      <c r="Y85" s="387">
        <v>17049.900000000001</v>
      </c>
      <c r="Z85" s="387">
        <v>0</v>
      </c>
      <c r="AA85" s="387">
        <v>191493.40000000002</v>
      </c>
      <c r="AB85" s="387">
        <v>0</v>
      </c>
      <c r="AC85" s="387">
        <v>0</v>
      </c>
      <c r="AD85" s="387">
        <v>0</v>
      </c>
      <c r="AE85" s="387">
        <v>864248</v>
      </c>
      <c r="AF85" s="388">
        <f t="shared" si="1"/>
        <v>1.9035946422575397E-3</v>
      </c>
    </row>
    <row r="86" spans="2:32" ht="19.8" customHeight="1" x14ac:dyDescent="0.3">
      <c r="B86" s="502"/>
      <c r="C86" s="386" t="s">
        <v>413</v>
      </c>
      <c r="D86" s="387">
        <v>0</v>
      </c>
      <c r="E86" s="387">
        <v>0</v>
      </c>
      <c r="F86" s="387">
        <v>0</v>
      </c>
      <c r="G86" s="387">
        <v>0</v>
      </c>
      <c r="H86" s="387">
        <v>0</v>
      </c>
      <c r="I86" s="387">
        <v>0</v>
      </c>
      <c r="J86" s="387">
        <v>0</v>
      </c>
      <c r="K86" s="387">
        <v>0</v>
      </c>
      <c r="L86" s="387">
        <v>0</v>
      </c>
      <c r="M86" s="387">
        <v>0</v>
      </c>
      <c r="N86" s="387">
        <v>0</v>
      </c>
      <c r="O86" s="387">
        <v>0</v>
      </c>
      <c r="P86" s="387">
        <v>4139.1899999999996</v>
      </c>
      <c r="Q86" s="387">
        <v>0</v>
      </c>
      <c r="R86" s="387">
        <v>0</v>
      </c>
      <c r="S86" s="387">
        <v>0</v>
      </c>
      <c r="T86" s="387">
        <v>219.78</v>
      </c>
      <c r="U86" s="387">
        <v>0</v>
      </c>
      <c r="V86" s="387">
        <v>0</v>
      </c>
      <c r="W86" s="387">
        <v>0</v>
      </c>
      <c r="X86" s="387">
        <v>0</v>
      </c>
      <c r="Y86" s="387">
        <v>109.89</v>
      </c>
      <c r="Z86" s="387">
        <v>0</v>
      </c>
      <c r="AA86" s="387">
        <v>0</v>
      </c>
      <c r="AB86" s="387">
        <v>0</v>
      </c>
      <c r="AC86" s="387">
        <v>0</v>
      </c>
      <c r="AD86" s="387">
        <v>0</v>
      </c>
      <c r="AE86" s="387">
        <v>4468.8599999999997</v>
      </c>
      <c r="AF86" s="388">
        <f t="shared" si="1"/>
        <v>9.8431213644683328E-6</v>
      </c>
    </row>
    <row r="87" spans="2:32" ht="19.8" customHeight="1" x14ac:dyDescent="0.3">
      <c r="B87" s="502"/>
      <c r="C87" s="386" t="s">
        <v>414</v>
      </c>
      <c r="D87" s="387">
        <v>113616.65999999999</v>
      </c>
      <c r="E87" s="387">
        <v>22319.26</v>
      </c>
      <c r="F87" s="387">
        <v>57103.759999999995</v>
      </c>
      <c r="G87" s="387">
        <v>0</v>
      </c>
      <c r="H87" s="387">
        <v>0</v>
      </c>
      <c r="I87" s="387">
        <v>0</v>
      </c>
      <c r="J87" s="387">
        <v>0</v>
      </c>
      <c r="K87" s="387">
        <v>14523.72</v>
      </c>
      <c r="L87" s="387">
        <v>0</v>
      </c>
      <c r="M87" s="387">
        <v>0</v>
      </c>
      <c r="N87" s="387">
        <v>0</v>
      </c>
      <c r="O87" s="387">
        <v>0</v>
      </c>
      <c r="P87" s="387">
        <v>566177.29999999993</v>
      </c>
      <c r="Q87" s="387">
        <v>0</v>
      </c>
      <c r="R87" s="387">
        <v>0</v>
      </c>
      <c r="S87" s="387">
        <v>27484.519999999997</v>
      </c>
      <c r="T87" s="387">
        <v>57484.959999999999</v>
      </c>
      <c r="U87" s="387">
        <v>0</v>
      </c>
      <c r="V87" s="387">
        <v>0</v>
      </c>
      <c r="W87" s="387">
        <v>457.43999999999994</v>
      </c>
      <c r="X87" s="387">
        <v>0</v>
      </c>
      <c r="Y87" s="387">
        <v>25654.76</v>
      </c>
      <c r="Z87" s="387">
        <v>0</v>
      </c>
      <c r="AA87" s="387">
        <v>41074.299999999996</v>
      </c>
      <c r="AB87" s="387">
        <v>0</v>
      </c>
      <c r="AC87" s="387">
        <v>0</v>
      </c>
      <c r="AD87" s="387">
        <v>0</v>
      </c>
      <c r="AE87" s="387">
        <v>925896.67999999993</v>
      </c>
      <c r="AF87" s="388">
        <f t="shared" si="1"/>
        <v>2.0393821673085079E-3</v>
      </c>
    </row>
    <row r="88" spans="2:32" ht="19.8" customHeight="1" x14ac:dyDescent="0.3">
      <c r="B88" s="503" t="s">
        <v>781</v>
      </c>
      <c r="C88" s="383" t="s">
        <v>423</v>
      </c>
      <c r="D88" s="384">
        <v>70862.400000000009</v>
      </c>
      <c r="E88" s="384">
        <v>34.200000000000003</v>
      </c>
      <c r="F88" s="384">
        <v>1003.2</v>
      </c>
      <c r="G88" s="384">
        <v>0</v>
      </c>
      <c r="H88" s="384">
        <v>0</v>
      </c>
      <c r="I88" s="384">
        <v>0</v>
      </c>
      <c r="J88" s="384">
        <v>0</v>
      </c>
      <c r="K88" s="384">
        <v>22.8</v>
      </c>
      <c r="L88" s="384">
        <v>0</v>
      </c>
      <c r="M88" s="384">
        <v>0</v>
      </c>
      <c r="N88" s="384">
        <v>0</v>
      </c>
      <c r="O88" s="384">
        <v>0</v>
      </c>
      <c r="P88" s="384">
        <v>77936.100000000006</v>
      </c>
      <c r="Q88" s="384">
        <v>22.8</v>
      </c>
      <c r="R88" s="384">
        <v>1311</v>
      </c>
      <c r="S88" s="384">
        <v>0</v>
      </c>
      <c r="T88" s="384">
        <v>353.40000000000003</v>
      </c>
      <c r="U88" s="384">
        <v>0</v>
      </c>
      <c r="V88" s="384">
        <v>0</v>
      </c>
      <c r="W88" s="384">
        <v>0</v>
      </c>
      <c r="X88" s="384">
        <v>0</v>
      </c>
      <c r="Y88" s="384">
        <v>421.8</v>
      </c>
      <c r="Z88" s="384">
        <v>79.8</v>
      </c>
      <c r="AA88" s="384">
        <v>11.4</v>
      </c>
      <c r="AB88" s="384">
        <v>0</v>
      </c>
      <c r="AC88" s="384">
        <v>125.4</v>
      </c>
      <c r="AD88" s="384">
        <v>530.1</v>
      </c>
      <c r="AE88" s="384">
        <v>152714.40000000002</v>
      </c>
      <c r="AF88" s="385">
        <f t="shared" si="1"/>
        <v>3.3636909039485755E-4</v>
      </c>
    </row>
    <row r="89" spans="2:32" ht="19.8" customHeight="1" x14ac:dyDescent="0.3">
      <c r="B89" s="503"/>
      <c r="C89" s="383" t="s">
        <v>425</v>
      </c>
      <c r="D89" s="384">
        <v>12908.61</v>
      </c>
      <c r="E89" s="384">
        <v>19.47</v>
      </c>
      <c r="F89" s="384">
        <v>571.12</v>
      </c>
      <c r="G89" s="384">
        <v>0</v>
      </c>
      <c r="H89" s="384">
        <v>0</v>
      </c>
      <c r="I89" s="384">
        <v>0</v>
      </c>
      <c r="J89" s="384">
        <v>0</v>
      </c>
      <c r="K89" s="384">
        <v>0</v>
      </c>
      <c r="L89" s="384">
        <v>0</v>
      </c>
      <c r="M89" s="384">
        <v>0</v>
      </c>
      <c r="N89" s="384">
        <v>0</v>
      </c>
      <c r="O89" s="384">
        <v>0</v>
      </c>
      <c r="P89" s="384">
        <v>16491.09</v>
      </c>
      <c r="Q89" s="384">
        <v>12.98</v>
      </c>
      <c r="R89" s="384">
        <v>0</v>
      </c>
      <c r="S89" s="384">
        <v>0</v>
      </c>
      <c r="T89" s="384">
        <v>201.19</v>
      </c>
      <c r="U89" s="384">
        <v>0</v>
      </c>
      <c r="V89" s="384">
        <v>0</v>
      </c>
      <c r="W89" s="384">
        <v>0</v>
      </c>
      <c r="X89" s="384">
        <v>0</v>
      </c>
      <c r="Y89" s="384">
        <v>240.13</v>
      </c>
      <c r="Z89" s="384">
        <v>45.43</v>
      </c>
      <c r="AA89" s="384">
        <v>6.49</v>
      </c>
      <c r="AB89" s="384">
        <v>0</v>
      </c>
      <c r="AC89" s="384">
        <v>71.39</v>
      </c>
      <c r="AD89" s="384">
        <v>259.60000000000002</v>
      </c>
      <c r="AE89" s="384">
        <v>30827.5</v>
      </c>
      <c r="AF89" s="385">
        <f t="shared" si="1"/>
        <v>6.7900722748787736E-5</v>
      </c>
    </row>
    <row r="90" spans="2:32" ht="19.8" customHeight="1" x14ac:dyDescent="0.3">
      <c r="B90" s="503"/>
      <c r="C90" s="383" t="s">
        <v>427</v>
      </c>
      <c r="D90" s="384">
        <v>0</v>
      </c>
      <c r="E90" s="384">
        <v>0</v>
      </c>
      <c r="F90" s="384">
        <v>3991.68</v>
      </c>
      <c r="G90" s="384">
        <v>0</v>
      </c>
      <c r="H90" s="384">
        <v>0</v>
      </c>
      <c r="I90" s="384">
        <v>0</v>
      </c>
      <c r="J90" s="384">
        <v>0</v>
      </c>
      <c r="K90" s="384">
        <v>0</v>
      </c>
      <c r="L90" s="384">
        <v>0</v>
      </c>
      <c r="M90" s="384">
        <v>0</v>
      </c>
      <c r="N90" s="384">
        <v>0</v>
      </c>
      <c r="O90" s="384">
        <v>0</v>
      </c>
      <c r="P90" s="384">
        <v>0</v>
      </c>
      <c r="Q90" s="384">
        <v>0</v>
      </c>
      <c r="R90" s="384">
        <v>0</v>
      </c>
      <c r="S90" s="384">
        <v>0</v>
      </c>
      <c r="T90" s="384">
        <v>0</v>
      </c>
      <c r="U90" s="384">
        <v>0</v>
      </c>
      <c r="V90" s="384">
        <v>0</v>
      </c>
      <c r="W90" s="384">
        <v>0</v>
      </c>
      <c r="X90" s="384">
        <v>0</v>
      </c>
      <c r="Y90" s="384">
        <v>0</v>
      </c>
      <c r="Z90" s="384">
        <v>0</v>
      </c>
      <c r="AA90" s="384">
        <v>0</v>
      </c>
      <c r="AB90" s="384">
        <v>0</v>
      </c>
      <c r="AC90" s="384">
        <v>0</v>
      </c>
      <c r="AD90" s="384">
        <v>0</v>
      </c>
      <c r="AE90" s="384">
        <v>3991.68</v>
      </c>
      <c r="AF90" s="385">
        <f t="shared" si="1"/>
        <v>8.7920835936057431E-6</v>
      </c>
    </row>
    <row r="91" spans="2:32" ht="19.8" customHeight="1" x14ac:dyDescent="0.3">
      <c r="B91" s="503"/>
      <c r="C91" s="383" t="s">
        <v>420</v>
      </c>
      <c r="D91" s="384">
        <v>10858.68</v>
      </c>
      <c r="E91" s="384">
        <v>0</v>
      </c>
      <c r="F91" s="384">
        <v>2438.06</v>
      </c>
      <c r="G91" s="384">
        <v>0</v>
      </c>
      <c r="H91" s="384">
        <v>0</v>
      </c>
      <c r="I91" s="384">
        <v>0</v>
      </c>
      <c r="J91" s="384">
        <v>0</v>
      </c>
      <c r="K91" s="384">
        <v>0</v>
      </c>
      <c r="L91" s="384">
        <v>0</v>
      </c>
      <c r="M91" s="384">
        <v>139</v>
      </c>
      <c r="N91" s="384">
        <v>0</v>
      </c>
      <c r="O91" s="384">
        <v>0</v>
      </c>
      <c r="P91" s="384">
        <v>28656.240000000002</v>
      </c>
      <c r="Q91" s="384">
        <v>0</v>
      </c>
      <c r="R91" s="384">
        <v>0</v>
      </c>
      <c r="S91" s="384">
        <v>1922.37</v>
      </c>
      <c r="T91" s="384">
        <v>0</v>
      </c>
      <c r="U91" s="384">
        <v>682.49</v>
      </c>
      <c r="V91" s="384">
        <v>109.81</v>
      </c>
      <c r="W91" s="384">
        <v>0</v>
      </c>
      <c r="X91" s="384">
        <v>0</v>
      </c>
      <c r="Y91" s="384">
        <v>1305.21</v>
      </c>
      <c r="Z91" s="384">
        <v>807.59</v>
      </c>
      <c r="AA91" s="384">
        <v>2367.17</v>
      </c>
      <c r="AB91" s="384">
        <v>0</v>
      </c>
      <c r="AC91" s="384">
        <v>183.48</v>
      </c>
      <c r="AD91" s="384">
        <v>0</v>
      </c>
      <c r="AE91" s="384">
        <v>49470.1</v>
      </c>
      <c r="AF91" s="385">
        <f t="shared" si="1"/>
        <v>1.0896295659572797E-4</v>
      </c>
    </row>
    <row r="92" spans="2:32" s="389" customFormat="1" ht="20.399999999999999" customHeight="1" x14ac:dyDescent="0.3">
      <c r="B92" s="390" t="s">
        <v>17</v>
      </c>
      <c r="C92" s="390"/>
      <c r="D92" s="391">
        <f>SUM(D3:D91)</f>
        <v>129658509.6353056</v>
      </c>
      <c r="E92" s="391">
        <f t="shared" ref="E92:AE92" si="2">SUM(E3:E91)</f>
        <v>7423225.5586899836</v>
      </c>
      <c r="F92" s="391">
        <f t="shared" si="2"/>
        <v>11893176.26638237</v>
      </c>
      <c r="G92" s="391">
        <f t="shared" si="2"/>
        <v>696125.54100000008</v>
      </c>
      <c r="H92" s="391">
        <f t="shared" si="2"/>
        <v>1912827.1589619054</v>
      </c>
      <c r="I92" s="391">
        <f t="shared" si="2"/>
        <v>147018.02832397452</v>
      </c>
      <c r="J92" s="391">
        <f t="shared" si="2"/>
        <v>430878.74236044311</v>
      </c>
      <c r="K92" s="391">
        <f t="shared" si="2"/>
        <v>9058054.1576587167</v>
      </c>
      <c r="L92" s="391">
        <f t="shared" si="2"/>
        <v>353974.90977685922</v>
      </c>
      <c r="M92" s="391">
        <f t="shared" si="2"/>
        <v>280910.16876960709</v>
      </c>
      <c r="N92" s="391">
        <f t="shared" si="2"/>
        <v>1123928.672</v>
      </c>
      <c r="O92" s="391">
        <f t="shared" si="2"/>
        <v>1485217.0392638056</v>
      </c>
      <c r="P92" s="391">
        <f t="shared" si="2"/>
        <v>96173069.56241478</v>
      </c>
      <c r="Q92" s="391">
        <f t="shared" si="2"/>
        <v>712485.41318052402</v>
      </c>
      <c r="R92" s="391">
        <f t="shared" si="2"/>
        <v>1615867.8299643854</v>
      </c>
      <c r="S92" s="391">
        <f t="shared" si="2"/>
        <v>1795800.5714157224</v>
      </c>
      <c r="T92" s="391">
        <f t="shared" si="2"/>
        <v>32280529.724649321</v>
      </c>
      <c r="U92" s="391">
        <f t="shared" si="2"/>
        <v>1944580.2672500003</v>
      </c>
      <c r="V92" s="391">
        <f t="shared" si="2"/>
        <v>3831779.4308000007</v>
      </c>
      <c r="W92" s="391">
        <f t="shared" si="2"/>
        <v>483543.52802290604</v>
      </c>
      <c r="X92" s="391">
        <f t="shared" si="2"/>
        <v>31715.738527610774</v>
      </c>
      <c r="Y92" s="391">
        <f t="shared" si="2"/>
        <v>100770530.02769032</v>
      </c>
      <c r="Z92" s="391">
        <f t="shared" si="2"/>
        <v>6435483.3123687524</v>
      </c>
      <c r="AA92" s="391">
        <f t="shared" si="2"/>
        <v>29783641.823786017</v>
      </c>
      <c r="AB92" s="391">
        <f t="shared" si="2"/>
        <v>3427508.0683088005</v>
      </c>
      <c r="AC92" s="391">
        <f t="shared" si="2"/>
        <v>5805932.7122625019</v>
      </c>
      <c r="AD92" s="391">
        <f t="shared" si="2"/>
        <v>4452108.2899999991</v>
      </c>
      <c r="AE92" s="391">
        <f t="shared" si="2"/>
        <v>454008422.17913473</v>
      </c>
      <c r="AF92" s="385">
        <f t="shared" si="1"/>
        <v>1</v>
      </c>
    </row>
    <row r="93" spans="2:32" ht="19.2" customHeight="1" x14ac:dyDescent="0.3">
      <c r="B93" s="504" t="s">
        <v>1231</v>
      </c>
      <c r="C93" s="504"/>
      <c r="D93" s="392">
        <f>D92/$AE$92</f>
        <v>0.28558613299060609</v>
      </c>
      <c r="E93" s="392">
        <f t="shared" ref="E93:AE93" si="3">E92/$AE$92</f>
        <v>1.6350413772194421E-2</v>
      </c>
      <c r="F93" s="392">
        <f t="shared" si="3"/>
        <v>2.6195937531946861E-2</v>
      </c>
      <c r="G93" s="392">
        <f t="shared" si="3"/>
        <v>1.5332877254980416E-3</v>
      </c>
      <c r="H93" s="392">
        <f t="shared" si="3"/>
        <v>4.2131975212723596E-3</v>
      </c>
      <c r="I93" s="392">
        <f t="shared" si="3"/>
        <v>3.2382224897573974E-4</v>
      </c>
      <c r="J93" s="392">
        <f t="shared" si="3"/>
        <v>9.4905451377383149E-4</v>
      </c>
      <c r="K93" s="392">
        <f t="shared" si="3"/>
        <v>1.9951291022713116E-2</v>
      </c>
      <c r="L93" s="392">
        <f t="shared" si="3"/>
        <v>7.7966595438441885E-4</v>
      </c>
      <c r="M93" s="392">
        <f t="shared" si="3"/>
        <v>6.1873338697397652E-4</v>
      </c>
      <c r="N93" s="392">
        <f t="shared" si="3"/>
        <v>2.4755678905809811E-3</v>
      </c>
      <c r="O93" s="392">
        <f t="shared" si="3"/>
        <v>3.2713424833290747E-3</v>
      </c>
      <c r="P93" s="392">
        <f t="shared" si="3"/>
        <v>0.21183102529421466</v>
      </c>
      <c r="Q93" s="392">
        <f t="shared" si="3"/>
        <v>1.5693220177739433E-3</v>
      </c>
      <c r="R93" s="392">
        <f t="shared" si="3"/>
        <v>3.5591142168874225E-3</v>
      </c>
      <c r="S93" s="392">
        <f t="shared" si="3"/>
        <v>3.9554344890702642E-3</v>
      </c>
      <c r="T93" s="392">
        <f t="shared" si="3"/>
        <v>7.1101169378555346E-2</v>
      </c>
      <c r="U93" s="392">
        <f t="shared" si="3"/>
        <v>4.2831369909757788E-3</v>
      </c>
      <c r="V93" s="392">
        <f t="shared" si="3"/>
        <v>8.4398862303222289E-3</v>
      </c>
      <c r="W93" s="392">
        <f t="shared" si="3"/>
        <v>1.0650540923932857E-3</v>
      </c>
      <c r="X93" s="392">
        <f t="shared" si="3"/>
        <v>6.9857158982607886E-5</v>
      </c>
      <c r="Y93" s="392">
        <f t="shared" si="3"/>
        <v>0.22195740234072142</v>
      </c>
      <c r="Z93" s="392">
        <f t="shared" si="3"/>
        <v>1.4174810417568755E-2</v>
      </c>
      <c r="AA93" s="392">
        <f t="shared" si="3"/>
        <v>6.5601518317284668E-2</v>
      </c>
      <c r="AB93" s="392">
        <f t="shared" si="3"/>
        <v>7.5494371929436012E-3</v>
      </c>
      <c r="AC93" s="392">
        <f t="shared" si="3"/>
        <v>1.2788160810751872E-2</v>
      </c>
      <c r="AD93" s="392">
        <f t="shared" si="3"/>
        <v>9.8062240093056332E-3</v>
      </c>
      <c r="AE93" s="392">
        <f t="shared" si="3"/>
        <v>1</v>
      </c>
      <c r="AF93" s="393"/>
    </row>
  </sheetData>
  <sheetProtection algorithmName="SHA-512" hashValue="MxYkb8X61qTXfC2siYkrF73bTdXXWbiqyhJtjQtUPwaT1LGgWCCUsK85yHtXmnsWY2h73EZta7DKpCMqXBZS2w==" saltValue="XHlq6eFSySiKYaY0jjIU8Q==" spinCount="100000" sheet="1" objects="1" scenarios="1"/>
  <mergeCells count="17">
    <mergeCell ref="B77:B78"/>
    <mergeCell ref="B1:D1"/>
    <mergeCell ref="B5:B9"/>
    <mergeCell ref="B10:B13"/>
    <mergeCell ref="B14:B15"/>
    <mergeCell ref="B17:B34"/>
    <mergeCell ref="B35:B36"/>
    <mergeCell ref="B37:B54"/>
    <mergeCell ref="B55:B56"/>
    <mergeCell ref="B57:B59"/>
    <mergeCell ref="B60:B71"/>
    <mergeCell ref="B72:B75"/>
    <mergeCell ref="B79:B80"/>
    <mergeCell ref="B82:B83"/>
    <mergeCell ref="B85:B87"/>
    <mergeCell ref="B88:B91"/>
    <mergeCell ref="B93:C9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DBF38-7A8D-4940-826A-18D02C3374D2}">
  <dimension ref="B1:S98"/>
  <sheetViews>
    <sheetView showGridLines="0" showRowColHeaders="0" workbookViewId="0">
      <selection activeCell="C7" sqref="C7:C8"/>
    </sheetView>
  </sheetViews>
  <sheetFormatPr baseColWidth="10" defaultRowHeight="14.4" x14ac:dyDescent="0.3"/>
  <cols>
    <col min="1" max="1" width="2.77734375" style="63" customWidth="1"/>
    <col min="2" max="2" width="15.33203125" style="63" customWidth="1"/>
    <col min="3" max="3" width="39.5546875" style="63" customWidth="1"/>
    <col min="4" max="4" width="14" style="63" bestFit="1" customWidth="1"/>
    <col min="5" max="5" width="14.88671875" style="63" customWidth="1"/>
    <col min="6" max="6" width="10.5546875" style="63" customWidth="1"/>
    <col min="7" max="7" width="9.5546875" style="63" customWidth="1"/>
    <col min="8" max="8" width="11.77734375" style="63" customWidth="1"/>
    <col min="9" max="9" width="9.88671875" style="63" customWidth="1"/>
    <col min="10" max="10" width="11.44140625" style="63" customWidth="1"/>
    <col min="11" max="11" width="10.44140625" style="63" customWidth="1"/>
    <col min="12" max="12" width="11" style="63" customWidth="1"/>
    <col min="13" max="13" width="10.6640625" style="63" customWidth="1"/>
    <col min="14" max="14" width="11.5546875" style="63"/>
    <col min="15" max="15" width="10.44140625" style="63" customWidth="1"/>
    <col min="16" max="16" width="11.44140625" style="63" customWidth="1"/>
    <col min="17" max="17" width="10.5546875" style="63" customWidth="1"/>
    <col min="18" max="18" width="9.44140625" style="63" customWidth="1"/>
    <col min="19" max="19" width="10.109375" style="63" customWidth="1"/>
    <col min="20" max="16384" width="11.5546875" style="63"/>
  </cols>
  <sheetData>
    <row r="1" spans="2:19" ht="18" x14ac:dyDescent="0.3">
      <c r="B1" s="499" t="s">
        <v>968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</row>
    <row r="2" spans="2:19" ht="18" x14ac:dyDescent="0.3">
      <c r="B2" s="499" t="s">
        <v>1232</v>
      </c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  <c r="O2" s="499"/>
      <c r="P2" s="499"/>
      <c r="Q2" s="499"/>
    </row>
    <row r="3" spans="2:19" ht="27.6" customHeight="1" x14ac:dyDescent="0.3">
      <c r="B3" s="510" t="s">
        <v>584</v>
      </c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</row>
    <row r="4" spans="2:19" ht="14.4" customHeight="1" x14ac:dyDescent="0.3">
      <c r="B4" s="511" t="s">
        <v>585</v>
      </c>
      <c r="C4" s="511"/>
      <c r="D4" s="511"/>
      <c r="E4" s="511"/>
      <c r="F4" s="511"/>
      <c r="G4" s="511"/>
      <c r="H4" s="511"/>
      <c r="I4" s="511"/>
      <c r="J4" s="511"/>
      <c r="K4" s="511"/>
      <c r="L4" s="511"/>
      <c r="M4" s="511"/>
      <c r="N4" s="511"/>
      <c r="O4" s="511"/>
      <c r="P4" s="511"/>
      <c r="Q4" s="511"/>
      <c r="R4" s="511"/>
      <c r="S4" s="511"/>
    </row>
    <row r="5" spans="2:19" x14ac:dyDescent="0.3">
      <c r="B5" s="395"/>
      <c r="C5" s="395"/>
      <c r="D5" s="395"/>
      <c r="E5" s="395"/>
      <c r="F5" s="395"/>
      <c r="G5" s="395"/>
      <c r="H5" s="395"/>
      <c r="I5" s="395"/>
      <c r="J5" s="395"/>
      <c r="K5" s="395"/>
      <c r="L5" s="395"/>
      <c r="M5" s="395"/>
      <c r="N5" s="395"/>
      <c r="O5" s="395"/>
      <c r="P5" s="395"/>
      <c r="Q5" s="395"/>
      <c r="R5" s="395"/>
      <c r="S5" s="395"/>
    </row>
    <row r="6" spans="2:19" x14ac:dyDescent="0.3">
      <c r="B6" s="396"/>
      <c r="C6" s="396"/>
      <c r="D6" s="397"/>
      <c r="E6" s="397"/>
      <c r="F6" s="397"/>
      <c r="G6" s="397"/>
      <c r="H6" s="397"/>
      <c r="I6" s="397"/>
      <c r="J6" s="397"/>
      <c r="K6" s="397"/>
      <c r="L6" s="397"/>
      <c r="M6" s="397"/>
      <c r="N6" s="397"/>
      <c r="O6" s="397"/>
      <c r="P6" s="397"/>
      <c r="Q6" s="397"/>
      <c r="R6" s="397"/>
      <c r="S6" s="397"/>
    </row>
    <row r="7" spans="2:19" ht="14.4" customHeight="1" x14ac:dyDescent="0.3">
      <c r="B7" s="506" t="s">
        <v>586</v>
      </c>
      <c r="C7" s="512" t="s">
        <v>587</v>
      </c>
      <c r="D7" s="514" t="s">
        <v>588</v>
      </c>
      <c r="E7" s="514" t="s">
        <v>589</v>
      </c>
      <c r="F7" s="506" t="s">
        <v>163</v>
      </c>
      <c r="G7" s="506"/>
      <c r="H7" s="506" t="s">
        <v>933</v>
      </c>
      <c r="I7" s="506"/>
      <c r="J7" s="506" t="s">
        <v>952</v>
      </c>
      <c r="K7" s="506"/>
      <c r="L7" s="506" t="s">
        <v>174</v>
      </c>
      <c r="M7" s="506"/>
      <c r="N7" s="506" t="s">
        <v>124</v>
      </c>
      <c r="O7" s="506"/>
      <c r="P7" s="506" t="s">
        <v>195</v>
      </c>
      <c r="Q7" s="506"/>
      <c r="R7" s="506" t="s">
        <v>1233</v>
      </c>
      <c r="S7" s="506"/>
    </row>
    <row r="8" spans="2:19" x14ac:dyDescent="0.3">
      <c r="B8" s="506"/>
      <c r="C8" s="513"/>
      <c r="D8" s="514"/>
      <c r="E8" s="514"/>
      <c r="F8" s="398" t="s">
        <v>592</v>
      </c>
      <c r="G8" s="398" t="s">
        <v>593</v>
      </c>
      <c r="H8" s="398" t="s">
        <v>592</v>
      </c>
      <c r="I8" s="398" t="s">
        <v>593</v>
      </c>
      <c r="J8" s="398" t="s">
        <v>592</v>
      </c>
      <c r="K8" s="398" t="s">
        <v>593</v>
      </c>
      <c r="L8" s="398" t="s">
        <v>592</v>
      </c>
      <c r="M8" s="398" t="s">
        <v>593</v>
      </c>
      <c r="N8" s="398" t="s">
        <v>592</v>
      </c>
      <c r="O8" s="398" t="s">
        <v>593</v>
      </c>
      <c r="P8" s="398" t="s">
        <v>592</v>
      </c>
      <c r="Q8" s="398" t="s">
        <v>593</v>
      </c>
      <c r="R8" s="398" t="s">
        <v>592</v>
      </c>
      <c r="S8" s="398" t="s">
        <v>593</v>
      </c>
    </row>
    <row r="9" spans="2:19" ht="18.600000000000001" customHeight="1" x14ac:dyDescent="0.3">
      <c r="B9" s="399" t="s">
        <v>594</v>
      </c>
      <c r="C9" s="400" t="s">
        <v>533</v>
      </c>
      <c r="D9" s="401">
        <v>799800</v>
      </c>
      <c r="E9" s="402">
        <v>103200</v>
      </c>
      <c r="F9" s="403">
        <v>0</v>
      </c>
      <c r="G9" s="404">
        <v>0</v>
      </c>
      <c r="H9" s="403">
        <v>0</v>
      </c>
      <c r="I9" s="404">
        <v>0</v>
      </c>
      <c r="J9" s="403">
        <v>0</v>
      </c>
      <c r="K9" s="404">
        <v>0</v>
      </c>
      <c r="L9" s="403">
        <v>0</v>
      </c>
      <c r="M9" s="404">
        <v>0</v>
      </c>
      <c r="N9" s="403">
        <v>799800</v>
      </c>
      <c r="O9" s="404">
        <v>103200</v>
      </c>
      <c r="P9" s="403">
        <v>0</v>
      </c>
      <c r="Q9" s="404">
        <v>0</v>
      </c>
      <c r="R9" s="403">
        <v>0</v>
      </c>
      <c r="S9" s="404">
        <v>0</v>
      </c>
    </row>
    <row r="10" spans="2:19" ht="18.600000000000001" customHeight="1" x14ac:dyDescent="0.3">
      <c r="B10" s="507" t="s">
        <v>571</v>
      </c>
      <c r="C10" s="405" t="s">
        <v>440</v>
      </c>
      <c r="D10" s="406">
        <v>55905.523999999998</v>
      </c>
      <c r="E10" s="407">
        <v>7185.8</v>
      </c>
      <c r="F10" s="408">
        <v>0</v>
      </c>
      <c r="G10" s="409">
        <v>0</v>
      </c>
      <c r="H10" s="408">
        <v>0</v>
      </c>
      <c r="I10" s="409">
        <v>0</v>
      </c>
      <c r="J10" s="408">
        <v>0</v>
      </c>
      <c r="K10" s="409">
        <v>0</v>
      </c>
      <c r="L10" s="408">
        <v>0</v>
      </c>
      <c r="M10" s="409">
        <v>0</v>
      </c>
      <c r="N10" s="408">
        <v>55578.763999999996</v>
      </c>
      <c r="O10" s="409">
        <v>7143.8</v>
      </c>
      <c r="P10" s="408">
        <v>0</v>
      </c>
      <c r="Q10" s="409">
        <v>0</v>
      </c>
      <c r="R10" s="408">
        <v>326.76</v>
      </c>
      <c r="S10" s="409">
        <v>42</v>
      </c>
    </row>
    <row r="11" spans="2:19" ht="18.600000000000001" customHeight="1" x14ac:dyDescent="0.3">
      <c r="B11" s="508"/>
      <c r="C11" s="405" t="s">
        <v>436</v>
      </c>
      <c r="D11" s="406">
        <v>484.5</v>
      </c>
      <c r="E11" s="407">
        <v>57</v>
      </c>
      <c r="F11" s="408">
        <v>0</v>
      </c>
      <c r="G11" s="409">
        <v>0</v>
      </c>
      <c r="H11" s="408">
        <v>0</v>
      </c>
      <c r="I11" s="409">
        <v>0</v>
      </c>
      <c r="J11" s="408">
        <v>0</v>
      </c>
      <c r="K11" s="409">
        <v>0</v>
      </c>
      <c r="L11" s="408">
        <v>0</v>
      </c>
      <c r="M11" s="409">
        <v>0</v>
      </c>
      <c r="N11" s="408">
        <v>484.5</v>
      </c>
      <c r="O11" s="409">
        <v>57</v>
      </c>
      <c r="P11" s="408">
        <v>0</v>
      </c>
      <c r="Q11" s="409">
        <v>0</v>
      </c>
      <c r="R11" s="408">
        <v>0</v>
      </c>
      <c r="S11" s="409">
        <v>0</v>
      </c>
    </row>
    <row r="12" spans="2:19" ht="18.600000000000001" customHeight="1" x14ac:dyDescent="0.3">
      <c r="B12" s="508"/>
      <c r="C12" s="405" t="s">
        <v>438</v>
      </c>
      <c r="D12" s="406">
        <v>175775</v>
      </c>
      <c r="E12" s="407">
        <v>39500</v>
      </c>
      <c r="F12" s="408">
        <v>0</v>
      </c>
      <c r="G12" s="409">
        <v>0</v>
      </c>
      <c r="H12" s="408">
        <v>8900</v>
      </c>
      <c r="I12" s="409">
        <v>2000</v>
      </c>
      <c r="J12" s="408">
        <v>24475</v>
      </c>
      <c r="K12" s="409">
        <v>5500</v>
      </c>
      <c r="L12" s="408">
        <v>8900</v>
      </c>
      <c r="M12" s="409">
        <v>2000</v>
      </c>
      <c r="N12" s="408">
        <v>133500</v>
      </c>
      <c r="O12" s="409">
        <v>30000</v>
      </c>
      <c r="P12" s="408">
        <v>0</v>
      </c>
      <c r="Q12" s="409">
        <v>0</v>
      </c>
      <c r="R12" s="408">
        <v>0</v>
      </c>
      <c r="S12" s="409">
        <v>0</v>
      </c>
    </row>
    <row r="13" spans="2:19" ht="18.600000000000001" customHeight="1" x14ac:dyDescent="0.3">
      <c r="B13" s="508"/>
      <c r="C13" s="405" t="s">
        <v>439</v>
      </c>
      <c r="D13" s="406">
        <v>28949.919999999998</v>
      </c>
      <c r="E13" s="407">
        <v>1424</v>
      </c>
      <c r="F13" s="408">
        <v>0</v>
      </c>
      <c r="G13" s="409">
        <v>0</v>
      </c>
      <c r="H13" s="408">
        <v>1626.4</v>
      </c>
      <c r="I13" s="409">
        <v>80</v>
      </c>
      <c r="J13" s="408">
        <v>40.660000000000004</v>
      </c>
      <c r="K13" s="409">
        <v>2</v>
      </c>
      <c r="L13" s="408">
        <v>3964.3500000000004</v>
      </c>
      <c r="M13" s="409">
        <v>195</v>
      </c>
      <c r="N13" s="408">
        <v>23318.510000000002</v>
      </c>
      <c r="O13" s="409">
        <v>1147</v>
      </c>
      <c r="P13" s="408">
        <v>0</v>
      </c>
      <c r="Q13" s="409">
        <v>0</v>
      </c>
      <c r="R13" s="408">
        <v>0</v>
      </c>
      <c r="S13" s="409">
        <v>0</v>
      </c>
    </row>
    <row r="14" spans="2:19" ht="18.600000000000001" customHeight="1" x14ac:dyDescent="0.3">
      <c r="B14" s="509"/>
      <c r="C14" s="405" t="s">
        <v>437</v>
      </c>
      <c r="D14" s="406">
        <v>5917322.8399999999</v>
      </c>
      <c r="E14" s="407">
        <v>663377</v>
      </c>
      <c r="F14" s="408">
        <v>0</v>
      </c>
      <c r="G14" s="409">
        <v>0</v>
      </c>
      <c r="H14" s="408">
        <v>37642.400000000001</v>
      </c>
      <c r="I14" s="409">
        <v>4220</v>
      </c>
      <c r="J14" s="408">
        <v>20837.120000000003</v>
      </c>
      <c r="K14" s="409">
        <v>2336</v>
      </c>
      <c r="L14" s="408">
        <v>7439.2800000000007</v>
      </c>
      <c r="M14" s="409">
        <v>834</v>
      </c>
      <c r="N14" s="408">
        <v>5851404.0399999991</v>
      </c>
      <c r="O14" s="409">
        <v>655987</v>
      </c>
      <c r="P14" s="408">
        <v>0</v>
      </c>
      <c r="Q14" s="409">
        <v>0</v>
      </c>
      <c r="R14" s="408">
        <v>0</v>
      </c>
      <c r="S14" s="409">
        <v>0</v>
      </c>
    </row>
    <row r="15" spans="2:19" ht="18.600000000000001" customHeight="1" x14ac:dyDescent="0.3">
      <c r="B15" s="515" t="s">
        <v>572</v>
      </c>
      <c r="C15" s="400" t="s">
        <v>535</v>
      </c>
      <c r="D15" s="401">
        <v>996018.68349609931</v>
      </c>
      <c r="E15" s="402">
        <v>23884</v>
      </c>
      <c r="F15" s="403">
        <v>0</v>
      </c>
      <c r="G15" s="404">
        <v>0</v>
      </c>
      <c r="H15" s="403">
        <v>0</v>
      </c>
      <c r="I15" s="404">
        <v>0</v>
      </c>
      <c r="J15" s="403">
        <v>0</v>
      </c>
      <c r="K15" s="404">
        <v>0</v>
      </c>
      <c r="L15" s="403">
        <v>172402.05392646388</v>
      </c>
      <c r="M15" s="404">
        <v>3748.5</v>
      </c>
      <c r="N15" s="403">
        <v>823616.62956963549</v>
      </c>
      <c r="O15" s="404">
        <v>20135.5</v>
      </c>
      <c r="P15" s="403">
        <v>0</v>
      </c>
      <c r="Q15" s="404">
        <v>0</v>
      </c>
      <c r="R15" s="403">
        <v>0</v>
      </c>
      <c r="S15" s="404">
        <v>0</v>
      </c>
    </row>
    <row r="16" spans="2:19" ht="18.600000000000001" customHeight="1" x14ac:dyDescent="0.3">
      <c r="B16" s="516"/>
      <c r="C16" s="400" t="s">
        <v>536</v>
      </c>
      <c r="D16" s="401">
        <v>59892.232499999998</v>
      </c>
      <c r="E16" s="402">
        <v>1185.75</v>
      </c>
      <c r="F16" s="403">
        <v>0</v>
      </c>
      <c r="G16" s="404">
        <v>0</v>
      </c>
      <c r="H16" s="403">
        <v>5871.7874999999995</v>
      </c>
      <c r="I16" s="404">
        <v>116.25</v>
      </c>
      <c r="J16" s="403">
        <v>0</v>
      </c>
      <c r="K16" s="404">
        <v>0</v>
      </c>
      <c r="L16" s="403">
        <v>32099.105</v>
      </c>
      <c r="M16" s="404">
        <v>635.5</v>
      </c>
      <c r="N16" s="403">
        <v>21921.34</v>
      </c>
      <c r="O16" s="404">
        <v>434</v>
      </c>
      <c r="P16" s="403">
        <v>0</v>
      </c>
      <c r="Q16" s="404">
        <v>0</v>
      </c>
      <c r="R16" s="403">
        <v>0</v>
      </c>
      <c r="S16" s="404">
        <v>0</v>
      </c>
    </row>
    <row r="17" spans="2:19" ht="18.600000000000001" customHeight="1" x14ac:dyDescent="0.3">
      <c r="B17" s="516"/>
      <c r="C17" s="400" t="s">
        <v>537</v>
      </c>
      <c r="D17" s="401">
        <v>343728</v>
      </c>
      <c r="E17" s="402">
        <v>7440</v>
      </c>
      <c r="F17" s="403">
        <v>0</v>
      </c>
      <c r="G17" s="404">
        <v>0</v>
      </c>
      <c r="H17" s="403">
        <v>19219.2</v>
      </c>
      <c r="I17" s="404">
        <v>416</v>
      </c>
      <c r="J17" s="403">
        <v>0</v>
      </c>
      <c r="K17" s="404">
        <v>0</v>
      </c>
      <c r="L17" s="403">
        <v>136752</v>
      </c>
      <c r="M17" s="404">
        <v>2960</v>
      </c>
      <c r="N17" s="403">
        <v>187756.79999999999</v>
      </c>
      <c r="O17" s="404">
        <v>4064</v>
      </c>
      <c r="P17" s="403">
        <v>0</v>
      </c>
      <c r="Q17" s="404">
        <v>0</v>
      </c>
      <c r="R17" s="403">
        <v>0</v>
      </c>
      <c r="S17" s="404">
        <v>0</v>
      </c>
    </row>
    <row r="18" spans="2:19" ht="18.600000000000001" customHeight="1" x14ac:dyDescent="0.3">
      <c r="B18" s="517"/>
      <c r="C18" s="400" t="s">
        <v>534</v>
      </c>
      <c r="D18" s="401">
        <v>780120.495</v>
      </c>
      <c r="E18" s="402">
        <v>18384.599999999999</v>
      </c>
      <c r="F18" s="403">
        <v>0</v>
      </c>
      <c r="G18" s="404">
        <v>0</v>
      </c>
      <c r="H18" s="403">
        <v>148884.12</v>
      </c>
      <c r="I18" s="404">
        <v>3632.1</v>
      </c>
      <c r="J18" s="403">
        <v>98937.3</v>
      </c>
      <c r="K18" s="404">
        <v>2561.5</v>
      </c>
      <c r="L18" s="403">
        <v>24774.75</v>
      </c>
      <c r="M18" s="404">
        <v>562.5</v>
      </c>
      <c r="N18" s="403">
        <v>507524.32499999995</v>
      </c>
      <c r="O18" s="404">
        <v>11628.5</v>
      </c>
      <c r="P18" s="403">
        <v>0</v>
      </c>
      <c r="Q18" s="404">
        <v>0</v>
      </c>
      <c r="R18" s="403">
        <v>0</v>
      </c>
      <c r="S18" s="404">
        <v>0</v>
      </c>
    </row>
    <row r="19" spans="2:19" ht="18.600000000000001" customHeight="1" x14ac:dyDescent="0.3">
      <c r="B19" s="507" t="s">
        <v>28</v>
      </c>
      <c r="C19" s="405" t="s">
        <v>538</v>
      </c>
      <c r="D19" s="406">
        <v>348905.44</v>
      </c>
      <c r="E19" s="407">
        <v>33548.6</v>
      </c>
      <c r="F19" s="408">
        <v>0</v>
      </c>
      <c r="G19" s="409">
        <v>0</v>
      </c>
      <c r="H19" s="408">
        <v>0</v>
      </c>
      <c r="I19" s="409">
        <v>0</v>
      </c>
      <c r="J19" s="408">
        <v>0</v>
      </c>
      <c r="K19" s="409">
        <v>0</v>
      </c>
      <c r="L19" s="408">
        <v>334773.92</v>
      </c>
      <c r="M19" s="409">
        <v>32189.8</v>
      </c>
      <c r="N19" s="408">
        <v>14131.519999999999</v>
      </c>
      <c r="O19" s="409">
        <v>1358.8</v>
      </c>
      <c r="P19" s="408">
        <v>0</v>
      </c>
      <c r="Q19" s="409">
        <v>0</v>
      </c>
      <c r="R19" s="408">
        <v>0</v>
      </c>
      <c r="S19" s="409">
        <v>0</v>
      </c>
    </row>
    <row r="20" spans="2:19" ht="18.600000000000001" customHeight="1" x14ac:dyDescent="0.3">
      <c r="B20" s="509"/>
      <c r="C20" s="405" t="s">
        <v>539</v>
      </c>
      <c r="D20" s="406">
        <v>77723985.250870034</v>
      </c>
      <c r="E20" s="407">
        <v>8421368.9100000001</v>
      </c>
      <c r="F20" s="408">
        <v>267896.64</v>
      </c>
      <c r="G20" s="409">
        <v>28029.599999999999</v>
      </c>
      <c r="H20" s="408">
        <v>23297453.820800003</v>
      </c>
      <c r="I20" s="409">
        <v>2606895.13</v>
      </c>
      <c r="J20" s="408">
        <v>11194052.7679125</v>
      </c>
      <c r="K20" s="409">
        <v>1188885.0975000001</v>
      </c>
      <c r="L20" s="408">
        <v>25800494.267807495</v>
      </c>
      <c r="M20" s="409">
        <v>2718173.1924999999</v>
      </c>
      <c r="N20" s="408">
        <v>13987120.816537499</v>
      </c>
      <c r="O20" s="409">
        <v>1530571.2525000002</v>
      </c>
      <c r="P20" s="408">
        <v>3172274.4578125002</v>
      </c>
      <c r="Q20" s="409">
        <v>348315.4375</v>
      </c>
      <c r="R20" s="408">
        <v>4692.4800000000005</v>
      </c>
      <c r="S20" s="409">
        <v>499.20000000000005</v>
      </c>
    </row>
    <row r="21" spans="2:19" ht="18.600000000000001" customHeight="1" x14ac:dyDescent="0.3">
      <c r="B21" s="399" t="s">
        <v>743</v>
      </c>
      <c r="C21" s="400" t="s">
        <v>540</v>
      </c>
      <c r="D21" s="401">
        <v>973650</v>
      </c>
      <c r="E21" s="402">
        <v>32455</v>
      </c>
      <c r="F21" s="403">
        <v>30000</v>
      </c>
      <c r="G21" s="404">
        <v>1000</v>
      </c>
      <c r="H21" s="403">
        <v>0</v>
      </c>
      <c r="I21" s="404">
        <v>0</v>
      </c>
      <c r="J21" s="403">
        <v>0</v>
      </c>
      <c r="K21" s="404">
        <v>0</v>
      </c>
      <c r="L21" s="403">
        <v>373650</v>
      </c>
      <c r="M21" s="404">
        <v>12455</v>
      </c>
      <c r="N21" s="403">
        <v>570000</v>
      </c>
      <c r="O21" s="404">
        <v>19000</v>
      </c>
      <c r="P21" s="403">
        <v>0</v>
      </c>
      <c r="Q21" s="404">
        <v>0</v>
      </c>
      <c r="R21" s="403">
        <v>0</v>
      </c>
      <c r="S21" s="404">
        <v>0</v>
      </c>
    </row>
    <row r="22" spans="2:19" ht="18.600000000000001" customHeight="1" x14ac:dyDescent="0.3">
      <c r="B22" s="507" t="s">
        <v>573</v>
      </c>
      <c r="C22" s="405" t="s">
        <v>319</v>
      </c>
      <c r="D22" s="406">
        <v>718076.56400000001</v>
      </c>
      <c r="E22" s="407">
        <v>40341.380000000005</v>
      </c>
      <c r="F22" s="408">
        <v>0</v>
      </c>
      <c r="G22" s="409">
        <v>0</v>
      </c>
      <c r="H22" s="408">
        <v>431535.54600000009</v>
      </c>
      <c r="I22" s="409">
        <v>24243.57</v>
      </c>
      <c r="J22" s="408">
        <v>11436.322</v>
      </c>
      <c r="K22" s="409">
        <v>642.49</v>
      </c>
      <c r="L22" s="408">
        <v>152354.82800000001</v>
      </c>
      <c r="M22" s="409">
        <v>8559.26</v>
      </c>
      <c r="N22" s="408">
        <v>122749.868</v>
      </c>
      <c r="O22" s="409">
        <v>6896.0599999999995</v>
      </c>
      <c r="P22" s="408">
        <v>0</v>
      </c>
      <c r="Q22" s="409">
        <v>0</v>
      </c>
      <c r="R22" s="408">
        <v>0</v>
      </c>
      <c r="S22" s="409">
        <v>0</v>
      </c>
    </row>
    <row r="23" spans="2:19" ht="18.600000000000001" customHeight="1" x14ac:dyDescent="0.3">
      <c r="B23" s="508"/>
      <c r="C23" s="405" t="s">
        <v>316</v>
      </c>
      <c r="D23" s="406">
        <v>378000</v>
      </c>
      <c r="E23" s="407">
        <v>28000</v>
      </c>
      <c r="F23" s="408">
        <v>0</v>
      </c>
      <c r="G23" s="409">
        <v>0</v>
      </c>
      <c r="H23" s="408">
        <v>243000</v>
      </c>
      <c r="I23" s="409">
        <v>18000</v>
      </c>
      <c r="J23" s="408">
        <v>0</v>
      </c>
      <c r="K23" s="409">
        <v>0</v>
      </c>
      <c r="L23" s="408">
        <v>27000</v>
      </c>
      <c r="M23" s="409">
        <v>2000</v>
      </c>
      <c r="N23" s="408">
        <v>108000</v>
      </c>
      <c r="O23" s="409">
        <v>8000</v>
      </c>
      <c r="P23" s="408">
        <v>0</v>
      </c>
      <c r="Q23" s="409">
        <v>0</v>
      </c>
      <c r="R23" s="408">
        <v>0</v>
      </c>
      <c r="S23" s="409">
        <v>0</v>
      </c>
    </row>
    <row r="24" spans="2:19" ht="18.600000000000001" customHeight="1" x14ac:dyDescent="0.3">
      <c r="B24" s="508"/>
      <c r="C24" s="405" t="s">
        <v>320</v>
      </c>
      <c r="D24" s="406">
        <v>1513422.01</v>
      </c>
      <c r="E24" s="407">
        <v>159307.58000000002</v>
      </c>
      <c r="F24" s="408">
        <v>0</v>
      </c>
      <c r="G24" s="409">
        <v>0</v>
      </c>
      <c r="H24" s="408">
        <v>1402853.4099999997</v>
      </c>
      <c r="I24" s="409">
        <v>147668.78</v>
      </c>
      <c r="J24" s="408">
        <v>3467.5</v>
      </c>
      <c r="K24" s="409">
        <v>365</v>
      </c>
      <c r="L24" s="408">
        <v>43929.805</v>
      </c>
      <c r="M24" s="409">
        <v>4624.1900000000005</v>
      </c>
      <c r="N24" s="408">
        <v>57895.18499999999</v>
      </c>
      <c r="O24" s="409">
        <v>6094.23</v>
      </c>
      <c r="P24" s="408">
        <v>5276.11</v>
      </c>
      <c r="Q24" s="409">
        <v>555.38</v>
      </c>
      <c r="R24" s="408">
        <v>0</v>
      </c>
      <c r="S24" s="409">
        <v>0</v>
      </c>
    </row>
    <row r="25" spans="2:19" ht="18.600000000000001" customHeight="1" x14ac:dyDescent="0.3">
      <c r="B25" s="508"/>
      <c r="C25" s="405" t="s">
        <v>334</v>
      </c>
      <c r="D25" s="406">
        <v>48412.056000000011</v>
      </c>
      <c r="E25" s="407">
        <v>2733.6</v>
      </c>
      <c r="F25" s="408">
        <v>0</v>
      </c>
      <c r="G25" s="409">
        <v>0</v>
      </c>
      <c r="H25" s="408">
        <v>11031.7361</v>
      </c>
      <c r="I25" s="409">
        <v>622.91</v>
      </c>
      <c r="J25" s="408">
        <v>0</v>
      </c>
      <c r="K25" s="409">
        <v>0</v>
      </c>
      <c r="L25" s="408">
        <v>0</v>
      </c>
      <c r="M25" s="409">
        <v>0</v>
      </c>
      <c r="N25" s="408">
        <v>37380.319900000002</v>
      </c>
      <c r="O25" s="409">
        <v>2110.69</v>
      </c>
      <c r="P25" s="408">
        <v>0</v>
      </c>
      <c r="Q25" s="409">
        <v>0</v>
      </c>
      <c r="R25" s="408">
        <v>0</v>
      </c>
      <c r="S25" s="409">
        <v>0</v>
      </c>
    </row>
    <row r="26" spans="2:19" ht="18.600000000000001" customHeight="1" x14ac:dyDescent="0.3">
      <c r="B26" s="508"/>
      <c r="C26" s="405" t="s">
        <v>340</v>
      </c>
      <c r="D26" s="406">
        <v>195800</v>
      </c>
      <c r="E26" s="407">
        <v>17800</v>
      </c>
      <c r="F26" s="408">
        <v>0</v>
      </c>
      <c r="G26" s="409">
        <v>0</v>
      </c>
      <c r="H26" s="408">
        <v>77000</v>
      </c>
      <c r="I26" s="409">
        <v>7000</v>
      </c>
      <c r="J26" s="408">
        <v>17600</v>
      </c>
      <c r="K26" s="409">
        <v>1600</v>
      </c>
      <c r="L26" s="408">
        <v>13200</v>
      </c>
      <c r="M26" s="409">
        <v>1200</v>
      </c>
      <c r="N26" s="408">
        <v>70400</v>
      </c>
      <c r="O26" s="409">
        <v>6400</v>
      </c>
      <c r="P26" s="408">
        <v>17600</v>
      </c>
      <c r="Q26" s="409">
        <v>1600</v>
      </c>
      <c r="R26" s="408">
        <v>0</v>
      </c>
      <c r="S26" s="409">
        <v>0</v>
      </c>
    </row>
    <row r="27" spans="2:19" ht="18.600000000000001" customHeight="1" x14ac:dyDescent="0.3">
      <c r="B27" s="508"/>
      <c r="C27" s="405" t="s">
        <v>329</v>
      </c>
      <c r="D27" s="406">
        <v>37593.71</v>
      </c>
      <c r="E27" s="407">
        <v>3417.61</v>
      </c>
      <c r="F27" s="408">
        <v>0</v>
      </c>
      <c r="G27" s="409">
        <v>0</v>
      </c>
      <c r="H27" s="408">
        <v>27412.880000000001</v>
      </c>
      <c r="I27" s="409">
        <v>2492.08</v>
      </c>
      <c r="J27" s="408">
        <v>0</v>
      </c>
      <c r="K27" s="409">
        <v>0</v>
      </c>
      <c r="L27" s="408">
        <v>17.380000000000003</v>
      </c>
      <c r="M27" s="409">
        <v>1.58</v>
      </c>
      <c r="N27" s="408">
        <v>10163.450000000001</v>
      </c>
      <c r="O27" s="409">
        <v>923.95</v>
      </c>
      <c r="P27" s="408">
        <v>0</v>
      </c>
      <c r="Q27" s="409">
        <v>0</v>
      </c>
      <c r="R27" s="408">
        <v>0</v>
      </c>
      <c r="S27" s="409">
        <v>0</v>
      </c>
    </row>
    <row r="28" spans="2:19" ht="18.600000000000001" customHeight="1" x14ac:dyDescent="0.3">
      <c r="B28" s="508"/>
      <c r="C28" s="405" t="s">
        <v>327</v>
      </c>
      <c r="D28" s="406">
        <v>47463.241999999998</v>
      </c>
      <c r="E28" s="407">
        <v>5487.08</v>
      </c>
      <c r="F28" s="408">
        <v>0</v>
      </c>
      <c r="G28" s="409">
        <v>0</v>
      </c>
      <c r="H28" s="408">
        <v>24426.562000000002</v>
      </c>
      <c r="I28" s="409">
        <v>2823.88</v>
      </c>
      <c r="J28" s="408">
        <v>0</v>
      </c>
      <c r="K28" s="409">
        <v>0</v>
      </c>
      <c r="L28" s="408">
        <v>0</v>
      </c>
      <c r="M28" s="409">
        <v>0</v>
      </c>
      <c r="N28" s="408">
        <v>23036.68</v>
      </c>
      <c r="O28" s="409">
        <v>2663.2</v>
      </c>
      <c r="P28" s="408">
        <v>0</v>
      </c>
      <c r="Q28" s="409">
        <v>0</v>
      </c>
      <c r="R28" s="408">
        <v>0</v>
      </c>
      <c r="S28" s="409">
        <v>0</v>
      </c>
    </row>
    <row r="29" spans="2:19" ht="18.600000000000001" customHeight="1" x14ac:dyDescent="0.3">
      <c r="B29" s="508"/>
      <c r="C29" s="405" t="s">
        <v>328</v>
      </c>
      <c r="D29" s="406">
        <v>18375</v>
      </c>
      <c r="E29" s="407">
        <v>1225</v>
      </c>
      <c r="F29" s="408">
        <v>0</v>
      </c>
      <c r="G29" s="409">
        <v>0</v>
      </c>
      <c r="H29" s="408">
        <v>10500</v>
      </c>
      <c r="I29" s="409">
        <v>700</v>
      </c>
      <c r="J29" s="408">
        <v>0</v>
      </c>
      <c r="K29" s="409">
        <v>0</v>
      </c>
      <c r="L29" s="408">
        <v>0</v>
      </c>
      <c r="M29" s="409">
        <v>0</v>
      </c>
      <c r="N29" s="408">
        <v>7875</v>
      </c>
      <c r="O29" s="409">
        <v>525</v>
      </c>
      <c r="P29" s="408">
        <v>0</v>
      </c>
      <c r="Q29" s="409">
        <v>0</v>
      </c>
      <c r="R29" s="408">
        <v>0</v>
      </c>
      <c r="S29" s="409">
        <v>0</v>
      </c>
    </row>
    <row r="30" spans="2:19" ht="18.600000000000001" customHeight="1" x14ac:dyDescent="0.3">
      <c r="B30" s="508"/>
      <c r="C30" s="405" t="s">
        <v>338</v>
      </c>
      <c r="D30" s="406">
        <v>16171.12</v>
      </c>
      <c r="E30" s="407">
        <v>862</v>
      </c>
      <c r="F30" s="408">
        <v>0</v>
      </c>
      <c r="G30" s="409">
        <v>0</v>
      </c>
      <c r="H30" s="408">
        <v>6453.4400000000005</v>
      </c>
      <c r="I30" s="409">
        <v>344</v>
      </c>
      <c r="J30" s="408">
        <v>0</v>
      </c>
      <c r="K30" s="409">
        <v>0</v>
      </c>
      <c r="L30" s="408">
        <v>0</v>
      </c>
      <c r="M30" s="409">
        <v>0</v>
      </c>
      <c r="N30" s="408">
        <v>9717.68</v>
      </c>
      <c r="O30" s="409">
        <v>518</v>
      </c>
      <c r="P30" s="408">
        <v>0</v>
      </c>
      <c r="Q30" s="409">
        <v>0</v>
      </c>
      <c r="R30" s="408">
        <v>0</v>
      </c>
      <c r="S30" s="409">
        <v>0</v>
      </c>
    </row>
    <row r="31" spans="2:19" ht="18.600000000000001" customHeight="1" x14ac:dyDescent="0.3">
      <c r="B31" s="508"/>
      <c r="C31" s="405" t="s">
        <v>315</v>
      </c>
      <c r="D31" s="406">
        <v>4757.7322312000006</v>
      </c>
      <c r="E31" s="407">
        <v>551.30000000000007</v>
      </c>
      <c r="F31" s="408">
        <v>0</v>
      </c>
      <c r="G31" s="409">
        <v>0</v>
      </c>
      <c r="H31" s="408">
        <v>1825.250076</v>
      </c>
      <c r="I31" s="409">
        <v>211.5</v>
      </c>
      <c r="J31" s="408">
        <v>0</v>
      </c>
      <c r="K31" s="409">
        <v>0</v>
      </c>
      <c r="L31" s="408">
        <v>1039.9178919999999</v>
      </c>
      <c r="M31" s="409">
        <v>120.5</v>
      </c>
      <c r="N31" s="408">
        <v>1892.5642632000001</v>
      </c>
      <c r="O31" s="409">
        <v>219.3</v>
      </c>
      <c r="P31" s="408">
        <v>0</v>
      </c>
      <c r="Q31" s="409">
        <v>0</v>
      </c>
      <c r="R31" s="408">
        <v>0</v>
      </c>
      <c r="S31" s="409">
        <v>0</v>
      </c>
    </row>
    <row r="32" spans="2:19" ht="18.600000000000001" customHeight="1" x14ac:dyDescent="0.3">
      <c r="B32" s="508"/>
      <c r="C32" s="405" t="s">
        <v>333</v>
      </c>
      <c r="D32" s="406">
        <v>142560</v>
      </c>
      <c r="E32" s="407">
        <v>17820</v>
      </c>
      <c r="F32" s="408">
        <v>0</v>
      </c>
      <c r="G32" s="409">
        <v>0</v>
      </c>
      <c r="H32" s="408">
        <v>125104</v>
      </c>
      <c r="I32" s="409">
        <v>15638</v>
      </c>
      <c r="J32" s="408">
        <v>0</v>
      </c>
      <c r="K32" s="409">
        <v>0</v>
      </c>
      <c r="L32" s="408">
        <v>1040</v>
      </c>
      <c r="M32" s="409">
        <v>130</v>
      </c>
      <c r="N32" s="408">
        <v>16416</v>
      </c>
      <c r="O32" s="409">
        <v>2052</v>
      </c>
      <c r="P32" s="408">
        <v>0</v>
      </c>
      <c r="Q32" s="409">
        <v>0</v>
      </c>
      <c r="R32" s="408">
        <v>0</v>
      </c>
      <c r="S32" s="409">
        <v>0</v>
      </c>
    </row>
    <row r="33" spans="2:19" ht="18.600000000000001" customHeight="1" x14ac:dyDescent="0.3">
      <c r="B33" s="508"/>
      <c r="C33" s="405" t="s">
        <v>337</v>
      </c>
      <c r="D33" s="406">
        <v>226168.30079999997</v>
      </c>
      <c r="E33" s="407">
        <v>24163.279999999999</v>
      </c>
      <c r="F33" s="408">
        <v>82.367999999999995</v>
      </c>
      <c r="G33" s="409">
        <v>8.8000000000000007</v>
      </c>
      <c r="H33" s="408">
        <v>119677.33440000001</v>
      </c>
      <c r="I33" s="409">
        <v>12786.04</v>
      </c>
      <c r="J33" s="408">
        <v>0</v>
      </c>
      <c r="K33" s="409">
        <v>0</v>
      </c>
      <c r="L33" s="408">
        <v>7738.2864</v>
      </c>
      <c r="M33" s="409">
        <v>826.74</v>
      </c>
      <c r="N33" s="408">
        <v>79950.311999999991</v>
      </c>
      <c r="O33" s="409">
        <v>8541.7000000000007</v>
      </c>
      <c r="P33" s="408">
        <v>18720</v>
      </c>
      <c r="Q33" s="409">
        <v>2000</v>
      </c>
      <c r="R33" s="408">
        <v>0</v>
      </c>
      <c r="S33" s="409">
        <v>0</v>
      </c>
    </row>
    <row r="34" spans="2:19" ht="18.600000000000001" customHeight="1" x14ac:dyDescent="0.3">
      <c r="B34" s="508"/>
      <c r="C34" s="405" t="s">
        <v>322</v>
      </c>
      <c r="D34" s="406">
        <v>1480.68</v>
      </c>
      <c r="E34" s="407">
        <v>81</v>
      </c>
      <c r="F34" s="408">
        <v>0</v>
      </c>
      <c r="G34" s="409">
        <v>0</v>
      </c>
      <c r="H34" s="408">
        <v>1169.92</v>
      </c>
      <c r="I34" s="409">
        <v>64</v>
      </c>
      <c r="J34" s="408">
        <v>219.36</v>
      </c>
      <c r="K34" s="409">
        <v>12</v>
      </c>
      <c r="L34" s="408">
        <v>0</v>
      </c>
      <c r="M34" s="409">
        <v>0</v>
      </c>
      <c r="N34" s="408">
        <v>91.4</v>
      </c>
      <c r="O34" s="409">
        <v>5</v>
      </c>
      <c r="P34" s="408">
        <v>0</v>
      </c>
      <c r="Q34" s="409">
        <v>0</v>
      </c>
      <c r="R34" s="408">
        <v>0</v>
      </c>
      <c r="S34" s="409">
        <v>0</v>
      </c>
    </row>
    <row r="35" spans="2:19" ht="18.600000000000001" customHeight="1" x14ac:dyDescent="0.3">
      <c r="B35" s="508"/>
      <c r="C35" s="405" t="s">
        <v>330</v>
      </c>
      <c r="D35" s="406">
        <v>126449220.8</v>
      </c>
      <c r="E35" s="407">
        <v>7903076.2999999998</v>
      </c>
      <c r="F35" s="408">
        <v>210984</v>
      </c>
      <c r="G35" s="409">
        <v>13186.5</v>
      </c>
      <c r="H35" s="408">
        <v>93818225.600000009</v>
      </c>
      <c r="I35" s="409">
        <v>5863639.1000000006</v>
      </c>
      <c r="J35" s="408">
        <v>1235307.2</v>
      </c>
      <c r="K35" s="409">
        <v>77206.7</v>
      </c>
      <c r="L35" s="408">
        <v>3379763.2000000007</v>
      </c>
      <c r="M35" s="409">
        <v>211235.20000000004</v>
      </c>
      <c r="N35" s="408">
        <v>24328331.199999999</v>
      </c>
      <c r="O35" s="409">
        <v>1520520.7</v>
      </c>
      <c r="P35" s="408">
        <v>3476609.6</v>
      </c>
      <c r="Q35" s="409">
        <v>217288.1</v>
      </c>
      <c r="R35" s="408">
        <v>0</v>
      </c>
      <c r="S35" s="409">
        <v>0</v>
      </c>
    </row>
    <row r="36" spans="2:19" ht="18.600000000000001" customHeight="1" x14ac:dyDescent="0.3">
      <c r="B36" s="508"/>
      <c r="C36" s="405" t="s">
        <v>541</v>
      </c>
      <c r="D36" s="406">
        <v>115929</v>
      </c>
      <c r="E36" s="407">
        <v>10539.000000000002</v>
      </c>
      <c r="F36" s="408">
        <v>0</v>
      </c>
      <c r="G36" s="409">
        <v>0</v>
      </c>
      <c r="H36" s="408">
        <v>115176.6</v>
      </c>
      <c r="I36" s="409">
        <v>10470.6</v>
      </c>
      <c r="J36" s="408">
        <v>0</v>
      </c>
      <c r="K36" s="409">
        <v>0</v>
      </c>
      <c r="L36" s="408">
        <v>249.7</v>
      </c>
      <c r="M36" s="409">
        <v>22.7</v>
      </c>
      <c r="N36" s="408">
        <v>502.70000000000005</v>
      </c>
      <c r="O36" s="409">
        <v>45.7</v>
      </c>
      <c r="P36" s="408">
        <v>0</v>
      </c>
      <c r="Q36" s="409">
        <v>0</v>
      </c>
      <c r="R36" s="408">
        <v>0</v>
      </c>
      <c r="S36" s="409">
        <v>0</v>
      </c>
    </row>
    <row r="37" spans="2:19" ht="18.600000000000001" customHeight="1" x14ac:dyDescent="0.3">
      <c r="B37" s="508"/>
      <c r="C37" s="405" t="s">
        <v>542</v>
      </c>
      <c r="D37" s="406">
        <v>6482248.1100000003</v>
      </c>
      <c r="E37" s="407">
        <v>498634.47</v>
      </c>
      <c r="F37" s="408">
        <v>2548</v>
      </c>
      <c r="G37" s="409">
        <v>196</v>
      </c>
      <c r="H37" s="408">
        <v>6253078.2600000007</v>
      </c>
      <c r="I37" s="409">
        <v>481006.02</v>
      </c>
      <c r="J37" s="408">
        <v>14963.52</v>
      </c>
      <c r="K37" s="409">
        <v>1151.04</v>
      </c>
      <c r="L37" s="408">
        <v>158173.99</v>
      </c>
      <c r="M37" s="409">
        <v>12167.23</v>
      </c>
      <c r="N37" s="408">
        <v>44572.71</v>
      </c>
      <c r="O37" s="409">
        <v>3428.67</v>
      </c>
      <c r="P37" s="408">
        <v>8911.6299999999992</v>
      </c>
      <c r="Q37" s="409">
        <v>685.51</v>
      </c>
      <c r="R37" s="408">
        <v>0</v>
      </c>
      <c r="S37" s="409">
        <v>0</v>
      </c>
    </row>
    <row r="38" spans="2:19" ht="18.600000000000001" customHeight="1" x14ac:dyDescent="0.3">
      <c r="B38" s="508"/>
      <c r="C38" s="405" t="s">
        <v>336</v>
      </c>
      <c r="D38" s="406">
        <v>274500</v>
      </c>
      <c r="E38" s="407">
        <v>15000</v>
      </c>
      <c r="F38" s="408">
        <v>0</v>
      </c>
      <c r="G38" s="409">
        <v>0</v>
      </c>
      <c r="H38" s="408">
        <v>183000</v>
      </c>
      <c r="I38" s="409">
        <v>10000</v>
      </c>
      <c r="J38" s="408">
        <v>0</v>
      </c>
      <c r="K38" s="409">
        <v>0</v>
      </c>
      <c r="L38" s="408">
        <v>0</v>
      </c>
      <c r="M38" s="409">
        <v>0</v>
      </c>
      <c r="N38" s="408">
        <v>91500</v>
      </c>
      <c r="O38" s="409">
        <v>5000</v>
      </c>
      <c r="P38" s="408">
        <v>0</v>
      </c>
      <c r="Q38" s="409">
        <v>0</v>
      </c>
      <c r="R38" s="408">
        <v>0</v>
      </c>
      <c r="S38" s="409">
        <v>0</v>
      </c>
    </row>
    <row r="39" spans="2:19" ht="18.600000000000001" customHeight="1" x14ac:dyDescent="0.3">
      <c r="B39" s="509"/>
      <c r="C39" s="405" t="s">
        <v>339</v>
      </c>
      <c r="D39" s="406">
        <v>3001392</v>
      </c>
      <c r="E39" s="407">
        <v>150069.6</v>
      </c>
      <c r="F39" s="408">
        <v>0</v>
      </c>
      <c r="G39" s="409">
        <v>0</v>
      </c>
      <c r="H39" s="408">
        <v>595076</v>
      </c>
      <c r="I39" s="409">
        <v>29753.800000000003</v>
      </c>
      <c r="J39" s="408">
        <v>0</v>
      </c>
      <c r="K39" s="409">
        <v>0</v>
      </c>
      <c r="L39" s="408">
        <v>2251140</v>
      </c>
      <c r="M39" s="409">
        <v>112557</v>
      </c>
      <c r="N39" s="408">
        <v>146036</v>
      </c>
      <c r="O39" s="409">
        <v>7301.7999999999993</v>
      </c>
      <c r="P39" s="408">
        <v>9140</v>
      </c>
      <c r="Q39" s="409">
        <v>457</v>
      </c>
      <c r="R39" s="408">
        <v>0</v>
      </c>
      <c r="S39" s="409">
        <v>0</v>
      </c>
    </row>
    <row r="40" spans="2:19" ht="18.600000000000001" customHeight="1" x14ac:dyDescent="0.3">
      <c r="B40" s="399" t="s">
        <v>574</v>
      </c>
      <c r="C40" s="400" t="s">
        <v>375</v>
      </c>
      <c r="D40" s="401">
        <v>720</v>
      </c>
      <c r="E40" s="402">
        <v>80</v>
      </c>
      <c r="F40" s="403">
        <v>0</v>
      </c>
      <c r="G40" s="404">
        <v>0</v>
      </c>
      <c r="H40" s="403">
        <v>0</v>
      </c>
      <c r="I40" s="404">
        <v>0</v>
      </c>
      <c r="J40" s="403">
        <v>0</v>
      </c>
      <c r="K40" s="404">
        <v>0</v>
      </c>
      <c r="L40" s="403">
        <v>0</v>
      </c>
      <c r="M40" s="404">
        <v>0</v>
      </c>
      <c r="N40" s="403">
        <v>720</v>
      </c>
      <c r="O40" s="404">
        <v>80</v>
      </c>
      <c r="P40" s="403">
        <v>0</v>
      </c>
      <c r="Q40" s="404">
        <v>0</v>
      </c>
      <c r="R40" s="403">
        <v>0</v>
      </c>
      <c r="S40" s="404">
        <v>0</v>
      </c>
    </row>
    <row r="41" spans="2:19" ht="18.600000000000001" customHeight="1" x14ac:dyDescent="0.3">
      <c r="B41" s="507" t="s">
        <v>751</v>
      </c>
      <c r="C41" s="405" t="s">
        <v>497</v>
      </c>
      <c r="D41" s="406">
        <v>118900</v>
      </c>
      <c r="E41" s="407">
        <v>11890</v>
      </c>
      <c r="F41" s="408">
        <v>0</v>
      </c>
      <c r="G41" s="409">
        <v>0</v>
      </c>
      <c r="H41" s="408">
        <v>0</v>
      </c>
      <c r="I41" s="409">
        <v>0</v>
      </c>
      <c r="J41" s="408">
        <v>0</v>
      </c>
      <c r="K41" s="409">
        <v>0</v>
      </c>
      <c r="L41" s="408">
        <v>118900</v>
      </c>
      <c r="M41" s="409">
        <v>11890</v>
      </c>
      <c r="N41" s="408">
        <v>0</v>
      </c>
      <c r="O41" s="409">
        <v>0</v>
      </c>
      <c r="P41" s="408">
        <v>0</v>
      </c>
      <c r="Q41" s="409">
        <v>0</v>
      </c>
      <c r="R41" s="408">
        <v>0</v>
      </c>
      <c r="S41" s="409">
        <v>0</v>
      </c>
    </row>
    <row r="42" spans="2:19" ht="18.600000000000001" customHeight="1" x14ac:dyDescent="0.3">
      <c r="B42" s="508"/>
      <c r="C42" s="405" t="s">
        <v>498</v>
      </c>
      <c r="D42" s="406">
        <v>6545000</v>
      </c>
      <c r="E42" s="407">
        <v>770000</v>
      </c>
      <c r="F42" s="408">
        <v>0</v>
      </c>
      <c r="G42" s="409">
        <v>0</v>
      </c>
      <c r="H42" s="408">
        <v>5890500</v>
      </c>
      <c r="I42" s="409">
        <v>693000</v>
      </c>
      <c r="J42" s="408">
        <v>0</v>
      </c>
      <c r="K42" s="409">
        <v>0</v>
      </c>
      <c r="L42" s="408">
        <v>654500</v>
      </c>
      <c r="M42" s="409">
        <v>77000</v>
      </c>
      <c r="N42" s="408">
        <v>0</v>
      </c>
      <c r="O42" s="409">
        <v>0</v>
      </c>
      <c r="P42" s="408">
        <v>0</v>
      </c>
      <c r="Q42" s="409">
        <v>0</v>
      </c>
      <c r="R42" s="408">
        <v>0</v>
      </c>
      <c r="S42" s="409">
        <v>0</v>
      </c>
    </row>
    <row r="43" spans="2:19" ht="18.600000000000001" customHeight="1" x14ac:dyDescent="0.3">
      <c r="B43" s="508"/>
      <c r="C43" s="405" t="s">
        <v>499</v>
      </c>
      <c r="D43" s="406">
        <v>2509600</v>
      </c>
      <c r="E43" s="407">
        <v>441600</v>
      </c>
      <c r="F43" s="408">
        <v>0</v>
      </c>
      <c r="G43" s="409">
        <v>0</v>
      </c>
      <c r="H43" s="408">
        <v>210600</v>
      </c>
      <c r="I43" s="409">
        <v>35100</v>
      </c>
      <c r="J43" s="408">
        <v>0</v>
      </c>
      <c r="K43" s="409">
        <v>0</v>
      </c>
      <c r="L43" s="408">
        <v>2269000</v>
      </c>
      <c r="M43" s="409">
        <v>401500</v>
      </c>
      <c r="N43" s="408">
        <v>30000</v>
      </c>
      <c r="O43" s="409">
        <v>5000</v>
      </c>
      <c r="P43" s="408">
        <v>0</v>
      </c>
      <c r="Q43" s="409">
        <v>0</v>
      </c>
      <c r="R43" s="408">
        <v>0</v>
      </c>
      <c r="S43" s="409">
        <v>0</v>
      </c>
    </row>
    <row r="44" spans="2:19" ht="18.600000000000001" customHeight="1" x14ac:dyDescent="0.3">
      <c r="B44" s="508"/>
      <c r="C44" s="405" t="s">
        <v>487</v>
      </c>
      <c r="D44" s="406">
        <v>452000</v>
      </c>
      <c r="E44" s="407">
        <v>45200</v>
      </c>
      <c r="F44" s="408">
        <v>450000</v>
      </c>
      <c r="G44" s="409">
        <v>45000</v>
      </c>
      <c r="H44" s="408">
        <v>2000</v>
      </c>
      <c r="I44" s="409">
        <v>200</v>
      </c>
      <c r="J44" s="408">
        <v>0</v>
      </c>
      <c r="K44" s="409">
        <v>0</v>
      </c>
      <c r="L44" s="408">
        <v>0</v>
      </c>
      <c r="M44" s="409">
        <v>0</v>
      </c>
      <c r="N44" s="408">
        <v>0</v>
      </c>
      <c r="O44" s="409">
        <v>0</v>
      </c>
      <c r="P44" s="408">
        <v>0</v>
      </c>
      <c r="Q44" s="409">
        <v>0</v>
      </c>
      <c r="R44" s="408">
        <v>0</v>
      </c>
      <c r="S44" s="409">
        <v>0</v>
      </c>
    </row>
    <row r="45" spans="2:19" ht="18.600000000000001" customHeight="1" x14ac:dyDescent="0.3">
      <c r="B45" s="508"/>
      <c r="C45" s="405" t="s">
        <v>506</v>
      </c>
      <c r="D45" s="406">
        <v>3246840</v>
      </c>
      <c r="E45" s="407">
        <v>186600</v>
      </c>
      <c r="F45" s="408">
        <v>6960</v>
      </c>
      <c r="G45" s="409">
        <v>400</v>
      </c>
      <c r="H45" s="408">
        <v>1491180</v>
      </c>
      <c r="I45" s="409">
        <v>85700</v>
      </c>
      <c r="J45" s="408">
        <v>19139.999999999996</v>
      </c>
      <c r="K45" s="409">
        <v>1100</v>
      </c>
      <c r="L45" s="408">
        <v>1421579.9999999998</v>
      </c>
      <c r="M45" s="409">
        <v>81700</v>
      </c>
      <c r="N45" s="408">
        <v>306239.99999999994</v>
      </c>
      <c r="O45" s="409">
        <v>17600</v>
      </c>
      <c r="P45" s="408">
        <v>1739.9999999999998</v>
      </c>
      <c r="Q45" s="409">
        <v>100</v>
      </c>
      <c r="R45" s="408">
        <v>0</v>
      </c>
      <c r="S45" s="409">
        <v>0</v>
      </c>
    </row>
    <row r="46" spans="2:19" ht="18.600000000000001" customHeight="1" x14ac:dyDescent="0.3">
      <c r="B46" s="508"/>
      <c r="C46" s="405" t="s">
        <v>508</v>
      </c>
      <c r="D46" s="406">
        <v>525000</v>
      </c>
      <c r="E46" s="407">
        <v>75000</v>
      </c>
      <c r="F46" s="408">
        <v>3500</v>
      </c>
      <c r="G46" s="409">
        <v>500</v>
      </c>
      <c r="H46" s="408">
        <v>182000</v>
      </c>
      <c r="I46" s="409">
        <v>26000</v>
      </c>
      <c r="J46" s="408">
        <v>287000</v>
      </c>
      <c r="K46" s="409">
        <v>41000</v>
      </c>
      <c r="L46" s="408">
        <v>0</v>
      </c>
      <c r="M46" s="409">
        <v>0</v>
      </c>
      <c r="N46" s="408">
        <v>52500</v>
      </c>
      <c r="O46" s="409">
        <v>7500</v>
      </c>
      <c r="P46" s="408">
        <v>0</v>
      </c>
      <c r="Q46" s="409">
        <v>0</v>
      </c>
      <c r="R46" s="408">
        <v>0</v>
      </c>
      <c r="S46" s="409">
        <v>0</v>
      </c>
    </row>
    <row r="47" spans="2:19" ht="18.600000000000001" customHeight="1" x14ac:dyDescent="0.3">
      <c r="B47" s="508"/>
      <c r="C47" s="405" t="s">
        <v>509</v>
      </c>
      <c r="D47" s="406">
        <v>355750.72937749542</v>
      </c>
      <c r="E47" s="407">
        <v>45762</v>
      </c>
      <c r="F47" s="408">
        <v>0</v>
      </c>
      <c r="G47" s="409">
        <v>0</v>
      </c>
      <c r="H47" s="408">
        <v>92447.613167194984</v>
      </c>
      <c r="I47" s="409">
        <v>11892</v>
      </c>
      <c r="J47" s="408">
        <v>0</v>
      </c>
      <c r="K47" s="409">
        <v>0</v>
      </c>
      <c r="L47" s="408">
        <v>217102.63142619011</v>
      </c>
      <c r="M47" s="409">
        <v>27927</v>
      </c>
      <c r="N47" s="408">
        <v>46200.48478411034</v>
      </c>
      <c r="O47" s="409">
        <v>5943</v>
      </c>
      <c r="P47" s="408">
        <v>0</v>
      </c>
      <c r="Q47" s="409">
        <v>0</v>
      </c>
      <c r="R47" s="408">
        <v>0</v>
      </c>
      <c r="S47" s="409">
        <v>0</v>
      </c>
    </row>
    <row r="48" spans="2:19" ht="18.600000000000001" customHeight="1" x14ac:dyDescent="0.3">
      <c r="B48" s="508"/>
      <c r="C48" s="405" t="s">
        <v>510</v>
      </c>
      <c r="D48" s="406">
        <v>362773.49899999995</v>
      </c>
      <c r="E48" s="407">
        <v>62225.299999999996</v>
      </c>
      <c r="F48" s="408">
        <v>0</v>
      </c>
      <c r="G48" s="409">
        <v>0</v>
      </c>
      <c r="H48" s="408">
        <v>53243.058000000005</v>
      </c>
      <c r="I48" s="409">
        <v>9132.6</v>
      </c>
      <c r="J48" s="408">
        <v>14575</v>
      </c>
      <c r="K48" s="409">
        <v>2500</v>
      </c>
      <c r="L48" s="408">
        <v>98527</v>
      </c>
      <c r="M48" s="409">
        <v>16900</v>
      </c>
      <c r="N48" s="408">
        <v>196428.44099999999</v>
      </c>
      <c r="O48" s="409">
        <v>33692.699999999997</v>
      </c>
      <c r="P48" s="408">
        <v>0</v>
      </c>
      <c r="Q48" s="409">
        <v>0</v>
      </c>
      <c r="R48" s="408">
        <v>0</v>
      </c>
      <c r="S48" s="409">
        <v>0</v>
      </c>
    </row>
    <row r="49" spans="2:19" ht="18.600000000000001" customHeight="1" x14ac:dyDescent="0.3">
      <c r="B49" s="508"/>
      <c r="C49" s="405" t="s">
        <v>489</v>
      </c>
      <c r="D49" s="406">
        <v>258572.20000000004</v>
      </c>
      <c r="E49" s="407">
        <v>13820</v>
      </c>
      <c r="F49" s="408">
        <v>2806.5</v>
      </c>
      <c r="G49" s="409">
        <v>150</v>
      </c>
      <c r="H49" s="408">
        <v>60246.2</v>
      </c>
      <c r="I49" s="409">
        <v>3220</v>
      </c>
      <c r="J49" s="408">
        <v>0</v>
      </c>
      <c r="K49" s="409">
        <v>0</v>
      </c>
      <c r="L49" s="408">
        <v>111324.5</v>
      </c>
      <c r="M49" s="409">
        <v>5950</v>
      </c>
      <c r="N49" s="408">
        <v>84195</v>
      </c>
      <c r="O49" s="409">
        <v>4500</v>
      </c>
      <c r="P49" s="408">
        <v>0</v>
      </c>
      <c r="Q49" s="409">
        <v>0</v>
      </c>
      <c r="R49" s="408">
        <v>0</v>
      </c>
      <c r="S49" s="409">
        <v>0</v>
      </c>
    </row>
    <row r="50" spans="2:19" ht="18.600000000000001" customHeight="1" x14ac:dyDescent="0.3">
      <c r="B50" s="508"/>
      <c r="C50" s="405" t="s">
        <v>501</v>
      </c>
      <c r="D50" s="406">
        <v>160650</v>
      </c>
      <c r="E50" s="407">
        <v>18900</v>
      </c>
      <c r="F50" s="408">
        <v>0</v>
      </c>
      <c r="G50" s="409">
        <v>0</v>
      </c>
      <c r="H50" s="408">
        <v>17850</v>
      </c>
      <c r="I50" s="409">
        <v>2100</v>
      </c>
      <c r="J50" s="408">
        <v>0</v>
      </c>
      <c r="K50" s="409">
        <v>0</v>
      </c>
      <c r="L50" s="408">
        <v>42500</v>
      </c>
      <c r="M50" s="409">
        <v>5000</v>
      </c>
      <c r="N50" s="408">
        <v>100300</v>
      </c>
      <c r="O50" s="409">
        <v>11800</v>
      </c>
      <c r="P50" s="408">
        <v>0</v>
      </c>
      <c r="Q50" s="409">
        <v>0</v>
      </c>
      <c r="R50" s="408">
        <v>0</v>
      </c>
      <c r="S50" s="409">
        <v>0</v>
      </c>
    </row>
    <row r="51" spans="2:19" ht="18.600000000000001" customHeight="1" x14ac:dyDescent="0.3">
      <c r="B51" s="508"/>
      <c r="C51" s="405" t="s">
        <v>511</v>
      </c>
      <c r="D51" s="406">
        <v>6692118</v>
      </c>
      <c r="E51" s="407">
        <v>787308</v>
      </c>
      <c r="F51" s="408">
        <v>0</v>
      </c>
      <c r="G51" s="409">
        <v>0</v>
      </c>
      <c r="H51" s="408">
        <v>2554828</v>
      </c>
      <c r="I51" s="409">
        <v>300568</v>
      </c>
      <c r="J51" s="408">
        <v>0</v>
      </c>
      <c r="K51" s="409">
        <v>0</v>
      </c>
      <c r="L51" s="408">
        <v>3841974.5</v>
      </c>
      <c r="M51" s="409">
        <v>451997</v>
      </c>
      <c r="N51" s="408">
        <v>295315.5</v>
      </c>
      <c r="O51" s="409">
        <v>34743</v>
      </c>
      <c r="P51" s="408">
        <v>0</v>
      </c>
      <c r="Q51" s="409">
        <v>0</v>
      </c>
      <c r="R51" s="408">
        <v>0</v>
      </c>
      <c r="S51" s="409">
        <v>0</v>
      </c>
    </row>
    <row r="52" spans="2:19" ht="18.600000000000001" customHeight="1" x14ac:dyDescent="0.3">
      <c r="B52" s="508"/>
      <c r="C52" s="405" t="s">
        <v>500</v>
      </c>
      <c r="D52" s="406">
        <v>6600</v>
      </c>
      <c r="E52" s="407">
        <v>220</v>
      </c>
      <c r="F52" s="408">
        <v>0</v>
      </c>
      <c r="G52" s="409">
        <v>0</v>
      </c>
      <c r="H52" s="408">
        <v>0</v>
      </c>
      <c r="I52" s="409">
        <v>0</v>
      </c>
      <c r="J52" s="408">
        <v>0</v>
      </c>
      <c r="K52" s="409">
        <v>0</v>
      </c>
      <c r="L52" s="408">
        <v>6600</v>
      </c>
      <c r="M52" s="409">
        <v>220</v>
      </c>
      <c r="N52" s="408">
        <v>0</v>
      </c>
      <c r="O52" s="409">
        <v>0</v>
      </c>
      <c r="P52" s="408">
        <v>0</v>
      </c>
      <c r="Q52" s="409">
        <v>0</v>
      </c>
      <c r="R52" s="408">
        <v>0</v>
      </c>
      <c r="S52" s="409">
        <v>0</v>
      </c>
    </row>
    <row r="53" spans="2:19" ht="18.600000000000001" customHeight="1" x14ac:dyDescent="0.3">
      <c r="B53" s="508"/>
      <c r="C53" s="405" t="s">
        <v>486</v>
      </c>
      <c r="D53" s="406">
        <v>215700</v>
      </c>
      <c r="E53" s="407">
        <v>23010</v>
      </c>
      <c r="F53" s="408">
        <v>0</v>
      </c>
      <c r="G53" s="409">
        <v>0</v>
      </c>
      <c r="H53" s="408">
        <v>25300</v>
      </c>
      <c r="I53" s="409">
        <v>2860</v>
      </c>
      <c r="J53" s="408">
        <v>6400</v>
      </c>
      <c r="K53" s="409">
        <v>800</v>
      </c>
      <c r="L53" s="408">
        <v>97000</v>
      </c>
      <c r="M53" s="409">
        <v>9700</v>
      </c>
      <c r="N53" s="408">
        <v>87000</v>
      </c>
      <c r="O53" s="409">
        <v>9650</v>
      </c>
      <c r="P53" s="408">
        <v>0</v>
      </c>
      <c r="Q53" s="409">
        <v>0</v>
      </c>
      <c r="R53" s="408">
        <v>0</v>
      </c>
      <c r="S53" s="409">
        <v>0</v>
      </c>
    </row>
    <row r="54" spans="2:19" ht="18.600000000000001" customHeight="1" x14ac:dyDescent="0.3">
      <c r="B54" s="508"/>
      <c r="C54" s="405" t="s">
        <v>484</v>
      </c>
      <c r="D54" s="406">
        <v>625600</v>
      </c>
      <c r="E54" s="407">
        <v>120000</v>
      </c>
      <c r="F54" s="408">
        <v>0</v>
      </c>
      <c r="G54" s="409">
        <v>0</v>
      </c>
      <c r="H54" s="408">
        <v>625600</v>
      </c>
      <c r="I54" s="409">
        <v>120000</v>
      </c>
      <c r="J54" s="408">
        <v>0</v>
      </c>
      <c r="K54" s="409">
        <v>0</v>
      </c>
      <c r="L54" s="408">
        <v>0</v>
      </c>
      <c r="M54" s="409">
        <v>0</v>
      </c>
      <c r="N54" s="408">
        <v>0</v>
      </c>
      <c r="O54" s="409">
        <v>0</v>
      </c>
      <c r="P54" s="408">
        <v>0</v>
      </c>
      <c r="Q54" s="409">
        <v>0</v>
      </c>
      <c r="R54" s="408">
        <v>0</v>
      </c>
      <c r="S54" s="409">
        <v>0</v>
      </c>
    </row>
    <row r="55" spans="2:19" ht="18.600000000000001" customHeight="1" x14ac:dyDescent="0.3">
      <c r="B55" s="508"/>
      <c r="C55" s="405" t="s">
        <v>483</v>
      </c>
      <c r="D55" s="406">
        <v>564907</v>
      </c>
      <c r="E55" s="407">
        <v>71574</v>
      </c>
      <c r="F55" s="408">
        <v>0</v>
      </c>
      <c r="G55" s="409">
        <v>0</v>
      </c>
      <c r="H55" s="408">
        <v>202321</v>
      </c>
      <c r="I55" s="409">
        <v>37042</v>
      </c>
      <c r="J55" s="408">
        <v>20800.5</v>
      </c>
      <c r="K55" s="409">
        <v>1981</v>
      </c>
      <c r="L55" s="408">
        <v>316018.5</v>
      </c>
      <c r="M55" s="409">
        <v>30097</v>
      </c>
      <c r="N55" s="408">
        <v>25767</v>
      </c>
      <c r="O55" s="409">
        <v>2454</v>
      </c>
      <c r="P55" s="408">
        <v>0</v>
      </c>
      <c r="Q55" s="409">
        <v>0</v>
      </c>
      <c r="R55" s="408">
        <v>0</v>
      </c>
      <c r="S55" s="409">
        <v>0</v>
      </c>
    </row>
    <row r="56" spans="2:19" ht="18.600000000000001" customHeight="1" x14ac:dyDescent="0.3">
      <c r="B56" s="508"/>
      <c r="C56" s="405" t="s">
        <v>503</v>
      </c>
      <c r="D56" s="406">
        <v>2935800</v>
      </c>
      <c r="E56" s="407">
        <v>209700</v>
      </c>
      <c r="F56" s="408">
        <v>0</v>
      </c>
      <c r="G56" s="409">
        <v>0</v>
      </c>
      <c r="H56" s="408">
        <v>882000</v>
      </c>
      <c r="I56" s="409">
        <v>63000</v>
      </c>
      <c r="J56" s="408">
        <v>54600</v>
      </c>
      <c r="K56" s="409">
        <v>3900</v>
      </c>
      <c r="L56" s="408">
        <v>1705200</v>
      </c>
      <c r="M56" s="409">
        <v>121800</v>
      </c>
      <c r="N56" s="408">
        <v>294000</v>
      </c>
      <c r="O56" s="409">
        <v>21000</v>
      </c>
      <c r="P56" s="408">
        <v>0</v>
      </c>
      <c r="Q56" s="409">
        <v>0</v>
      </c>
      <c r="R56" s="408">
        <v>0</v>
      </c>
      <c r="S56" s="409">
        <v>0</v>
      </c>
    </row>
    <row r="57" spans="2:19" ht="18.600000000000001" customHeight="1" x14ac:dyDescent="0.3">
      <c r="B57" s="508"/>
      <c r="C57" s="405" t="s">
        <v>513</v>
      </c>
      <c r="D57" s="406">
        <v>413770.22279115592</v>
      </c>
      <c r="E57" s="407">
        <v>42541.32</v>
      </c>
      <c r="F57" s="408">
        <v>0</v>
      </c>
      <c r="G57" s="409">
        <v>0</v>
      </c>
      <c r="H57" s="408">
        <v>25102.934772789802</v>
      </c>
      <c r="I57" s="409">
        <v>2580.9300000000003</v>
      </c>
      <c r="J57" s="408">
        <v>13257.043359870544</v>
      </c>
      <c r="K57" s="409">
        <v>1363.008</v>
      </c>
      <c r="L57" s="408">
        <v>301664.63402256364</v>
      </c>
      <c r="M57" s="409">
        <v>31015.309999999998</v>
      </c>
      <c r="N57" s="408">
        <v>73745.610635931982</v>
      </c>
      <c r="O57" s="409">
        <v>7582.0720000000001</v>
      </c>
      <c r="P57" s="408">
        <v>0</v>
      </c>
      <c r="Q57" s="409">
        <v>0</v>
      </c>
      <c r="R57" s="408">
        <v>0</v>
      </c>
      <c r="S57" s="409">
        <v>0</v>
      </c>
    </row>
    <row r="58" spans="2:19" ht="18.600000000000001" customHeight="1" x14ac:dyDescent="0.3">
      <c r="B58" s="509"/>
      <c r="C58" s="405" t="s">
        <v>496</v>
      </c>
      <c r="D58" s="406">
        <v>5400</v>
      </c>
      <c r="E58" s="407">
        <v>900</v>
      </c>
      <c r="F58" s="408">
        <v>0</v>
      </c>
      <c r="G58" s="409">
        <v>0</v>
      </c>
      <c r="H58" s="408">
        <v>5400</v>
      </c>
      <c r="I58" s="409">
        <v>900</v>
      </c>
      <c r="J58" s="408">
        <v>0</v>
      </c>
      <c r="K58" s="409">
        <v>0</v>
      </c>
      <c r="L58" s="408">
        <v>0</v>
      </c>
      <c r="M58" s="409">
        <v>0</v>
      </c>
      <c r="N58" s="408">
        <v>0</v>
      </c>
      <c r="O58" s="409">
        <v>0</v>
      </c>
      <c r="P58" s="408">
        <v>0</v>
      </c>
      <c r="Q58" s="409">
        <v>0</v>
      </c>
      <c r="R58" s="408">
        <v>0</v>
      </c>
      <c r="S58" s="409">
        <v>0</v>
      </c>
    </row>
    <row r="59" spans="2:19" ht="18.600000000000001" customHeight="1" x14ac:dyDescent="0.3">
      <c r="B59" s="399" t="s">
        <v>753</v>
      </c>
      <c r="C59" s="400" t="s">
        <v>595</v>
      </c>
      <c r="D59" s="401">
        <v>92003.64</v>
      </c>
      <c r="E59" s="402">
        <v>9182</v>
      </c>
      <c r="F59" s="403">
        <v>0</v>
      </c>
      <c r="G59" s="404">
        <v>0</v>
      </c>
      <c r="H59" s="403">
        <v>0</v>
      </c>
      <c r="I59" s="404">
        <v>0</v>
      </c>
      <c r="J59" s="403">
        <v>0</v>
      </c>
      <c r="K59" s="404">
        <v>0</v>
      </c>
      <c r="L59" s="403">
        <v>0</v>
      </c>
      <c r="M59" s="404">
        <v>0</v>
      </c>
      <c r="N59" s="403">
        <v>92003.64</v>
      </c>
      <c r="O59" s="404">
        <v>9182</v>
      </c>
      <c r="P59" s="403">
        <v>0</v>
      </c>
      <c r="Q59" s="404">
        <v>0</v>
      </c>
      <c r="R59" s="403">
        <v>0</v>
      </c>
      <c r="S59" s="404">
        <v>0</v>
      </c>
    </row>
    <row r="60" spans="2:19" ht="18.600000000000001" customHeight="1" x14ac:dyDescent="0.3">
      <c r="B60" s="410" t="s">
        <v>575</v>
      </c>
      <c r="C60" s="405" t="s">
        <v>543</v>
      </c>
      <c r="D60" s="406">
        <v>1320</v>
      </c>
      <c r="E60" s="407">
        <v>264</v>
      </c>
      <c r="F60" s="408">
        <v>900</v>
      </c>
      <c r="G60" s="409">
        <v>180</v>
      </c>
      <c r="H60" s="408">
        <v>0</v>
      </c>
      <c r="I60" s="409">
        <v>0</v>
      </c>
      <c r="J60" s="408">
        <v>0</v>
      </c>
      <c r="K60" s="409">
        <v>0</v>
      </c>
      <c r="L60" s="408">
        <v>0</v>
      </c>
      <c r="M60" s="409">
        <v>0</v>
      </c>
      <c r="N60" s="408">
        <v>370</v>
      </c>
      <c r="O60" s="409">
        <v>74</v>
      </c>
      <c r="P60" s="408">
        <v>50</v>
      </c>
      <c r="Q60" s="409">
        <v>10</v>
      </c>
      <c r="R60" s="408">
        <v>0</v>
      </c>
      <c r="S60" s="409">
        <v>0</v>
      </c>
    </row>
    <row r="61" spans="2:19" ht="18.600000000000001" customHeight="1" x14ac:dyDescent="0.3">
      <c r="B61" s="515" t="s">
        <v>758</v>
      </c>
      <c r="C61" s="400" t="s">
        <v>381</v>
      </c>
      <c r="D61" s="401">
        <v>392287.76</v>
      </c>
      <c r="E61" s="402">
        <v>154444</v>
      </c>
      <c r="F61" s="403">
        <v>0</v>
      </c>
      <c r="G61" s="404">
        <v>0</v>
      </c>
      <c r="H61" s="403">
        <v>275259.80000000005</v>
      </c>
      <c r="I61" s="404">
        <v>108370</v>
      </c>
      <c r="J61" s="403">
        <v>0</v>
      </c>
      <c r="K61" s="404">
        <v>0</v>
      </c>
      <c r="L61" s="403">
        <v>0</v>
      </c>
      <c r="M61" s="404">
        <v>0</v>
      </c>
      <c r="N61" s="403">
        <v>84211.159999999989</v>
      </c>
      <c r="O61" s="404">
        <v>33154</v>
      </c>
      <c r="P61" s="403">
        <v>32816.800000000003</v>
      </c>
      <c r="Q61" s="404">
        <v>12920</v>
      </c>
      <c r="R61" s="403">
        <v>0</v>
      </c>
      <c r="S61" s="404">
        <v>0</v>
      </c>
    </row>
    <row r="62" spans="2:19" ht="18.600000000000001" customHeight="1" x14ac:dyDescent="0.3">
      <c r="B62" s="516"/>
      <c r="C62" s="400" t="s">
        <v>380</v>
      </c>
      <c r="D62" s="401">
        <v>167434.4</v>
      </c>
      <c r="E62" s="402">
        <v>72170</v>
      </c>
      <c r="F62" s="403">
        <v>42873.599999999999</v>
      </c>
      <c r="G62" s="404">
        <v>18480</v>
      </c>
      <c r="H62" s="403">
        <v>3897.6</v>
      </c>
      <c r="I62" s="404">
        <v>1680</v>
      </c>
      <c r="J62" s="403">
        <v>15590.4</v>
      </c>
      <c r="K62" s="404">
        <v>6720</v>
      </c>
      <c r="L62" s="403">
        <v>59577.599999999991</v>
      </c>
      <c r="M62" s="404">
        <v>25680</v>
      </c>
      <c r="N62" s="403">
        <v>45495.199999999997</v>
      </c>
      <c r="O62" s="404">
        <v>19610</v>
      </c>
      <c r="P62" s="403">
        <v>0</v>
      </c>
      <c r="Q62" s="404">
        <v>0</v>
      </c>
      <c r="R62" s="403">
        <v>0</v>
      </c>
      <c r="S62" s="404">
        <v>0</v>
      </c>
    </row>
    <row r="63" spans="2:19" ht="18.600000000000001" customHeight="1" x14ac:dyDescent="0.3">
      <c r="B63" s="517"/>
      <c r="C63" s="400" t="s">
        <v>382</v>
      </c>
      <c r="D63" s="401">
        <v>459272</v>
      </c>
      <c r="E63" s="402">
        <v>208760</v>
      </c>
      <c r="F63" s="403">
        <v>0</v>
      </c>
      <c r="G63" s="404">
        <v>0</v>
      </c>
      <c r="H63" s="403">
        <v>459272</v>
      </c>
      <c r="I63" s="404">
        <v>208760</v>
      </c>
      <c r="J63" s="403">
        <v>0</v>
      </c>
      <c r="K63" s="404">
        <v>0</v>
      </c>
      <c r="L63" s="403">
        <v>0</v>
      </c>
      <c r="M63" s="404">
        <v>0</v>
      </c>
      <c r="N63" s="403">
        <v>0</v>
      </c>
      <c r="O63" s="404">
        <v>0</v>
      </c>
      <c r="P63" s="403">
        <v>0</v>
      </c>
      <c r="Q63" s="404">
        <v>0</v>
      </c>
      <c r="R63" s="403">
        <v>0</v>
      </c>
      <c r="S63" s="404">
        <v>0</v>
      </c>
    </row>
    <row r="64" spans="2:19" ht="18.600000000000001" customHeight="1" x14ac:dyDescent="0.3">
      <c r="B64" s="410" t="s">
        <v>759</v>
      </c>
      <c r="C64" s="405" t="s">
        <v>441</v>
      </c>
      <c r="D64" s="406">
        <v>2681206.62</v>
      </c>
      <c r="E64" s="407">
        <v>1514806</v>
      </c>
      <c r="F64" s="408">
        <v>2376766.62</v>
      </c>
      <c r="G64" s="409">
        <v>1342806</v>
      </c>
      <c r="H64" s="408">
        <v>304440</v>
      </c>
      <c r="I64" s="409">
        <v>172000</v>
      </c>
      <c r="J64" s="408">
        <v>0</v>
      </c>
      <c r="K64" s="409">
        <v>0</v>
      </c>
      <c r="L64" s="408">
        <v>0</v>
      </c>
      <c r="M64" s="409">
        <v>0</v>
      </c>
      <c r="N64" s="408">
        <v>0</v>
      </c>
      <c r="O64" s="409">
        <v>0</v>
      </c>
      <c r="P64" s="408">
        <v>0</v>
      </c>
      <c r="Q64" s="409">
        <v>0</v>
      </c>
      <c r="R64" s="408">
        <v>0</v>
      </c>
      <c r="S64" s="409">
        <v>0</v>
      </c>
    </row>
    <row r="65" spans="2:19" ht="18.600000000000001" customHeight="1" x14ac:dyDescent="0.3">
      <c r="B65" s="515" t="s">
        <v>576</v>
      </c>
      <c r="C65" s="400" t="s">
        <v>547</v>
      </c>
      <c r="D65" s="401">
        <v>123888</v>
      </c>
      <c r="E65" s="402">
        <v>46400</v>
      </c>
      <c r="F65" s="403">
        <v>0</v>
      </c>
      <c r="G65" s="404">
        <v>0</v>
      </c>
      <c r="H65" s="403">
        <v>0</v>
      </c>
      <c r="I65" s="404">
        <v>0</v>
      </c>
      <c r="J65" s="403">
        <v>0</v>
      </c>
      <c r="K65" s="404">
        <v>0</v>
      </c>
      <c r="L65" s="403">
        <v>0</v>
      </c>
      <c r="M65" s="404">
        <v>0</v>
      </c>
      <c r="N65" s="403">
        <v>123888</v>
      </c>
      <c r="O65" s="404">
        <v>46400</v>
      </c>
      <c r="P65" s="403">
        <v>0</v>
      </c>
      <c r="Q65" s="404">
        <v>0</v>
      </c>
      <c r="R65" s="403">
        <v>0</v>
      </c>
      <c r="S65" s="404">
        <v>0</v>
      </c>
    </row>
    <row r="66" spans="2:19" ht="18.600000000000001" customHeight="1" x14ac:dyDescent="0.3">
      <c r="B66" s="516"/>
      <c r="C66" s="400" t="s">
        <v>552</v>
      </c>
      <c r="D66" s="401">
        <v>10000</v>
      </c>
      <c r="E66" s="402">
        <v>5000</v>
      </c>
      <c r="F66" s="403">
        <v>0</v>
      </c>
      <c r="G66" s="404">
        <v>0</v>
      </c>
      <c r="H66" s="403">
        <v>0</v>
      </c>
      <c r="I66" s="404">
        <v>0</v>
      </c>
      <c r="J66" s="403">
        <v>0</v>
      </c>
      <c r="K66" s="404">
        <v>0</v>
      </c>
      <c r="L66" s="403">
        <v>0</v>
      </c>
      <c r="M66" s="404">
        <v>0</v>
      </c>
      <c r="N66" s="403">
        <v>10000</v>
      </c>
      <c r="O66" s="404">
        <v>5000</v>
      </c>
      <c r="P66" s="403">
        <v>0</v>
      </c>
      <c r="Q66" s="404">
        <v>0</v>
      </c>
      <c r="R66" s="403">
        <v>0</v>
      </c>
      <c r="S66" s="404">
        <v>0</v>
      </c>
    </row>
    <row r="67" spans="2:19" ht="18.600000000000001" customHeight="1" x14ac:dyDescent="0.3">
      <c r="B67" s="516"/>
      <c r="C67" s="400" t="s">
        <v>556</v>
      </c>
      <c r="D67" s="401">
        <v>7074000</v>
      </c>
      <c r="E67" s="402">
        <v>4716000</v>
      </c>
      <c r="F67" s="403">
        <v>5460000</v>
      </c>
      <c r="G67" s="404">
        <v>3640000</v>
      </c>
      <c r="H67" s="403">
        <v>0</v>
      </c>
      <c r="I67" s="404">
        <v>0</v>
      </c>
      <c r="J67" s="403">
        <v>0</v>
      </c>
      <c r="K67" s="404">
        <v>0</v>
      </c>
      <c r="L67" s="403">
        <v>0</v>
      </c>
      <c r="M67" s="404">
        <v>0</v>
      </c>
      <c r="N67" s="403">
        <v>1614000</v>
      </c>
      <c r="O67" s="404">
        <v>1076000</v>
      </c>
      <c r="P67" s="403">
        <v>0</v>
      </c>
      <c r="Q67" s="404">
        <v>0</v>
      </c>
      <c r="R67" s="403">
        <v>0</v>
      </c>
      <c r="S67" s="404">
        <v>0</v>
      </c>
    </row>
    <row r="68" spans="2:19" ht="18.600000000000001" customHeight="1" x14ac:dyDescent="0.3">
      <c r="B68" s="516"/>
      <c r="C68" s="400" t="s">
        <v>551</v>
      </c>
      <c r="D68" s="401">
        <v>1499872.7</v>
      </c>
      <c r="E68" s="402">
        <v>1376030</v>
      </c>
      <c r="F68" s="403">
        <v>0</v>
      </c>
      <c r="G68" s="404">
        <v>0</v>
      </c>
      <c r="H68" s="403">
        <v>0</v>
      </c>
      <c r="I68" s="404">
        <v>0</v>
      </c>
      <c r="J68" s="403">
        <v>0</v>
      </c>
      <c r="K68" s="404">
        <v>0</v>
      </c>
      <c r="L68" s="403">
        <v>0</v>
      </c>
      <c r="M68" s="404">
        <v>0</v>
      </c>
      <c r="N68" s="403">
        <v>1499872.7</v>
      </c>
      <c r="O68" s="404">
        <v>1376030</v>
      </c>
      <c r="P68" s="403">
        <v>0</v>
      </c>
      <c r="Q68" s="404">
        <v>0</v>
      </c>
      <c r="R68" s="403">
        <v>0</v>
      </c>
      <c r="S68" s="404">
        <v>0</v>
      </c>
    </row>
    <row r="69" spans="2:19" ht="18.600000000000001" customHeight="1" x14ac:dyDescent="0.3">
      <c r="B69" s="516"/>
      <c r="C69" s="400" t="s">
        <v>545</v>
      </c>
      <c r="D69" s="401">
        <v>2545466.5699999998</v>
      </c>
      <c r="E69" s="402">
        <v>918941</v>
      </c>
      <c r="F69" s="403">
        <v>0</v>
      </c>
      <c r="G69" s="404">
        <v>0</v>
      </c>
      <c r="H69" s="403">
        <v>0</v>
      </c>
      <c r="I69" s="404">
        <v>0</v>
      </c>
      <c r="J69" s="403">
        <v>0</v>
      </c>
      <c r="K69" s="404">
        <v>0</v>
      </c>
      <c r="L69" s="403">
        <v>0</v>
      </c>
      <c r="M69" s="404">
        <v>0</v>
      </c>
      <c r="N69" s="403">
        <v>2545466.5699999998</v>
      </c>
      <c r="O69" s="404">
        <v>918941</v>
      </c>
      <c r="P69" s="403">
        <v>0</v>
      </c>
      <c r="Q69" s="404">
        <v>0</v>
      </c>
      <c r="R69" s="403">
        <v>0</v>
      </c>
      <c r="S69" s="404">
        <v>0</v>
      </c>
    </row>
    <row r="70" spans="2:19" ht="18.600000000000001" customHeight="1" x14ac:dyDescent="0.3">
      <c r="B70" s="516"/>
      <c r="C70" s="400" t="s">
        <v>550</v>
      </c>
      <c r="D70" s="401">
        <v>3553368</v>
      </c>
      <c r="E70" s="402">
        <v>2733360</v>
      </c>
      <c r="F70" s="403">
        <v>69706</v>
      </c>
      <c r="G70" s="404">
        <v>53620</v>
      </c>
      <c r="H70" s="403">
        <v>352040</v>
      </c>
      <c r="I70" s="404">
        <v>270800</v>
      </c>
      <c r="J70" s="403">
        <v>250666</v>
      </c>
      <c r="K70" s="404">
        <v>192820</v>
      </c>
      <c r="L70" s="403">
        <v>34502</v>
      </c>
      <c r="M70" s="404">
        <v>26540</v>
      </c>
      <c r="N70" s="403">
        <v>2846454</v>
      </c>
      <c r="O70" s="404">
        <v>2189580</v>
      </c>
      <c r="P70" s="403">
        <v>0</v>
      </c>
      <c r="Q70" s="404">
        <v>0</v>
      </c>
      <c r="R70" s="403">
        <v>0</v>
      </c>
      <c r="S70" s="404">
        <v>0</v>
      </c>
    </row>
    <row r="71" spans="2:19" ht="18.600000000000001" customHeight="1" x14ac:dyDescent="0.3">
      <c r="B71" s="516"/>
      <c r="C71" s="400" t="s">
        <v>554</v>
      </c>
      <c r="D71" s="401">
        <v>476250</v>
      </c>
      <c r="E71" s="402">
        <v>127000</v>
      </c>
      <c r="F71" s="403">
        <v>0</v>
      </c>
      <c r="G71" s="404">
        <v>0</v>
      </c>
      <c r="H71" s="403">
        <v>468750</v>
      </c>
      <c r="I71" s="404">
        <v>125000</v>
      </c>
      <c r="J71" s="403">
        <v>0</v>
      </c>
      <c r="K71" s="404">
        <v>0</v>
      </c>
      <c r="L71" s="403">
        <v>0</v>
      </c>
      <c r="M71" s="404">
        <v>0</v>
      </c>
      <c r="N71" s="403">
        <v>7500</v>
      </c>
      <c r="O71" s="404">
        <v>2000</v>
      </c>
      <c r="P71" s="403">
        <v>0</v>
      </c>
      <c r="Q71" s="404">
        <v>0</v>
      </c>
      <c r="R71" s="403">
        <v>0</v>
      </c>
      <c r="S71" s="404">
        <v>0</v>
      </c>
    </row>
    <row r="72" spans="2:19" ht="18.600000000000001" customHeight="1" x14ac:dyDescent="0.3">
      <c r="B72" s="516"/>
      <c r="C72" s="400" t="s">
        <v>557</v>
      </c>
      <c r="D72" s="401">
        <v>7695.0000000000009</v>
      </c>
      <c r="E72" s="402">
        <v>4750</v>
      </c>
      <c r="F72" s="403">
        <v>0</v>
      </c>
      <c r="G72" s="404">
        <v>0</v>
      </c>
      <c r="H72" s="403">
        <v>0</v>
      </c>
      <c r="I72" s="404">
        <v>0</v>
      </c>
      <c r="J72" s="403">
        <v>0</v>
      </c>
      <c r="K72" s="404">
        <v>0</v>
      </c>
      <c r="L72" s="403">
        <v>0</v>
      </c>
      <c r="M72" s="404">
        <v>0</v>
      </c>
      <c r="N72" s="403">
        <v>7695.0000000000009</v>
      </c>
      <c r="O72" s="404">
        <v>4750</v>
      </c>
      <c r="P72" s="403">
        <v>0</v>
      </c>
      <c r="Q72" s="404">
        <v>0</v>
      </c>
      <c r="R72" s="403">
        <v>0</v>
      </c>
      <c r="S72" s="404">
        <v>0</v>
      </c>
    </row>
    <row r="73" spans="2:19" ht="18.600000000000001" customHeight="1" x14ac:dyDescent="0.3">
      <c r="B73" s="516"/>
      <c r="C73" s="400" t="s">
        <v>549</v>
      </c>
      <c r="D73" s="401">
        <v>34046.400000000001</v>
      </c>
      <c r="E73" s="402">
        <v>27680</v>
      </c>
      <c r="F73" s="403">
        <v>0</v>
      </c>
      <c r="G73" s="404">
        <v>0</v>
      </c>
      <c r="H73" s="403">
        <v>14563.199999999999</v>
      </c>
      <c r="I73" s="404">
        <v>11840</v>
      </c>
      <c r="J73" s="403">
        <v>0</v>
      </c>
      <c r="K73" s="404">
        <v>0</v>
      </c>
      <c r="L73" s="403">
        <v>19483.2</v>
      </c>
      <c r="M73" s="404">
        <v>15840</v>
      </c>
      <c r="N73" s="403">
        <v>0</v>
      </c>
      <c r="O73" s="404">
        <v>0</v>
      </c>
      <c r="P73" s="403">
        <v>0</v>
      </c>
      <c r="Q73" s="404">
        <v>0</v>
      </c>
      <c r="R73" s="403">
        <v>0</v>
      </c>
      <c r="S73" s="404">
        <v>0</v>
      </c>
    </row>
    <row r="74" spans="2:19" ht="18.600000000000001" customHeight="1" x14ac:dyDescent="0.3">
      <c r="B74" s="517"/>
      <c r="C74" s="400" t="s">
        <v>546</v>
      </c>
      <c r="D74" s="401">
        <v>2520</v>
      </c>
      <c r="E74" s="402">
        <v>840</v>
      </c>
      <c r="F74" s="403">
        <v>0</v>
      </c>
      <c r="G74" s="404">
        <v>0</v>
      </c>
      <c r="H74" s="403">
        <v>0</v>
      </c>
      <c r="I74" s="404">
        <v>0</v>
      </c>
      <c r="J74" s="403">
        <v>0</v>
      </c>
      <c r="K74" s="404">
        <v>0</v>
      </c>
      <c r="L74" s="403">
        <v>0</v>
      </c>
      <c r="M74" s="404">
        <v>0</v>
      </c>
      <c r="N74" s="403">
        <v>2520</v>
      </c>
      <c r="O74" s="404">
        <v>840</v>
      </c>
      <c r="P74" s="403">
        <v>0</v>
      </c>
      <c r="Q74" s="404">
        <v>0</v>
      </c>
      <c r="R74" s="403">
        <v>0</v>
      </c>
      <c r="S74" s="404">
        <v>0</v>
      </c>
    </row>
    <row r="75" spans="2:19" ht="18.600000000000001" customHeight="1" x14ac:dyDescent="0.3">
      <c r="B75" s="507" t="s">
        <v>577</v>
      </c>
      <c r="C75" s="405" t="s">
        <v>561</v>
      </c>
      <c r="D75" s="406">
        <v>2675020.0000000005</v>
      </c>
      <c r="E75" s="407">
        <v>131000</v>
      </c>
      <c r="F75" s="408">
        <v>0</v>
      </c>
      <c r="G75" s="409">
        <v>0</v>
      </c>
      <c r="H75" s="408">
        <v>1245620.0000000002</v>
      </c>
      <c r="I75" s="409">
        <v>61000</v>
      </c>
      <c r="J75" s="408">
        <v>102100.00000000001</v>
      </c>
      <c r="K75" s="409">
        <v>5000</v>
      </c>
      <c r="L75" s="408">
        <v>306300.00000000006</v>
      </c>
      <c r="M75" s="409">
        <v>15000</v>
      </c>
      <c r="N75" s="408">
        <v>1021000.0000000002</v>
      </c>
      <c r="O75" s="409">
        <v>50000</v>
      </c>
      <c r="P75" s="408">
        <v>0</v>
      </c>
      <c r="Q75" s="409">
        <v>0</v>
      </c>
      <c r="R75" s="408">
        <v>0</v>
      </c>
      <c r="S75" s="409">
        <v>0</v>
      </c>
    </row>
    <row r="76" spans="2:19" ht="18.600000000000001" customHeight="1" x14ac:dyDescent="0.3">
      <c r="B76" s="508"/>
      <c r="C76" s="405" t="s">
        <v>563</v>
      </c>
      <c r="D76" s="406">
        <v>730222</v>
      </c>
      <c r="E76" s="407">
        <v>46600</v>
      </c>
      <c r="F76" s="408">
        <v>0</v>
      </c>
      <c r="G76" s="409">
        <v>0</v>
      </c>
      <c r="H76" s="408">
        <v>189607</v>
      </c>
      <c r="I76" s="409">
        <v>12100</v>
      </c>
      <c r="J76" s="408">
        <v>7835</v>
      </c>
      <c r="K76" s="409">
        <v>500</v>
      </c>
      <c r="L76" s="408">
        <v>62680</v>
      </c>
      <c r="M76" s="409">
        <v>4000</v>
      </c>
      <c r="N76" s="408">
        <v>470100</v>
      </c>
      <c r="O76" s="409">
        <v>30000</v>
      </c>
      <c r="P76" s="408">
        <v>0</v>
      </c>
      <c r="Q76" s="409">
        <v>0</v>
      </c>
      <c r="R76" s="408">
        <v>0</v>
      </c>
      <c r="S76" s="409">
        <v>0</v>
      </c>
    </row>
    <row r="77" spans="2:19" ht="18.600000000000001" customHeight="1" x14ac:dyDescent="0.3">
      <c r="B77" s="508"/>
      <c r="C77" s="405" t="s">
        <v>1199</v>
      </c>
      <c r="D77" s="406">
        <v>7522.0468569999994</v>
      </c>
      <c r="E77" s="407">
        <v>433.38999999999993</v>
      </c>
      <c r="F77" s="408">
        <v>0</v>
      </c>
      <c r="G77" s="409">
        <v>0</v>
      </c>
      <c r="H77" s="408">
        <v>4502.2242200000001</v>
      </c>
      <c r="I77" s="409">
        <v>259.39999999999998</v>
      </c>
      <c r="J77" s="408">
        <v>0</v>
      </c>
      <c r="K77" s="409">
        <v>0</v>
      </c>
      <c r="L77" s="408">
        <v>3019.8226370000002</v>
      </c>
      <c r="M77" s="409">
        <v>173.99</v>
      </c>
      <c r="N77" s="408">
        <v>0</v>
      </c>
      <c r="O77" s="409">
        <v>0</v>
      </c>
      <c r="P77" s="408">
        <v>0</v>
      </c>
      <c r="Q77" s="409">
        <v>0</v>
      </c>
      <c r="R77" s="408">
        <v>0</v>
      </c>
      <c r="S77" s="409">
        <v>0</v>
      </c>
    </row>
    <row r="78" spans="2:19" ht="18.600000000000001" customHeight="1" x14ac:dyDescent="0.3">
      <c r="B78" s="509"/>
      <c r="C78" s="405" t="s">
        <v>560</v>
      </c>
      <c r="D78" s="406">
        <v>724568.25</v>
      </c>
      <c r="E78" s="407">
        <v>2070195</v>
      </c>
      <c r="F78" s="408">
        <v>0</v>
      </c>
      <c r="G78" s="409">
        <v>0</v>
      </c>
      <c r="H78" s="408">
        <v>213920</v>
      </c>
      <c r="I78" s="409">
        <v>611200</v>
      </c>
      <c r="J78" s="408">
        <v>0</v>
      </c>
      <c r="K78" s="409">
        <v>0</v>
      </c>
      <c r="L78" s="408">
        <v>0</v>
      </c>
      <c r="M78" s="409">
        <v>0</v>
      </c>
      <c r="N78" s="408">
        <v>510648.24999999994</v>
      </c>
      <c r="O78" s="409">
        <v>1458995</v>
      </c>
      <c r="P78" s="408">
        <v>0</v>
      </c>
      <c r="Q78" s="409">
        <v>0</v>
      </c>
      <c r="R78" s="408">
        <v>0</v>
      </c>
      <c r="S78" s="409">
        <v>0</v>
      </c>
    </row>
    <row r="79" spans="2:19" ht="18.600000000000001" customHeight="1" x14ac:dyDescent="0.3">
      <c r="B79" s="515" t="s">
        <v>763</v>
      </c>
      <c r="C79" s="400" t="s">
        <v>709</v>
      </c>
      <c r="D79" s="401">
        <v>2304</v>
      </c>
      <c r="E79" s="402">
        <v>144</v>
      </c>
      <c r="F79" s="403">
        <v>0</v>
      </c>
      <c r="G79" s="404">
        <v>0</v>
      </c>
      <c r="H79" s="403">
        <v>2304</v>
      </c>
      <c r="I79" s="404">
        <v>144</v>
      </c>
      <c r="J79" s="403">
        <v>0</v>
      </c>
      <c r="K79" s="404">
        <v>0</v>
      </c>
      <c r="L79" s="403">
        <v>0</v>
      </c>
      <c r="M79" s="404">
        <v>0</v>
      </c>
      <c r="N79" s="403">
        <v>0</v>
      </c>
      <c r="O79" s="404">
        <v>0</v>
      </c>
      <c r="P79" s="403">
        <v>0</v>
      </c>
      <c r="Q79" s="404">
        <v>0</v>
      </c>
      <c r="R79" s="403">
        <v>0</v>
      </c>
      <c r="S79" s="404">
        <v>0</v>
      </c>
    </row>
    <row r="80" spans="2:19" ht="18.600000000000001" customHeight="1" x14ac:dyDescent="0.3">
      <c r="B80" s="516"/>
      <c r="C80" s="400" t="s">
        <v>708</v>
      </c>
      <c r="D80" s="401">
        <v>15441.47</v>
      </c>
      <c r="E80" s="402">
        <v>6743</v>
      </c>
      <c r="F80" s="403">
        <v>0</v>
      </c>
      <c r="G80" s="404">
        <v>0</v>
      </c>
      <c r="H80" s="403">
        <v>0</v>
      </c>
      <c r="I80" s="404">
        <v>0</v>
      </c>
      <c r="J80" s="403">
        <v>0</v>
      </c>
      <c r="K80" s="404">
        <v>0</v>
      </c>
      <c r="L80" s="403">
        <v>0</v>
      </c>
      <c r="M80" s="404">
        <v>0</v>
      </c>
      <c r="N80" s="403">
        <v>15441.47</v>
      </c>
      <c r="O80" s="404">
        <v>6743</v>
      </c>
      <c r="P80" s="403">
        <v>0</v>
      </c>
      <c r="Q80" s="404">
        <v>0</v>
      </c>
      <c r="R80" s="403">
        <v>0</v>
      </c>
      <c r="S80" s="404">
        <v>0</v>
      </c>
    </row>
    <row r="81" spans="2:19" ht="18.600000000000001" customHeight="1" x14ac:dyDescent="0.3">
      <c r="B81" s="517"/>
      <c r="C81" s="400" t="s">
        <v>715</v>
      </c>
      <c r="D81" s="401">
        <v>0</v>
      </c>
      <c r="E81" s="402">
        <v>0</v>
      </c>
      <c r="F81" s="403">
        <v>0</v>
      </c>
      <c r="G81" s="404">
        <v>0</v>
      </c>
      <c r="H81" s="403">
        <v>0</v>
      </c>
      <c r="I81" s="404">
        <v>0</v>
      </c>
      <c r="J81" s="403">
        <v>0</v>
      </c>
      <c r="K81" s="404">
        <v>0</v>
      </c>
      <c r="L81" s="403">
        <v>0</v>
      </c>
      <c r="M81" s="404">
        <v>0</v>
      </c>
      <c r="N81" s="403">
        <v>0</v>
      </c>
      <c r="O81" s="404">
        <v>0</v>
      </c>
      <c r="P81" s="403">
        <v>0</v>
      </c>
      <c r="Q81" s="404">
        <v>0</v>
      </c>
      <c r="R81" s="403">
        <v>0</v>
      </c>
      <c r="S81" s="404">
        <v>0</v>
      </c>
    </row>
    <row r="82" spans="2:19" ht="18.600000000000001" customHeight="1" x14ac:dyDescent="0.3">
      <c r="B82" s="507" t="s">
        <v>578</v>
      </c>
      <c r="C82" s="405" t="s">
        <v>565</v>
      </c>
      <c r="D82" s="406">
        <v>7095.6</v>
      </c>
      <c r="E82" s="407">
        <v>730</v>
      </c>
      <c r="F82" s="408">
        <v>0</v>
      </c>
      <c r="G82" s="409">
        <v>0</v>
      </c>
      <c r="H82" s="408">
        <v>0</v>
      </c>
      <c r="I82" s="409">
        <v>0</v>
      </c>
      <c r="J82" s="408">
        <v>0</v>
      </c>
      <c r="K82" s="409">
        <v>0</v>
      </c>
      <c r="L82" s="408">
        <v>0</v>
      </c>
      <c r="M82" s="409">
        <v>0</v>
      </c>
      <c r="N82" s="408">
        <v>7095.6</v>
      </c>
      <c r="O82" s="409">
        <v>730</v>
      </c>
      <c r="P82" s="408">
        <v>0</v>
      </c>
      <c r="Q82" s="409">
        <v>0</v>
      </c>
      <c r="R82" s="408">
        <v>0</v>
      </c>
      <c r="S82" s="409">
        <v>0</v>
      </c>
    </row>
    <row r="83" spans="2:19" ht="18.600000000000001" customHeight="1" x14ac:dyDescent="0.3">
      <c r="B83" s="509"/>
      <c r="C83" s="405" t="s">
        <v>566</v>
      </c>
      <c r="D83" s="406">
        <v>42328</v>
      </c>
      <c r="E83" s="407">
        <v>1430</v>
      </c>
      <c r="F83" s="408">
        <v>0</v>
      </c>
      <c r="G83" s="409">
        <v>0</v>
      </c>
      <c r="H83" s="408">
        <v>8880</v>
      </c>
      <c r="I83" s="409">
        <v>300</v>
      </c>
      <c r="J83" s="408">
        <v>0</v>
      </c>
      <c r="K83" s="409">
        <v>0</v>
      </c>
      <c r="L83" s="408">
        <v>592</v>
      </c>
      <c r="M83" s="409">
        <v>20</v>
      </c>
      <c r="N83" s="408">
        <v>30488</v>
      </c>
      <c r="O83" s="409">
        <v>1030</v>
      </c>
      <c r="P83" s="408">
        <v>2368</v>
      </c>
      <c r="Q83" s="409">
        <v>80</v>
      </c>
      <c r="R83" s="408">
        <v>0</v>
      </c>
      <c r="S83" s="409">
        <v>0</v>
      </c>
    </row>
    <row r="84" spans="2:19" ht="18.600000000000001" customHeight="1" x14ac:dyDescent="0.3">
      <c r="B84" s="515" t="s">
        <v>579</v>
      </c>
      <c r="C84" s="400" t="s">
        <v>398</v>
      </c>
      <c r="D84" s="401">
        <v>811650</v>
      </c>
      <c r="E84" s="402">
        <v>108220</v>
      </c>
      <c r="F84" s="403">
        <v>11700</v>
      </c>
      <c r="G84" s="404">
        <v>1560</v>
      </c>
      <c r="H84" s="403">
        <v>116550</v>
      </c>
      <c r="I84" s="404">
        <v>15540</v>
      </c>
      <c r="J84" s="403">
        <v>0</v>
      </c>
      <c r="K84" s="404">
        <v>0</v>
      </c>
      <c r="L84" s="403">
        <v>134850</v>
      </c>
      <c r="M84" s="404">
        <v>17980</v>
      </c>
      <c r="N84" s="403">
        <v>492150</v>
      </c>
      <c r="O84" s="404">
        <v>65620</v>
      </c>
      <c r="P84" s="403">
        <v>56400</v>
      </c>
      <c r="Q84" s="404">
        <v>7520</v>
      </c>
      <c r="R84" s="403">
        <v>0</v>
      </c>
      <c r="S84" s="404">
        <v>0</v>
      </c>
    </row>
    <row r="85" spans="2:19" ht="18.600000000000001" customHeight="1" x14ac:dyDescent="0.3">
      <c r="B85" s="517"/>
      <c r="C85" s="400" t="s">
        <v>396</v>
      </c>
      <c r="D85" s="401">
        <v>107331</v>
      </c>
      <c r="E85" s="402">
        <v>15.333000000000002</v>
      </c>
      <c r="F85" s="403">
        <v>0</v>
      </c>
      <c r="G85" s="404">
        <v>0</v>
      </c>
      <c r="H85" s="403">
        <v>47396.999999999993</v>
      </c>
      <c r="I85" s="404">
        <v>6.770999999999999</v>
      </c>
      <c r="J85" s="403">
        <v>1764</v>
      </c>
      <c r="K85" s="404">
        <v>0.252</v>
      </c>
      <c r="L85" s="403">
        <v>546</v>
      </c>
      <c r="M85" s="404">
        <v>7.8E-2</v>
      </c>
      <c r="N85" s="403">
        <v>57624.000000000007</v>
      </c>
      <c r="O85" s="404">
        <v>8.2320000000000011</v>
      </c>
      <c r="P85" s="403">
        <v>0</v>
      </c>
      <c r="Q85" s="404">
        <v>0</v>
      </c>
      <c r="R85" s="403">
        <v>0</v>
      </c>
      <c r="S85" s="404">
        <v>0</v>
      </c>
    </row>
    <row r="86" spans="2:19" ht="18.600000000000001" customHeight="1" x14ac:dyDescent="0.3">
      <c r="B86" s="410" t="s">
        <v>580</v>
      </c>
      <c r="C86" s="405" t="s">
        <v>567</v>
      </c>
      <c r="D86" s="406">
        <v>7552.08</v>
      </c>
      <c r="E86" s="407">
        <v>3702</v>
      </c>
      <c r="F86" s="408">
        <v>0</v>
      </c>
      <c r="G86" s="409">
        <v>0</v>
      </c>
      <c r="H86" s="408">
        <v>2488.8000000000002</v>
      </c>
      <c r="I86" s="409">
        <v>1220</v>
      </c>
      <c r="J86" s="408">
        <v>0</v>
      </c>
      <c r="K86" s="409">
        <v>0</v>
      </c>
      <c r="L86" s="408">
        <v>1468.8</v>
      </c>
      <c r="M86" s="409">
        <v>720</v>
      </c>
      <c r="N86" s="408">
        <v>3594.48</v>
      </c>
      <c r="O86" s="409">
        <v>1762</v>
      </c>
      <c r="P86" s="408">
        <v>0</v>
      </c>
      <c r="Q86" s="409">
        <v>0</v>
      </c>
      <c r="R86" s="408">
        <v>0</v>
      </c>
      <c r="S86" s="409">
        <v>0</v>
      </c>
    </row>
    <row r="87" spans="2:19" ht="18.600000000000001" customHeight="1" x14ac:dyDescent="0.3">
      <c r="B87" s="515" t="s">
        <v>581</v>
      </c>
      <c r="C87" s="400" t="s">
        <v>434</v>
      </c>
      <c r="D87" s="401">
        <v>298360</v>
      </c>
      <c r="E87" s="402">
        <v>74590</v>
      </c>
      <c r="F87" s="403">
        <v>0</v>
      </c>
      <c r="G87" s="404">
        <v>0</v>
      </c>
      <c r="H87" s="403">
        <v>0</v>
      </c>
      <c r="I87" s="404">
        <v>0</v>
      </c>
      <c r="J87" s="403">
        <v>0</v>
      </c>
      <c r="K87" s="404">
        <v>0</v>
      </c>
      <c r="L87" s="403">
        <v>0</v>
      </c>
      <c r="M87" s="404">
        <v>0</v>
      </c>
      <c r="N87" s="403">
        <v>298360</v>
      </c>
      <c r="O87" s="404">
        <v>74590</v>
      </c>
      <c r="P87" s="403">
        <v>0</v>
      </c>
      <c r="Q87" s="404">
        <v>0</v>
      </c>
      <c r="R87" s="403">
        <v>0</v>
      </c>
      <c r="S87" s="404">
        <v>0</v>
      </c>
    </row>
    <row r="88" spans="2:19" ht="18.600000000000001" customHeight="1" x14ac:dyDescent="0.3">
      <c r="B88" s="516"/>
      <c r="C88" s="400" t="s">
        <v>432</v>
      </c>
      <c r="D88" s="401">
        <v>2551945.5000000009</v>
      </c>
      <c r="E88" s="402">
        <v>654345.00000000012</v>
      </c>
      <c r="F88" s="403">
        <v>11.7</v>
      </c>
      <c r="G88" s="404">
        <v>3</v>
      </c>
      <c r="H88" s="403">
        <v>1828437.0000000002</v>
      </c>
      <c r="I88" s="404">
        <v>468830.00000000006</v>
      </c>
      <c r="J88" s="403">
        <v>280.8</v>
      </c>
      <c r="K88" s="404">
        <v>72</v>
      </c>
      <c r="L88" s="403">
        <v>152267.70000000001</v>
      </c>
      <c r="M88" s="404">
        <v>39043</v>
      </c>
      <c r="N88" s="403">
        <v>480047.10000000009</v>
      </c>
      <c r="O88" s="404">
        <v>123089.00000000001</v>
      </c>
      <c r="P88" s="403">
        <v>83849.999999999985</v>
      </c>
      <c r="Q88" s="404">
        <v>21500</v>
      </c>
      <c r="R88" s="403">
        <v>7051.1999999999989</v>
      </c>
      <c r="S88" s="404">
        <v>1807.9999999999998</v>
      </c>
    </row>
    <row r="89" spans="2:19" ht="18.600000000000001" customHeight="1" x14ac:dyDescent="0.3">
      <c r="B89" s="517"/>
      <c r="C89" s="400" t="s">
        <v>433</v>
      </c>
      <c r="D89" s="401">
        <v>166646.91119999997</v>
      </c>
      <c r="E89" s="402">
        <v>6132</v>
      </c>
      <c r="F89" s="403">
        <v>0</v>
      </c>
      <c r="G89" s="404">
        <v>0</v>
      </c>
      <c r="H89" s="403">
        <v>99221.766600000003</v>
      </c>
      <c r="I89" s="404">
        <v>3651</v>
      </c>
      <c r="J89" s="403">
        <v>0</v>
      </c>
      <c r="K89" s="404">
        <v>0</v>
      </c>
      <c r="L89" s="403">
        <v>43509.736599999997</v>
      </c>
      <c r="M89" s="404">
        <v>1601</v>
      </c>
      <c r="N89" s="403">
        <v>23915.408000000003</v>
      </c>
      <c r="O89" s="404">
        <v>880</v>
      </c>
      <c r="P89" s="403">
        <v>0</v>
      </c>
      <c r="Q89" s="404">
        <v>0</v>
      </c>
      <c r="R89" s="403">
        <v>0</v>
      </c>
      <c r="S89" s="404">
        <v>0</v>
      </c>
    </row>
    <row r="90" spans="2:19" ht="18.600000000000001" customHeight="1" x14ac:dyDescent="0.3">
      <c r="B90" s="410" t="s">
        <v>582</v>
      </c>
      <c r="C90" s="405" t="s">
        <v>568</v>
      </c>
      <c r="D90" s="406">
        <v>31471.649999999998</v>
      </c>
      <c r="E90" s="407">
        <v>315</v>
      </c>
      <c r="F90" s="408">
        <v>0</v>
      </c>
      <c r="G90" s="409">
        <v>0</v>
      </c>
      <c r="H90" s="408">
        <v>10490.55</v>
      </c>
      <c r="I90" s="409">
        <v>105</v>
      </c>
      <c r="J90" s="408">
        <v>0</v>
      </c>
      <c r="K90" s="409">
        <v>0</v>
      </c>
      <c r="L90" s="408">
        <v>19982</v>
      </c>
      <c r="M90" s="409">
        <v>200</v>
      </c>
      <c r="N90" s="408">
        <v>0</v>
      </c>
      <c r="O90" s="409">
        <v>0</v>
      </c>
      <c r="P90" s="408">
        <v>999.1</v>
      </c>
      <c r="Q90" s="409">
        <v>10</v>
      </c>
      <c r="R90" s="408">
        <v>0</v>
      </c>
      <c r="S90" s="409">
        <v>0</v>
      </c>
    </row>
    <row r="91" spans="2:19" ht="18.600000000000001" customHeight="1" x14ac:dyDescent="0.3">
      <c r="B91" s="515" t="s">
        <v>583</v>
      </c>
      <c r="C91" s="400" t="s">
        <v>413</v>
      </c>
      <c r="D91" s="401">
        <v>271142.58600000001</v>
      </c>
      <c r="E91" s="402">
        <v>7402.2</v>
      </c>
      <c r="F91" s="403">
        <v>989.01</v>
      </c>
      <c r="G91" s="404">
        <v>27</v>
      </c>
      <c r="H91" s="403">
        <v>20183.13</v>
      </c>
      <c r="I91" s="404">
        <v>551</v>
      </c>
      <c r="J91" s="403">
        <v>1098.9000000000001</v>
      </c>
      <c r="K91" s="404">
        <v>30</v>
      </c>
      <c r="L91" s="403">
        <v>1172.1600000000001</v>
      </c>
      <c r="M91" s="404">
        <v>32</v>
      </c>
      <c r="N91" s="403">
        <v>247699.386</v>
      </c>
      <c r="O91" s="404">
        <v>6762.2</v>
      </c>
      <c r="P91" s="403">
        <v>0</v>
      </c>
      <c r="Q91" s="404">
        <v>0</v>
      </c>
      <c r="R91" s="403">
        <v>0</v>
      </c>
      <c r="S91" s="404">
        <v>0</v>
      </c>
    </row>
    <row r="92" spans="2:19" ht="18.600000000000001" customHeight="1" x14ac:dyDescent="0.3">
      <c r="B92" s="516"/>
      <c r="C92" s="400" t="s">
        <v>412</v>
      </c>
      <c r="D92" s="401">
        <v>3388196.7</v>
      </c>
      <c r="E92" s="402">
        <v>210447</v>
      </c>
      <c r="F92" s="403">
        <v>0</v>
      </c>
      <c r="G92" s="404">
        <v>0</v>
      </c>
      <c r="H92" s="403">
        <v>2377986.1</v>
      </c>
      <c r="I92" s="404">
        <v>147701</v>
      </c>
      <c r="J92" s="403">
        <v>561938.30000000005</v>
      </c>
      <c r="K92" s="404">
        <v>34903</v>
      </c>
      <c r="L92" s="403">
        <v>6472.2000000000007</v>
      </c>
      <c r="M92" s="404">
        <v>402</v>
      </c>
      <c r="N92" s="403">
        <v>94136.700000000012</v>
      </c>
      <c r="O92" s="404">
        <v>5847</v>
      </c>
      <c r="P92" s="403">
        <v>347663.4</v>
      </c>
      <c r="Q92" s="404">
        <v>21594</v>
      </c>
      <c r="R92" s="403">
        <v>0</v>
      </c>
      <c r="S92" s="404">
        <v>0</v>
      </c>
    </row>
    <row r="93" spans="2:19" ht="18.600000000000001" customHeight="1" x14ac:dyDescent="0.3">
      <c r="B93" s="517"/>
      <c r="C93" s="400" t="s">
        <v>414</v>
      </c>
      <c r="D93" s="401">
        <v>5482837.7199999997</v>
      </c>
      <c r="E93" s="402">
        <v>287662</v>
      </c>
      <c r="F93" s="403">
        <v>0</v>
      </c>
      <c r="G93" s="404">
        <v>0</v>
      </c>
      <c r="H93" s="403">
        <v>3795913.36</v>
      </c>
      <c r="I93" s="404">
        <v>199156</v>
      </c>
      <c r="J93" s="403">
        <v>977911.41999999993</v>
      </c>
      <c r="K93" s="404">
        <v>51307</v>
      </c>
      <c r="L93" s="403">
        <v>20070.18</v>
      </c>
      <c r="M93" s="404">
        <v>1053</v>
      </c>
      <c r="N93" s="403">
        <v>154729.07999999999</v>
      </c>
      <c r="O93" s="404">
        <v>8118</v>
      </c>
      <c r="P93" s="403">
        <v>534213.67999999993</v>
      </c>
      <c r="Q93" s="404">
        <v>28028</v>
      </c>
      <c r="R93" s="403">
        <v>0</v>
      </c>
      <c r="S93" s="404">
        <v>0</v>
      </c>
    </row>
    <row r="94" spans="2:19" ht="18.600000000000001" customHeight="1" x14ac:dyDescent="0.3">
      <c r="B94" s="507" t="s">
        <v>782</v>
      </c>
      <c r="C94" s="405" t="s">
        <v>423</v>
      </c>
      <c r="D94" s="406">
        <v>32837.700000000004</v>
      </c>
      <c r="E94" s="407">
        <v>5761</v>
      </c>
      <c r="F94" s="408">
        <v>0</v>
      </c>
      <c r="G94" s="409">
        <v>0</v>
      </c>
      <c r="H94" s="408">
        <v>0</v>
      </c>
      <c r="I94" s="409">
        <v>0</v>
      </c>
      <c r="J94" s="408">
        <v>0</v>
      </c>
      <c r="K94" s="409">
        <v>0</v>
      </c>
      <c r="L94" s="408">
        <v>0</v>
      </c>
      <c r="M94" s="409">
        <v>0</v>
      </c>
      <c r="N94" s="408">
        <v>32769.300000000003</v>
      </c>
      <c r="O94" s="409">
        <v>5749</v>
      </c>
      <c r="P94" s="408">
        <v>68.400000000000006</v>
      </c>
      <c r="Q94" s="409">
        <v>12</v>
      </c>
      <c r="R94" s="408">
        <v>0</v>
      </c>
      <c r="S94" s="409">
        <v>0</v>
      </c>
    </row>
    <row r="95" spans="2:19" ht="18.600000000000001" customHeight="1" x14ac:dyDescent="0.3">
      <c r="B95" s="508"/>
      <c r="C95" s="405" t="s">
        <v>425</v>
      </c>
      <c r="D95" s="406">
        <v>8826.4</v>
      </c>
      <c r="E95" s="407">
        <v>1360</v>
      </c>
      <c r="F95" s="408">
        <v>0</v>
      </c>
      <c r="G95" s="409">
        <v>0</v>
      </c>
      <c r="H95" s="408">
        <v>0</v>
      </c>
      <c r="I95" s="409">
        <v>0</v>
      </c>
      <c r="J95" s="408">
        <v>0</v>
      </c>
      <c r="K95" s="409">
        <v>0</v>
      </c>
      <c r="L95" s="408">
        <v>0</v>
      </c>
      <c r="M95" s="409">
        <v>0</v>
      </c>
      <c r="N95" s="408">
        <v>8209.85</v>
      </c>
      <c r="O95" s="409">
        <v>1265</v>
      </c>
      <c r="P95" s="408">
        <v>616.55000000000007</v>
      </c>
      <c r="Q95" s="409">
        <v>95</v>
      </c>
      <c r="R95" s="408">
        <v>0</v>
      </c>
      <c r="S95" s="409">
        <v>0</v>
      </c>
    </row>
    <row r="96" spans="2:19" ht="18.600000000000001" customHeight="1" x14ac:dyDescent="0.3">
      <c r="B96" s="508"/>
      <c r="C96" s="405" t="s">
        <v>427</v>
      </c>
      <c r="D96" s="406">
        <v>104583.303</v>
      </c>
      <c r="E96" s="407">
        <v>10563.97</v>
      </c>
      <c r="F96" s="408">
        <v>0</v>
      </c>
      <c r="G96" s="409">
        <v>0</v>
      </c>
      <c r="H96" s="408">
        <v>15686.748</v>
      </c>
      <c r="I96" s="409">
        <v>1584.52</v>
      </c>
      <c r="J96" s="408">
        <v>0</v>
      </c>
      <c r="K96" s="409">
        <v>0</v>
      </c>
      <c r="L96" s="408">
        <v>0</v>
      </c>
      <c r="M96" s="409">
        <v>0</v>
      </c>
      <c r="N96" s="408">
        <v>88896.554999999993</v>
      </c>
      <c r="O96" s="409">
        <v>8979.4500000000007</v>
      </c>
      <c r="P96" s="408">
        <v>0</v>
      </c>
      <c r="Q96" s="409">
        <v>0</v>
      </c>
      <c r="R96" s="408">
        <v>0</v>
      </c>
      <c r="S96" s="409">
        <v>0</v>
      </c>
    </row>
    <row r="97" spans="2:19" ht="18.600000000000001" customHeight="1" x14ac:dyDescent="0.3">
      <c r="B97" s="509"/>
      <c r="C97" s="405" t="s">
        <v>420</v>
      </c>
      <c r="D97" s="406">
        <v>95923.900000000009</v>
      </c>
      <c r="E97" s="407">
        <v>69010</v>
      </c>
      <c r="F97" s="408">
        <v>0</v>
      </c>
      <c r="G97" s="409">
        <v>0</v>
      </c>
      <c r="H97" s="408">
        <v>1763.9100000000003</v>
      </c>
      <c r="I97" s="409">
        <v>1269</v>
      </c>
      <c r="J97" s="408">
        <v>0</v>
      </c>
      <c r="K97" s="409">
        <v>0</v>
      </c>
      <c r="L97" s="408">
        <v>11168.65</v>
      </c>
      <c r="M97" s="409">
        <v>8035</v>
      </c>
      <c r="N97" s="408">
        <v>67017.459999999992</v>
      </c>
      <c r="O97" s="409">
        <v>48214</v>
      </c>
      <c r="P97" s="408">
        <v>15973.880000000001</v>
      </c>
      <c r="Q97" s="409">
        <v>11492</v>
      </c>
      <c r="R97" s="408">
        <v>0</v>
      </c>
      <c r="S97" s="409">
        <v>0</v>
      </c>
    </row>
    <row r="98" spans="2:19" s="194" customFormat="1" ht="19.2" customHeight="1" x14ac:dyDescent="0.3">
      <c r="B98" s="518" t="s">
        <v>1234</v>
      </c>
      <c r="C98" s="519"/>
      <c r="D98" s="411">
        <f t="shared" ref="D98:S98" si="0">SUM(D9:D97)</f>
        <v>290556247.7691229</v>
      </c>
      <c r="E98" s="412">
        <f t="shared" si="0"/>
        <v>36770878.373000003</v>
      </c>
      <c r="F98" s="411">
        <f t="shared" si="0"/>
        <v>8937724.4379999992</v>
      </c>
      <c r="G98" s="412">
        <f t="shared" si="0"/>
        <v>5145146.9000000004</v>
      </c>
      <c r="H98" s="411">
        <f t="shared" si="0"/>
        <v>151145937.26163602</v>
      </c>
      <c r="I98" s="412">
        <f t="shared" si="0"/>
        <v>13061186.980999999</v>
      </c>
      <c r="J98" s="411">
        <f t="shared" si="0"/>
        <v>14956294.113272371</v>
      </c>
      <c r="K98" s="412">
        <f t="shared" si="0"/>
        <v>1624258.0875000001</v>
      </c>
      <c r="L98" s="411">
        <f t="shared" si="0"/>
        <v>45010450.648711719</v>
      </c>
      <c r="M98" s="412">
        <f t="shared" si="0"/>
        <v>4556214.2704999996</v>
      </c>
      <c r="N98" s="411">
        <f t="shared" si="0"/>
        <v>62708479.259690367</v>
      </c>
      <c r="O98" s="412">
        <f t="shared" si="0"/>
        <v>11707460.5065</v>
      </c>
      <c r="P98" s="411">
        <f t="shared" si="0"/>
        <v>7785291.6078124996</v>
      </c>
      <c r="Q98" s="412">
        <f t="shared" si="0"/>
        <v>674262.42749999999</v>
      </c>
      <c r="R98" s="411">
        <f t="shared" si="0"/>
        <v>12070.439999999999</v>
      </c>
      <c r="S98" s="412">
        <f t="shared" si="0"/>
        <v>2349.1999999999998</v>
      </c>
    </row>
  </sheetData>
  <sheetProtection algorithmName="SHA-512" hashValue="m4lMkXX1s9z1edZq5I49tWBkUTGVV65V2D/CVrwwEf3V1LFJ5xmuvQ5stiT9Xvz/gUYU4FckAvniqRGZ0X4S5Q==" saltValue="Dx/OrNRU4/zRyttyOcdIsQ==" spinCount="100000" sheet="1" objects="1" scenarios="1"/>
  <mergeCells count="30">
    <mergeCell ref="B94:B97"/>
    <mergeCell ref="B98:C98"/>
    <mergeCell ref="B75:B78"/>
    <mergeCell ref="B79:B81"/>
    <mergeCell ref="B82:B83"/>
    <mergeCell ref="B84:B85"/>
    <mergeCell ref="B87:B89"/>
    <mergeCell ref="B91:B93"/>
    <mergeCell ref="B65:B74"/>
    <mergeCell ref="J7:K7"/>
    <mergeCell ref="L7:M7"/>
    <mergeCell ref="N7:O7"/>
    <mergeCell ref="P7:Q7"/>
    <mergeCell ref="B15:B18"/>
    <mergeCell ref="B19:B20"/>
    <mergeCell ref="B22:B39"/>
    <mergeCell ref="B41:B58"/>
    <mergeCell ref="B61:B63"/>
    <mergeCell ref="R7:S7"/>
    <mergeCell ref="B10:B14"/>
    <mergeCell ref="B1:Q1"/>
    <mergeCell ref="B2:Q2"/>
    <mergeCell ref="B3:S3"/>
    <mergeCell ref="B4:S4"/>
    <mergeCell ref="B7:B8"/>
    <mergeCell ref="C7:C8"/>
    <mergeCell ref="D7:D8"/>
    <mergeCell ref="E7:E8"/>
    <mergeCell ref="F7:G7"/>
    <mergeCell ref="H7: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1EA6F-5ABD-43FE-BBA1-441BDD52E850}">
  <dimension ref="A1:BY283"/>
  <sheetViews>
    <sheetView showGridLines="0" showRowColHeaders="0" zoomScaleNormal="100" workbookViewId="0">
      <selection activeCell="B3" sqref="B3"/>
    </sheetView>
  </sheetViews>
  <sheetFormatPr baseColWidth="10" defaultRowHeight="14.4" x14ac:dyDescent="0.3"/>
  <cols>
    <col min="1" max="1" width="6.33203125" style="63" customWidth="1"/>
    <col min="2" max="2" width="38.109375" customWidth="1"/>
    <col min="3" max="3" width="19.44140625" customWidth="1"/>
    <col min="4" max="5" width="11.77734375" bestFit="1" customWidth="1"/>
    <col min="6" max="6" width="13.5546875" bestFit="1" customWidth="1"/>
    <col min="8" max="8" width="12.5546875" bestFit="1" customWidth="1"/>
    <col min="9" max="9" width="15" bestFit="1" customWidth="1"/>
    <col min="11" max="11" width="15" bestFit="1" customWidth="1"/>
    <col min="12" max="12" width="13" bestFit="1" customWidth="1"/>
    <col min="13" max="13" width="11.6640625" bestFit="1" customWidth="1"/>
    <col min="14" max="14" width="15.5546875" bestFit="1" customWidth="1"/>
    <col min="15" max="16" width="15" bestFit="1" customWidth="1"/>
    <col min="19" max="19" width="12.77734375" style="63" bestFit="1" customWidth="1"/>
    <col min="20" max="55" width="11.5546875" style="63"/>
  </cols>
  <sheetData>
    <row r="1" spans="2:20" s="63" customFormat="1" ht="18" x14ac:dyDescent="0.3">
      <c r="D1" s="204" t="s">
        <v>72</v>
      </c>
    </row>
    <row r="2" spans="2:20" s="63" customFormat="1" ht="16.2" x14ac:dyDescent="0.3">
      <c r="D2" s="211" t="s">
        <v>73</v>
      </c>
    </row>
    <row r="3" spans="2:20" s="63" customFormat="1" ht="16.2" x14ac:dyDescent="0.3">
      <c r="B3" s="210" t="s">
        <v>74</v>
      </c>
    </row>
    <row r="4" spans="2:20" s="63" customFormat="1" ht="15" thickBot="1" x14ac:dyDescent="0.35"/>
    <row r="5" spans="2:20" ht="16.2" thickBot="1" x14ac:dyDescent="0.35">
      <c r="B5" s="539" t="s">
        <v>75</v>
      </c>
      <c r="C5" s="531" t="s">
        <v>76</v>
      </c>
      <c r="D5" s="536"/>
      <c r="E5" s="532"/>
      <c r="F5" s="542" t="s">
        <v>77</v>
      </c>
      <c r="G5" s="543"/>
      <c r="H5" s="531" t="s">
        <v>53</v>
      </c>
      <c r="I5" s="536"/>
      <c r="J5" s="536"/>
      <c r="K5" s="532"/>
      <c r="L5" s="531" t="s">
        <v>54</v>
      </c>
      <c r="M5" s="536"/>
      <c r="N5" s="536"/>
      <c r="O5" s="532"/>
      <c r="P5" s="533" t="s">
        <v>78</v>
      </c>
      <c r="Q5" s="531" t="s">
        <v>79</v>
      </c>
      <c r="R5" s="532"/>
      <c r="S5" s="99"/>
      <c r="T5" s="100"/>
    </row>
    <row r="6" spans="2:20" ht="17.399999999999999" customHeight="1" thickBot="1" x14ac:dyDescent="0.35">
      <c r="B6" s="540"/>
      <c r="C6" s="16" t="s">
        <v>53</v>
      </c>
      <c r="D6" s="531" t="s">
        <v>80</v>
      </c>
      <c r="E6" s="532"/>
      <c r="F6" s="544"/>
      <c r="G6" s="545"/>
      <c r="H6" s="533" t="s">
        <v>81</v>
      </c>
      <c r="I6" s="533" t="s">
        <v>82</v>
      </c>
      <c r="J6" s="533" t="s">
        <v>83</v>
      </c>
      <c r="K6" s="533" t="s">
        <v>84</v>
      </c>
      <c r="L6" s="531" t="s">
        <v>803</v>
      </c>
      <c r="M6" s="536"/>
      <c r="N6" s="536"/>
      <c r="O6" s="532"/>
      <c r="P6" s="534"/>
      <c r="Q6" s="533" t="s">
        <v>85</v>
      </c>
      <c r="R6" s="533" t="s">
        <v>86</v>
      </c>
      <c r="S6" s="99"/>
      <c r="T6" s="100"/>
    </row>
    <row r="7" spans="2:20" ht="15.6" x14ac:dyDescent="0.3">
      <c r="B7" s="540"/>
      <c r="C7" s="533" t="s">
        <v>87</v>
      </c>
      <c r="D7" s="533" t="s">
        <v>88</v>
      </c>
      <c r="E7" s="533" t="s">
        <v>89</v>
      </c>
      <c r="F7" s="533" t="s">
        <v>90</v>
      </c>
      <c r="G7" s="533" t="s">
        <v>91</v>
      </c>
      <c r="H7" s="534"/>
      <c r="I7" s="534"/>
      <c r="J7" s="534"/>
      <c r="K7" s="534"/>
      <c r="L7" s="537" t="s">
        <v>66</v>
      </c>
      <c r="M7" s="537" t="s">
        <v>32</v>
      </c>
      <c r="N7" s="533" t="s">
        <v>92</v>
      </c>
      <c r="O7" s="537" t="s">
        <v>93</v>
      </c>
      <c r="P7" s="534"/>
      <c r="Q7" s="534"/>
      <c r="R7" s="534"/>
      <c r="S7" s="99"/>
      <c r="T7" s="100"/>
    </row>
    <row r="8" spans="2:20" ht="15" thickBot="1" x14ac:dyDescent="0.35">
      <c r="B8" s="541"/>
      <c r="C8" s="535"/>
      <c r="D8" s="535"/>
      <c r="E8" s="535"/>
      <c r="F8" s="535"/>
      <c r="G8" s="535"/>
      <c r="H8" s="535"/>
      <c r="I8" s="535"/>
      <c r="J8" s="535"/>
      <c r="K8" s="535"/>
      <c r="L8" s="538"/>
      <c r="M8" s="538"/>
      <c r="N8" s="535"/>
      <c r="O8" s="538"/>
      <c r="P8" s="535"/>
      <c r="Q8" s="535"/>
      <c r="R8" s="535"/>
      <c r="S8" s="101"/>
      <c r="T8" s="100"/>
    </row>
    <row r="9" spans="2:20" ht="15" thickBot="1" x14ac:dyDescent="0.35">
      <c r="B9" s="3" t="s">
        <v>597</v>
      </c>
      <c r="C9" s="5">
        <v>283</v>
      </c>
      <c r="D9" s="5">
        <v>55</v>
      </c>
      <c r="E9" s="5">
        <v>2423</v>
      </c>
      <c r="F9" s="5">
        <v>4</v>
      </c>
      <c r="G9" s="5">
        <v>6</v>
      </c>
      <c r="H9" s="4">
        <v>3878</v>
      </c>
      <c r="I9" s="5">
        <v>318</v>
      </c>
      <c r="J9" s="47">
        <v>1233</v>
      </c>
      <c r="K9" s="47">
        <v>1233</v>
      </c>
      <c r="L9" s="47">
        <v>1233000</v>
      </c>
      <c r="M9" s="5">
        <v>0</v>
      </c>
      <c r="N9" s="5">
        <v>0</v>
      </c>
      <c r="O9" s="47">
        <v>1233000</v>
      </c>
      <c r="P9" s="5">
        <v>7.45</v>
      </c>
      <c r="Q9" s="220">
        <v>9.1858500000000003</v>
      </c>
      <c r="R9" s="19">
        <f>Q9/$Q$22</f>
        <v>3.2873793545447685E-2</v>
      </c>
      <c r="S9" s="219"/>
      <c r="T9" s="100"/>
    </row>
    <row r="10" spans="2:20" ht="15" thickBot="1" x14ac:dyDescent="0.35">
      <c r="B10" s="3" t="s">
        <v>598</v>
      </c>
      <c r="C10" s="5">
        <v>636</v>
      </c>
      <c r="D10" s="5">
        <v>9</v>
      </c>
      <c r="E10" s="5">
        <v>418</v>
      </c>
      <c r="F10" s="5">
        <v>2</v>
      </c>
      <c r="G10" s="5">
        <v>3</v>
      </c>
      <c r="H10" s="4">
        <v>4202</v>
      </c>
      <c r="I10" s="5">
        <v>247</v>
      </c>
      <c r="J10" s="47">
        <v>1037.8900000000001</v>
      </c>
      <c r="K10" s="47">
        <v>1037.8900000000001</v>
      </c>
      <c r="L10" s="47">
        <v>1037890</v>
      </c>
      <c r="M10" s="5">
        <v>0</v>
      </c>
      <c r="N10" s="5">
        <v>0</v>
      </c>
      <c r="O10" s="47">
        <v>1037890</v>
      </c>
      <c r="P10" s="5">
        <v>9</v>
      </c>
      <c r="Q10" s="220">
        <v>9.3410100000000007</v>
      </c>
      <c r="R10" s="19">
        <f t="shared" ref="R10:R21" si="0">Q10/$Q$22</f>
        <v>3.3429071261338067E-2</v>
      </c>
      <c r="S10" s="219"/>
      <c r="T10" s="100"/>
    </row>
    <row r="11" spans="2:20" ht="15" thickBot="1" x14ac:dyDescent="0.35">
      <c r="B11" s="3" t="s">
        <v>599</v>
      </c>
      <c r="C11" s="5">
        <v>262</v>
      </c>
      <c r="D11" s="5">
        <v>209</v>
      </c>
      <c r="E11" s="5">
        <v>5520</v>
      </c>
      <c r="F11" s="5">
        <v>3</v>
      </c>
      <c r="G11" s="5">
        <v>7</v>
      </c>
      <c r="H11" s="4">
        <v>4950</v>
      </c>
      <c r="I11" s="5">
        <v>306</v>
      </c>
      <c r="J11" s="47">
        <v>1514</v>
      </c>
      <c r="K11" s="47">
        <v>1238</v>
      </c>
      <c r="L11" s="47">
        <v>1238000</v>
      </c>
      <c r="M11" s="5">
        <v>0</v>
      </c>
      <c r="N11" s="5">
        <v>0</v>
      </c>
      <c r="O11" s="47">
        <v>1238000</v>
      </c>
      <c r="P11" s="5">
        <v>7.05</v>
      </c>
      <c r="Q11" s="220">
        <v>8.7279</v>
      </c>
      <c r="R11" s="19">
        <f t="shared" si="0"/>
        <v>3.1234908330237576E-2</v>
      </c>
      <c r="S11" s="219"/>
      <c r="T11" s="100"/>
    </row>
    <row r="12" spans="2:20" ht="15" thickBot="1" x14ac:dyDescent="0.35">
      <c r="B12" s="3" t="s">
        <v>600</v>
      </c>
      <c r="C12" s="5">
        <v>44</v>
      </c>
      <c r="D12" s="5">
        <v>0</v>
      </c>
      <c r="E12" s="4">
        <v>0</v>
      </c>
      <c r="F12" s="5">
        <v>2</v>
      </c>
      <c r="G12" s="5">
        <v>2</v>
      </c>
      <c r="H12" s="5">
        <v>90</v>
      </c>
      <c r="I12" s="5">
        <v>290</v>
      </c>
      <c r="J12" s="5">
        <v>26.2</v>
      </c>
      <c r="K12" s="5">
        <v>26.2</v>
      </c>
      <c r="L12" s="5">
        <v>26200</v>
      </c>
      <c r="M12" s="5">
        <v>0</v>
      </c>
      <c r="N12" s="5">
        <v>0</v>
      </c>
      <c r="O12" s="47">
        <v>26200</v>
      </c>
      <c r="P12" s="5">
        <v>6.8</v>
      </c>
      <c r="Q12" s="220">
        <v>0.17816000000000001</v>
      </c>
      <c r="R12" s="19">
        <f t="shared" si="0"/>
        <v>6.375887977766848E-4</v>
      </c>
      <c r="S12" s="219"/>
      <c r="T12" s="100"/>
    </row>
    <row r="13" spans="2:20" ht="15" thickBot="1" x14ac:dyDescent="0.35">
      <c r="B13" s="3" t="s">
        <v>601</v>
      </c>
      <c r="C13" s="5">
        <v>498</v>
      </c>
      <c r="D13" s="5">
        <v>61</v>
      </c>
      <c r="E13" s="4">
        <v>5977</v>
      </c>
      <c r="F13" s="5">
        <v>4</v>
      </c>
      <c r="G13" s="5">
        <v>5</v>
      </c>
      <c r="H13" s="4">
        <v>9306</v>
      </c>
      <c r="I13" s="5">
        <v>293.89999999999998</v>
      </c>
      <c r="J13" s="47">
        <v>2735</v>
      </c>
      <c r="K13" s="5">
        <v>2735</v>
      </c>
      <c r="L13" s="47">
        <v>2735000</v>
      </c>
      <c r="M13" s="5">
        <v>0</v>
      </c>
      <c r="N13" s="5">
        <v>0</v>
      </c>
      <c r="O13" s="47">
        <v>2735000</v>
      </c>
      <c r="P13" s="5">
        <v>6.73</v>
      </c>
      <c r="Q13" s="220">
        <v>18.406549999999999</v>
      </c>
      <c r="R13" s="19">
        <f t="shared" si="0"/>
        <v>6.5872306273666567E-2</v>
      </c>
      <c r="S13" s="219"/>
      <c r="T13" s="100"/>
    </row>
    <row r="14" spans="2:20" ht="15" thickBot="1" x14ac:dyDescent="0.35">
      <c r="B14" s="3" t="s">
        <v>532</v>
      </c>
      <c r="C14" s="4">
        <v>6088</v>
      </c>
      <c r="D14" s="5">
        <v>176</v>
      </c>
      <c r="E14" s="4">
        <v>4413</v>
      </c>
      <c r="F14" s="5">
        <v>6</v>
      </c>
      <c r="G14" s="5">
        <v>21</v>
      </c>
      <c r="H14" s="4">
        <v>15781</v>
      </c>
      <c r="I14" s="5">
        <v>284</v>
      </c>
      <c r="J14" s="47">
        <v>4476.8599999999997</v>
      </c>
      <c r="K14" s="47">
        <v>4474.1400000000003</v>
      </c>
      <c r="L14" s="47">
        <v>4474100</v>
      </c>
      <c r="M14" s="5">
        <v>0</v>
      </c>
      <c r="N14" s="5">
        <v>0</v>
      </c>
      <c r="O14" s="47">
        <v>4474100</v>
      </c>
      <c r="P14" s="5">
        <v>10.029999999999999</v>
      </c>
      <c r="Q14" s="220">
        <v>44.875222999999998</v>
      </c>
      <c r="R14" s="19">
        <f t="shared" si="0"/>
        <v>0.16059687630517866</v>
      </c>
      <c r="S14" s="219"/>
      <c r="T14" s="100"/>
    </row>
    <row r="15" spans="2:20" ht="15" thickBot="1" x14ac:dyDescent="0.35">
      <c r="B15" s="3" t="s">
        <v>602</v>
      </c>
      <c r="C15" s="5">
        <v>59</v>
      </c>
      <c r="D15" s="5">
        <v>59</v>
      </c>
      <c r="E15" s="4">
        <v>3883</v>
      </c>
      <c r="F15" s="5">
        <v>1</v>
      </c>
      <c r="G15" s="5">
        <v>19</v>
      </c>
      <c r="H15" s="4">
        <v>899</v>
      </c>
      <c r="I15" s="5">
        <v>270.88</v>
      </c>
      <c r="J15" s="5">
        <v>243.52</v>
      </c>
      <c r="K15" s="5">
        <v>121.9</v>
      </c>
      <c r="L15" s="5">
        <v>121900</v>
      </c>
      <c r="M15" s="5">
        <v>0</v>
      </c>
      <c r="N15" s="5">
        <v>0</v>
      </c>
      <c r="O15" s="47">
        <v>121900</v>
      </c>
      <c r="P15" s="5">
        <v>8.56</v>
      </c>
      <c r="Q15" s="220">
        <v>1.0434639999999999</v>
      </c>
      <c r="R15" s="19">
        <f t="shared" si="0"/>
        <v>3.7342891630177959E-3</v>
      </c>
      <c r="S15" s="219"/>
      <c r="T15" s="100"/>
    </row>
    <row r="16" spans="2:20" ht="15" thickBot="1" x14ac:dyDescent="0.35">
      <c r="B16" s="3" t="s">
        <v>603</v>
      </c>
      <c r="C16" s="5">
        <v>485</v>
      </c>
      <c r="D16" s="5">
        <v>197</v>
      </c>
      <c r="E16" s="4">
        <v>21138</v>
      </c>
      <c r="F16" s="5">
        <v>1</v>
      </c>
      <c r="G16" s="5">
        <v>1</v>
      </c>
      <c r="H16" s="4">
        <v>4973</v>
      </c>
      <c r="I16" s="5">
        <v>322.43</v>
      </c>
      <c r="J16" s="47">
        <v>1600.34</v>
      </c>
      <c r="K16" s="47">
        <v>1600.34</v>
      </c>
      <c r="L16" s="47">
        <v>1600340</v>
      </c>
      <c r="M16" s="5">
        <v>0</v>
      </c>
      <c r="N16" s="5">
        <v>0</v>
      </c>
      <c r="O16" s="47">
        <v>1600340</v>
      </c>
      <c r="P16" s="5">
        <v>7.6</v>
      </c>
      <c r="Q16" s="220">
        <v>12.162584000000001</v>
      </c>
      <c r="R16" s="19">
        <f t="shared" si="0"/>
        <v>4.3526758590132136E-2</v>
      </c>
      <c r="S16" s="219"/>
      <c r="T16" s="100"/>
    </row>
    <row r="17" spans="2:20" ht="15" thickBot="1" x14ac:dyDescent="0.35">
      <c r="B17" s="3" t="s">
        <v>604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47">
        <v>0</v>
      </c>
      <c r="P17" s="5">
        <v>0</v>
      </c>
      <c r="Q17" s="220">
        <v>0</v>
      </c>
      <c r="R17" s="19">
        <f t="shared" si="0"/>
        <v>0</v>
      </c>
      <c r="S17" s="219"/>
      <c r="T17" s="100"/>
    </row>
    <row r="18" spans="2:20" ht="15" thickBot="1" x14ac:dyDescent="0.35">
      <c r="B18" s="3" t="s">
        <v>605</v>
      </c>
      <c r="C18" s="5">
        <v>406</v>
      </c>
      <c r="D18" s="5">
        <v>9</v>
      </c>
      <c r="E18" s="5">
        <v>1392</v>
      </c>
      <c r="F18" s="5">
        <v>3</v>
      </c>
      <c r="G18" s="5">
        <v>5</v>
      </c>
      <c r="H18" s="4">
        <v>4090</v>
      </c>
      <c r="I18" s="5">
        <v>306.39999999999998</v>
      </c>
      <c r="J18" s="47">
        <v>1271</v>
      </c>
      <c r="K18" s="47">
        <v>1271</v>
      </c>
      <c r="L18" s="47">
        <v>1271000</v>
      </c>
      <c r="M18" s="5">
        <v>0</v>
      </c>
      <c r="N18" s="5">
        <v>0</v>
      </c>
      <c r="O18" s="47">
        <v>1271000</v>
      </c>
      <c r="P18" s="5">
        <v>6.93</v>
      </c>
      <c r="Q18" s="220">
        <v>8.8080300000000005</v>
      </c>
      <c r="R18" s="19">
        <f t="shared" si="0"/>
        <v>3.1521672982044079E-2</v>
      </c>
      <c r="S18" s="219"/>
      <c r="T18" s="100"/>
    </row>
    <row r="19" spans="2:20" ht="15" thickBot="1" x14ac:dyDescent="0.35">
      <c r="B19" s="3" t="s">
        <v>533</v>
      </c>
      <c r="C19" s="4">
        <v>7196</v>
      </c>
      <c r="D19" s="5">
        <v>358</v>
      </c>
      <c r="E19" s="4">
        <v>132617</v>
      </c>
      <c r="F19" s="5">
        <v>24</v>
      </c>
      <c r="G19" s="5">
        <v>18</v>
      </c>
      <c r="H19" s="4">
        <v>89718</v>
      </c>
      <c r="I19" s="5">
        <v>236.68</v>
      </c>
      <c r="J19" s="47">
        <v>20710360</v>
      </c>
      <c r="K19" s="47">
        <v>21234.240000000002</v>
      </c>
      <c r="L19" s="47">
        <v>20710360</v>
      </c>
      <c r="M19" s="47">
        <v>431100</v>
      </c>
      <c r="N19" s="47">
        <v>103200</v>
      </c>
      <c r="O19" s="47">
        <v>21244660</v>
      </c>
      <c r="P19" s="5">
        <v>7.75</v>
      </c>
      <c r="Q19" s="220">
        <v>164.64611500000001</v>
      </c>
      <c r="R19" s="19">
        <f t="shared" si="0"/>
        <v>0.58922608060985504</v>
      </c>
      <c r="S19" s="219"/>
      <c r="T19" s="100"/>
    </row>
    <row r="20" spans="2:20" ht="15" thickBot="1" x14ac:dyDescent="0.35">
      <c r="B20" s="3" t="s">
        <v>606</v>
      </c>
      <c r="C20" s="4">
        <v>579</v>
      </c>
      <c r="D20" s="5">
        <v>579</v>
      </c>
      <c r="E20" s="4">
        <v>32414</v>
      </c>
      <c r="F20" s="5">
        <v>1</v>
      </c>
      <c r="G20" s="5">
        <v>1</v>
      </c>
      <c r="H20" s="4">
        <v>269</v>
      </c>
      <c r="I20" s="5">
        <v>311.18</v>
      </c>
      <c r="J20" s="47">
        <v>83.7</v>
      </c>
      <c r="K20" s="47">
        <v>83.7</v>
      </c>
      <c r="L20" s="47">
        <v>83700</v>
      </c>
      <c r="M20" s="5">
        <v>0</v>
      </c>
      <c r="N20" s="5">
        <v>0</v>
      </c>
      <c r="O20" s="47">
        <v>83700</v>
      </c>
      <c r="P20" s="5">
        <v>5.75</v>
      </c>
      <c r="Q20" s="220">
        <v>0.48127500000000001</v>
      </c>
      <c r="R20" s="19">
        <f t="shared" si="0"/>
        <v>1.722359388470891E-3</v>
      </c>
      <c r="S20" s="219"/>
      <c r="T20" s="100"/>
    </row>
    <row r="21" spans="2:20" ht="15" thickBot="1" x14ac:dyDescent="0.35">
      <c r="B21" s="3" t="s">
        <v>607</v>
      </c>
      <c r="C21" s="5">
        <v>761</v>
      </c>
      <c r="D21" s="5">
        <v>18</v>
      </c>
      <c r="E21" s="4">
        <v>14538</v>
      </c>
      <c r="F21" s="5">
        <v>9</v>
      </c>
      <c r="G21" s="5">
        <v>10</v>
      </c>
      <c r="H21" s="5">
        <v>498</v>
      </c>
      <c r="I21" s="5">
        <v>493.09</v>
      </c>
      <c r="J21" s="5">
        <v>245.56</v>
      </c>
      <c r="K21" s="5">
        <v>245.56</v>
      </c>
      <c r="L21" s="5">
        <v>245560</v>
      </c>
      <c r="M21" s="5">
        <v>0</v>
      </c>
      <c r="N21" s="5">
        <v>0</v>
      </c>
      <c r="O21" s="47">
        <v>245560</v>
      </c>
      <c r="P21" s="5">
        <v>6.4</v>
      </c>
      <c r="Q21" s="220">
        <v>1.5715840000000001</v>
      </c>
      <c r="R21" s="19">
        <f t="shared" si="0"/>
        <v>5.6242947528349421E-3</v>
      </c>
      <c r="S21" s="219"/>
      <c r="T21" s="100"/>
    </row>
    <row r="22" spans="2:20" ht="15" thickBot="1" x14ac:dyDescent="0.35">
      <c r="B22" s="8" t="s">
        <v>17</v>
      </c>
      <c r="C22" s="9">
        <f>SUM(C9:C21)</f>
        <v>17297</v>
      </c>
      <c r="D22" s="9">
        <f>SUM(D9:D21)</f>
        <v>1730</v>
      </c>
      <c r="E22" s="9">
        <f t="shared" ref="E22:Q22" si="1">SUM(E9:E21)</f>
        <v>224733</v>
      </c>
      <c r="F22" s="9">
        <f t="shared" si="1"/>
        <v>60</v>
      </c>
      <c r="G22" s="9">
        <f t="shared" si="1"/>
        <v>98</v>
      </c>
      <c r="H22" s="9">
        <f t="shared" si="1"/>
        <v>138654</v>
      </c>
      <c r="I22" s="9">
        <f t="shared" si="1"/>
        <v>3679.56</v>
      </c>
      <c r="J22" s="9">
        <f t="shared" si="1"/>
        <v>20724827.069999997</v>
      </c>
      <c r="K22" s="9">
        <f t="shared" si="1"/>
        <v>35300.969999999994</v>
      </c>
      <c r="L22" s="9">
        <f t="shared" si="1"/>
        <v>34777050</v>
      </c>
      <c r="M22" s="9">
        <f t="shared" si="1"/>
        <v>431100</v>
      </c>
      <c r="N22" s="9">
        <f t="shared" si="1"/>
        <v>103200</v>
      </c>
      <c r="O22" s="9">
        <f t="shared" si="1"/>
        <v>35311350</v>
      </c>
      <c r="P22" s="48">
        <f>SUM(P9:P21)/12</f>
        <v>7.5041666666666673</v>
      </c>
      <c r="Q22" s="190">
        <f t="shared" si="1"/>
        <v>279.42774499999996</v>
      </c>
      <c r="R22" s="22">
        <f>SUM(R9:R21)</f>
        <v>1.0000000000000002</v>
      </c>
      <c r="S22" s="219"/>
      <c r="T22" s="100"/>
    </row>
    <row r="23" spans="2:20" s="63" customFormat="1" x14ac:dyDescent="0.3"/>
    <row r="24" spans="2:20" s="63" customFormat="1" ht="16.2" x14ac:dyDescent="0.3">
      <c r="B24" s="46" t="s">
        <v>608</v>
      </c>
    </row>
    <row r="25" spans="2:20" s="63" customFormat="1" ht="15" thickBot="1" x14ac:dyDescent="0.35"/>
    <row r="26" spans="2:20" s="63" customFormat="1" ht="16.2" thickBot="1" x14ac:dyDescent="0.35">
      <c r="B26" s="539" t="s">
        <v>75</v>
      </c>
      <c r="C26" s="531" t="s">
        <v>76</v>
      </c>
      <c r="D26" s="536"/>
      <c r="E26" s="532"/>
      <c r="F26" s="542" t="s">
        <v>77</v>
      </c>
      <c r="G26" s="543"/>
      <c r="H26" s="531" t="s">
        <v>53</v>
      </c>
      <c r="I26" s="536"/>
      <c r="J26" s="536"/>
      <c r="K26" s="532"/>
      <c r="L26" s="531" t="s">
        <v>54</v>
      </c>
      <c r="M26" s="536"/>
      <c r="N26" s="536"/>
      <c r="O26" s="532"/>
      <c r="P26" s="533" t="s">
        <v>78</v>
      </c>
      <c r="Q26" s="531" t="s">
        <v>79</v>
      </c>
      <c r="R26" s="532"/>
      <c r="S26" s="99"/>
      <c r="T26" s="100"/>
    </row>
    <row r="27" spans="2:20" s="63" customFormat="1" ht="17.399999999999999" customHeight="1" thickBot="1" x14ac:dyDescent="0.35">
      <c r="B27" s="540"/>
      <c r="C27" s="16" t="s">
        <v>53</v>
      </c>
      <c r="D27" s="531" t="s">
        <v>80</v>
      </c>
      <c r="E27" s="532"/>
      <c r="F27" s="544"/>
      <c r="G27" s="545"/>
      <c r="H27" s="533" t="s">
        <v>81</v>
      </c>
      <c r="I27" s="533" t="s">
        <v>82</v>
      </c>
      <c r="J27" s="533" t="s">
        <v>83</v>
      </c>
      <c r="K27" s="533" t="s">
        <v>84</v>
      </c>
      <c r="L27" s="531" t="s">
        <v>803</v>
      </c>
      <c r="M27" s="536"/>
      <c r="N27" s="536"/>
      <c r="O27" s="532"/>
      <c r="P27" s="534"/>
      <c r="Q27" s="533" t="s">
        <v>85</v>
      </c>
      <c r="R27" s="533" t="s">
        <v>86</v>
      </c>
      <c r="S27" s="99"/>
      <c r="T27" s="100"/>
    </row>
    <row r="28" spans="2:20" s="63" customFormat="1" ht="15.6" x14ac:dyDescent="0.3">
      <c r="B28" s="540"/>
      <c r="C28" s="533" t="s">
        <v>87</v>
      </c>
      <c r="D28" s="533" t="s">
        <v>88</v>
      </c>
      <c r="E28" s="533" t="s">
        <v>89</v>
      </c>
      <c r="F28" s="533" t="s">
        <v>90</v>
      </c>
      <c r="G28" s="533" t="s">
        <v>91</v>
      </c>
      <c r="H28" s="534"/>
      <c r="I28" s="534"/>
      <c r="J28" s="534"/>
      <c r="K28" s="534"/>
      <c r="L28" s="537" t="s">
        <v>66</v>
      </c>
      <c r="M28" s="537" t="s">
        <v>32</v>
      </c>
      <c r="N28" s="533" t="s">
        <v>92</v>
      </c>
      <c r="O28" s="537" t="s">
        <v>93</v>
      </c>
      <c r="P28" s="534"/>
      <c r="Q28" s="534"/>
      <c r="R28" s="534"/>
      <c r="S28" s="99"/>
      <c r="T28" s="100"/>
    </row>
    <row r="29" spans="2:20" s="63" customFormat="1" ht="15" thickBot="1" x14ac:dyDescent="0.35">
      <c r="B29" s="541"/>
      <c r="C29" s="535"/>
      <c r="D29" s="535"/>
      <c r="E29" s="535"/>
      <c r="F29" s="535"/>
      <c r="G29" s="535"/>
      <c r="H29" s="535"/>
      <c r="I29" s="535"/>
      <c r="J29" s="535"/>
      <c r="K29" s="535"/>
      <c r="L29" s="538"/>
      <c r="M29" s="538"/>
      <c r="N29" s="535"/>
      <c r="O29" s="538"/>
      <c r="P29" s="535"/>
      <c r="Q29" s="535"/>
      <c r="R29" s="535"/>
      <c r="S29" s="101"/>
      <c r="T29" s="100"/>
    </row>
    <row r="30" spans="2:20" s="63" customFormat="1" ht="15" thickBot="1" x14ac:dyDescent="0.35">
      <c r="B30" s="3" t="s">
        <v>612</v>
      </c>
      <c r="C30" s="4">
        <v>13</v>
      </c>
      <c r="D30" s="4">
        <v>13</v>
      </c>
      <c r="E30" s="4">
        <v>3801</v>
      </c>
      <c r="F30" s="5">
        <v>2</v>
      </c>
      <c r="G30" s="5">
        <v>0</v>
      </c>
      <c r="H30" s="47">
        <v>26</v>
      </c>
      <c r="I30" s="47">
        <v>9</v>
      </c>
      <c r="J30" s="47">
        <v>0.23</v>
      </c>
      <c r="K30" s="47">
        <v>0.23</v>
      </c>
      <c r="L30" s="47">
        <v>230</v>
      </c>
      <c r="M30" s="47">
        <v>0</v>
      </c>
      <c r="N30" s="47">
        <v>0</v>
      </c>
      <c r="O30" s="47">
        <v>230</v>
      </c>
      <c r="P30" s="5">
        <v>15</v>
      </c>
      <c r="Q30" s="224">
        <v>3.4499999999999999E-3</v>
      </c>
      <c r="R30" s="19">
        <f>Q30/$Q$37</f>
        <v>9.3461051647614169E-5</v>
      </c>
      <c r="S30" s="100"/>
      <c r="T30" s="100"/>
    </row>
    <row r="31" spans="2:20" s="63" customFormat="1" ht="15" thickBot="1" x14ac:dyDescent="0.35">
      <c r="B31" s="3" t="s">
        <v>531</v>
      </c>
      <c r="C31" s="4">
        <v>269</v>
      </c>
      <c r="D31" s="4">
        <v>6</v>
      </c>
      <c r="E31" s="4">
        <v>206642</v>
      </c>
      <c r="F31" s="5">
        <v>2</v>
      </c>
      <c r="G31" s="5">
        <v>1</v>
      </c>
      <c r="H31" s="47">
        <v>9616</v>
      </c>
      <c r="I31" s="47">
        <v>12.44</v>
      </c>
      <c r="J31" s="47">
        <v>107.22</v>
      </c>
      <c r="K31" s="47">
        <v>107.22</v>
      </c>
      <c r="L31" s="47">
        <v>85780</v>
      </c>
      <c r="M31" s="47">
        <v>14220</v>
      </c>
      <c r="N31" s="47">
        <v>0</v>
      </c>
      <c r="O31" s="47">
        <v>100000</v>
      </c>
      <c r="P31" s="5">
        <v>14</v>
      </c>
      <c r="Q31" s="224">
        <v>1.4</v>
      </c>
      <c r="R31" s="19">
        <f t="shared" ref="R31:R36" si="2">Q31/$Q$37</f>
        <v>3.7926223857002846E-2</v>
      </c>
      <c r="S31" s="100"/>
      <c r="T31" s="100"/>
    </row>
    <row r="32" spans="2:20" s="63" customFormat="1" ht="15" thickBot="1" x14ac:dyDescent="0.35">
      <c r="B32" s="3" t="s">
        <v>613</v>
      </c>
      <c r="C32" s="4">
        <v>93</v>
      </c>
      <c r="D32" s="4">
        <v>0</v>
      </c>
      <c r="E32" s="4">
        <v>0</v>
      </c>
      <c r="F32" s="5">
        <v>3</v>
      </c>
      <c r="G32" s="5">
        <v>1</v>
      </c>
      <c r="H32" s="47">
        <v>19962</v>
      </c>
      <c r="I32" s="47">
        <v>9.1199999999999992</v>
      </c>
      <c r="J32" s="47">
        <v>148</v>
      </c>
      <c r="K32" s="47">
        <v>148</v>
      </c>
      <c r="L32" s="47">
        <v>148000</v>
      </c>
      <c r="M32" s="47">
        <v>0</v>
      </c>
      <c r="N32" s="47">
        <v>0</v>
      </c>
      <c r="O32" s="47">
        <v>148000</v>
      </c>
      <c r="P32" s="5">
        <v>11.46</v>
      </c>
      <c r="Q32" s="224">
        <v>1.69608</v>
      </c>
      <c r="R32" s="19">
        <f t="shared" si="2"/>
        <v>4.5947078399560998E-2</v>
      </c>
      <c r="S32" s="100"/>
      <c r="T32" s="100"/>
    </row>
    <row r="33" spans="2:77" s="63" customFormat="1" ht="15" thickBot="1" x14ac:dyDescent="0.35">
      <c r="B33" s="3" t="s">
        <v>614</v>
      </c>
      <c r="C33" s="4">
        <v>227</v>
      </c>
      <c r="D33" s="4">
        <v>5</v>
      </c>
      <c r="E33" s="4">
        <v>45000</v>
      </c>
      <c r="F33" s="5">
        <v>3</v>
      </c>
      <c r="G33" s="5">
        <v>2</v>
      </c>
      <c r="H33" s="47">
        <v>11918</v>
      </c>
      <c r="I33" s="47">
        <v>9.49</v>
      </c>
      <c r="J33" s="47">
        <v>127.24</v>
      </c>
      <c r="K33" s="47">
        <v>127.24</v>
      </c>
      <c r="L33" s="47">
        <v>127240</v>
      </c>
      <c r="M33" s="47">
        <v>0</v>
      </c>
      <c r="N33" s="47">
        <v>0</v>
      </c>
      <c r="O33" s="47">
        <v>127240</v>
      </c>
      <c r="P33" s="5">
        <v>12.49</v>
      </c>
      <c r="Q33" s="224">
        <v>1.5892276000000001</v>
      </c>
      <c r="R33" s="19">
        <f t="shared" si="2"/>
        <v>4.3052429798090992E-2</v>
      </c>
      <c r="S33" s="100"/>
      <c r="T33" s="100"/>
    </row>
    <row r="34" spans="2:77" s="63" customFormat="1" ht="15" thickBot="1" x14ac:dyDescent="0.35">
      <c r="B34" s="3" t="s">
        <v>615</v>
      </c>
      <c r="C34" s="4">
        <v>79</v>
      </c>
      <c r="D34" s="4">
        <v>1</v>
      </c>
      <c r="E34" s="4">
        <v>15350</v>
      </c>
      <c r="F34" s="5">
        <v>1</v>
      </c>
      <c r="G34" s="5">
        <v>1</v>
      </c>
      <c r="H34" s="47">
        <v>9091</v>
      </c>
      <c r="I34" s="47">
        <v>11.48</v>
      </c>
      <c r="J34" s="47">
        <v>176.21799999999999</v>
      </c>
      <c r="K34" s="47">
        <v>104.364</v>
      </c>
      <c r="L34" s="47">
        <v>104364</v>
      </c>
      <c r="M34" s="47">
        <v>0</v>
      </c>
      <c r="N34" s="47">
        <v>0</v>
      </c>
      <c r="O34" s="47">
        <v>104364</v>
      </c>
      <c r="P34" s="5">
        <v>11.03</v>
      </c>
      <c r="Q34" s="224">
        <v>1.1511349199999998</v>
      </c>
      <c r="R34" s="19">
        <f t="shared" si="2"/>
        <v>3.118442904680933E-2</v>
      </c>
      <c r="S34" s="100"/>
      <c r="T34" s="100"/>
    </row>
    <row r="35" spans="2:77" s="63" customFormat="1" ht="15" thickBot="1" x14ac:dyDescent="0.35">
      <c r="B35" s="3" t="s">
        <v>616</v>
      </c>
      <c r="C35" s="4">
        <v>698</v>
      </c>
      <c r="D35" s="4">
        <v>0</v>
      </c>
      <c r="E35" s="4">
        <v>0</v>
      </c>
      <c r="F35" s="5">
        <v>18</v>
      </c>
      <c r="G35" s="5">
        <v>0</v>
      </c>
      <c r="H35" s="47">
        <v>241864</v>
      </c>
      <c r="I35" s="47">
        <v>6.5</v>
      </c>
      <c r="J35" s="47">
        <v>1263.23</v>
      </c>
      <c r="K35" s="47">
        <v>1018.35</v>
      </c>
      <c r="L35" s="47">
        <v>1018350</v>
      </c>
      <c r="M35" s="47">
        <v>0</v>
      </c>
      <c r="N35" s="47">
        <v>0</v>
      </c>
      <c r="O35" s="47">
        <v>1018350</v>
      </c>
      <c r="P35" s="5">
        <v>15</v>
      </c>
      <c r="Q35" s="224">
        <v>15.27525</v>
      </c>
      <c r="R35" s="19">
        <f t="shared" si="2"/>
        <v>0.41380896497977343</v>
      </c>
      <c r="S35" s="100" t="s">
        <v>609</v>
      </c>
      <c r="T35" s="100"/>
    </row>
    <row r="36" spans="2:77" s="63" customFormat="1" ht="15" thickBot="1" x14ac:dyDescent="0.35">
      <c r="B36" s="3" t="s">
        <v>617</v>
      </c>
      <c r="C36" s="4">
        <v>430</v>
      </c>
      <c r="D36" s="4">
        <v>10</v>
      </c>
      <c r="E36" s="4">
        <v>231577</v>
      </c>
      <c r="F36" s="5">
        <v>4</v>
      </c>
      <c r="G36" s="5">
        <v>2</v>
      </c>
      <c r="H36" s="47">
        <v>149385</v>
      </c>
      <c r="I36" s="47">
        <v>11.32</v>
      </c>
      <c r="J36" s="47">
        <v>1691.03</v>
      </c>
      <c r="K36" s="47">
        <v>1469.64</v>
      </c>
      <c r="L36" s="47">
        <v>1469640</v>
      </c>
      <c r="M36" s="47">
        <v>0</v>
      </c>
      <c r="N36" s="47">
        <v>0</v>
      </c>
      <c r="O36" s="47">
        <v>1469640</v>
      </c>
      <c r="P36" s="5">
        <v>10.75</v>
      </c>
      <c r="Q36" s="224">
        <v>15.798629999999999</v>
      </c>
      <c r="R36" s="19">
        <f t="shared" si="2"/>
        <v>0.42798741286711495</v>
      </c>
      <c r="S36" s="100"/>
      <c r="T36" s="100"/>
    </row>
    <row r="37" spans="2:77" s="63" customFormat="1" ht="15" thickBot="1" x14ac:dyDescent="0.35">
      <c r="B37" s="8" t="s">
        <v>17</v>
      </c>
      <c r="C37" s="9">
        <f>SUM(C30:C36)</f>
        <v>1809</v>
      </c>
      <c r="D37" s="9">
        <f t="shared" ref="D37:Q37" si="3">SUM(D30:D36)</f>
        <v>35</v>
      </c>
      <c r="E37" s="9">
        <f t="shared" si="3"/>
        <v>502370</v>
      </c>
      <c r="F37" s="9">
        <f t="shared" si="3"/>
        <v>33</v>
      </c>
      <c r="G37" s="9">
        <f t="shared" si="3"/>
        <v>7</v>
      </c>
      <c r="H37" s="9">
        <f t="shared" si="3"/>
        <v>441862</v>
      </c>
      <c r="I37" s="48">
        <f>AVERAGE(I30:I36)</f>
        <v>9.9071428571428566</v>
      </c>
      <c r="J37" s="9">
        <f t="shared" si="3"/>
        <v>3513.1679999999997</v>
      </c>
      <c r="K37" s="9">
        <f t="shared" si="3"/>
        <v>2975.0439999999999</v>
      </c>
      <c r="L37" s="48">
        <f t="shared" si="3"/>
        <v>2953604</v>
      </c>
      <c r="M37" s="48">
        <f t="shared" si="3"/>
        <v>14220</v>
      </c>
      <c r="N37" s="48">
        <f t="shared" si="3"/>
        <v>0</v>
      </c>
      <c r="O37" s="48">
        <f t="shared" si="3"/>
        <v>2967824</v>
      </c>
      <c r="P37" s="48">
        <f>AVERAGE(P30:P36)</f>
        <v>12.818571428571429</v>
      </c>
      <c r="Q37" s="225">
        <f t="shared" si="3"/>
        <v>36.913772519999995</v>
      </c>
      <c r="R37" s="106">
        <v>1</v>
      </c>
      <c r="S37" s="100"/>
      <c r="T37" s="100"/>
    </row>
    <row r="38" spans="2:77" s="63" customFormat="1" x14ac:dyDescent="0.3"/>
    <row r="39" spans="2:77" s="63" customFormat="1" ht="16.8" thickBot="1" x14ac:dyDescent="0.35">
      <c r="B39" s="210" t="s">
        <v>95</v>
      </c>
    </row>
    <row r="40" spans="2:77" ht="16.2" thickBot="1" x14ac:dyDescent="0.35">
      <c r="B40" s="528" t="s">
        <v>75</v>
      </c>
      <c r="C40" s="520" t="s">
        <v>87</v>
      </c>
      <c r="D40" s="520" t="s">
        <v>90</v>
      </c>
      <c r="E40" s="523" t="s">
        <v>53</v>
      </c>
      <c r="F40" s="527"/>
      <c r="G40" s="527"/>
      <c r="H40" s="524"/>
      <c r="I40" s="523" t="s">
        <v>54</v>
      </c>
      <c r="J40" s="527"/>
      <c r="K40" s="527"/>
      <c r="L40" s="524"/>
      <c r="M40" s="520" t="s">
        <v>78</v>
      </c>
      <c r="N40" s="523" t="s">
        <v>79</v>
      </c>
      <c r="O40" s="524"/>
      <c r="P40" s="99"/>
      <c r="Q40" s="100"/>
      <c r="R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</row>
    <row r="41" spans="2:77" ht="16.8" customHeight="1" thickBot="1" x14ac:dyDescent="0.35">
      <c r="B41" s="529"/>
      <c r="C41" s="521"/>
      <c r="D41" s="521"/>
      <c r="E41" s="520" t="s">
        <v>81</v>
      </c>
      <c r="F41" s="520" t="s">
        <v>82</v>
      </c>
      <c r="G41" s="520" t="s">
        <v>83</v>
      </c>
      <c r="H41" s="520" t="s">
        <v>84</v>
      </c>
      <c r="I41" s="523" t="s">
        <v>803</v>
      </c>
      <c r="J41" s="527"/>
      <c r="K41" s="527"/>
      <c r="L41" s="524"/>
      <c r="M41" s="521"/>
      <c r="N41" s="520" t="s">
        <v>1237</v>
      </c>
      <c r="O41" s="520" t="s">
        <v>86</v>
      </c>
      <c r="P41" s="99"/>
      <c r="Q41" s="100"/>
      <c r="R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</row>
    <row r="42" spans="2:77" ht="16.2" customHeight="1" x14ac:dyDescent="0.3">
      <c r="B42" s="529"/>
      <c r="C42" s="521"/>
      <c r="D42" s="521"/>
      <c r="E42" s="521"/>
      <c r="F42" s="521"/>
      <c r="G42" s="521"/>
      <c r="H42" s="521"/>
      <c r="I42" s="525" t="s">
        <v>66</v>
      </c>
      <c r="J42" s="525" t="s">
        <v>32</v>
      </c>
      <c r="K42" s="520" t="s">
        <v>92</v>
      </c>
      <c r="L42" s="525" t="s">
        <v>93</v>
      </c>
      <c r="M42" s="521"/>
      <c r="N42" s="521"/>
      <c r="O42" s="521"/>
      <c r="P42" s="99"/>
      <c r="Q42" s="100"/>
      <c r="R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</row>
    <row r="43" spans="2:77" ht="15" thickBot="1" x14ac:dyDescent="0.35">
      <c r="B43" s="530"/>
      <c r="C43" s="522"/>
      <c r="D43" s="522"/>
      <c r="E43" s="522"/>
      <c r="F43" s="522"/>
      <c r="G43" s="522"/>
      <c r="H43" s="522"/>
      <c r="I43" s="526"/>
      <c r="J43" s="526"/>
      <c r="K43" s="522"/>
      <c r="L43" s="526"/>
      <c r="M43" s="522"/>
      <c r="N43" s="522"/>
      <c r="O43" s="522"/>
      <c r="P43" s="101"/>
      <c r="Q43" s="100"/>
      <c r="R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</row>
    <row r="44" spans="2:77" ht="15" thickBot="1" x14ac:dyDescent="0.35">
      <c r="B44" s="51" t="s">
        <v>94</v>
      </c>
      <c r="C44" s="52">
        <v>3</v>
      </c>
      <c r="D44" s="52">
        <v>1</v>
      </c>
      <c r="E44" s="53">
        <v>182</v>
      </c>
      <c r="F44" s="52">
        <v>4</v>
      </c>
      <c r="G44" s="52">
        <v>0</v>
      </c>
      <c r="H44" s="52">
        <v>0.72799999999999998</v>
      </c>
      <c r="I44" s="334">
        <v>728</v>
      </c>
      <c r="J44" s="334">
        <v>0</v>
      </c>
      <c r="K44" s="334">
        <v>0</v>
      </c>
      <c r="L44" s="334">
        <v>728</v>
      </c>
      <c r="M44" s="52">
        <v>24.2</v>
      </c>
      <c r="N44" s="223">
        <v>1.7617599999999997E-2</v>
      </c>
      <c r="O44" s="54">
        <f>N44/$N$47</f>
        <v>5.7128107615221878E-2</v>
      </c>
      <c r="P44" s="221"/>
      <c r="Q44" s="100"/>
      <c r="R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</row>
    <row r="45" spans="2:77" ht="15" thickBot="1" x14ac:dyDescent="0.35">
      <c r="B45" s="51" t="s">
        <v>1235</v>
      </c>
      <c r="C45" s="52">
        <v>4</v>
      </c>
      <c r="D45" s="52">
        <v>2</v>
      </c>
      <c r="E45" s="53">
        <v>3010</v>
      </c>
      <c r="F45" s="52">
        <v>2.67</v>
      </c>
      <c r="G45" s="52">
        <v>8.0399999999999991</v>
      </c>
      <c r="H45" s="52">
        <v>8.0399999999999991</v>
      </c>
      <c r="I45" s="334">
        <v>8040</v>
      </c>
      <c r="J45" s="334">
        <v>0</v>
      </c>
      <c r="K45" s="334">
        <v>0</v>
      </c>
      <c r="L45" s="334">
        <v>8040</v>
      </c>
      <c r="M45" s="52">
        <v>15</v>
      </c>
      <c r="N45" s="223">
        <v>0.1206</v>
      </c>
      <c r="O45" s="54">
        <f t="shared" ref="O45:O46" si="4">N45/$N$47</f>
        <v>0.3910663074650213</v>
      </c>
      <c r="P45" s="221"/>
      <c r="Q45" s="100"/>
      <c r="R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</row>
    <row r="46" spans="2:77" ht="15" thickBot="1" x14ac:dyDescent="0.35">
      <c r="B46" s="51" t="s">
        <v>1236</v>
      </c>
      <c r="C46" s="52">
        <v>1</v>
      </c>
      <c r="D46" s="52">
        <v>1</v>
      </c>
      <c r="E46" s="53">
        <v>4450</v>
      </c>
      <c r="F46" s="52">
        <v>2.25</v>
      </c>
      <c r="G46" s="52">
        <v>10.01</v>
      </c>
      <c r="H46" s="52">
        <v>10.01</v>
      </c>
      <c r="I46" s="334">
        <v>10010</v>
      </c>
      <c r="J46" s="334">
        <v>0</v>
      </c>
      <c r="K46" s="334">
        <v>0</v>
      </c>
      <c r="L46" s="334">
        <v>10010</v>
      </c>
      <c r="M46" s="52">
        <v>17</v>
      </c>
      <c r="N46" s="223">
        <v>0.17016999999999999</v>
      </c>
      <c r="O46" s="54">
        <f t="shared" si="4"/>
        <v>0.55180558491975684</v>
      </c>
      <c r="P46" s="221"/>
      <c r="Q46" s="100"/>
      <c r="R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</row>
    <row r="47" spans="2:77" ht="15" thickBot="1" x14ac:dyDescent="0.35">
      <c r="B47" s="55" t="s">
        <v>17</v>
      </c>
      <c r="C47" s="56">
        <f>C44+C45+C46</f>
        <v>8</v>
      </c>
      <c r="D47" s="56">
        <f t="shared" ref="D47:O47" si="5">D44+D45+D46</f>
        <v>4</v>
      </c>
      <c r="E47" s="56">
        <f t="shared" si="5"/>
        <v>7642</v>
      </c>
      <c r="F47" s="413">
        <f>(F44+F45+F46)/3</f>
        <v>2.9733333333333332</v>
      </c>
      <c r="G47" s="56">
        <f t="shared" si="5"/>
        <v>18.049999999999997</v>
      </c>
      <c r="H47" s="56">
        <f t="shared" si="5"/>
        <v>18.777999999999999</v>
      </c>
      <c r="I47" s="56">
        <f t="shared" si="5"/>
        <v>18778</v>
      </c>
      <c r="J47" s="56">
        <f t="shared" si="5"/>
        <v>0</v>
      </c>
      <c r="K47" s="56">
        <f t="shared" si="5"/>
        <v>0</v>
      </c>
      <c r="L47" s="338">
        <f t="shared" si="5"/>
        <v>18778</v>
      </c>
      <c r="M47" s="57">
        <f>(M44+M45+M46)/3</f>
        <v>18.733333333333334</v>
      </c>
      <c r="N47" s="56">
        <f t="shared" si="5"/>
        <v>0.30838759999999998</v>
      </c>
      <c r="O47" s="58">
        <f t="shared" si="5"/>
        <v>1</v>
      </c>
      <c r="P47" s="222">
        <v>5</v>
      </c>
      <c r="Q47" s="100"/>
      <c r="R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</row>
    <row r="48" spans="2:77" s="63" customFormat="1" x14ac:dyDescent="0.3">
      <c r="B48" s="335"/>
      <c r="C48" s="335"/>
      <c r="D48" s="335"/>
      <c r="E48" s="335"/>
      <c r="F48" s="335"/>
      <c r="G48" s="335"/>
      <c r="H48" s="335"/>
      <c r="I48" s="335"/>
      <c r="J48" s="335"/>
      <c r="K48" s="335"/>
      <c r="L48" s="335"/>
      <c r="M48" s="336"/>
      <c r="N48" s="335"/>
      <c r="O48" s="337"/>
      <c r="P48" s="222"/>
      <c r="Q48" s="100"/>
    </row>
    <row r="49" spans="2:20" s="63" customFormat="1" x14ac:dyDescent="0.3">
      <c r="B49" s="335"/>
      <c r="C49" s="335"/>
      <c r="D49" s="335"/>
      <c r="E49" s="335"/>
      <c r="F49" s="335"/>
      <c r="G49" s="335"/>
      <c r="H49" s="335"/>
      <c r="I49" s="335"/>
      <c r="J49" s="335"/>
      <c r="K49" s="335"/>
      <c r="L49" s="335"/>
      <c r="M49" s="336"/>
      <c r="N49" s="335"/>
      <c r="O49" s="337"/>
      <c r="P49" s="222"/>
      <c r="Q49" s="100"/>
    </row>
    <row r="50" spans="2:20" s="63" customFormat="1" ht="16.8" thickBot="1" x14ac:dyDescent="0.35">
      <c r="B50" s="210" t="s">
        <v>804</v>
      </c>
      <c r="P50" s="222"/>
      <c r="Q50" s="100"/>
    </row>
    <row r="51" spans="2:20" s="63" customFormat="1" ht="15" thickBot="1" x14ac:dyDescent="0.35">
      <c r="B51" s="528" t="s">
        <v>75</v>
      </c>
      <c r="C51" s="520" t="s">
        <v>87</v>
      </c>
      <c r="D51" s="520" t="s">
        <v>1238</v>
      </c>
      <c r="E51" s="520" t="s">
        <v>1239</v>
      </c>
      <c r="F51" s="520" t="s">
        <v>90</v>
      </c>
      <c r="G51" s="520" t="s">
        <v>91</v>
      </c>
      <c r="H51" s="523" t="s">
        <v>53</v>
      </c>
      <c r="I51" s="527"/>
      <c r="J51" s="527"/>
      <c r="K51" s="524"/>
      <c r="L51" s="523" t="s">
        <v>54</v>
      </c>
      <c r="M51" s="527"/>
      <c r="N51" s="527"/>
      <c r="O51" s="524"/>
      <c r="P51" s="520" t="s">
        <v>78</v>
      </c>
      <c r="Q51" s="523" t="s">
        <v>79</v>
      </c>
      <c r="R51" s="524"/>
    </row>
    <row r="52" spans="2:20" s="63" customFormat="1" ht="15" thickBot="1" x14ac:dyDescent="0.35">
      <c r="B52" s="529"/>
      <c r="C52" s="521"/>
      <c r="D52" s="521"/>
      <c r="E52" s="521"/>
      <c r="F52" s="521"/>
      <c r="G52" s="521"/>
      <c r="H52" s="520" t="s">
        <v>81</v>
      </c>
      <c r="I52" s="520" t="s">
        <v>82</v>
      </c>
      <c r="J52" s="520" t="s">
        <v>1240</v>
      </c>
      <c r="K52" s="520" t="s">
        <v>805</v>
      </c>
      <c r="L52" s="523" t="s">
        <v>803</v>
      </c>
      <c r="M52" s="527"/>
      <c r="N52" s="527"/>
      <c r="O52" s="524"/>
      <c r="P52" s="521"/>
      <c r="Q52" s="520" t="s">
        <v>85</v>
      </c>
      <c r="R52" s="520" t="s">
        <v>86</v>
      </c>
    </row>
    <row r="53" spans="2:20" s="63" customFormat="1" x14ac:dyDescent="0.3">
      <c r="B53" s="529"/>
      <c r="C53" s="521"/>
      <c r="D53" s="521"/>
      <c r="E53" s="521"/>
      <c r="F53" s="521"/>
      <c r="G53" s="521"/>
      <c r="H53" s="521"/>
      <c r="I53" s="521"/>
      <c r="J53" s="521"/>
      <c r="K53" s="521"/>
      <c r="L53" s="525" t="s">
        <v>66</v>
      </c>
      <c r="M53" s="525" t="s">
        <v>32</v>
      </c>
      <c r="N53" s="520" t="s">
        <v>92</v>
      </c>
      <c r="O53" s="525" t="s">
        <v>93</v>
      </c>
      <c r="P53" s="521"/>
      <c r="Q53" s="521"/>
      <c r="R53" s="521"/>
    </row>
    <row r="54" spans="2:20" s="63" customFormat="1" ht="15" thickBot="1" x14ac:dyDescent="0.35">
      <c r="B54" s="530"/>
      <c r="C54" s="522"/>
      <c r="D54" s="522"/>
      <c r="E54" s="522"/>
      <c r="F54" s="522"/>
      <c r="G54" s="522"/>
      <c r="H54" s="522"/>
      <c r="I54" s="522"/>
      <c r="J54" s="522"/>
      <c r="K54" s="522"/>
      <c r="L54" s="526"/>
      <c r="M54" s="526"/>
      <c r="N54" s="522"/>
      <c r="O54" s="526"/>
      <c r="P54" s="522"/>
      <c r="Q54" s="522"/>
      <c r="R54" s="522"/>
    </row>
    <row r="55" spans="2:20" s="63" customFormat="1" ht="15" thickBot="1" x14ac:dyDescent="0.35">
      <c r="B55" s="51" t="s">
        <v>733</v>
      </c>
      <c r="C55" s="52">
        <v>121</v>
      </c>
      <c r="D55" s="52">
        <v>95</v>
      </c>
      <c r="E55" s="53">
        <v>449682</v>
      </c>
      <c r="F55" s="52">
        <v>1</v>
      </c>
      <c r="G55" s="53">
        <v>2</v>
      </c>
      <c r="H55" s="334">
        <v>79314</v>
      </c>
      <c r="I55" s="334">
        <v>57.7</v>
      </c>
      <c r="J55" s="53">
        <v>33281</v>
      </c>
      <c r="K55" s="334">
        <v>1920313.7</v>
      </c>
      <c r="L55" s="415">
        <v>1920313.7</v>
      </c>
      <c r="M55" s="415">
        <v>0</v>
      </c>
      <c r="N55" s="415">
        <v>0</v>
      </c>
      <c r="O55" s="415">
        <v>1920313.7</v>
      </c>
      <c r="P55" s="334">
        <v>9.5</v>
      </c>
      <c r="Q55" s="223">
        <v>18.242980149999998</v>
      </c>
      <c r="R55" s="54">
        <f>Q55/$Q$56</f>
        <v>1</v>
      </c>
    </row>
    <row r="56" spans="2:20" s="63" customFormat="1" ht="15" thickBot="1" x14ac:dyDescent="0.35">
      <c r="B56" s="55" t="s">
        <v>17</v>
      </c>
      <c r="C56" s="56">
        <f>C55</f>
        <v>121</v>
      </c>
      <c r="D56" s="56">
        <f>D55</f>
        <v>95</v>
      </c>
      <c r="E56" s="414">
        <f t="shared" ref="E56:O56" si="6">E55</f>
        <v>449682</v>
      </c>
      <c r="F56" s="56">
        <f t="shared" si="6"/>
        <v>1</v>
      </c>
      <c r="G56" s="414">
        <f t="shared" si="6"/>
        <v>2</v>
      </c>
      <c r="H56" s="338">
        <f t="shared" si="6"/>
        <v>79314</v>
      </c>
      <c r="I56" s="338">
        <f t="shared" si="6"/>
        <v>57.7</v>
      </c>
      <c r="J56" s="414">
        <f t="shared" si="6"/>
        <v>33281</v>
      </c>
      <c r="K56" s="338">
        <f t="shared" si="6"/>
        <v>1920313.7</v>
      </c>
      <c r="L56" s="338">
        <f t="shared" si="6"/>
        <v>1920313.7</v>
      </c>
      <c r="M56" s="338">
        <f t="shared" si="6"/>
        <v>0</v>
      </c>
      <c r="N56" s="338">
        <f t="shared" si="6"/>
        <v>0</v>
      </c>
      <c r="O56" s="338">
        <f t="shared" si="6"/>
        <v>1920313.7</v>
      </c>
      <c r="P56" s="338">
        <f t="shared" ref="P56:R56" si="7">P55</f>
        <v>9.5</v>
      </c>
      <c r="Q56" s="416">
        <f t="shared" si="7"/>
        <v>18.242980149999998</v>
      </c>
      <c r="R56" s="339">
        <f t="shared" si="7"/>
        <v>1</v>
      </c>
    </row>
    <row r="57" spans="2:20" s="63" customFormat="1" x14ac:dyDescent="0.3"/>
    <row r="58" spans="2:20" s="63" customFormat="1" ht="18" x14ac:dyDescent="0.3">
      <c r="B58" s="212" t="s">
        <v>72</v>
      </c>
    </row>
    <row r="59" spans="2:20" s="63" customFormat="1" x14ac:dyDescent="0.3">
      <c r="B59" s="213" t="s">
        <v>525</v>
      </c>
    </row>
    <row r="60" spans="2:20" s="63" customFormat="1" ht="16.2" x14ac:dyDescent="0.3">
      <c r="B60" s="214"/>
      <c r="H60" s="81"/>
      <c r="I60" s="148"/>
    </row>
    <row r="61" spans="2:20" s="63" customFormat="1" x14ac:dyDescent="0.3">
      <c r="B61" s="215" t="s">
        <v>74</v>
      </c>
    </row>
    <row r="62" spans="2:20" s="63" customFormat="1" ht="15" thickBot="1" x14ac:dyDescent="0.35"/>
    <row r="63" spans="2:20" ht="48.6" thickBot="1" x14ac:dyDescent="0.35">
      <c r="B63" s="40" t="s">
        <v>75</v>
      </c>
      <c r="C63" s="41" t="s">
        <v>45</v>
      </c>
      <c r="D63" s="41" t="s">
        <v>46</v>
      </c>
      <c r="E63" s="41" t="s">
        <v>47</v>
      </c>
      <c r="F63" s="42" t="s">
        <v>48</v>
      </c>
      <c r="G63" s="63"/>
      <c r="H63" s="63"/>
      <c r="I63" s="63"/>
      <c r="J63" s="63"/>
      <c r="K63" s="333"/>
      <c r="L63" s="208"/>
      <c r="M63" s="208"/>
      <c r="N63" s="208"/>
      <c r="O63" s="208"/>
      <c r="P63" s="208"/>
      <c r="Q63" s="208"/>
      <c r="R63" s="208"/>
      <c r="S63" s="208"/>
      <c r="T63" s="208"/>
    </row>
    <row r="64" spans="2:20" ht="21.6" customHeight="1" thickBot="1" x14ac:dyDescent="0.35">
      <c r="B64" s="49" t="s">
        <v>597</v>
      </c>
      <c r="C64" s="155">
        <v>9185850</v>
      </c>
      <c r="D64" s="155">
        <v>0</v>
      </c>
      <c r="E64" s="155">
        <v>0</v>
      </c>
      <c r="F64" s="218">
        <v>9185850</v>
      </c>
      <c r="G64" s="63"/>
      <c r="H64" s="216"/>
      <c r="I64" s="63"/>
      <c r="J64" s="148"/>
      <c r="K64" s="148"/>
      <c r="L64" s="331"/>
      <c r="M64" s="332"/>
      <c r="N64" s="331"/>
      <c r="O64" s="332"/>
      <c r="P64" s="209"/>
      <c r="Q64" s="209"/>
      <c r="R64" s="209"/>
      <c r="S64" s="209"/>
      <c r="T64" s="209"/>
    </row>
    <row r="65" spans="2:20" ht="21.6" customHeight="1" thickBot="1" x14ac:dyDescent="0.35">
      <c r="B65" s="49" t="s">
        <v>598</v>
      </c>
      <c r="C65" s="155">
        <v>9341010</v>
      </c>
      <c r="D65" s="155">
        <v>0</v>
      </c>
      <c r="E65" s="155">
        <v>0</v>
      </c>
      <c r="F65" s="218">
        <v>9341010</v>
      </c>
      <c r="G65" s="63"/>
      <c r="H65" s="216"/>
      <c r="I65" s="63"/>
      <c r="J65" s="148"/>
      <c r="K65" s="148"/>
      <c r="L65" s="331"/>
      <c r="M65" s="332"/>
      <c r="N65" s="331"/>
      <c r="O65" s="332"/>
      <c r="P65" s="209"/>
      <c r="Q65" s="209"/>
      <c r="R65" s="209"/>
      <c r="S65" s="209"/>
      <c r="T65" s="209"/>
    </row>
    <row r="66" spans="2:20" ht="21.6" customHeight="1" thickBot="1" x14ac:dyDescent="0.35">
      <c r="B66" s="49" t="s">
        <v>599</v>
      </c>
      <c r="C66" s="155">
        <v>8727900</v>
      </c>
      <c r="D66" s="155">
        <v>0</v>
      </c>
      <c r="E66" s="155">
        <v>0</v>
      </c>
      <c r="F66" s="218">
        <v>8727900</v>
      </c>
      <c r="G66" s="63"/>
      <c r="H66" s="216"/>
      <c r="I66" s="63"/>
      <c r="J66" s="148"/>
      <c r="K66" s="148"/>
      <c r="L66" s="331"/>
      <c r="M66" s="332"/>
      <c r="N66" s="331"/>
      <c r="O66" s="332"/>
      <c r="P66" s="209"/>
      <c r="Q66" s="209"/>
      <c r="R66" s="209"/>
      <c r="S66" s="209"/>
      <c r="T66" s="209"/>
    </row>
    <row r="67" spans="2:20" ht="21.6" customHeight="1" thickBot="1" x14ac:dyDescent="0.35">
      <c r="B67" s="49" t="s">
        <v>600</v>
      </c>
      <c r="C67" s="155">
        <v>178160</v>
      </c>
      <c r="D67" s="155">
        <v>0</v>
      </c>
      <c r="E67" s="155">
        <v>0</v>
      </c>
      <c r="F67" s="218">
        <v>178160</v>
      </c>
      <c r="G67" s="63"/>
      <c r="H67" s="216"/>
      <c r="I67" s="63"/>
      <c r="J67" s="148"/>
      <c r="K67" s="148"/>
      <c r="L67" s="331"/>
      <c r="M67" s="332"/>
      <c r="N67" s="331"/>
      <c r="O67" s="332"/>
      <c r="P67" s="209"/>
      <c r="Q67" s="209"/>
      <c r="R67" s="209"/>
      <c r="S67" s="209"/>
      <c r="T67" s="209"/>
    </row>
    <row r="68" spans="2:20" ht="21.6" customHeight="1" thickBot="1" x14ac:dyDescent="0.35">
      <c r="B68" s="49" t="s">
        <v>601</v>
      </c>
      <c r="C68" s="155">
        <v>18406550</v>
      </c>
      <c r="D68" s="155">
        <v>0</v>
      </c>
      <c r="E68" s="155">
        <v>0</v>
      </c>
      <c r="F68" s="218">
        <v>18406550</v>
      </c>
      <c r="G68" s="63"/>
      <c r="H68" s="216"/>
      <c r="I68" s="63"/>
      <c r="J68" s="148"/>
      <c r="K68" s="148"/>
      <c r="L68" s="331"/>
      <c r="M68" s="332"/>
      <c r="N68" s="331"/>
      <c r="O68" s="332"/>
      <c r="P68" s="209"/>
      <c r="Q68" s="209"/>
      <c r="R68" s="209"/>
      <c r="S68" s="209"/>
      <c r="T68" s="209"/>
    </row>
    <row r="69" spans="2:20" ht="21.6" customHeight="1" thickBot="1" x14ac:dyDescent="0.35">
      <c r="B69" s="49" t="s">
        <v>532</v>
      </c>
      <c r="C69" s="155">
        <v>44875223</v>
      </c>
      <c r="D69" s="155">
        <v>0</v>
      </c>
      <c r="E69" s="155">
        <v>0</v>
      </c>
      <c r="F69" s="218">
        <v>44875223</v>
      </c>
      <c r="G69" s="63"/>
      <c r="H69" s="216"/>
      <c r="I69" s="63"/>
      <c r="J69" s="148"/>
      <c r="K69" s="148"/>
      <c r="L69" s="331"/>
      <c r="M69" s="332"/>
      <c r="N69" s="331"/>
      <c r="O69" s="332"/>
      <c r="P69" s="209"/>
      <c r="Q69" s="209"/>
      <c r="R69" s="209"/>
      <c r="S69" s="209"/>
      <c r="T69" s="209"/>
    </row>
    <row r="70" spans="2:20" ht="21.6" customHeight="1" thickBot="1" x14ac:dyDescent="0.35">
      <c r="B70" s="49" t="s">
        <v>602</v>
      </c>
      <c r="C70" s="155">
        <v>1043464</v>
      </c>
      <c r="D70" s="155">
        <v>0</v>
      </c>
      <c r="E70" s="155">
        <v>0</v>
      </c>
      <c r="F70" s="218">
        <v>1043464</v>
      </c>
      <c r="G70" s="63"/>
      <c r="H70" s="216"/>
      <c r="I70" s="63"/>
      <c r="J70" s="148"/>
      <c r="K70" s="148"/>
      <c r="L70" s="331"/>
      <c r="M70" s="332"/>
      <c r="N70" s="331"/>
      <c r="O70" s="332"/>
      <c r="P70" s="209"/>
      <c r="Q70" s="209"/>
      <c r="R70" s="209"/>
      <c r="S70" s="209"/>
      <c r="T70" s="209"/>
    </row>
    <row r="71" spans="2:20" ht="21.6" customHeight="1" thickBot="1" x14ac:dyDescent="0.35">
      <c r="B71" s="49" t="s">
        <v>603</v>
      </c>
      <c r="C71" s="155">
        <v>12162584</v>
      </c>
      <c r="D71" s="155">
        <v>0</v>
      </c>
      <c r="E71" s="155">
        <v>0</v>
      </c>
      <c r="F71" s="218">
        <v>12162584</v>
      </c>
      <c r="G71" s="63"/>
      <c r="H71" s="216"/>
      <c r="I71" s="63"/>
      <c r="J71" s="148"/>
      <c r="K71" s="148"/>
      <c r="L71" s="331"/>
      <c r="M71" s="332"/>
      <c r="N71" s="331"/>
      <c r="O71" s="332"/>
      <c r="P71" s="209"/>
      <c r="Q71" s="209"/>
      <c r="R71" s="209"/>
      <c r="S71" s="209"/>
      <c r="T71" s="209"/>
    </row>
    <row r="72" spans="2:20" ht="21.6" customHeight="1" thickBot="1" x14ac:dyDescent="0.35">
      <c r="B72" s="49" t="s">
        <v>604</v>
      </c>
      <c r="C72" s="155">
        <v>0</v>
      </c>
      <c r="D72" s="155">
        <v>0</v>
      </c>
      <c r="E72" s="155">
        <v>0</v>
      </c>
      <c r="F72" s="218">
        <v>0</v>
      </c>
      <c r="G72" s="63"/>
      <c r="H72" s="216"/>
      <c r="I72" s="63"/>
      <c r="J72" s="148"/>
      <c r="K72" s="148"/>
      <c r="L72" s="331"/>
      <c r="M72" s="332"/>
      <c r="N72" s="331"/>
      <c r="O72" s="332"/>
      <c r="P72" s="209"/>
      <c r="Q72" s="209"/>
      <c r="R72" s="209"/>
      <c r="S72" s="209"/>
      <c r="T72" s="209"/>
    </row>
    <row r="73" spans="2:20" ht="21.6" customHeight="1" thickBot="1" x14ac:dyDescent="0.35">
      <c r="B73" s="50" t="s">
        <v>605</v>
      </c>
      <c r="C73" s="155">
        <v>8808030</v>
      </c>
      <c r="D73" s="155">
        <v>0</v>
      </c>
      <c r="E73" s="155">
        <v>0</v>
      </c>
      <c r="F73" s="218">
        <v>8808030</v>
      </c>
      <c r="G73" s="63"/>
      <c r="H73" s="216"/>
      <c r="I73" s="63"/>
      <c r="J73" s="148"/>
      <c r="K73" s="148"/>
      <c r="L73" s="331"/>
      <c r="M73" s="332"/>
      <c r="N73" s="331"/>
      <c r="O73" s="332"/>
      <c r="P73" s="209"/>
      <c r="Q73" s="209"/>
      <c r="R73" s="209"/>
      <c r="S73" s="209"/>
      <c r="T73" s="209"/>
    </row>
    <row r="74" spans="2:20" ht="21.6" customHeight="1" thickBot="1" x14ac:dyDescent="0.35">
      <c r="B74" s="50" t="s">
        <v>533</v>
      </c>
      <c r="C74" s="155">
        <v>160505290</v>
      </c>
      <c r="D74" s="155">
        <v>3341025</v>
      </c>
      <c r="E74" s="155">
        <v>799800</v>
      </c>
      <c r="F74" s="218">
        <v>164646115</v>
      </c>
      <c r="G74" s="63"/>
      <c r="H74" s="216"/>
      <c r="I74" s="63"/>
      <c r="J74" s="148"/>
      <c r="K74" s="148"/>
      <c r="L74" s="331"/>
      <c r="M74" s="332"/>
      <c r="N74" s="331"/>
      <c r="O74" s="332"/>
      <c r="P74" s="209"/>
      <c r="Q74" s="209"/>
      <c r="R74" s="209"/>
      <c r="S74" s="209"/>
      <c r="T74" s="209"/>
    </row>
    <row r="75" spans="2:20" ht="21.6" customHeight="1" thickBot="1" x14ac:dyDescent="0.35">
      <c r="B75" s="50" t="s">
        <v>606</v>
      </c>
      <c r="C75" s="155">
        <v>481275</v>
      </c>
      <c r="D75" s="155">
        <v>0</v>
      </c>
      <c r="E75" s="155">
        <v>0</v>
      </c>
      <c r="F75" s="218">
        <v>481275</v>
      </c>
      <c r="G75" s="63"/>
      <c r="H75" s="216"/>
      <c r="I75" s="63"/>
      <c r="J75" s="148"/>
      <c r="K75" s="148"/>
      <c r="L75" s="331"/>
      <c r="M75" s="332"/>
      <c r="N75" s="331"/>
      <c r="O75" s="332"/>
      <c r="P75" s="332"/>
      <c r="Q75" s="209"/>
      <c r="R75" s="209"/>
      <c r="S75" s="209"/>
      <c r="T75" s="209"/>
    </row>
    <row r="76" spans="2:20" ht="21.6" customHeight="1" thickBot="1" x14ac:dyDescent="0.35">
      <c r="B76" s="50" t="s">
        <v>607</v>
      </c>
      <c r="C76" s="155">
        <v>1571584</v>
      </c>
      <c r="D76" s="155">
        <v>0</v>
      </c>
      <c r="E76" s="155">
        <v>0</v>
      </c>
      <c r="F76" s="218">
        <v>1571584</v>
      </c>
      <c r="G76" s="63"/>
      <c r="H76" s="216"/>
      <c r="I76" s="63"/>
      <c r="J76" s="148"/>
      <c r="K76" s="148"/>
      <c r="L76" s="331"/>
      <c r="M76" s="332"/>
      <c r="N76" s="331"/>
      <c r="O76" s="332"/>
      <c r="P76" s="209"/>
      <c r="Q76" s="209"/>
      <c r="R76" s="209"/>
      <c r="S76" s="209"/>
      <c r="T76" s="209"/>
    </row>
    <row r="77" spans="2:20" ht="15" thickBot="1" x14ac:dyDescent="0.35">
      <c r="B77" s="45" t="s">
        <v>17</v>
      </c>
      <c r="C77" s="156">
        <f>SUM(C64:C76)</f>
        <v>275286920</v>
      </c>
      <c r="D77" s="156">
        <f>SUM(D64:D76)</f>
        <v>3341025</v>
      </c>
      <c r="E77" s="156">
        <f>SUM(E64:E76)</f>
        <v>799800</v>
      </c>
      <c r="F77" s="156">
        <f>SUM(F64:F76)</f>
        <v>279427745</v>
      </c>
      <c r="G77" s="63"/>
      <c r="H77" s="63"/>
      <c r="I77" s="63"/>
      <c r="J77" s="148"/>
      <c r="K77" s="148"/>
      <c r="L77" s="148"/>
      <c r="M77" s="148"/>
      <c r="N77" s="148"/>
      <c r="O77" s="325"/>
    </row>
    <row r="78" spans="2:20" s="63" customFormat="1" x14ac:dyDescent="0.3">
      <c r="J78" s="148"/>
      <c r="K78" s="148"/>
      <c r="L78" s="148"/>
      <c r="M78" s="148"/>
      <c r="N78" s="148"/>
      <c r="O78" s="148"/>
    </row>
    <row r="79" spans="2:20" s="63" customFormat="1" x14ac:dyDescent="0.3">
      <c r="B79" s="217" t="s">
        <v>623</v>
      </c>
      <c r="J79" s="148"/>
      <c r="K79" s="148"/>
      <c r="L79" s="148"/>
      <c r="M79" s="148"/>
      <c r="N79" s="148"/>
      <c r="O79" s="148"/>
    </row>
    <row r="80" spans="2:20" s="63" customFormat="1" ht="15" thickBot="1" x14ac:dyDescent="0.35">
      <c r="J80" s="148"/>
      <c r="K80" s="148"/>
      <c r="L80" s="148"/>
      <c r="M80" s="148"/>
      <c r="N80" s="148"/>
      <c r="O80" s="148"/>
    </row>
    <row r="81" spans="2:18" s="63" customFormat="1" ht="48.6" thickBot="1" x14ac:dyDescent="0.35">
      <c r="B81" s="40" t="s">
        <v>75</v>
      </c>
      <c r="C81" s="41" t="s">
        <v>45</v>
      </c>
      <c r="D81" s="41" t="s">
        <v>46</v>
      </c>
      <c r="E81" s="41" t="s">
        <v>47</v>
      </c>
      <c r="F81" s="42" t="s">
        <v>48</v>
      </c>
      <c r="N81" s="148"/>
    </row>
    <row r="82" spans="2:18" s="63" customFormat="1" ht="15" thickBot="1" x14ac:dyDescent="0.35">
      <c r="B82" s="49" t="s">
        <v>612</v>
      </c>
      <c r="C82" s="155">
        <v>3450</v>
      </c>
      <c r="D82" s="155">
        <v>0</v>
      </c>
      <c r="E82" s="155">
        <v>0</v>
      </c>
      <c r="F82" s="218">
        <v>3450</v>
      </c>
    </row>
    <row r="83" spans="2:18" s="63" customFormat="1" ht="15" thickBot="1" x14ac:dyDescent="0.35">
      <c r="B83" s="49" t="s">
        <v>531</v>
      </c>
      <c r="C83" s="155">
        <v>1200920</v>
      </c>
      <c r="D83" s="155">
        <v>199080</v>
      </c>
      <c r="E83" s="155">
        <v>0</v>
      </c>
      <c r="F83" s="218">
        <v>1400000</v>
      </c>
    </row>
    <row r="84" spans="2:18" s="63" customFormat="1" ht="15" thickBot="1" x14ac:dyDescent="0.35">
      <c r="B84" s="49" t="s">
        <v>613</v>
      </c>
      <c r="C84" s="155">
        <v>1696080</v>
      </c>
      <c r="D84" s="155">
        <v>0</v>
      </c>
      <c r="E84" s="155">
        <v>0</v>
      </c>
      <c r="F84" s="218">
        <v>1696080</v>
      </c>
    </row>
    <row r="85" spans="2:18" s="63" customFormat="1" ht="15" thickBot="1" x14ac:dyDescent="0.35">
      <c r="B85" s="49" t="s">
        <v>614</v>
      </c>
      <c r="C85" s="155">
        <v>1589227.6</v>
      </c>
      <c r="D85" s="155">
        <v>0</v>
      </c>
      <c r="E85" s="155">
        <v>0</v>
      </c>
      <c r="F85" s="218">
        <v>1589227.6</v>
      </c>
    </row>
    <row r="86" spans="2:18" s="63" customFormat="1" ht="15" thickBot="1" x14ac:dyDescent="0.35">
      <c r="B86" s="49" t="s">
        <v>615</v>
      </c>
      <c r="C86" s="155">
        <v>1151134.92</v>
      </c>
      <c r="D86" s="155">
        <v>0</v>
      </c>
      <c r="E86" s="155">
        <v>0</v>
      </c>
      <c r="F86" s="218">
        <v>1151134.92</v>
      </c>
    </row>
    <row r="87" spans="2:18" s="63" customFormat="1" ht="15" thickBot="1" x14ac:dyDescent="0.35">
      <c r="B87" s="49" t="s">
        <v>616</v>
      </c>
      <c r="C87" s="155">
        <v>15275250</v>
      </c>
      <c r="D87" s="155">
        <v>0</v>
      </c>
      <c r="E87" s="155">
        <v>0</v>
      </c>
      <c r="F87" s="218">
        <v>15275250</v>
      </c>
    </row>
    <row r="88" spans="2:18" s="63" customFormat="1" ht="15" thickBot="1" x14ac:dyDescent="0.35">
      <c r="B88" s="49" t="s">
        <v>617</v>
      </c>
      <c r="C88" s="155">
        <v>15798630</v>
      </c>
      <c r="D88" s="155">
        <v>0</v>
      </c>
      <c r="E88" s="155">
        <v>0</v>
      </c>
      <c r="F88" s="218">
        <v>15798630</v>
      </c>
    </row>
    <row r="89" spans="2:18" s="63" customFormat="1" ht="15" thickBot="1" x14ac:dyDescent="0.35">
      <c r="B89" s="45" t="s">
        <v>17</v>
      </c>
      <c r="C89" s="156">
        <f>SUM(C82:C88)</f>
        <v>36714692.519999996</v>
      </c>
      <c r="D89" s="156">
        <f t="shared" ref="D89:F89" si="8">SUM(D82:D88)</f>
        <v>199080</v>
      </c>
      <c r="E89" s="156">
        <f t="shared" si="8"/>
        <v>0</v>
      </c>
      <c r="F89" s="156">
        <f t="shared" si="8"/>
        <v>36913772.519999996</v>
      </c>
    </row>
    <row r="90" spans="2:18" s="63" customFormat="1" x14ac:dyDescent="0.3"/>
    <row r="91" spans="2:18" s="63" customFormat="1" x14ac:dyDescent="0.3"/>
    <row r="92" spans="2:18" s="63" customFormat="1" x14ac:dyDescent="0.3">
      <c r="B92" s="217" t="s">
        <v>95</v>
      </c>
    </row>
    <row r="93" spans="2:18" s="63" customFormat="1" ht="15" thickBot="1" x14ac:dyDescent="0.35"/>
    <row r="94" spans="2:18" ht="48.6" thickBot="1" x14ac:dyDescent="0.35">
      <c r="B94" s="59" t="s">
        <v>75</v>
      </c>
      <c r="C94" s="60" t="s">
        <v>45</v>
      </c>
      <c r="D94" s="60" t="s">
        <v>46</v>
      </c>
      <c r="E94" s="60" t="s">
        <v>47</v>
      </c>
      <c r="F94" s="61" t="s">
        <v>48</v>
      </c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</row>
    <row r="95" spans="2:18" ht="15" thickBot="1" x14ac:dyDescent="0.35">
      <c r="B95" s="50" t="s">
        <v>94</v>
      </c>
      <c r="C95" s="155">
        <v>17617.599999999999</v>
      </c>
      <c r="D95" s="155">
        <v>0</v>
      </c>
      <c r="E95" s="155">
        <v>0</v>
      </c>
      <c r="F95" s="155">
        <v>17617.599999999999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</row>
    <row r="96" spans="2:18" ht="15" thickBot="1" x14ac:dyDescent="0.35">
      <c r="B96" s="50" t="s">
        <v>96</v>
      </c>
      <c r="C96" s="155">
        <v>120600</v>
      </c>
      <c r="D96" s="155">
        <v>0</v>
      </c>
      <c r="E96" s="155">
        <v>0</v>
      </c>
      <c r="F96" s="155">
        <v>120600</v>
      </c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</row>
    <row r="97" spans="2:18" ht="15" thickBot="1" x14ac:dyDescent="0.35">
      <c r="B97" s="43" t="s">
        <v>97</v>
      </c>
      <c r="C97" s="155">
        <v>170170</v>
      </c>
      <c r="D97" s="155">
        <v>0</v>
      </c>
      <c r="E97" s="155">
        <v>0</v>
      </c>
      <c r="F97" s="155">
        <v>170170</v>
      </c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</row>
    <row r="98" spans="2:18" ht="15" thickBot="1" x14ac:dyDescent="0.35">
      <c r="B98" s="45" t="s">
        <v>17</v>
      </c>
      <c r="C98" s="156">
        <f>C95+C96+C97</f>
        <v>308387.59999999998</v>
      </c>
      <c r="D98" s="156">
        <f t="shared" ref="D98:F98" si="9">D95+D96+D97</f>
        <v>0</v>
      </c>
      <c r="E98" s="156">
        <f t="shared" si="9"/>
        <v>0</v>
      </c>
      <c r="F98" s="156">
        <f t="shared" si="9"/>
        <v>308387.59999999998</v>
      </c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</row>
    <row r="99" spans="2:18" s="63" customFormat="1" x14ac:dyDescent="0.3"/>
    <row r="100" spans="2:18" s="63" customFormat="1" x14ac:dyDescent="0.3"/>
    <row r="101" spans="2:18" s="63" customFormat="1" x14ac:dyDescent="0.3">
      <c r="B101" s="217" t="s">
        <v>804</v>
      </c>
    </row>
    <row r="102" spans="2:18" s="63" customFormat="1" ht="15" thickBot="1" x14ac:dyDescent="0.35"/>
    <row r="103" spans="2:18" s="63" customFormat="1" ht="48.6" thickBot="1" x14ac:dyDescent="0.35">
      <c r="B103" s="59" t="s">
        <v>75</v>
      </c>
      <c r="C103" s="60" t="s">
        <v>45</v>
      </c>
      <c r="D103" s="60" t="s">
        <v>46</v>
      </c>
      <c r="E103" s="60" t="s">
        <v>47</v>
      </c>
      <c r="F103" s="61" t="s">
        <v>48</v>
      </c>
    </row>
    <row r="104" spans="2:18" s="63" customFormat="1" ht="15" thickBot="1" x14ac:dyDescent="0.35">
      <c r="B104" s="50" t="s">
        <v>733</v>
      </c>
      <c r="C104" s="155">
        <v>18242980.149999999</v>
      </c>
      <c r="D104" s="155">
        <v>0</v>
      </c>
      <c r="E104" s="155">
        <v>0</v>
      </c>
      <c r="F104" s="155">
        <f>C104+D104+E104</f>
        <v>18242980.149999999</v>
      </c>
    </row>
    <row r="105" spans="2:18" s="63" customFormat="1" ht="15" thickBot="1" x14ac:dyDescent="0.35">
      <c r="B105" s="45" t="s">
        <v>17</v>
      </c>
      <c r="C105" s="156">
        <f>C104</f>
        <v>18242980.149999999</v>
      </c>
      <c r="D105" s="156">
        <f t="shared" ref="D105:F105" si="10">D104</f>
        <v>0</v>
      </c>
      <c r="E105" s="156">
        <f t="shared" si="10"/>
        <v>0</v>
      </c>
      <c r="F105" s="156">
        <f t="shared" si="10"/>
        <v>18242980.149999999</v>
      </c>
    </row>
    <row r="106" spans="2:18" s="63" customFormat="1" x14ac:dyDescent="0.3"/>
    <row r="107" spans="2:18" s="63" customFormat="1" x14ac:dyDescent="0.3"/>
    <row r="108" spans="2:18" s="63" customFormat="1" x14ac:dyDescent="0.3"/>
    <row r="109" spans="2:18" s="63" customFormat="1" x14ac:dyDescent="0.3"/>
    <row r="110" spans="2:18" s="63" customFormat="1" ht="15" customHeight="1" x14ac:dyDescent="0.3"/>
    <row r="111" spans="2:18" s="63" customFormat="1" ht="15" customHeight="1" x14ac:dyDescent="0.3"/>
    <row r="112" spans="2:18" s="63" customFormat="1" x14ac:dyDescent="0.3"/>
    <row r="113" s="63" customFormat="1" x14ac:dyDescent="0.3"/>
    <row r="114" s="63" customFormat="1" x14ac:dyDescent="0.3"/>
    <row r="115" s="63" customFormat="1" x14ac:dyDescent="0.3"/>
    <row r="116" s="63" customFormat="1" x14ac:dyDescent="0.3"/>
    <row r="117" s="63" customFormat="1" x14ac:dyDescent="0.3"/>
    <row r="118" s="63" customFormat="1" x14ac:dyDescent="0.3"/>
    <row r="119" s="63" customFormat="1" x14ac:dyDescent="0.3"/>
    <row r="120" s="63" customFormat="1" x14ac:dyDescent="0.3"/>
    <row r="121" s="63" customFormat="1" x14ac:dyDescent="0.3"/>
    <row r="122" s="63" customFormat="1" x14ac:dyDescent="0.3"/>
    <row r="123" s="63" customFormat="1" x14ac:dyDescent="0.3"/>
    <row r="124" s="63" customFormat="1" x14ac:dyDescent="0.3"/>
    <row r="125" s="63" customFormat="1" x14ac:dyDescent="0.3"/>
    <row r="126" s="63" customFormat="1" x14ac:dyDescent="0.3"/>
    <row r="127" s="63" customFormat="1" x14ac:dyDescent="0.3"/>
    <row r="128" s="63" customFormat="1" x14ac:dyDescent="0.3"/>
    <row r="129" s="63" customFormat="1" x14ac:dyDescent="0.3"/>
    <row r="130" s="63" customFormat="1" x14ac:dyDescent="0.3"/>
    <row r="131" s="63" customFormat="1" x14ac:dyDescent="0.3"/>
    <row r="132" s="63" customFormat="1" x14ac:dyDescent="0.3"/>
    <row r="133" s="63" customFormat="1" x14ac:dyDescent="0.3"/>
    <row r="134" s="63" customFormat="1" x14ac:dyDescent="0.3"/>
    <row r="135" s="63" customFormat="1" x14ac:dyDescent="0.3"/>
    <row r="136" s="63" customFormat="1" x14ac:dyDescent="0.3"/>
    <row r="137" s="63" customFormat="1" x14ac:dyDescent="0.3"/>
    <row r="138" s="63" customFormat="1" x14ac:dyDescent="0.3"/>
    <row r="139" s="63" customFormat="1" x14ac:dyDescent="0.3"/>
    <row r="140" s="63" customFormat="1" x14ac:dyDescent="0.3"/>
    <row r="141" s="63" customFormat="1" x14ac:dyDescent="0.3"/>
    <row r="142" s="63" customFormat="1" x14ac:dyDescent="0.3"/>
    <row r="143" s="63" customFormat="1" x14ac:dyDescent="0.3"/>
    <row r="144" s="63" customFormat="1" x14ac:dyDescent="0.3"/>
    <row r="145" s="63" customFormat="1" x14ac:dyDescent="0.3"/>
    <row r="146" s="63" customFormat="1" x14ac:dyDescent="0.3"/>
    <row r="147" s="63" customFormat="1" x14ac:dyDescent="0.3"/>
    <row r="148" s="63" customFormat="1" x14ac:dyDescent="0.3"/>
    <row r="149" s="63" customFormat="1" x14ac:dyDescent="0.3"/>
    <row r="150" s="63" customFormat="1" x14ac:dyDescent="0.3"/>
    <row r="151" s="63" customFormat="1" x14ac:dyDescent="0.3"/>
    <row r="152" s="63" customFormat="1" x14ac:dyDescent="0.3"/>
    <row r="153" s="63" customFormat="1" x14ac:dyDescent="0.3"/>
    <row r="154" s="63" customFormat="1" x14ac:dyDescent="0.3"/>
    <row r="155" s="63" customFormat="1" x14ac:dyDescent="0.3"/>
    <row r="156" s="63" customFormat="1" x14ac:dyDescent="0.3"/>
    <row r="157" s="63" customFormat="1" x14ac:dyDescent="0.3"/>
    <row r="158" s="63" customFormat="1" x14ac:dyDescent="0.3"/>
    <row r="159" s="63" customFormat="1" x14ac:dyDescent="0.3"/>
    <row r="160" s="63" customFormat="1" x14ac:dyDescent="0.3"/>
    <row r="161" s="63" customFormat="1" x14ac:dyDescent="0.3"/>
    <row r="162" s="63" customFormat="1" x14ac:dyDescent="0.3"/>
    <row r="163" s="63" customFormat="1" x14ac:dyDescent="0.3"/>
    <row r="164" s="63" customFormat="1" x14ac:dyDescent="0.3"/>
    <row r="165" s="63" customFormat="1" x14ac:dyDescent="0.3"/>
    <row r="166" s="63" customFormat="1" x14ac:dyDescent="0.3"/>
    <row r="167" s="63" customFormat="1" x14ac:dyDescent="0.3"/>
    <row r="168" s="63" customFormat="1" x14ac:dyDescent="0.3"/>
    <row r="169" s="63" customFormat="1" x14ac:dyDescent="0.3"/>
    <row r="170" s="63" customFormat="1" x14ac:dyDescent="0.3"/>
    <row r="171" s="63" customFormat="1" x14ac:dyDescent="0.3"/>
    <row r="172" s="63" customFormat="1" x14ac:dyDescent="0.3"/>
    <row r="173" s="63" customFormat="1" x14ac:dyDescent="0.3"/>
    <row r="174" s="63" customFormat="1" x14ac:dyDescent="0.3"/>
    <row r="175" s="63" customFormat="1" x14ac:dyDescent="0.3"/>
    <row r="176" s="63" customFormat="1" x14ac:dyDescent="0.3"/>
    <row r="177" s="63" customFormat="1" x14ac:dyDescent="0.3"/>
    <row r="178" s="63" customFormat="1" x14ac:dyDescent="0.3"/>
    <row r="179" s="63" customFormat="1" x14ac:dyDescent="0.3"/>
    <row r="180" s="63" customFormat="1" x14ac:dyDescent="0.3"/>
    <row r="181" s="63" customFormat="1" x14ac:dyDescent="0.3"/>
    <row r="182" s="63" customFormat="1" x14ac:dyDescent="0.3"/>
    <row r="183" s="63" customFormat="1" x14ac:dyDescent="0.3"/>
    <row r="184" s="63" customFormat="1" x14ac:dyDescent="0.3"/>
    <row r="185" s="63" customFormat="1" x14ac:dyDescent="0.3"/>
    <row r="186" s="63" customFormat="1" x14ac:dyDescent="0.3"/>
    <row r="187" s="63" customFormat="1" x14ac:dyDescent="0.3"/>
    <row r="188" s="63" customFormat="1" x14ac:dyDescent="0.3"/>
    <row r="189" s="63" customFormat="1" x14ac:dyDescent="0.3"/>
    <row r="190" s="63" customFormat="1" x14ac:dyDescent="0.3"/>
    <row r="191" s="63" customFormat="1" x14ac:dyDescent="0.3"/>
    <row r="192" s="63" customFormat="1" x14ac:dyDescent="0.3"/>
    <row r="193" s="63" customFormat="1" x14ac:dyDescent="0.3"/>
    <row r="194" s="63" customFormat="1" x14ac:dyDescent="0.3"/>
    <row r="195" s="63" customFormat="1" x14ac:dyDescent="0.3"/>
    <row r="196" s="63" customFormat="1" x14ac:dyDescent="0.3"/>
    <row r="197" s="63" customFormat="1" x14ac:dyDescent="0.3"/>
    <row r="198" s="63" customFormat="1" x14ac:dyDescent="0.3"/>
    <row r="199" s="63" customFormat="1" x14ac:dyDescent="0.3"/>
    <row r="200" s="63" customFormat="1" x14ac:dyDescent="0.3"/>
    <row r="201" s="63" customFormat="1" x14ac:dyDescent="0.3"/>
    <row r="202" s="63" customFormat="1" x14ac:dyDescent="0.3"/>
    <row r="203" s="63" customFormat="1" x14ac:dyDescent="0.3"/>
    <row r="204" s="63" customFormat="1" x14ac:dyDescent="0.3"/>
    <row r="205" s="63" customFormat="1" x14ac:dyDescent="0.3"/>
    <row r="206" s="63" customFormat="1" x14ac:dyDescent="0.3"/>
    <row r="207" s="63" customFormat="1" x14ac:dyDescent="0.3"/>
    <row r="208" s="63" customFormat="1" x14ac:dyDescent="0.3"/>
    <row r="209" s="63" customFormat="1" x14ac:dyDescent="0.3"/>
    <row r="210" s="63" customFormat="1" x14ac:dyDescent="0.3"/>
    <row r="211" s="63" customFormat="1" x14ac:dyDescent="0.3"/>
    <row r="212" s="63" customFormat="1" x14ac:dyDescent="0.3"/>
    <row r="213" s="63" customFormat="1" x14ac:dyDescent="0.3"/>
    <row r="214" s="63" customFormat="1" x14ac:dyDescent="0.3"/>
    <row r="215" s="63" customFormat="1" x14ac:dyDescent="0.3"/>
    <row r="216" s="63" customFormat="1" x14ac:dyDescent="0.3"/>
    <row r="217" s="63" customFormat="1" x14ac:dyDescent="0.3"/>
    <row r="218" s="63" customFormat="1" x14ac:dyDescent="0.3"/>
    <row r="219" s="63" customFormat="1" x14ac:dyDescent="0.3"/>
    <row r="220" s="63" customFormat="1" x14ac:dyDescent="0.3"/>
    <row r="221" s="63" customFormat="1" x14ac:dyDescent="0.3"/>
    <row r="222" s="63" customFormat="1" x14ac:dyDescent="0.3"/>
    <row r="223" s="63" customFormat="1" x14ac:dyDescent="0.3"/>
    <row r="224" s="63" customFormat="1" x14ac:dyDescent="0.3"/>
    <row r="225" spans="7:14" s="63" customFormat="1" x14ac:dyDescent="0.3"/>
    <row r="226" spans="7:14" s="63" customFormat="1" x14ac:dyDescent="0.3"/>
    <row r="227" spans="7:14" s="63" customFormat="1" x14ac:dyDescent="0.3"/>
    <row r="228" spans="7:14" s="63" customFormat="1" x14ac:dyDescent="0.3"/>
    <row r="229" spans="7:14" s="63" customFormat="1" x14ac:dyDescent="0.3"/>
    <row r="230" spans="7:14" s="63" customFormat="1" x14ac:dyDescent="0.3"/>
    <row r="231" spans="7:14" s="63" customFormat="1" x14ac:dyDescent="0.3"/>
    <row r="232" spans="7:14" s="63" customFormat="1" x14ac:dyDescent="0.3"/>
    <row r="233" spans="7:14" x14ac:dyDescent="0.3">
      <c r="G233" s="63"/>
      <c r="H233" s="63"/>
      <c r="I233" s="63"/>
      <c r="J233" s="63"/>
      <c r="K233" s="63"/>
      <c r="L233" s="63"/>
      <c r="M233" s="63"/>
      <c r="N233" s="63"/>
    </row>
    <row r="234" spans="7:14" x14ac:dyDescent="0.3">
      <c r="G234" s="63"/>
      <c r="H234" s="63"/>
      <c r="I234" s="63"/>
      <c r="J234" s="63"/>
      <c r="K234" s="63"/>
      <c r="L234" s="63"/>
      <c r="M234" s="63"/>
      <c r="N234" s="63"/>
    </row>
    <row r="235" spans="7:14" x14ac:dyDescent="0.3">
      <c r="G235" s="63"/>
      <c r="H235" s="63"/>
      <c r="I235" s="63"/>
      <c r="J235" s="63"/>
      <c r="K235" s="63"/>
      <c r="L235" s="63"/>
      <c r="M235" s="63"/>
      <c r="N235" s="63"/>
    </row>
    <row r="236" spans="7:14" x14ac:dyDescent="0.3">
      <c r="G236" s="63"/>
      <c r="H236" s="63"/>
      <c r="I236" s="63"/>
      <c r="J236" s="63"/>
      <c r="K236" s="63"/>
      <c r="L236" s="63"/>
      <c r="M236" s="63"/>
      <c r="N236" s="63"/>
    </row>
    <row r="237" spans="7:14" x14ac:dyDescent="0.3">
      <c r="G237" s="63"/>
      <c r="H237" s="63"/>
      <c r="I237" s="63"/>
      <c r="J237" s="63"/>
      <c r="K237" s="63"/>
      <c r="L237" s="63"/>
      <c r="M237" s="63"/>
      <c r="N237" s="63"/>
    </row>
    <row r="238" spans="7:14" x14ac:dyDescent="0.3">
      <c r="G238" s="63"/>
      <c r="H238" s="63"/>
      <c r="I238" s="63"/>
      <c r="J238" s="63"/>
      <c r="K238" s="63"/>
      <c r="L238" s="63"/>
      <c r="M238" s="63"/>
      <c r="N238" s="63"/>
    </row>
    <row r="239" spans="7:14" x14ac:dyDescent="0.3">
      <c r="G239" s="63"/>
      <c r="H239" s="63"/>
      <c r="I239" s="63"/>
      <c r="J239" s="63"/>
      <c r="K239" s="63"/>
      <c r="L239" s="63"/>
      <c r="M239" s="63"/>
      <c r="N239" s="63"/>
    </row>
    <row r="240" spans="7:14" x14ac:dyDescent="0.3">
      <c r="G240" s="63"/>
      <c r="H240" s="63"/>
      <c r="I240" s="63"/>
      <c r="J240" s="63"/>
      <c r="K240" s="63"/>
      <c r="L240" s="63"/>
      <c r="M240" s="63"/>
      <c r="N240" s="63"/>
    </row>
    <row r="241" spans="7:14" x14ac:dyDescent="0.3">
      <c r="G241" s="63"/>
      <c r="H241" s="63"/>
      <c r="I241" s="63"/>
      <c r="J241" s="63"/>
      <c r="K241" s="63"/>
      <c r="L241" s="63"/>
      <c r="M241" s="63"/>
      <c r="N241" s="63"/>
    </row>
    <row r="242" spans="7:14" x14ac:dyDescent="0.3">
      <c r="G242" s="63"/>
      <c r="H242" s="63"/>
      <c r="I242" s="63"/>
      <c r="J242" s="63"/>
      <c r="K242" s="63"/>
      <c r="L242" s="63"/>
      <c r="M242" s="63"/>
      <c r="N242" s="63"/>
    </row>
    <row r="243" spans="7:14" x14ac:dyDescent="0.3">
      <c r="G243" s="63"/>
      <c r="H243" s="63"/>
      <c r="I243" s="63"/>
      <c r="J243" s="63"/>
      <c r="K243" s="63"/>
      <c r="L243" s="63"/>
      <c r="M243" s="63"/>
      <c r="N243" s="63"/>
    </row>
    <row r="244" spans="7:14" x14ac:dyDescent="0.3">
      <c r="G244" s="63"/>
      <c r="H244" s="63"/>
      <c r="I244" s="63"/>
      <c r="J244" s="63"/>
      <c r="K244" s="63"/>
      <c r="L244" s="63"/>
      <c r="M244" s="63"/>
      <c r="N244" s="63"/>
    </row>
    <row r="245" spans="7:14" x14ac:dyDescent="0.3">
      <c r="G245" s="63"/>
      <c r="H245" s="63"/>
      <c r="I245" s="63"/>
      <c r="J245" s="63"/>
      <c r="K245" s="63"/>
      <c r="L245" s="63"/>
      <c r="M245" s="63"/>
      <c r="N245" s="63"/>
    </row>
    <row r="246" spans="7:14" x14ac:dyDescent="0.3">
      <c r="G246" s="63"/>
      <c r="H246" s="63"/>
      <c r="I246" s="63"/>
      <c r="J246" s="63"/>
      <c r="K246" s="63"/>
      <c r="L246" s="63"/>
      <c r="M246" s="63"/>
      <c r="N246" s="63"/>
    </row>
    <row r="247" spans="7:14" x14ac:dyDescent="0.3">
      <c r="G247" s="63"/>
      <c r="H247" s="63"/>
      <c r="I247" s="63"/>
      <c r="J247" s="63"/>
      <c r="K247" s="63"/>
      <c r="L247" s="63"/>
      <c r="M247" s="63"/>
      <c r="N247" s="63"/>
    </row>
    <row r="248" spans="7:14" x14ac:dyDescent="0.3">
      <c r="G248" s="63"/>
      <c r="H248" s="63"/>
      <c r="I248" s="63"/>
      <c r="J248" s="63"/>
      <c r="K248" s="63"/>
      <c r="L248" s="63"/>
      <c r="M248" s="63"/>
      <c r="N248" s="63"/>
    </row>
    <row r="249" spans="7:14" x14ac:dyDescent="0.3">
      <c r="G249" s="63"/>
      <c r="H249" s="63"/>
      <c r="I249" s="63"/>
      <c r="J249" s="63"/>
      <c r="K249" s="63"/>
      <c r="L249" s="63"/>
      <c r="M249" s="63"/>
      <c r="N249" s="63"/>
    </row>
    <row r="250" spans="7:14" x14ac:dyDescent="0.3">
      <c r="G250" s="63"/>
      <c r="H250" s="63"/>
      <c r="I250" s="63"/>
      <c r="J250" s="63"/>
      <c r="K250" s="63"/>
      <c r="L250" s="63"/>
      <c r="M250" s="63"/>
      <c r="N250" s="63"/>
    </row>
    <row r="251" spans="7:14" x14ac:dyDescent="0.3">
      <c r="G251" s="63"/>
      <c r="H251" s="63"/>
      <c r="I251" s="63"/>
      <c r="J251" s="63"/>
      <c r="K251" s="63"/>
      <c r="L251" s="63"/>
      <c r="M251" s="63"/>
      <c r="N251" s="63"/>
    </row>
    <row r="252" spans="7:14" x14ac:dyDescent="0.3">
      <c r="G252" s="63"/>
      <c r="H252" s="63"/>
      <c r="I252" s="63"/>
      <c r="J252" s="63"/>
      <c r="K252" s="63"/>
      <c r="L252" s="63"/>
      <c r="M252" s="63"/>
      <c r="N252" s="63"/>
    </row>
    <row r="253" spans="7:14" x14ac:dyDescent="0.3">
      <c r="G253" s="63"/>
      <c r="H253" s="63"/>
      <c r="I253" s="63"/>
      <c r="J253" s="63"/>
      <c r="K253" s="63"/>
      <c r="L253" s="63"/>
      <c r="M253" s="63"/>
      <c r="N253" s="63"/>
    </row>
    <row r="254" spans="7:14" x14ac:dyDescent="0.3">
      <c r="G254" s="63"/>
      <c r="H254" s="63"/>
      <c r="I254" s="63"/>
      <c r="J254" s="63"/>
      <c r="K254" s="63"/>
      <c r="L254" s="63"/>
      <c r="M254" s="63"/>
      <c r="N254" s="63"/>
    </row>
    <row r="255" spans="7:14" x14ac:dyDescent="0.3">
      <c r="G255" s="63"/>
      <c r="H255" s="63"/>
      <c r="I255" s="63"/>
      <c r="J255" s="63"/>
      <c r="K255" s="63"/>
      <c r="L255" s="63"/>
      <c r="M255" s="63"/>
      <c r="N255" s="63"/>
    </row>
    <row r="256" spans="7:14" x14ac:dyDescent="0.3">
      <c r="G256" s="63"/>
      <c r="H256" s="63"/>
      <c r="I256" s="63"/>
      <c r="J256" s="63"/>
      <c r="K256" s="63"/>
      <c r="L256" s="63"/>
      <c r="M256" s="63"/>
      <c r="N256" s="63"/>
    </row>
    <row r="257" spans="7:14" x14ac:dyDescent="0.3">
      <c r="G257" s="63"/>
      <c r="H257" s="63"/>
      <c r="I257" s="63"/>
      <c r="J257" s="63"/>
      <c r="K257" s="63"/>
      <c r="L257" s="63"/>
      <c r="M257" s="63"/>
      <c r="N257" s="63"/>
    </row>
    <row r="258" spans="7:14" x14ac:dyDescent="0.3">
      <c r="G258" s="63"/>
      <c r="H258" s="63"/>
      <c r="I258" s="63"/>
      <c r="J258" s="63"/>
      <c r="K258" s="63"/>
      <c r="L258" s="63"/>
      <c r="M258" s="63"/>
      <c r="N258" s="63"/>
    </row>
    <row r="259" spans="7:14" x14ac:dyDescent="0.3">
      <c r="G259" s="63"/>
      <c r="H259" s="63"/>
      <c r="I259" s="63"/>
      <c r="J259" s="63"/>
      <c r="K259" s="63"/>
      <c r="L259" s="63"/>
      <c r="M259" s="63"/>
      <c r="N259" s="63"/>
    </row>
    <row r="260" spans="7:14" x14ac:dyDescent="0.3">
      <c r="G260" s="63"/>
      <c r="H260" s="63"/>
      <c r="I260" s="63"/>
      <c r="J260" s="63"/>
      <c r="K260" s="63"/>
      <c r="L260" s="63"/>
      <c r="M260" s="63"/>
      <c r="N260" s="63"/>
    </row>
    <row r="261" spans="7:14" x14ac:dyDescent="0.3">
      <c r="G261" s="63"/>
      <c r="H261" s="63"/>
      <c r="I261" s="63"/>
      <c r="J261" s="63"/>
      <c r="K261" s="63"/>
      <c r="L261" s="63"/>
      <c r="M261" s="63"/>
      <c r="N261" s="63"/>
    </row>
    <row r="262" spans="7:14" x14ac:dyDescent="0.3">
      <c r="G262" s="63"/>
      <c r="H262" s="63"/>
      <c r="I262" s="63"/>
      <c r="J262" s="63"/>
      <c r="K262" s="63"/>
      <c r="L262" s="63"/>
      <c r="M262" s="63"/>
      <c r="N262" s="63"/>
    </row>
    <row r="263" spans="7:14" x14ac:dyDescent="0.3">
      <c r="G263" s="63"/>
      <c r="H263" s="63"/>
      <c r="I263" s="63"/>
      <c r="J263" s="63"/>
      <c r="K263" s="63"/>
      <c r="L263" s="63"/>
      <c r="M263" s="63"/>
      <c r="N263" s="63"/>
    </row>
    <row r="264" spans="7:14" x14ac:dyDescent="0.3">
      <c r="G264" s="63"/>
      <c r="H264" s="63"/>
      <c r="I264" s="63"/>
      <c r="J264" s="63"/>
      <c r="K264" s="63"/>
      <c r="L264" s="63"/>
      <c r="M264" s="63"/>
      <c r="N264" s="63"/>
    </row>
    <row r="265" spans="7:14" x14ac:dyDescent="0.3">
      <c r="G265" s="63"/>
      <c r="H265" s="63"/>
      <c r="I265" s="63"/>
      <c r="J265" s="63"/>
      <c r="K265" s="63"/>
      <c r="L265" s="63"/>
      <c r="M265" s="63"/>
      <c r="N265" s="63"/>
    </row>
    <row r="266" spans="7:14" x14ac:dyDescent="0.3">
      <c r="G266" s="63"/>
      <c r="H266" s="63"/>
      <c r="I266" s="63"/>
      <c r="J266" s="63"/>
      <c r="K266" s="63"/>
      <c r="L266" s="63"/>
      <c r="M266" s="63"/>
      <c r="N266" s="63"/>
    </row>
    <row r="267" spans="7:14" x14ac:dyDescent="0.3">
      <c r="G267" s="63"/>
      <c r="H267" s="63"/>
      <c r="I267" s="63"/>
      <c r="J267" s="63"/>
      <c r="K267" s="63"/>
      <c r="L267" s="63"/>
      <c r="M267" s="63"/>
      <c r="N267" s="63"/>
    </row>
    <row r="268" spans="7:14" x14ac:dyDescent="0.3">
      <c r="G268" s="63"/>
      <c r="H268" s="63"/>
      <c r="I268" s="63"/>
      <c r="J268" s="63"/>
      <c r="K268" s="63"/>
      <c r="L268" s="63"/>
      <c r="M268" s="63"/>
      <c r="N268" s="63"/>
    </row>
    <row r="269" spans="7:14" x14ac:dyDescent="0.3">
      <c r="G269" s="63"/>
      <c r="H269" s="63"/>
      <c r="I269" s="63"/>
      <c r="J269" s="63"/>
      <c r="K269" s="63"/>
      <c r="L269" s="63"/>
      <c r="M269" s="63"/>
      <c r="N269" s="63"/>
    </row>
    <row r="270" spans="7:14" x14ac:dyDescent="0.3">
      <c r="G270" s="63"/>
      <c r="H270" s="63"/>
      <c r="I270" s="63"/>
      <c r="J270" s="63"/>
      <c r="K270" s="63"/>
      <c r="L270" s="63"/>
      <c r="M270" s="63"/>
      <c r="N270" s="63"/>
    </row>
    <row r="271" spans="7:14" x14ac:dyDescent="0.3">
      <c r="G271" s="63"/>
      <c r="H271" s="63"/>
      <c r="I271" s="63"/>
      <c r="J271" s="63"/>
      <c r="K271" s="63"/>
      <c r="L271" s="63"/>
      <c r="M271" s="63"/>
      <c r="N271" s="63"/>
    </row>
    <row r="272" spans="7:14" x14ac:dyDescent="0.3">
      <c r="G272" s="63"/>
      <c r="H272" s="63"/>
      <c r="I272" s="63"/>
      <c r="J272" s="63"/>
      <c r="K272" s="63"/>
      <c r="L272" s="63"/>
      <c r="M272" s="63"/>
      <c r="N272" s="63"/>
    </row>
    <row r="273" spans="7:14" x14ac:dyDescent="0.3">
      <c r="G273" s="63"/>
      <c r="H273" s="63"/>
      <c r="I273" s="63"/>
      <c r="J273" s="63"/>
      <c r="K273" s="63"/>
      <c r="L273" s="63"/>
      <c r="M273" s="63"/>
      <c r="N273" s="63"/>
    </row>
    <row r="274" spans="7:14" x14ac:dyDescent="0.3">
      <c r="G274" s="63"/>
      <c r="H274" s="63"/>
      <c r="I274" s="63"/>
      <c r="J274" s="63"/>
      <c r="K274" s="63"/>
      <c r="L274" s="63"/>
      <c r="M274" s="63"/>
      <c r="N274" s="63"/>
    </row>
    <row r="275" spans="7:14" x14ac:dyDescent="0.3">
      <c r="G275" s="63"/>
      <c r="H275" s="63"/>
      <c r="I275" s="63"/>
      <c r="J275" s="63"/>
      <c r="K275" s="63"/>
      <c r="L275" s="63"/>
      <c r="M275" s="63"/>
      <c r="N275" s="63"/>
    </row>
    <row r="276" spans="7:14" x14ac:dyDescent="0.3">
      <c r="G276" s="63"/>
      <c r="H276" s="63"/>
      <c r="I276" s="63"/>
      <c r="J276" s="63"/>
      <c r="K276" s="63"/>
      <c r="L276" s="63"/>
      <c r="M276" s="63"/>
      <c r="N276" s="63"/>
    </row>
    <row r="277" spans="7:14" x14ac:dyDescent="0.3">
      <c r="G277" s="63"/>
      <c r="H277" s="63"/>
      <c r="I277" s="63"/>
      <c r="J277" s="63"/>
      <c r="K277" s="63"/>
      <c r="L277" s="63"/>
      <c r="M277" s="63"/>
      <c r="N277" s="63"/>
    </row>
    <row r="278" spans="7:14" x14ac:dyDescent="0.3">
      <c r="G278" s="63"/>
      <c r="H278" s="63"/>
      <c r="I278" s="63"/>
      <c r="J278" s="63"/>
      <c r="K278" s="63"/>
      <c r="L278" s="63"/>
      <c r="M278" s="63"/>
      <c r="N278" s="63"/>
    </row>
    <row r="279" spans="7:14" x14ac:dyDescent="0.3">
      <c r="G279" s="63"/>
      <c r="H279" s="63"/>
      <c r="I279" s="63"/>
      <c r="J279" s="63"/>
      <c r="K279" s="63"/>
      <c r="L279" s="63"/>
      <c r="M279" s="63"/>
      <c r="N279" s="63"/>
    </row>
    <row r="280" spans="7:14" x14ac:dyDescent="0.3">
      <c r="G280" s="63"/>
      <c r="H280" s="63"/>
      <c r="I280" s="63"/>
      <c r="J280" s="63"/>
      <c r="K280" s="63"/>
      <c r="L280" s="63"/>
      <c r="M280" s="63"/>
      <c r="N280" s="63"/>
    </row>
    <row r="281" spans="7:14" x14ac:dyDescent="0.3">
      <c r="G281" s="63"/>
      <c r="H281" s="63"/>
      <c r="I281" s="63"/>
      <c r="J281" s="63"/>
      <c r="K281" s="63"/>
      <c r="L281" s="63"/>
      <c r="M281" s="63"/>
      <c r="N281" s="63"/>
    </row>
    <row r="282" spans="7:14" x14ac:dyDescent="0.3">
      <c r="G282" s="63"/>
      <c r="H282" s="63"/>
      <c r="I282" s="63"/>
      <c r="J282" s="63"/>
      <c r="K282" s="63"/>
      <c r="L282" s="63"/>
      <c r="M282" s="63"/>
      <c r="N282" s="63"/>
    </row>
    <row r="283" spans="7:14" x14ac:dyDescent="0.3">
      <c r="G283" s="63"/>
      <c r="H283" s="63"/>
      <c r="I283" s="63"/>
      <c r="J283" s="63"/>
      <c r="K283" s="63"/>
      <c r="L283" s="63"/>
      <c r="M283" s="63"/>
      <c r="N283" s="63"/>
    </row>
  </sheetData>
  <sheetProtection algorithmName="SHA-512" hashValue="ngxD+q70RgfpNXmn6f0uzOV7zJRJYTkDa2+9A9Tk1/75rdhmDGQvI8vhMPF1aU9G2u20K5mi72xpVle4w5f0Yw==" saltValue="DWkl3mWK9QDrJgPp5h9XcQ==" spinCount="100000" sheet="1" objects="1" scenarios="1"/>
  <mergeCells count="87">
    <mergeCell ref="H51:K51"/>
    <mergeCell ref="L51:O51"/>
    <mergeCell ref="P51:P54"/>
    <mergeCell ref="Q51:R51"/>
    <mergeCell ref="K52:K54"/>
    <mergeCell ref="L52:O52"/>
    <mergeCell ref="R52:R54"/>
    <mergeCell ref="O53:O54"/>
    <mergeCell ref="H52:H54"/>
    <mergeCell ref="I52:I54"/>
    <mergeCell ref="J52:J54"/>
    <mergeCell ref="Q52:Q54"/>
    <mergeCell ref="L53:L54"/>
    <mergeCell ref="M53:M54"/>
    <mergeCell ref="N53:N54"/>
    <mergeCell ref="G51:G54"/>
    <mergeCell ref="B51:B54"/>
    <mergeCell ref="C51:C54"/>
    <mergeCell ref="D51:D54"/>
    <mergeCell ref="E51:E54"/>
    <mergeCell ref="F51:F54"/>
    <mergeCell ref="P26:P29"/>
    <mergeCell ref="Q26:R26"/>
    <mergeCell ref="D27:E27"/>
    <mergeCell ref="H27:H29"/>
    <mergeCell ref="I27:I29"/>
    <mergeCell ref="J27:J29"/>
    <mergeCell ref="K27:K29"/>
    <mergeCell ref="L27:O27"/>
    <mergeCell ref="Q27:Q29"/>
    <mergeCell ref="R27:R29"/>
    <mergeCell ref="D28:D29"/>
    <mergeCell ref="E28:E29"/>
    <mergeCell ref="F28:F29"/>
    <mergeCell ref="G28:G29"/>
    <mergeCell ref="L28:L29"/>
    <mergeCell ref="M28:M29"/>
    <mergeCell ref="B26:B29"/>
    <mergeCell ref="C26:E26"/>
    <mergeCell ref="F26:G27"/>
    <mergeCell ref="H26:K26"/>
    <mergeCell ref="L26:O26"/>
    <mergeCell ref="C28:C29"/>
    <mergeCell ref="N28:N29"/>
    <mergeCell ref="O28:O29"/>
    <mergeCell ref="B5:B8"/>
    <mergeCell ref="C5:E5"/>
    <mergeCell ref="F5:G6"/>
    <mergeCell ref="H5:K5"/>
    <mergeCell ref="L5:O5"/>
    <mergeCell ref="C7:C8"/>
    <mergeCell ref="E7:E8"/>
    <mergeCell ref="F7:F8"/>
    <mergeCell ref="G7:G8"/>
    <mergeCell ref="Q5:R5"/>
    <mergeCell ref="D6:E6"/>
    <mergeCell ref="H6:H8"/>
    <mergeCell ref="I6:I8"/>
    <mergeCell ref="J6:J8"/>
    <mergeCell ref="K6:K8"/>
    <mergeCell ref="L6:O6"/>
    <mergeCell ref="Q6:Q8"/>
    <mergeCell ref="R6:R8"/>
    <mergeCell ref="D7:D8"/>
    <mergeCell ref="P5:P8"/>
    <mergeCell ref="L7:L8"/>
    <mergeCell ref="M7:M8"/>
    <mergeCell ref="N7:N8"/>
    <mergeCell ref="O7:O8"/>
    <mergeCell ref="B40:B43"/>
    <mergeCell ref="C40:C43"/>
    <mergeCell ref="D40:D43"/>
    <mergeCell ref="E40:H40"/>
    <mergeCell ref="I40:L40"/>
    <mergeCell ref="K42:K43"/>
    <mergeCell ref="L42:L43"/>
    <mergeCell ref="M40:M43"/>
    <mergeCell ref="N40:O40"/>
    <mergeCell ref="E41:E43"/>
    <mergeCell ref="F41:F43"/>
    <mergeCell ref="G41:G43"/>
    <mergeCell ref="H41:H43"/>
    <mergeCell ref="N41:N43"/>
    <mergeCell ref="O41:O43"/>
    <mergeCell ref="I42:I43"/>
    <mergeCell ref="J42:J43"/>
    <mergeCell ref="I41:L41"/>
  </mergeCells>
  <pageMargins left="0.7" right="0.7" top="0.75" bottom="0.75" header="0.3" footer="0.3"/>
  <pageSetup paperSize="9" orientation="portrait" r:id="rId1"/>
  <ignoredErrors>
    <ignoredError sqref="I37 P37" formula="1"/>
    <ignoredError sqref="R30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2005-78E7-4945-83E0-9FA8FB0603FD}">
  <dimension ref="B1:Z27"/>
  <sheetViews>
    <sheetView showGridLines="0" showRowColHeaders="0" workbookViewId="0">
      <selection activeCell="G6" sqref="G6"/>
    </sheetView>
  </sheetViews>
  <sheetFormatPr baseColWidth="10" defaultRowHeight="14.4" x14ac:dyDescent="0.3"/>
  <cols>
    <col min="1" max="1" width="8.109375" style="63" customWidth="1"/>
    <col min="2" max="2" width="22.109375" style="63" customWidth="1"/>
    <col min="3" max="3" width="13.88671875" style="63" customWidth="1"/>
    <col min="4" max="4" width="13.33203125" style="63" customWidth="1"/>
    <col min="5" max="5" width="13.109375" style="63" customWidth="1"/>
    <col min="6" max="6" width="13.77734375" style="63" customWidth="1"/>
    <col min="7" max="7" width="11.5546875" style="63"/>
    <col min="8" max="8" width="13.5546875" style="63" customWidth="1"/>
    <col min="9" max="9" width="11.5546875" style="63"/>
    <col min="10" max="10" width="14" style="63" bestFit="1" customWidth="1"/>
    <col min="11" max="13" width="13" style="63" bestFit="1" customWidth="1"/>
    <col min="14" max="15" width="14" style="63" bestFit="1" customWidth="1"/>
    <col min="16" max="18" width="11.5546875" style="63"/>
    <col min="19" max="19" width="12.77734375" style="63" customWidth="1"/>
    <col min="20" max="16384" width="11.5546875" style="63"/>
  </cols>
  <sheetData>
    <row r="1" spans="2:14" ht="18" x14ac:dyDescent="0.3">
      <c r="B1" s="62" t="s">
        <v>98</v>
      </c>
    </row>
    <row r="2" spans="2:14" ht="16.2" x14ac:dyDescent="0.3">
      <c r="B2" s="64" t="s">
        <v>50</v>
      </c>
    </row>
    <row r="3" spans="2:14" ht="15" thickBot="1" x14ac:dyDescent="0.35"/>
    <row r="4" spans="2:14" ht="36.6" thickBot="1" x14ac:dyDescent="0.35">
      <c r="B4" s="546" t="s">
        <v>75</v>
      </c>
      <c r="C4" s="548" t="s">
        <v>99</v>
      </c>
      <c r="D4" s="531" t="s">
        <v>53</v>
      </c>
      <c r="E4" s="536"/>
      <c r="F4" s="536"/>
      <c r="G4" s="532"/>
      <c r="H4" s="550" t="s">
        <v>100</v>
      </c>
      <c r="I4" s="551"/>
      <c r="J4" s="551"/>
      <c r="K4" s="552"/>
      <c r="L4" s="20" t="s">
        <v>101</v>
      </c>
      <c r="M4" s="550" t="s">
        <v>103</v>
      </c>
      <c r="N4" s="552"/>
    </row>
    <row r="5" spans="2:14" ht="36.6" thickBot="1" x14ac:dyDescent="0.35">
      <c r="B5" s="547"/>
      <c r="C5" s="549"/>
      <c r="D5" s="2" t="s">
        <v>104</v>
      </c>
      <c r="E5" s="2" t="s">
        <v>105</v>
      </c>
      <c r="F5" s="2" t="s">
        <v>106</v>
      </c>
      <c r="G5" s="2" t="s">
        <v>107</v>
      </c>
      <c r="H5" s="2" t="s">
        <v>108</v>
      </c>
      <c r="I5" s="2" t="s">
        <v>109</v>
      </c>
      <c r="J5" s="2" t="s">
        <v>92</v>
      </c>
      <c r="K5" s="2" t="s">
        <v>17</v>
      </c>
      <c r="L5" s="2" t="s">
        <v>102</v>
      </c>
      <c r="M5" s="2" t="s">
        <v>110</v>
      </c>
      <c r="N5" s="2" t="s">
        <v>69</v>
      </c>
    </row>
    <row r="6" spans="2:14" ht="15" thickBot="1" x14ac:dyDescent="0.35">
      <c r="B6" s="3" t="s">
        <v>111</v>
      </c>
      <c r="C6" s="5">
        <v>7</v>
      </c>
      <c r="D6" s="4">
        <v>233007</v>
      </c>
      <c r="E6" s="7">
        <v>233007</v>
      </c>
      <c r="F6" s="6">
        <v>1.1499999999999999</v>
      </c>
      <c r="G6" s="65">
        <v>267158</v>
      </c>
      <c r="H6" s="47">
        <v>267018.32</v>
      </c>
      <c r="I6" s="47">
        <v>82</v>
      </c>
      <c r="J6" s="47">
        <v>57</v>
      </c>
      <c r="K6" s="47">
        <v>267157.32</v>
      </c>
      <c r="L6" s="5">
        <v>8.5</v>
      </c>
      <c r="M6" s="220">
        <v>2.2708372200000002</v>
      </c>
      <c r="N6" s="19">
        <f>M6/$M$14</f>
        <v>3.9086907954998182E-2</v>
      </c>
    </row>
    <row r="7" spans="2:14" ht="15" thickBot="1" x14ac:dyDescent="0.35">
      <c r="B7" s="3" t="s">
        <v>1241</v>
      </c>
      <c r="C7" s="5">
        <v>13</v>
      </c>
      <c r="D7" s="4">
        <v>0</v>
      </c>
      <c r="E7" s="4">
        <v>0</v>
      </c>
      <c r="F7" s="5">
        <v>1</v>
      </c>
      <c r="G7" s="47">
        <v>1426538</v>
      </c>
      <c r="H7" s="47">
        <v>1426538</v>
      </c>
      <c r="I7" s="47">
        <v>0</v>
      </c>
      <c r="J7" s="47">
        <v>0</v>
      </c>
      <c r="K7" s="47">
        <v>1426538</v>
      </c>
      <c r="L7" s="5">
        <v>12</v>
      </c>
      <c r="M7" s="220">
        <v>17.118455999999998</v>
      </c>
      <c r="N7" s="19">
        <f t="shared" ref="N7" si="0">M7/$M$14</f>
        <v>0.29465234588839717</v>
      </c>
    </row>
    <row r="8" spans="2:14" ht="15" thickBot="1" x14ac:dyDescent="0.35">
      <c r="B8" s="3" t="s">
        <v>112</v>
      </c>
      <c r="C8" s="5">
        <v>7</v>
      </c>
      <c r="D8" s="4">
        <v>327373</v>
      </c>
      <c r="E8" s="4">
        <v>327373</v>
      </c>
      <c r="F8" s="5">
        <v>0.56999999999999995</v>
      </c>
      <c r="G8" s="47">
        <v>187530.08</v>
      </c>
      <c r="H8" s="47">
        <v>187530.08</v>
      </c>
      <c r="I8" s="47">
        <v>0</v>
      </c>
      <c r="J8" s="47">
        <v>0</v>
      </c>
      <c r="K8" s="47">
        <v>187530.08</v>
      </c>
      <c r="L8" s="5">
        <v>9</v>
      </c>
      <c r="M8" s="220">
        <v>1.6877707200000001</v>
      </c>
      <c r="N8" s="19">
        <f t="shared" ref="N8:N13" si="1">M8/$M$14</f>
        <v>2.9050844420183058E-2</v>
      </c>
    </row>
    <row r="9" spans="2:14" ht="15" thickBot="1" x14ac:dyDescent="0.35">
      <c r="B9" s="3" t="s">
        <v>113</v>
      </c>
      <c r="C9" s="5">
        <v>5</v>
      </c>
      <c r="D9" s="4">
        <v>5474764</v>
      </c>
      <c r="E9" s="4">
        <v>4770659</v>
      </c>
      <c r="F9" s="5">
        <v>0.26</v>
      </c>
      <c r="G9" s="4">
        <v>1273784.58</v>
      </c>
      <c r="H9" s="47">
        <v>307932.67</v>
      </c>
      <c r="I9" s="226">
        <v>301198.77</v>
      </c>
      <c r="J9" s="47">
        <v>663377</v>
      </c>
      <c r="K9" s="47">
        <v>1272508.44</v>
      </c>
      <c r="L9" s="5">
        <v>8.92</v>
      </c>
      <c r="M9" s="220">
        <v>11.350775284800001</v>
      </c>
      <c r="N9" s="19">
        <f t="shared" si="1"/>
        <v>0.19537583093465674</v>
      </c>
    </row>
    <row r="10" spans="2:14" ht="15" thickBot="1" x14ac:dyDescent="0.35">
      <c r="B10" s="3" t="s">
        <v>114</v>
      </c>
      <c r="C10" s="5">
        <v>7</v>
      </c>
      <c r="D10" s="4">
        <v>72578</v>
      </c>
      <c r="E10" s="4">
        <v>72578</v>
      </c>
      <c r="F10" s="5">
        <v>1</v>
      </c>
      <c r="G10" s="47">
        <v>0</v>
      </c>
      <c r="H10" s="47">
        <v>72578</v>
      </c>
      <c r="I10" s="47">
        <v>0</v>
      </c>
      <c r="J10" s="47">
        <v>0</v>
      </c>
      <c r="K10" s="47">
        <v>72578</v>
      </c>
      <c r="L10" s="5">
        <v>14</v>
      </c>
      <c r="M10" s="220">
        <v>1.016092</v>
      </c>
      <c r="N10" s="19">
        <f t="shared" si="1"/>
        <v>1.7489538276024036E-2</v>
      </c>
    </row>
    <row r="11" spans="2:14" ht="15" thickBot="1" x14ac:dyDescent="0.35">
      <c r="B11" s="3" t="s">
        <v>115</v>
      </c>
      <c r="C11" s="5">
        <v>11</v>
      </c>
      <c r="D11" s="4">
        <v>3917347</v>
      </c>
      <c r="E11" s="4">
        <v>3917347</v>
      </c>
      <c r="F11" s="5">
        <v>0.33</v>
      </c>
      <c r="G11" s="47">
        <v>1305000</v>
      </c>
      <c r="H11" s="47">
        <v>1206400</v>
      </c>
      <c r="I11" s="47">
        <v>59100</v>
      </c>
      <c r="J11" s="47">
        <v>39500</v>
      </c>
      <c r="K11" s="47">
        <v>1305000</v>
      </c>
      <c r="L11" s="5">
        <v>4.45</v>
      </c>
      <c r="M11" s="220">
        <v>5.8072499999999998</v>
      </c>
      <c r="N11" s="19">
        <f t="shared" si="1"/>
        <v>9.9957603399535244E-2</v>
      </c>
    </row>
    <row r="12" spans="2:14" ht="15" thickBot="1" x14ac:dyDescent="0.35">
      <c r="B12" s="3" t="s">
        <v>116</v>
      </c>
      <c r="C12" s="5">
        <v>7</v>
      </c>
      <c r="D12" s="4">
        <v>454359</v>
      </c>
      <c r="E12" s="4">
        <v>342891</v>
      </c>
      <c r="F12" s="5">
        <v>0.461666666666667</v>
      </c>
      <c r="G12" s="47">
        <v>177267.15</v>
      </c>
      <c r="H12" s="47">
        <v>104978.28</v>
      </c>
      <c r="I12" s="47">
        <v>32734</v>
      </c>
      <c r="J12" s="47">
        <v>1424</v>
      </c>
      <c r="K12" s="47">
        <v>139136.28</v>
      </c>
      <c r="L12" s="5">
        <v>20.329999999999998</v>
      </c>
      <c r="M12" s="220">
        <v>2.8286405723999999</v>
      </c>
      <c r="N12" s="19">
        <f t="shared" si="1"/>
        <v>4.8688128201092355E-2</v>
      </c>
    </row>
    <row r="13" spans="2:14" ht="15" thickBot="1" x14ac:dyDescent="0.35">
      <c r="B13" s="3" t="s">
        <v>117</v>
      </c>
      <c r="C13" s="5">
        <v>15</v>
      </c>
      <c r="D13" s="66">
        <v>5503866</v>
      </c>
      <c r="E13" s="66">
        <v>5441175</v>
      </c>
      <c r="F13" s="66">
        <v>0.4</v>
      </c>
      <c r="G13" s="47">
        <v>2176470</v>
      </c>
      <c r="H13" s="47">
        <v>1976054.43</v>
      </c>
      <c r="I13" s="47">
        <v>75539.899999999994</v>
      </c>
      <c r="J13" s="47">
        <v>7185.8</v>
      </c>
      <c r="K13" s="47">
        <v>2058780.13</v>
      </c>
      <c r="L13" s="5">
        <v>7.78</v>
      </c>
      <c r="M13" s="220">
        <v>16.017309411399999</v>
      </c>
      <c r="N13" s="19">
        <f t="shared" si="1"/>
        <v>0.27569880092511334</v>
      </c>
    </row>
    <row r="14" spans="2:14" ht="15" thickBot="1" x14ac:dyDescent="0.35">
      <c r="B14" s="8" t="s">
        <v>17</v>
      </c>
      <c r="C14" s="10">
        <f>SUM(C6:C13)</f>
        <v>72</v>
      </c>
      <c r="D14" s="9">
        <f t="shared" ref="D14:N14" si="2">SUM(D6:D13)</f>
        <v>15983294</v>
      </c>
      <c r="E14" s="9">
        <f t="shared" si="2"/>
        <v>15105030</v>
      </c>
      <c r="F14" s="48">
        <f>AVERAGE(F6:F13)</f>
        <v>0.64645833333333336</v>
      </c>
      <c r="G14" s="48">
        <f t="shared" si="2"/>
        <v>6813747.8100000005</v>
      </c>
      <c r="H14" s="48">
        <f t="shared" si="2"/>
        <v>5549029.7800000003</v>
      </c>
      <c r="I14" s="48">
        <f t="shared" si="2"/>
        <v>468654.67000000004</v>
      </c>
      <c r="J14" s="48">
        <f t="shared" si="2"/>
        <v>711543.8</v>
      </c>
      <c r="K14" s="48">
        <f t="shared" si="2"/>
        <v>6729228.25</v>
      </c>
      <c r="L14" s="48">
        <f>AVERAGE(L6:L13)</f>
        <v>10.6225</v>
      </c>
      <c r="M14" s="417">
        <f t="shared" si="2"/>
        <v>58.09713120859999</v>
      </c>
      <c r="N14" s="22">
        <f t="shared" si="2"/>
        <v>1</v>
      </c>
    </row>
    <row r="16" spans="2:14" ht="15" thickBot="1" x14ac:dyDescent="0.35"/>
    <row r="17" spans="2:26" ht="48.6" customHeight="1" thickBot="1" x14ac:dyDescent="0.35">
      <c r="B17" s="67" t="s">
        <v>75</v>
      </c>
      <c r="C17" s="68" t="s">
        <v>45</v>
      </c>
      <c r="D17" s="68" t="s">
        <v>624</v>
      </c>
      <c r="E17" s="68" t="s">
        <v>625</v>
      </c>
      <c r="F17" s="69" t="s">
        <v>48</v>
      </c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</row>
    <row r="18" spans="2:26" ht="15" thickBot="1" x14ac:dyDescent="0.35">
      <c r="B18" s="49" t="s">
        <v>111</v>
      </c>
      <c r="C18" s="155">
        <v>2269655.7200000002</v>
      </c>
      <c r="D18" s="155">
        <v>697</v>
      </c>
      <c r="E18" s="155">
        <v>484.5</v>
      </c>
      <c r="F18" s="218">
        <f>SUM(C18:E18)</f>
        <v>2270837.2200000002</v>
      </c>
      <c r="I18" s="340"/>
      <c r="J18" s="341"/>
      <c r="K18" s="340"/>
      <c r="L18" s="341"/>
      <c r="M18" s="341"/>
      <c r="N18" s="341"/>
      <c r="O18" s="232"/>
      <c r="P18" s="232"/>
      <c r="Q18" s="232"/>
      <c r="R18" s="232"/>
      <c r="S18" s="227"/>
      <c r="T18" s="227"/>
      <c r="U18" s="227"/>
      <c r="V18" s="232"/>
      <c r="W18" s="232"/>
      <c r="X18" s="232"/>
      <c r="Y18" s="232"/>
      <c r="Z18" s="232"/>
    </row>
    <row r="19" spans="2:26" ht="15" thickBot="1" x14ac:dyDescent="0.35">
      <c r="B19" s="49" t="s">
        <v>1241</v>
      </c>
      <c r="C19" s="155">
        <v>17118456</v>
      </c>
      <c r="D19" s="155">
        <v>0</v>
      </c>
      <c r="E19" s="155">
        <v>0</v>
      </c>
      <c r="F19" s="218">
        <f>SUM(C19:E19)</f>
        <v>17118456</v>
      </c>
      <c r="I19" s="340"/>
      <c r="J19" s="341"/>
      <c r="K19" s="340"/>
      <c r="L19" s="341"/>
      <c r="M19" s="341"/>
      <c r="N19" s="341"/>
      <c r="O19" s="232"/>
      <c r="P19" s="232"/>
      <c r="Q19" s="232"/>
      <c r="R19" s="232"/>
      <c r="S19" s="227"/>
      <c r="T19" s="227"/>
      <c r="U19" s="227"/>
      <c r="V19" s="232"/>
      <c r="W19" s="232"/>
      <c r="X19" s="232"/>
      <c r="Y19" s="232"/>
      <c r="Z19" s="232"/>
    </row>
    <row r="20" spans="2:26" ht="15" thickBot="1" x14ac:dyDescent="0.35">
      <c r="B20" s="49" t="s">
        <v>112</v>
      </c>
      <c r="C20" s="155">
        <v>1687770.72</v>
      </c>
      <c r="D20" s="155">
        <v>0</v>
      </c>
      <c r="E20" s="155">
        <v>0</v>
      </c>
      <c r="F20" s="218">
        <f t="shared" ref="F20:F25" si="3">SUM(C20:E20)</f>
        <v>1687770.72</v>
      </c>
      <c r="I20" s="231"/>
      <c r="J20" s="232"/>
      <c r="K20" s="231"/>
      <c r="L20" s="232"/>
      <c r="M20" s="232"/>
      <c r="N20" s="232"/>
      <c r="O20" s="232"/>
      <c r="P20" s="232"/>
      <c r="Q20" s="232"/>
      <c r="R20" s="232"/>
      <c r="S20" s="227"/>
      <c r="T20" s="227"/>
      <c r="U20" s="227"/>
      <c r="V20" s="232"/>
      <c r="W20" s="232"/>
      <c r="X20" s="232"/>
      <c r="Y20" s="232"/>
      <c r="Z20" s="232"/>
    </row>
    <row r="21" spans="2:26" ht="15" thickBot="1" x14ac:dyDescent="0.35">
      <c r="B21" s="49" t="s">
        <v>113</v>
      </c>
      <c r="C21" s="155">
        <v>2746759.4164</v>
      </c>
      <c r="D21" s="155">
        <v>2686693.0284000002</v>
      </c>
      <c r="E21" s="155">
        <v>5917322.8399999999</v>
      </c>
      <c r="F21" s="218">
        <f t="shared" si="3"/>
        <v>11350775.2848</v>
      </c>
      <c r="I21" s="231"/>
      <c r="J21" s="232"/>
      <c r="K21" s="231"/>
      <c r="L21" s="232"/>
      <c r="M21" s="232"/>
      <c r="N21" s="232"/>
      <c r="O21" s="232"/>
      <c r="P21" s="232"/>
      <c r="Q21" s="232"/>
      <c r="R21" s="232"/>
      <c r="S21" s="227"/>
      <c r="T21" s="227"/>
      <c r="U21" s="227"/>
      <c r="V21" s="232"/>
      <c r="W21" s="232"/>
      <c r="X21" s="232"/>
      <c r="Y21" s="232"/>
      <c r="Z21" s="232"/>
    </row>
    <row r="22" spans="2:26" ht="15" thickBot="1" x14ac:dyDescent="0.35">
      <c r="B22" s="49" t="s">
        <v>114</v>
      </c>
      <c r="C22" s="155">
        <v>1016092</v>
      </c>
      <c r="D22" s="155">
        <v>0</v>
      </c>
      <c r="E22" s="155">
        <v>0</v>
      </c>
      <c r="F22" s="218">
        <f t="shared" si="3"/>
        <v>1016092</v>
      </c>
      <c r="I22" s="231"/>
      <c r="J22" s="232"/>
      <c r="K22" s="231"/>
      <c r="L22" s="232"/>
      <c r="M22" s="232"/>
      <c r="N22" s="232"/>
      <c r="O22" s="232"/>
      <c r="P22" s="232"/>
      <c r="Q22" s="232"/>
      <c r="R22" s="232"/>
      <c r="S22" s="227"/>
      <c r="T22" s="227"/>
      <c r="U22" s="227"/>
      <c r="V22" s="232"/>
      <c r="W22" s="232"/>
      <c r="X22" s="232"/>
      <c r="Y22" s="232"/>
      <c r="Z22" s="232"/>
    </row>
    <row r="23" spans="2:26" ht="15" thickBot="1" x14ac:dyDescent="0.35">
      <c r="B23" s="49" t="s">
        <v>115</v>
      </c>
      <c r="C23" s="155">
        <v>5368480</v>
      </c>
      <c r="D23" s="155">
        <v>262995</v>
      </c>
      <c r="E23" s="155">
        <v>175775</v>
      </c>
      <c r="F23" s="218">
        <f t="shared" si="3"/>
        <v>5807250</v>
      </c>
      <c r="I23" s="231"/>
      <c r="J23" s="232"/>
      <c r="K23" s="231"/>
      <c r="L23" s="232"/>
      <c r="M23" s="232"/>
      <c r="N23" s="232"/>
      <c r="O23" s="232"/>
      <c r="P23" s="232"/>
      <c r="Q23" s="232"/>
      <c r="R23" s="232"/>
      <c r="S23" s="227"/>
      <c r="T23" s="227"/>
      <c r="U23" s="227"/>
      <c r="V23" s="232"/>
      <c r="W23" s="232"/>
      <c r="X23" s="232"/>
      <c r="Y23" s="232"/>
      <c r="Z23" s="232"/>
    </row>
    <row r="24" spans="2:26" ht="15" thickBot="1" x14ac:dyDescent="0.35">
      <c r="B24" s="49" t="s">
        <v>116</v>
      </c>
      <c r="C24" s="155">
        <v>2134208.4323999998</v>
      </c>
      <c r="D24" s="155">
        <v>665482.22</v>
      </c>
      <c r="E24" s="155">
        <v>28949.919999999998</v>
      </c>
      <c r="F24" s="218">
        <f t="shared" si="3"/>
        <v>2828640.5723999999</v>
      </c>
      <c r="I24" s="231"/>
      <c r="J24" s="232"/>
      <c r="K24" s="231"/>
      <c r="L24" s="232"/>
      <c r="M24" s="232"/>
      <c r="N24" s="232"/>
      <c r="O24" s="232"/>
      <c r="P24" s="232"/>
      <c r="Q24" s="232"/>
      <c r="R24" s="232"/>
      <c r="S24" s="227"/>
      <c r="T24" s="227"/>
      <c r="U24" s="227"/>
      <c r="V24" s="232"/>
      <c r="W24" s="232"/>
      <c r="X24" s="232"/>
      <c r="Y24" s="232"/>
      <c r="Z24" s="232"/>
    </row>
    <row r="25" spans="2:26" ht="15" thickBot="1" x14ac:dyDescent="0.35">
      <c r="B25" s="43" t="s">
        <v>117</v>
      </c>
      <c r="C25" s="155">
        <v>15373703.465399999</v>
      </c>
      <c r="D25" s="155">
        <v>587700.42200000002</v>
      </c>
      <c r="E25" s="155">
        <v>55905.523999999998</v>
      </c>
      <c r="F25" s="218">
        <f t="shared" si="3"/>
        <v>16017309.4114</v>
      </c>
      <c r="I25" s="231"/>
      <c r="J25" s="232"/>
      <c r="K25" s="231"/>
      <c r="L25" s="232"/>
      <c r="M25" s="232"/>
      <c r="N25" s="232"/>
      <c r="O25" s="232"/>
      <c r="P25" s="232"/>
      <c r="Q25" s="232"/>
      <c r="R25" s="232"/>
      <c r="S25" s="227"/>
      <c r="T25" s="227"/>
      <c r="U25" s="227"/>
      <c r="V25" s="232"/>
      <c r="W25" s="232"/>
      <c r="X25" s="232"/>
      <c r="Y25" s="232"/>
      <c r="Z25" s="232"/>
    </row>
    <row r="26" spans="2:26" ht="15" thickBot="1" x14ac:dyDescent="0.35">
      <c r="B26" s="45" t="s">
        <v>17</v>
      </c>
      <c r="C26" s="156">
        <f>SUM(C18:C25)</f>
        <v>47715125.754199997</v>
      </c>
      <c r="D26" s="156">
        <f t="shared" ref="D26:F26" si="4">SUM(D18:D25)</f>
        <v>4203567.6704000002</v>
      </c>
      <c r="E26" s="156">
        <f t="shared" si="4"/>
        <v>6178437.784</v>
      </c>
      <c r="F26" s="156">
        <f t="shared" si="4"/>
        <v>58097131.208599992</v>
      </c>
      <c r="O26" s="148"/>
      <c r="S26" s="228"/>
      <c r="T26" s="228"/>
      <c r="U26" s="228"/>
    </row>
    <row r="27" spans="2:26" x14ac:dyDescent="0.3">
      <c r="S27" s="229"/>
      <c r="T27" s="229"/>
      <c r="U27" s="229"/>
    </row>
  </sheetData>
  <sheetProtection algorithmName="SHA-512" hashValue="KBP21D0CiWoVzp/m0ooa+BE5M4VODrE2Dog8D1CAriQNWE9sVNiXZvynsithByxZe841SFJqCfDxAqQiWBwcCA==" saltValue="fS0OipJXzpY6pXVh+wrn/w==" spinCount="100000" sheet="1" objects="1" scenarios="1"/>
  <mergeCells count="5">
    <mergeCell ref="B4:B5"/>
    <mergeCell ref="C4:C5"/>
    <mergeCell ref="D4:G4"/>
    <mergeCell ref="H4:K4"/>
    <mergeCell ref="M4:N4"/>
  </mergeCells>
  <pageMargins left="0.7" right="0.7" top="0.75" bottom="0.75" header="0.3" footer="0.3"/>
  <pageSetup paperSize="9" orientation="portrait" r:id="rId1"/>
  <ignoredErrors>
    <ignoredError sqref="F14 L14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2"/>
  <sheetViews>
    <sheetView showGridLines="0" showRowColHeaders="0" topLeftCell="A6" workbookViewId="0">
      <selection activeCell="N19" sqref="N19"/>
    </sheetView>
  </sheetViews>
  <sheetFormatPr baseColWidth="10" defaultColWidth="8.88671875" defaultRowHeight="14.4" x14ac:dyDescent="0.3"/>
  <cols>
    <col min="2" max="2" width="26.109375" bestFit="1" customWidth="1"/>
    <col min="3" max="3" width="12.6640625" customWidth="1"/>
    <col min="4" max="4" width="14.88671875" customWidth="1"/>
    <col min="5" max="5" width="13.5546875" customWidth="1"/>
    <col min="6" max="6" width="13.33203125" customWidth="1"/>
    <col min="7" max="7" width="11.5546875" customWidth="1"/>
    <col min="8" max="8" width="15.5546875" customWidth="1"/>
    <col min="9" max="9" width="12.44140625" customWidth="1"/>
    <col min="10" max="10" width="13.109375" customWidth="1"/>
    <col min="11" max="11" width="11.88671875" customWidth="1"/>
    <col min="12" max="12" width="11.6640625" customWidth="1"/>
  </cols>
  <sheetData>
    <row r="1" spans="2:14" ht="18" x14ac:dyDescent="0.3">
      <c r="F1" s="13" t="s">
        <v>20</v>
      </c>
    </row>
    <row r="3" spans="2:14" ht="16.2" x14ac:dyDescent="0.3">
      <c r="F3" s="12" t="s">
        <v>18</v>
      </c>
    </row>
    <row r="4" spans="2:14" ht="15" thickBot="1" x14ac:dyDescent="0.35"/>
    <row r="5" spans="2:14" ht="15" thickBot="1" x14ac:dyDescent="0.35">
      <c r="B5" s="553" t="s">
        <v>0</v>
      </c>
      <c r="C5" s="531" t="s">
        <v>1</v>
      </c>
      <c r="D5" s="536"/>
      <c r="E5" s="536"/>
      <c r="F5" s="532"/>
      <c r="G5" s="531" t="s">
        <v>2</v>
      </c>
      <c r="H5" s="536"/>
      <c r="I5" s="536"/>
      <c r="J5" s="536"/>
      <c r="K5" s="536"/>
      <c r="L5" s="536"/>
      <c r="M5" s="536"/>
      <c r="N5" s="532"/>
    </row>
    <row r="6" spans="2:14" ht="52.2" customHeight="1" thickBot="1" x14ac:dyDescent="0.35">
      <c r="B6" s="554"/>
      <c r="C6" s="1" t="s">
        <v>1242</v>
      </c>
      <c r="D6" s="1" t="s">
        <v>3</v>
      </c>
      <c r="E6" s="1" t="s">
        <v>4</v>
      </c>
      <c r="F6" s="1" t="s">
        <v>5</v>
      </c>
      <c r="G6" s="2" t="s">
        <v>1243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2:14" ht="15" thickBot="1" x14ac:dyDescent="0.35">
      <c r="B7" s="3" t="s">
        <v>13</v>
      </c>
      <c r="C7" s="4">
        <v>286</v>
      </c>
      <c r="D7" s="4">
        <v>2348</v>
      </c>
      <c r="E7" s="14">
        <v>0</v>
      </c>
      <c r="F7" s="5">
        <v>40</v>
      </c>
      <c r="G7" s="4">
        <v>0</v>
      </c>
      <c r="H7" s="4">
        <v>15482</v>
      </c>
      <c r="I7" s="4">
        <v>30953</v>
      </c>
      <c r="J7" s="4">
        <v>30955</v>
      </c>
      <c r="K7" s="4">
        <v>33012</v>
      </c>
      <c r="L7" s="4">
        <v>26848</v>
      </c>
      <c r="M7" s="313">
        <v>7.9</v>
      </c>
      <c r="N7" s="313">
        <v>4.9000000000000004</v>
      </c>
    </row>
    <row r="8" spans="2:14" ht="15" thickBot="1" x14ac:dyDescent="0.35">
      <c r="B8" s="3" t="s">
        <v>14</v>
      </c>
      <c r="C8" s="5">
        <v>311</v>
      </c>
      <c r="D8" s="5">
        <v>724</v>
      </c>
      <c r="E8" s="4">
        <v>11862</v>
      </c>
      <c r="F8" s="5">
        <v>41</v>
      </c>
      <c r="G8" s="4">
        <v>47722</v>
      </c>
      <c r="H8" s="4">
        <v>35020</v>
      </c>
      <c r="I8" s="4">
        <v>70028</v>
      </c>
      <c r="J8" s="4">
        <v>69717</v>
      </c>
      <c r="K8" s="4">
        <v>64091</v>
      </c>
      <c r="L8" s="4">
        <v>54363</v>
      </c>
      <c r="M8" s="313">
        <v>8.5</v>
      </c>
      <c r="N8" s="313">
        <v>5.5</v>
      </c>
    </row>
    <row r="9" spans="2:14" ht="15" thickBot="1" x14ac:dyDescent="0.35">
      <c r="B9" s="3" t="s">
        <v>15</v>
      </c>
      <c r="C9" s="5">
        <v>139</v>
      </c>
      <c r="D9" s="5">
        <v>232</v>
      </c>
      <c r="E9" s="14">
        <v>0</v>
      </c>
      <c r="F9" s="5">
        <v>29</v>
      </c>
      <c r="G9" s="4">
        <v>23896</v>
      </c>
      <c r="H9" s="4">
        <v>28388</v>
      </c>
      <c r="I9" s="4">
        <v>47845</v>
      </c>
      <c r="J9" s="4">
        <v>47852</v>
      </c>
      <c r="K9" s="4">
        <v>61317</v>
      </c>
      <c r="L9" s="4">
        <v>61317</v>
      </c>
      <c r="M9" s="313">
        <v>7.75</v>
      </c>
      <c r="N9" s="313">
        <v>5</v>
      </c>
    </row>
    <row r="10" spans="2:14" ht="15" thickBot="1" x14ac:dyDescent="0.35">
      <c r="B10" s="3" t="s">
        <v>16</v>
      </c>
      <c r="C10" s="5">
        <v>157</v>
      </c>
      <c r="D10" s="5">
        <v>691</v>
      </c>
      <c r="E10" s="5">
        <v>683</v>
      </c>
      <c r="F10" s="5">
        <v>20</v>
      </c>
      <c r="G10" s="4">
        <v>23680</v>
      </c>
      <c r="H10" s="4">
        <v>22162</v>
      </c>
      <c r="I10" s="4">
        <v>44044</v>
      </c>
      <c r="J10" s="4">
        <v>44034</v>
      </c>
      <c r="K10" s="4">
        <v>41207</v>
      </c>
      <c r="L10" s="4">
        <v>28370</v>
      </c>
      <c r="M10" s="313">
        <v>8</v>
      </c>
      <c r="N10" s="313">
        <v>5</v>
      </c>
    </row>
    <row r="11" spans="2:14" ht="15" thickBot="1" x14ac:dyDescent="0.35">
      <c r="B11" s="8" t="s">
        <v>17</v>
      </c>
      <c r="C11" s="9">
        <f>SUM(C7:C10)</f>
        <v>893</v>
      </c>
      <c r="D11" s="9">
        <f>SUM(D7:D10)</f>
        <v>3995</v>
      </c>
      <c r="E11" s="9">
        <f t="shared" ref="E11:F11" si="0">SUM(E7:E10)</f>
        <v>12545</v>
      </c>
      <c r="F11" s="9">
        <f t="shared" si="0"/>
        <v>130</v>
      </c>
      <c r="G11" s="9">
        <f t="shared" ref="G11:L11" si="1">SUM(G7:G10)</f>
        <v>95298</v>
      </c>
      <c r="H11" s="9">
        <f t="shared" si="1"/>
        <v>101052</v>
      </c>
      <c r="I11" s="9">
        <f t="shared" si="1"/>
        <v>192870</v>
      </c>
      <c r="J11" s="9">
        <f t="shared" si="1"/>
        <v>192558</v>
      </c>
      <c r="K11" s="9">
        <f t="shared" si="1"/>
        <v>199627</v>
      </c>
      <c r="L11" s="9">
        <f t="shared" si="1"/>
        <v>170898</v>
      </c>
      <c r="M11" s="418">
        <f>(M7+M8+M9+M10)/4</f>
        <v>8.0374999999999996</v>
      </c>
      <c r="N11" s="418">
        <f>(N7+N8+N9+N10)/4</f>
        <v>5.0999999999999996</v>
      </c>
    </row>
    <row r="12" spans="2:14" x14ac:dyDescent="0.3">
      <c r="B12" s="15" t="s">
        <v>22</v>
      </c>
    </row>
    <row r="14" spans="2:14" ht="15" thickBot="1" x14ac:dyDescent="0.35"/>
    <row r="15" spans="2:14" ht="15" thickBot="1" x14ac:dyDescent="0.35">
      <c r="B15" s="546" t="s">
        <v>0</v>
      </c>
      <c r="C15" s="550" t="s">
        <v>23</v>
      </c>
      <c r="D15" s="551"/>
      <c r="E15" s="551"/>
      <c r="F15" s="551"/>
      <c r="G15" s="551"/>
      <c r="H15" s="551"/>
      <c r="I15" s="551"/>
      <c r="J15" s="551"/>
      <c r="K15" s="551"/>
      <c r="L15" s="552"/>
    </row>
    <row r="16" spans="2:14" ht="28.2" customHeight="1" thickBot="1" x14ac:dyDescent="0.35">
      <c r="B16" s="555"/>
      <c r="C16" s="550" t="s">
        <v>24</v>
      </c>
      <c r="D16" s="552"/>
      <c r="E16" s="550" t="s">
        <v>25</v>
      </c>
      <c r="F16" s="552"/>
      <c r="G16" s="550" t="s">
        <v>26</v>
      </c>
      <c r="H16" s="552"/>
      <c r="I16" s="550" t="s">
        <v>27</v>
      </c>
      <c r="J16" s="552"/>
      <c r="K16" s="550" t="s">
        <v>17</v>
      </c>
      <c r="L16" s="552"/>
    </row>
    <row r="17" spans="2:12" ht="15" thickBot="1" x14ac:dyDescent="0.35">
      <c r="B17" s="547"/>
      <c r="C17" s="16" t="s">
        <v>28</v>
      </c>
      <c r="D17" s="16" t="s">
        <v>29</v>
      </c>
      <c r="E17" s="16" t="s">
        <v>28</v>
      </c>
      <c r="F17" s="16" t="s">
        <v>29</v>
      </c>
      <c r="G17" s="16" t="s">
        <v>28</v>
      </c>
      <c r="H17" s="16" t="s">
        <v>29</v>
      </c>
      <c r="I17" s="16" t="s">
        <v>28</v>
      </c>
      <c r="J17" s="16" t="s">
        <v>29</v>
      </c>
      <c r="K17" s="16" t="s">
        <v>28</v>
      </c>
      <c r="L17" s="16" t="s">
        <v>29</v>
      </c>
    </row>
    <row r="18" spans="2:12" ht="15" thickBot="1" x14ac:dyDescent="0.35">
      <c r="B18" s="3" t="s">
        <v>13</v>
      </c>
      <c r="C18" s="4">
        <v>29509</v>
      </c>
      <c r="D18" s="4">
        <v>29511</v>
      </c>
      <c r="E18" s="5">
        <v>0</v>
      </c>
      <c r="F18" s="5">
        <v>0</v>
      </c>
      <c r="G18" s="4">
        <v>1444</v>
      </c>
      <c r="H18" s="4">
        <v>1444</v>
      </c>
      <c r="I18" s="4">
        <v>0</v>
      </c>
      <c r="J18" s="4">
        <v>0</v>
      </c>
      <c r="K18" s="4">
        <f>C18+E18+G18+I18</f>
        <v>30953</v>
      </c>
      <c r="L18" s="4">
        <f>D18+F18+H18+J18</f>
        <v>30955</v>
      </c>
    </row>
    <row r="19" spans="2:12" ht="15" thickBot="1" x14ac:dyDescent="0.35">
      <c r="B19" s="3" t="s">
        <v>14</v>
      </c>
      <c r="C19" s="4">
        <v>34467</v>
      </c>
      <c r="D19" s="4">
        <v>34152</v>
      </c>
      <c r="E19" s="4">
        <v>27792</v>
      </c>
      <c r="F19" s="4">
        <v>27797</v>
      </c>
      <c r="G19" s="4">
        <v>752</v>
      </c>
      <c r="H19" s="4">
        <v>752</v>
      </c>
      <c r="I19" s="4">
        <v>7017</v>
      </c>
      <c r="J19" s="4">
        <v>7016</v>
      </c>
      <c r="K19" s="4">
        <f t="shared" ref="K19:K21" si="2">C19+E19+G19+I19</f>
        <v>70028</v>
      </c>
      <c r="L19" s="4">
        <f t="shared" ref="L19:L21" si="3">D19+F19+H19+J19</f>
        <v>69717</v>
      </c>
    </row>
    <row r="20" spans="2:12" ht="15" thickBot="1" x14ac:dyDescent="0.35">
      <c r="B20" s="3" t="s">
        <v>15</v>
      </c>
      <c r="C20" s="4">
        <v>47845</v>
      </c>
      <c r="D20" s="4">
        <v>47852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4">
        <f t="shared" si="2"/>
        <v>47845</v>
      </c>
      <c r="L20" s="4">
        <f t="shared" si="3"/>
        <v>47852</v>
      </c>
    </row>
    <row r="21" spans="2:12" ht="15" thickBot="1" x14ac:dyDescent="0.35">
      <c r="B21" s="3" t="s">
        <v>16</v>
      </c>
      <c r="C21" s="4">
        <v>39030</v>
      </c>
      <c r="D21" s="4">
        <v>39023</v>
      </c>
      <c r="E21" s="5">
        <v>0</v>
      </c>
      <c r="F21" s="5">
        <v>0</v>
      </c>
      <c r="G21" s="4">
        <v>5014</v>
      </c>
      <c r="H21" s="4">
        <v>5011</v>
      </c>
      <c r="I21" s="5">
        <v>0</v>
      </c>
      <c r="J21" s="5">
        <v>0</v>
      </c>
      <c r="K21" s="4">
        <f t="shared" si="2"/>
        <v>44044</v>
      </c>
      <c r="L21" s="4">
        <f t="shared" si="3"/>
        <v>44034</v>
      </c>
    </row>
    <row r="22" spans="2:12" ht="15" thickBot="1" x14ac:dyDescent="0.35">
      <c r="B22" s="8" t="s">
        <v>17</v>
      </c>
      <c r="C22" s="9">
        <f>C18+C19+C20+C21</f>
        <v>150851</v>
      </c>
      <c r="D22" s="9">
        <f t="shared" ref="D22:L22" si="4">D18+D19+D20+D21</f>
        <v>150538</v>
      </c>
      <c r="E22" s="9">
        <f t="shared" si="4"/>
        <v>27792</v>
      </c>
      <c r="F22" s="9">
        <f t="shared" si="4"/>
        <v>27797</v>
      </c>
      <c r="G22" s="9">
        <f t="shared" si="4"/>
        <v>7210</v>
      </c>
      <c r="H22" s="9">
        <f t="shared" si="4"/>
        <v>7207</v>
      </c>
      <c r="I22" s="9">
        <f t="shared" si="4"/>
        <v>7017</v>
      </c>
      <c r="J22" s="9">
        <f t="shared" si="4"/>
        <v>7016</v>
      </c>
      <c r="K22" s="9">
        <f t="shared" si="4"/>
        <v>192870</v>
      </c>
      <c r="L22" s="9">
        <f t="shared" si="4"/>
        <v>192558</v>
      </c>
    </row>
  </sheetData>
  <sheetProtection algorithmName="SHA-512" hashValue="7bTxvvEinWGDmLQSlOMQ3HVmn1Z9FY0qczuWfQ8CKAlE9eJlyZcF5H9jBEPoUq5ed9agF2cIh9XtumTAuVW/cg==" saltValue="EHlmthKtR4DiDN+NK68Ang==" spinCount="100000" sheet="1" objects="1" scenarios="1"/>
  <mergeCells count="10">
    <mergeCell ref="B5:B6"/>
    <mergeCell ref="B15:B17"/>
    <mergeCell ref="C15:L15"/>
    <mergeCell ref="C16:D16"/>
    <mergeCell ref="E16:F16"/>
    <mergeCell ref="G16:H16"/>
    <mergeCell ref="I16:J16"/>
    <mergeCell ref="K16:L16"/>
    <mergeCell ref="C5:F5"/>
    <mergeCell ref="G5:N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C015F-81B4-4977-BF7F-0E68D35D89D6}">
  <dimension ref="C2:Q48"/>
  <sheetViews>
    <sheetView showGridLines="0" showRowColHeaders="0" workbookViewId="0">
      <selection activeCell="G3" sqref="G3"/>
    </sheetView>
  </sheetViews>
  <sheetFormatPr baseColWidth="10" defaultRowHeight="14.4" x14ac:dyDescent="0.3"/>
  <cols>
    <col min="3" max="3" width="17" bestFit="1" customWidth="1"/>
    <col min="4" max="4" width="14" bestFit="1" customWidth="1"/>
    <col min="5" max="7" width="13" bestFit="1" customWidth="1"/>
    <col min="8" max="8" width="14" bestFit="1" customWidth="1"/>
    <col min="10" max="10" width="14" bestFit="1" customWidth="1"/>
    <col min="11" max="11" width="14.109375" bestFit="1" customWidth="1"/>
  </cols>
  <sheetData>
    <row r="2" spans="3:14" ht="16.2" x14ac:dyDescent="0.35">
      <c r="G2" s="18" t="s">
        <v>35</v>
      </c>
    </row>
    <row r="3" spans="3:14" ht="15" thickBot="1" x14ac:dyDescent="0.35"/>
    <row r="4" spans="3:14" ht="15" thickBot="1" x14ac:dyDescent="0.35">
      <c r="C4" s="546" t="s">
        <v>0</v>
      </c>
      <c r="D4" s="550" t="s">
        <v>30</v>
      </c>
      <c r="E4" s="551"/>
      <c r="F4" s="551"/>
      <c r="G4" s="551"/>
      <c r="H4" s="551"/>
      <c r="I4" s="551"/>
      <c r="J4" s="551"/>
      <c r="K4" s="552"/>
    </row>
    <row r="5" spans="3:14" ht="15" thickBot="1" x14ac:dyDescent="0.35">
      <c r="C5" s="555"/>
      <c r="D5" s="531" t="s">
        <v>31</v>
      </c>
      <c r="E5" s="532"/>
      <c r="F5" s="531" t="s">
        <v>32</v>
      </c>
      <c r="G5" s="532"/>
      <c r="H5" s="531" t="s">
        <v>33</v>
      </c>
      <c r="I5" s="532"/>
      <c r="J5" s="531" t="s">
        <v>34</v>
      </c>
      <c r="K5" s="532"/>
    </row>
    <row r="6" spans="3:14" ht="15" thickBot="1" x14ac:dyDescent="0.35">
      <c r="C6" s="547"/>
      <c r="D6" s="16" t="s">
        <v>28</v>
      </c>
      <c r="E6" s="16" t="s">
        <v>29</v>
      </c>
      <c r="F6" s="16" t="s">
        <v>28</v>
      </c>
      <c r="G6" s="16" t="s">
        <v>29</v>
      </c>
      <c r="H6" s="16" t="s">
        <v>28</v>
      </c>
      <c r="I6" s="16" t="s">
        <v>29</v>
      </c>
      <c r="J6" s="16" t="s">
        <v>28</v>
      </c>
      <c r="K6" s="16" t="s">
        <v>29</v>
      </c>
    </row>
    <row r="7" spans="3:14" ht="15" thickBot="1" x14ac:dyDescent="0.35">
      <c r="C7" s="3" t="s">
        <v>13</v>
      </c>
      <c r="D7" s="4">
        <v>28939</v>
      </c>
      <c r="E7" s="4">
        <v>24817</v>
      </c>
      <c r="F7" s="4">
        <v>2100</v>
      </c>
      <c r="G7" s="5">
        <v>1460</v>
      </c>
      <c r="H7" s="4">
        <v>1973</v>
      </c>
      <c r="I7" s="5">
        <v>571</v>
      </c>
      <c r="J7" s="4">
        <f>D7+F7+H7</f>
        <v>33012</v>
      </c>
      <c r="K7" s="4">
        <f>E7+G7+I7</f>
        <v>26848</v>
      </c>
    </row>
    <row r="8" spans="3:14" ht="15" thickBot="1" x14ac:dyDescent="0.35">
      <c r="C8" s="3" t="s">
        <v>14</v>
      </c>
      <c r="D8" s="4">
        <v>57383</v>
      </c>
      <c r="E8" s="4">
        <v>48504</v>
      </c>
      <c r="F8" s="4">
        <v>4771</v>
      </c>
      <c r="G8" s="4">
        <v>4434</v>
      </c>
      <c r="H8" s="4">
        <v>1937</v>
      </c>
      <c r="I8" s="4">
        <v>1425</v>
      </c>
      <c r="J8" s="4">
        <f t="shared" ref="J8:J10" si="0">D8+F8+H8</f>
        <v>64091</v>
      </c>
      <c r="K8" s="4">
        <f t="shared" ref="K8:K10" si="1">E8+G8+I8</f>
        <v>54363</v>
      </c>
    </row>
    <row r="9" spans="3:14" ht="15" thickBot="1" x14ac:dyDescent="0.35">
      <c r="C9" s="3" t="s">
        <v>15</v>
      </c>
      <c r="D9" s="4">
        <v>58098</v>
      </c>
      <c r="E9" s="4">
        <v>70781</v>
      </c>
      <c r="F9" s="4">
        <v>3066</v>
      </c>
      <c r="G9" s="5">
        <v>896</v>
      </c>
      <c r="H9" s="5">
        <v>153</v>
      </c>
      <c r="I9" s="5">
        <v>0</v>
      </c>
      <c r="J9" s="4">
        <f t="shared" si="0"/>
        <v>61317</v>
      </c>
      <c r="K9" s="4">
        <f t="shared" si="1"/>
        <v>71677</v>
      </c>
    </row>
    <row r="10" spans="3:14" ht="15" thickBot="1" x14ac:dyDescent="0.35">
      <c r="C10" s="3" t="s">
        <v>16</v>
      </c>
      <c r="D10" s="4">
        <v>38905</v>
      </c>
      <c r="E10" s="4">
        <v>27891</v>
      </c>
      <c r="F10" s="5">
        <v>1372</v>
      </c>
      <c r="G10" s="5">
        <v>284</v>
      </c>
      <c r="H10" s="5">
        <v>930</v>
      </c>
      <c r="I10" s="5">
        <v>195</v>
      </c>
      <c r="J10" s="4">
        <f t="shared" si="0"/>
        <v>41207</v>
      </c>
      <c r="K10" s="4">
        <f t="shared" si="1"/>
        <v>28370</v>
      </c>
    </row>
    <row r="11" spans="3:14" ht="15" thickBot="1" x14ac:dyDescent="0.35">
      <c r="C11" s="8" t="s">
        <v>17</v>
      </c>
      <c r="D11" s="9">
        <f>D7+D8+D9+D10</f>
        <v>183325</v>
      </c>
      <c r="E11" s="9">
        <f t="shared" ref="E11:K11" si="2">E7+E8+E9+E10</f>
        <v>171993</v>
      </c>
      <c r="F11" s="9">
        <f t="shared" si="2"/>
        <v>11309</v>
      </c>
      <c r="G11" s="9">
        <f t="shared" si="2"/>
        <v>7074</v>
      </c>
      <c r="H11" s="9">
        <f t="shared" si="2"/>
        <v>4993</v>
      </c>
      <c r="I11" s="9">
        <f t="shared" si="2"/>
        <v>2191</v>
      </c>
      <c r="J11" s="9">
        <f t="shared" si="2"/>
        <v>199627</v>
      </c>
      <c r="K11" s="9">
        <f t="shared" si="2"/>
        <v>181258</v>
      </c>
      <c r="N11" s="419"/>
    </row>
    <row r="13" spans="3:14" ht="15" thickBot="1" x14ac:dyDescent="0.35"/>
    <row r="14" spans="3:14" ht="15" thickBot="1" x14ac:dyDescent="0.35">
      <c r="C14" s="546" t="s">
        <v>0</v>
      </c>
      <c r="D14" s="550" t="s">
        <v>1244</v>
      </c>
      <c r="E14" s="551"/>
      <c r="F14" s="551"/>
      <c r="G14" s="551"/>
      <c r="H14" s="551"/>
      <c r="I14" s="551"/>
      <c r="J14" s="551"/>
      <c r="K14" s="551"/>
      <c r="L14" s="551"/>
      <c r="M14" s="552"/>
    </row>
    <row r="15" spans="3:14" ht="15" thickBot="1" x14ac:dyDescent="0.35">
      <c r="C15" s="555"/>
      <c r="D15" s="531" t="s">
        <v>24</v>
      </c>
      <c r="E15" s="532"/>
      <c r="F15" s="531" t="s">
        <v>25</v>
      </c>
      <c r="G15" s="532"/>
      <c r="H15" s="531" t="s">
        <v>26</v>
      </c>
      <c r="I15" s="532"/>
      <c r="J15" s="531" t="s">
        <v>27</v>
      </c>
      <c r="K15" s="532"/>
      <c r="L15" s="531" t="s">
        <v>17</v>
      </c>
      <c r="M15" s="532"/>
    </row>
    <row r="16" spans="3:14" ht="15" thickBot="1" x14ac:dyDescent="0.35">
      <c r="C16" s="547"/>
      <c r="D16" s="16" t="s">
        <v>28</v>
      </c>
      <c r="E16" s="16" t="s">
        <v>29</v>
      </c>
      <c r="F16" s="16" t="s">
        <v>28</v>
      </c>
      <c r="G16" s="16" t="s">
        <v>29</v>
      </c>
      <c r="H16" s="16" t="s">
        <v>28</v>
      </c>
      <c r="I16" s="16" t="s">
        <v>29</v>
      </c>
      <c r="J16" s="16" t="s">
        <v>28</v>
      </c>
      <c r="K16" s="16" t="s">
        <v>29</v>
      </c>
      <c r="L16" s="16" t="s">
        <v>28</v>
      </c>
      <c r="M16" s="16" t="s">
        <v>29</v>
      </c>
    </row>
    <row r="17" spans="3:17" ht="15" thickBot="1" x14ac:dyDescent="0.35">
      <c r="C17" s="3" t="s">
        <v>13</v>
      </c>
      <c r="D17" s="4">
        <v>26622</v>
      </c>
      <c r="E17" s="4">
        <v>24566</v>
      </c>
      <c r="F17" s="4">
        <v>1000</v>
      </c>
      <c r="G17" s="4">
        <v>620</v>
      </c>
      <c r="H17" s="5">
        <v>1863</v>
      </c>
      <c r="I17" s="5">
        <v>1085</v>
      </c>
      <c r="J17" s="5">
        <v>3527</v>
      </c>
      <c r="K17" s="5">
        <v>577</v>
      </c>
      <c r="L17" s="4">
        <f>D17+F17+H17+J17</f>
        <v>33012</v>
      </c>
      <c r="M17" s="4">
        <f>E17+G17+I17+K17</f>
        <v>26848</v>
      </c>
    </row>
    <row r="18" spans="3:17" ht="15" thickBot="1" x14ac:dyDescent="0.35">
      <c r="C18" s="3" t="s">
        <v>14</v>
      </c>
      <c r="D18" s="4">
        <v>22209</v>
      </c>
      <c r="E18" s="4">
        <v>21532</v>
      </c>
      <c r="F18" s="4">
        <v>30828</v>
      </c>
      <c r="G18" s="4">
        <v>21997</v>
      </c>
      <c r="H18" s="5">
        <v>759</v>
      </c>
      <c r="I18" s="4">
        <v>1078</v>
      </c>
      <c r="J18" s="4">
        <v>10295</v>
      </c>
      <c r="K18" s="4">
        <v>9756</v>
      </c>
      <c r="L18" s="4">
        <f t="shared" ref="L18:L20" si="3">D18+F18+H18+J18</f>
        <v>64091</v>
      </c>
      <c r="M18" s="4">
        <f t="shared" ref="M18:M20" si="4">E18+G18+I18+K18</f>
        <v>54363</v>
      </c>
    </row>
    <row r="19" spans="3:17" ht="15" thickBot="1" x14ac:dyDescent="0.35">
      <c r="C19" s="3" t="s">
        <v>15</v>
      </c>
      <c r="D19" s="4">
        <v>0</v>
      </c>
      <c r="E19" s="4">
        <v>61317</v>
      </c>
      <c r="F19" s="5">
        <v>71677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4">
        <f t="shared" si="3"/>
        <v>71677</v>
      </c>
      <c r="M19" s="4">
        <f t="shared" si="4"/>
        <v>61317</v>
      </c>
    </row>
    <row r="20" spans="3:17" ht="15" thickBot="1" x14ac:dyDescent="0.35">
      <c r="C20" s="3" t="s">
        <v>16</v>
      </c>
      <c r="D20" s="4">
        <v>35003</v>
      </c>
      <c r="E20" s="4">
        <v>27364</v>
      </c>
      <c r="F20" s="5">
        <v>0</v>
      </c>
      <c r="G20" s="5">
        <v>0</v>
      </c>
      <c r="H20" s="4">
        <v>6204</v>
      </c>
      <c r="I20" s="4">
        <v>1006</v>
      </c>
      <c r="J20" s="5">
        <v>0</v>
      </c>
      <c r="K20" s="5">
        <v>0</v>
      </c>
      <c r="L20" s="4">
        <f t="shared" si="3"/>
        <v>41207</v>
      </c>
      <c r="M20" s="4">
        <f t="shared" si="4"/>
        <v>28370</v>
      </c>
    </row>
    <row r="21" spans="3:17" ht="15" thickBot="1" x14ac:dyDescent="0.35">
      <c r="C21" s="763" t="s">
        <v>17</v>
      </c>
      <c r="D21" s="764">
        <f>D17+D18+D19+D20</f>
        <v>83834</v>
      </c>
      <c r="E21" s="764">
        <f t="shared" ref="E21:M21" si="5">E17+E18+E19+E20</f>
        <v>134779</v>
      </c>
      <c r="F21" s="764">
        <f t="shared" si="5"/>
        <v>103505</v>
      </c>
      <c r="G21" s="764">
        <f t="shared" si="5"/>
        <v>22617</v>
      </c>
      <c r="H21" s="764">
        <f t="shared" si="5"/>
        <v>8826</v>
      </c>
      <c r="I21" s="764">
        <f t="shared" si="5"/>
        <v>3169</v>
      </c>
      <c r="J21" s="764">
        <f t="shared" si="5"/>
        <v>13822</v>
      </c>
      <c r="K21" s="9">
        <f t="shared" si="5"/>
        <v>10333</v>
      </c>
      <c r="L21" s="9">
        <f t="shared" si="5"/>
        <v>209987</v>
      </c>
      <c r="M21" s="9">
        <f t="shared" si="5"/>
        <v>170898</v>
      </c>
      <c r="N21" s="419"/>
    </row>
    <row r="22" spans="3:17" x14ac:dyDescent="0.3">
      <c r="C22" s="765"/>
      <c r="D22" s="766"/>
      <c r="E22" s="766"/>
      <c r="F22" s="766"/>
      <c r="G22" s="766"/>
      <c r="H22" s="766"/>
      <c r="I22" s="766"/>
      <c r="J22" s="762"/>
    </row>
    <row r="23" spans="3:17" x14ac:dyDescent="0.3">
      <c r="C23" s="765"/>
      <c r="D23" s="766"/>
      <c r="E23" s="766"/>
      <c r="F23" s="766"/>
      <c r="G23" s="766"/>
      <c r="H23" s="766"/>
      <c r="I23" s="766"/>
      <c r="J23" s="762"/>
    </row>
    <row r="24" spans="3:17" ht="16.2" x14ac:dyDescent="0.35">
      <c r="C24" s="767" t="s">
        <v>36</v>
      </c>
      <c r="D24" s="766"/>
      <c r="E24" s="766"/>
      <c r="F24" s="766"/>
      <c r="G24" s="762"/>
      <c r="H24" s="766"/>
      <c r="I24" s="766"/>
      <c r="J24" s="762"/>
    </row>
    <row r="25" spans="3:17" ht="15" thickBot="1" x14ac:dyDescent="0.35"/>
    <row r="26" spans="3:17" ht="15" thickBot="1" x14ac:dyDescent="0.35">
      <c r="C26" s="546" t="s">
        <v>0</v>
      </c>
      <c r="D26" s="556" t="s">
        <v>37</v>
      </c>
      <c r="E26" s="557"/>
      <c r="F26" s="531" t="s">
        <v>38</v>
      </c>
      <c r="G26" s="536"/>
      <c r="H26" s="536"/>
      <c r="I26" s="532"/>
    </row>
    <row r="27" spans="3:17" x14ac:dyDescent="0.3">
      <c r="C27" s="555"/>
      <c r="D27" s="558"/>
      <c r="E27" s="559"/>
      <c r="F27" s="556" t="s">
        <v>39</v>
      </c>
      <c r="G27" s="557"/>
      <c r="H27" s="556" t="s">
        <v>41</v>
      </c>
      <c r="I27" s="557"/>
    </row>
    <row r="28" spans="3:17" ht="15" thickBot="1" x14ac:dyDescent="0.35">
      <c r="C28" s="555"/>
      <c r="D28" s="560"/>
      <c r="E28" s="561"/>
      <c r="F28" s="560" t="s">
        <v>40</v>
      </c>
      <c r="G28" s="561"/>
      <c r="H28" s="560"/>
      <c r="I28" s="561"/>
      <c r="L28" s="422"/>
      <c r="M28" s="422"/>
      <c r="O28" s="424"/>
      <c r="P28" s="424"/>
      <c r="Q28" s="424"/>
    </row>
    <row r="29" spans="3:17" ht="15" thickBot="1" x14ac:dyDescent="0.35">
      <c r="C29" s="547"/>
      <c r="D29" s="16" t="s">
        <v>28</v>
      </c>
      <c r="E29" s="16" t="s">
        <v>29</v>
      </c>
      <c r="F29" s="16" t="s">
        <v>28</v>
      </c>
      <c r="G29" s="16" t="s">
        <v>29</v>
      </c>
      <c r="H29" s="2" t="s">
        <v>42</v>
      </c>
      <c r="I29" s="2" t="s">
        <v>43</v>
      </c>
    </row>
    <row r="30" spans="3:17" ht="15" thickBot="1" x14ac:dyDescent="0.35">
      <c r="C30" s="3" t="s">
        <v>13</v>
      </c>
      <c r="D30" s="5">
        <v>46.2</v>
      </c>
      <c r="E30" s="5">
        <v>21.45</v>
      </c>
      <c r="F30" s="5">
        <v>12.048719760000001</v>
      </c>
      <c r="G30" s="5">
        <v>2.8218590400000001</v>
      </c>
      <c r="H30" s="107">
        <v>14.870578800000001</v>
      </c>
      <c r="I30" s="19">
        <f>H30/$H$34</f>
        <v>0.14574810873438915</v>
      </c>
      <c r="J30" s="420"/>
      <c r="K30" s="420"/>
      <c r="L30" s="423"/>
      <c r="M30" s="423"/>
      <c r="O30" s="425"/>
      <c r="P30" s="425"/>
      <c r="Q30" s="425"/>
    </row>
    <row r="31" spans="3:17" ht="15" thickBot="1" x14ac:dyDescent="0.35">
      <c r="C31" s="3" t="s">
        <v>14</v>
      </c>
      <c r="D31" s="5">
        <v>45.99</v>
      </c>
      <c r="E31" s="5">
        <v>32.18</v>
      </c>
      <c r="F31" s="5">
        <v>25.054133265000001</v>
      </c>
      <c r="G31" s="5">
        <v>9.6217073699999993</v>
      </c>
      <c r="H31" s="107">
        <v>34.637290454999999</v>
      </c>
      <c r="I31" s="19">
        <f t="shared" ref="I31:I33" si="6">H31/$H$34</f>
        <v>0.33948373115779185</v>
      </c>
      <c r="J31" s="420"/>
      <c r="K31" s="420"/>
      <c r="L31" s="423"/>
      <c r="M31" s="423"/>
      <c r="O31" s="425"/>
      <c r="P31" s="425"/>
      <c r="Q31" s="425"/>
    </row>
    <row r="32" spans="3:17" ht="15" thickBot="1" x14ac:dyDescent="0.35">
      <c r="C32" s="3" t="s">
        <v>15</v>
      </c>
      <c r="D32" s="5">
        <v>50.51</v>
      </c>
      <c r="E32" s="5">
        <v>27.57</v>
      </c>
      <c r="F32" s="5">
        <v>24.002692942499998</v>
      </c>
      <c r="G32" s="5">
        <v>9.880674449999999</v>
      </c>
      <c r="H32" s="107">
        <v>33.883367392499999</v>
      </c>
      <c r="I32" s="19">
        <f t="shared" si="6"/>
        <v>0.33209445183191827</v>
      </c>
      <c r="J32" s="420"/>
      <c r="K32" s="420"/>
      <c r="L32" s="423"/>
      <c r="M32" s="423"/>
      <c r="O32" s="425"/>
      <c r="P32" s="425"/>
      <c r="Q32" s="425"/>
    </row>
    <row r="33" spans="3:17" ht="15" thickBot="1" x14ac:dyDescent="0.35">
      <c r="C33" s="3" t="s">
        <v>16</v>
      </c>
      <c r="D33" s="5">
        <v>46.2</v>
      </c>
      <c r="E33" s="5">
        <v>24.2</v>
      </c>
      <c r="F33" s="5">
        <v>15.230107200000001</v>
      </c>
      <c r="G33" s="5">
        <v>3.4327700000000001</v>
      </c>
      <c r="H33" s="107">
        <v>18.6380722</v>
      </c>
      <c r="I33" s="19">
        <f t="shared" si="6"/>
        <v>0.18267370827590082</v>
      </c>
      <c r="J33" s="420"/>
      <c r="K33" s="420"/>
      <c r="L33" s="423"/>
      <c r="M33" s="423"/>
      <c r="O33" s="425"/>
      <c r="P33" s="425"/>
      <c r="Q33" s="425"/>
    </row>
    <row r="34" spans="3:17" ht="15" thickBot="1" x14ac:dyDescent="0.35">
      <c r="C34" s="8" t="s">
        <v>17</v>
      </c>
      <c r="D34" s="233">
        <f>AVERAGE(D30:D33)</f>
        <v>47.224999999999994</v>
      </c>
      <c r="E34" s="233">
        <f>AVERAGE(E30:E33)</f>
        <v>26.349999999999998</v>
      </c>
      <c r="F34" s="10">
        <f>F30+F31+F32+F33</f>
        <v>76.335653167499999</v>
      </c>
      <c r="G34" s="10">
        <f t="shared" ref="G34:I34" si="7">G30+G31+G32+G33</f>
        <v>25.757010859999998</v>
      </c>
      <c r="H34" s="108">
        <f t="shared" si="7"/>
        <v>102.02930884749999</v>
      </c>
      <c r="I34" s="22">
        <f t="shared" si="7"/>
        <v>1.0000000000000002</v>
      </c>
    </row>
    <row r="36" spans="3:17" x14ac:dyDescent="0.3">
      <c r="J36" s="371"/>
    </row>
    <row r="37" spans="3:17" ht="16.2" x14ac:dyDescent="0.3">
      <c r="C37" s="25" t="s">
        <v>626</v>
      </c>
    </row>
    <row r="38" spans="3:17" ht="15" thickBot="1" x14ac:dyDescent="0.35">
      <c r="J38" s="371"/>
    </row>
    <row r="39" spans="3:17" ht="36.6" thickBot="1" x14ac:dyDescent="0.35">
      <c r="C39" s="23" t="s">
        <v>44</v>
      </c>
      <c r="D39" s="17" t="s">
        <v>45</v>
      </c>
      <c r="E39" s="17" t="s">
        <v>46</v>
      </c>
      <c r="F39" s="17" t="s">
        <v>47</v>
      </c>
      <c r="G39" s="17" t="s">
        <v>48</v>
      </c>
    </row>
    <row r="40" spans="3:17" ht="15" thickBot="1" x14ac:dyDescent="0.35">
      <c r="C40" s="24" t="s">
        <v>13</v>
      </c>
      <c r="D40" s="234">
        <v>13170547.005000001</v>
      </c>
      <c r="E40" s="234">
        <v>919911.3</v>
      </c>
      <c r="F40" s="234">
        <v>780120.495</v>
      </c>
      <c r="G40" s="234">
        <f>D40+E40+F40</f>
        <v>14870578.800000001</v>
      </c>
      <c r="J40" s="371"/>
      <c r="K40" s="421"/>
    </row>
    <row r="41" spans="3:17" ht="15" thickBot="1" x14ac:dyDescent="0.35">
      <c r="C41" s="24" t="s">
        <v>14</v>
      </c>
      <c r="D41" s="234">
        <v>31016598.405000001</v>
      </c>
      <c r="E41" s="234">
        <v>2624673.37</v>
      </c>
      <c r="F41" s="234">
        <v>996018.68</v>
      </c>
      <c r="G41" s="234">
        <f t="shared" ref="G41:G43" si="8">D41+E41+F41</f>
        <v>34637290.454999998</v>
      </c>
      <c r="J41" s="371"/>
      <c r="K41" s="421"/>
    </row>
    <row r="42" spans="3:17" ht="15" thickBot="1" x14ac:dyDescent="0.35">
      <c r="C42" s="24" t="s">
        <v>15</v>
      </c>
      <c r="D42" s="234">
        <v>32499768.195</v>
      </c>
      <c r="E42" s="234">
        <v>1323706.9650000001</v>
      </c>
      <c r="F42" s="234">
        <v>59892.232499999998</v>
      </c>
      <c r="G42" s="234">
        <f t="shared" si="8"/>
        <v>33883367.392500006</v>
      </c>
      <c r="J42" s="371"/>
      <c r="K42" s="421"/>
    </row>
    <row r="43" spans="3:17" ht="15" thickBot="1" x14ac:dyDescent="0.35">
      <c r="C43" s="24" t="s">
        <v>16</v>
      </c>
      <c r="D43" s="234">
        <v>17754099</v>
      </c>
      <c r="E43" s="234">
        <v>540245.19999999995</v>
      </c>
      <c r="F43" s="234">
        <v>343728</v>
      </c>
      <c r="G43" s="234">
        <f t="shared" si="8"/>
        <v>18638072.199999999</v>
      </c>
      <c r="J43" s="371"/>
      <c r="K43" s="421"/>
    </row>
    <row r="44" spans="3:17" ht="15" thickBot="1" x14ac:dyDescent="0.35">
      <c r="C44" s="8" t="s">
        <v>17</v>
      </c>
      <c r="D44" s="235">
        <f>D40+D41+D42+D43</f>
        <v>94441012.605000004</v>
      </c>
      <c r="E44" s="235">
        <f t="shared" ref="E44:G44" si="9">E40+E41+E42+E43</f>
        <v>5408536.835</v>
      </c>
      <c r="F44" s="235">
        <f t="shared" si="9"/>
        <v>2179759.4074999997</v>
      </c>
      <c r="G44" s="235">
        <f t="shared" si="9"/>
        <v>102029308.84750001</v>
      </c>
    </row>
    <row r="48" spans="3:17" x14ac:dyDescent="0.3">
      <c r="C48" s="325"/>
      <c r="D48" s="325"/>
      <c r="E48" s="325"/>
      <c r="F48" s="325"/>
      <c r="G48" s="325"/>
      <c r="H48" s="325"/>
    </row>
  </sheetData>
  <sheetProtection algorithmName="SHA-512" hashValue="U4a+t3PtpCW2SFPYZnNlomdv7KBFpuIUISSy5HBq8epCQwEeZ2WVLyl5KY8ISQiOMPDjPkfGmmRW9kEHPOrJuQ==" saltValue="YGxu8jKwQj0O8P9x68+3Aw==" spinCount="100000" sheet="1" objects="1" scenarios="1"/>
  <mergeCells count="19">
    <mergeCell ref="C4:C6"/>
    <mergeCell ref="D4:K4"/>
    <mergeCell ref="D5:E5"/>
    <mergeCell ref="F5:G5"/>
    <mergeCell ref="H5:I5"/>
    <mergeCell ref="J5:K5"/>
    <mergeCell ref="C14:C16"/>
    <mergeCell ref="D14:M14"/>
    <mergeCell ref="D15:E15"/>
    <mergeCell ref="F15:G15"/>
    <mergeCell ref="H15:I15"/>
    <mergeCell ref="J15:K15"/>
    <mergeCell ref="L15:M15"/>
    <mergeCell ref="C26:C29"/>
    <mergeCell ref="D26:E28"/>
    <mergeCell ref="F26:I26"/>
    <mergeCell ref="F27:G27"/>
    <mergeCell ref="F28:G28"/>
    <mergeCell ref="H27:I2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DCD66-9FE3-49F6-B22A-5BCBB2392EFC}">
  <dimension ref="B1:L42"/>
  <sheetViews>
    <sheetView showGridLines="0" showRowColHeaders="0" workbookViewId="0">
      <selection activeCell="H28" sqref="H28"/>
    </sheetView>
  </sheetViews>
  <sheetFormatPr baseColWidth="10" defaultRowHeight="14.4" x14ac:dyDescent="0.3"/>
  <cols>
    <col min="1" max="1" width="11.5546875" style="63"/>
    <col min="2" max="2" width="30.77734375" style="63" customWidth="1"/>
    <col min="3" max="3" width="14.21875" style="63" customWidth="1"/>
    <col min="4" max="4" width="13.44140625" style="63" customWidth="1"/>
    <col min="5" max="5" width="13.5546875" style="63" customWidth="1"/>
    <col min="6" max="6" width="14" style="63" customWidth="1"/>
    <col min="7" max="7" width="14" style="63" bestFit="1" customWidth="1"/>
    <col min="8" max="10" width="11.5546875" style="63"/>
    <col min="11" max="11" width="12.33203125" style="63" customWidth="1"/>
    <col min="12" max="12" width="12.21875" style="63" customWidth="1"/>
    <col min="13" max="16384" width="11.5546875" style="63"/>
  </cols>
  <sheetData>
    <row r="1" spans="2:12" ht="18" x14ac:dyDescent="0.3">
      <c r="B1" s="62" t="s">
        <v>631</v>
      </c>
    </row>
    <row r="2" spans="2:12" ht="16.2" x14ac:dyDescent="0.3">
      <c r="B2" s="64" t="s">
        <v>18</v>
      </c>
    </row>
    <row r="3" spans="2:12" ht="15" thickBot="1" x14ac:dyDescent="0.35"/>
    <row r="4" spans="2:12" ht="15" thickBot="1" x14ac:dyDescent="0.35">
      <c r="B4" s="553" t="s">
        <v>0</v>
      </c>
      <c r="C4" s="531" t="s">
        <v>1</v>
      </c>
      <c r="D4" s="536"/>
      <c r="E4" s="532"/>
      <c r="F4" s="531" t="s">
        <v>2</v>
      </c>
      <c r="G4" s="536"/>
      <c r="H4" s="536"/>
      <c r="I4" s="536"/>
      <c r="J4" s="536"/>
      <c r="K4" s="536"/>
      <c r="L4" s="532"/>
    </row>
    <row r="5" spans="2:12" ht="48.6" thickBot="1" x14ac:dyDescent="0.35">
      <c r="B5" s="554"/>
      <c r="C5" s="1" t="s">
        <v>3</v>
      </c>
      <c r="D5" s="1" t="s">
        <v>4</v>
      </c>
      <c r="E5" s="1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</row>
    <row r="6" spans="2:12" ht="15" thickBot="1" x14ac:dyDescent="0.35">
      <c r="B6" s="3" t="s">
        <v>629</v>
      </c>
      <c r="C6" s="4">
        <v>95</v>
      </c>
      <c r="D6" s="4">
        <v>21796</v>
      </c>
      <c r="E6" s="4">
        <v>31</v>
      </c>
      <c r="F6" s="4">
        <v>283357</v>
      </c>
      <c r="G6" s="4">
        <v>346121</v>
      </c>
      <c r="H6" s="4">
        <v>261326</v>
      </c>
      <c r="I6" s="4">
        <v>256328</v>
      </c>
      <c r="J6" s="4">
        <v>229732</v>
      </c>
      <c r="K6" s="247">
        <v>8.5</v>
      </c>
      <c r="L6" s="247">
        <v>5</v>
      </c>
    </row>
    <row r="7" spans="2:12" ht="15" thickBot="1" x14ac:dyDescent="0.35">
      <c r="B7" s="3" t="s">
        <v>630</v>
      </c>
      <c r="C7" s="245" t="s">
        <v>21</v>
      </c>
      <c r="D7" s="245" t="s">
        <v>21</v>
      </c>
      <c r="E7" s="245" t="s">
        <v>21</v>
      </c>
      <c r="F7" s="245" t="s">
        <v>21</v>
      </c>
      <c r="G7" s="245" t="s">
        <v>21</v>
      </c>
      <c r="H7" s="245" t="s">
        <v>21</v>
      </c>
      <c r="I7" s="245" t="s">
        <v>21</v>
      </c>
      <c r="J7" s="245" t="s">
        <v>21</v>
      </c>
      <c r="K7" s="248" t="s">
        <v>21</v>
      </c>
      <c r="L7" s="248" t="s">
        <v>21</v>
      </c>
    </row>
    <row r="8" spans="2:12" ht="15" thickBot="1" x14ac:dyDescent="0.35">
      <c r="B8" s="3" t="s">
        <v>538</v>
      </c>
      <c r="C8" s="246" t="s">
        <v>628</v>
      </c>
      <c r="D8" s="246" t="s">
        <v>628</v>
      </c>
      <c r="E8" s="4">
        <v>6</v>
      </c>
      <c r="F8" s="246" t="s">
        <v>628</v>
      </c>
      <c r="G8" s="246" t="s">
        <v>628</v>
      </c>
      <c r="H8" s="246" t="s">
        <v>628</v>
      </c>
      <c r="I8" s="4">
        <v>327167</v>
      </c>
      <c r="J8" s="246" t="s">
        <v>628</v>
      </c>
      <c r="K8" s="247">
        <v>8.6</v>
      </c>
      <c r="L8" s="249" t="s">
        <v>628</v>
      </c>
    </row>
    <row r="9" spans="2:12" ht="15" thickBot="1" x14ac:dyDescent="0.35">
      <c r="B9" s="8" t="s">
        <v>17</v>
      </c>
      <c r="C9" s="9">
        <f>C6</f>
        <v>95</v>
      </c>
      <c r="D9" s="9">
        <f>D6</f>
        <v>21796</v>
      </c>
      <c r="E9" s="9">
        <f>E6+E8</f>
        <v>37</v>
      </c>
      <c r="F9" s="9">
        <f>F6</f>
        <v>283357</v>
      </c>
      <c r="G9" s="9">
        <f>G6</f>
        <v>346121</v>
      </c>
      <c r="H9" s="9">
        <f>H6</f>
        <v>261326</v>
      </c>
      <c r="I9" s="9">
        <f>I6+I8</f>
        <v>583495</v>
      </c>
      <c r="J9" s="9">
        <f>J6</f>
        <v>229732</v>
      </c>
      <c r="K9" s="250"/>
      <c r="L9" s="11"/>
    </row>
    <row r="10" spans="2:12" x14ac:dyDescent="0.3">
      <c r="B10" s="244" t="s">
        <v>22</v>
      </c>
    </row>
    <row r="11" spans="2:12" x14ac:dyDescent="0.3">
      <c r="B11" s="244" t="s">
        <v>1245</v>
      </c>
    </row>
    <row r="13" spans="2:12" ht="16.8" thickBot="1" x14ac:dyDescent="0.35">
      <c r="B13" s="12" t="s">
        <v>35</v>
      </c>
    </row>
    <row r="14" spans="2:12" ht="15" thickBot="1" x14ac:dyDescent="0.35">
      <c r="B14" s="546" t="s">
        <v>0</v>
      </c>
      <c r="C14" s="550" t="s">
        <v>30</v>
      </c>
      <c r="D14" s="551"/>
      <c r="E14" s="551"/>
      <c r="F14" s="551"/>
      <c r="G14" s="551"/>
      <c r="H14" s="551"/>
      <c r="I14" s="551"/>
      <c r="J14" s="552"/>
    </row>
    <row r="15" spans="2:12" ht="15" thickBot="1" x14ac:dyDescent="0.35">
      <c r="B15" s="555"/>
      <c r="C15" s="531" t="s">
        <v>31</v>
      </c>
      <c r="D15" s="532"/>
      <c r="E15" s="531" t="s">
        <v>32</v>
      </c>
      <c r="F15" s="532"/>
      <c r="G15" s="531" t="s">
        <v>33</v>
      </c>
      <c r="H15" s="532"/>
      <c r="I15" s="531" t="s">
        <v>34</v>
      </c>
      <c r="J15" s="532"/>
    </row>
    <row r="16" spans="2:12" ht="15" thickBot="1" x14ac:dyDescent="0.35">
      <c r="B16" s="547"/>
      <c r="C16" s="16" t="s">
        <v>28</v>
      </c>
      <c r="D16" s="16" t="s">
        <v>29</v>
      </c>
      <c r="E16" s="16" t="s">
        <v>28</v>
      </c>
      <c r="F16" s="16" t="s">
        <v>29</v>
      </c>
      <c r="G16" s="16" t="s">
        <v>28</v>
      </c>
      <c r="H16" s="16" t="s">
        <v>29</v>
      </c>
      <c r="I16" s="16" t="s">
        <v>28</v>
      </c>
      <c r="J16" s="16" t="s">
        <v>29</v>
      </c>
    </row>
    <row r="17" spans="2:12" ht="15" thickBot="1" x14ac:dyDescent="0.35">
      <c r="B17" s="3" t="s">
        <v>629</v>
      </c>
      <c r="C17" s="4">
        <v>256328</v>
      </c>
      <c r="D17" s="4">
        <v>229732</v>
      </c>
      <c r="E17" s="4">
        <v>0</v>
      </c>
      <c r="F17" s="4">
        <v>0</v>
      </c>
      <c r="G17" s="4">
        <v>0</v>
      </c>
      <c r="H17" s="4">
        <v>0</v>
      </c>
      <c r="I17" s="4">
        <f>C17+E17+G17</f>
        <v>256328</v>
      </c>
      <c r="J17" s="4">
        <f>D17+F17+H17</f>
        <v>229732</v>
      </c>
    </row>
    <row r="18" spans="2:12" ht="15" thickBot="1" x14ac:dyDescent="0.35">
      <c r="B18" s="3" t="s">
        <v>630</v>
      </c>
      <c r="C18" s="245" t="s">
        <v>21</v>
      </c>
      <c r="D18" s="245" t="s">
        <v>21</v>
      </c>
      <c r="E18" s="245" t="s">
        <v>21</v>
      </c>
      <c r="F18" s="245" t="s">
        <v>21</v>
      </c>
      <c r="G18" s="245" t="s">
        <v>21</v>
      </c>
      <c r="H18" s="245" t="s">
        <v>21</v>
      </c>
      <c r="I18" s="245" t="s">
        <v>21</v>
      </c>
      <c r="J18" s="245" t="s">
        <v>21</v>
      </c>
    </row>
    <row r="19" spans="2:12" ht="15" thickBot="1" x14ac:dyDescent="0.35">
      <c r="B19" s="3" t="s">
        <v>538</v>
      </c>
      <c r="C19" s="4">
        <v>219145</v>
      </c>
      <c r="D19" s="246" t="s">
        <v>628</v>
      </c>
      <c r="E19" s="4">
        <v>8089</v>
      </c>
      <c r="F19" s="246" t="s">
        <v>628</v>
      </c>
      <c r="G19" s="4">
        <v>3901</v>
      </c>
      <c r="H19" s="246" t="s">
        <v>628</v>
      </c>
      <c r="I19" s="4">
        <f>G19+E19+C19</f>
        <v>231135</v>
      </c>
      <c r="J19" s="246"/>
    </row>
    <row r="20" spans="2:12" ht="15" thickBot="1" x14ac:dyDescent="0.35">
      <c r="B20" s="8" t="s">
        <v>17</v>
      </c>
      <c r="C20" s="9">
        <f>SUM(C17:C19)</f>
        <v>475473</v>
      </c>
      <c r="D20" s="9">
        <f t="shared" ref="D20:J20" si="0">SUM(D17:D19)</f>
        <v>229732</v>
      </c>
      <c r="E20" s="9">
        <f t="shared" si="0"/>
        <v>8089</v>
      </c>
      <c r="F20" s="9">
        <f t="shared" si="0"/>
        <v>0</v>
      </c>
      <c r="G20" s="9">
        <f t="shared" si="0"/>
        <v>3901</v>
      </c>
      <c r="H20" s="9">
        <f t="shared" si="0"/>
        <v>0</v>
      </c>
      <c r="I20" s="9">
        <f t="shared" si="0"/>
        <v>487463</v>
      </c>
      <c r="J20" s="9">
        <f t="shared" si="0"/>
        <v>229732</v>
      </c>
    </row>
    <row r="21" spans="2:12" x14ac:dyDescent="0.3">
      <c r="B21" s="244" t="s">
        <v>1245</v>
      </c>
    </row>
    <row r="24" spans="2:12" ht="16.8" thickBot="1" x14ac:dyDescent="0.35">
      <c r="B24" s="64" t="s">
        <v>36</v>
      </c>
    </row>
    <row r="25" spans="2:12" ht="15" thickBot="1" x14ac:dyDescent="0.35">
      <c r="B25" s="546" t="s">
        <v>0</v>
      </c>
      <c r="C25" s="556" t="s">
        <v>37</v>
      </c>
      <c r="D25" s="557"/>
      <c r="E25" s="531" t="s">
        <v>38</v>
      </c>
      <c r="F25" s="536"/>
      <c r="G25" s="536"/>
      <c r="H25" s="532"/>
    </row>
    <row r="26" spans="2:12" x14ac:dyDescent="0.3">
      <c r="B26" s="555"/>
      <c r="C26" s="558"/>
      <c r="D26" s="559"/>
      <c r="E26" s="556" t="s">
        <v>39</v>
      </c>
      <c r="F26" s="557"/>
      <c r="G26" s="556" t="s">
        <v>41</v>
      </c>
      <c r="H26" s="557"/>
    </row>
    <row r="27" spans="2:12" ht="15" thickBot="1" x14ac:dyDescent="0.35">
      <c r="B27" s="555"/>
      <c r="C27" s="560"/>
      <c r="D27" s="561"/>
      <c r="E27" s="560" t="s">
        <v>1246</v>
      </c>
      <c r="F27" s="561"/>
      <c r="G27" s="560"/>
      <c r="H27" s="561"/>
    </row>
    <row r="28" spans="2:12" ht="15" thickBot="1" x14ac:dyDescent="0.35">
      <c r="B28" s="547"/>
      <c r="C28" s="16" t="s">
        <v>28</v>
      </c>
      <c r="D28" s="16" t="s">
        <v>29</v>
      </c>
      <c r="E28" s="16" t="s">
        <v>28</v>
      </c>
      <c r="F28" s="16" t="s">
        <v>29</v>
      </c>
      <c r="G28" s="427" t="s">
        <v>1247</v>
      </c>
      <c r="H28" s="2" t="s">
        <v>43</v>
      </c>
    </row>
    <row r="29" spans="2:12" ht="15" thickBot="1" x14ac:dyDescent="0.35">
      <c r="B29" s="3" t="s">
        <v>629</v>
      </c>
      <c r="C29" s="5">
        <v>14</v>
      </c>
      <c r="D29" s="5">
        <v>8.5</v>
      </c>
      <c r="E29" s="189">
        <v>30503032</v>
      </c>
      <c r="F29" s="189">
        <v>9763610</v>
      </c>
      <c r="G29" s="189">
        <f>E29+F29</f>
        <v>40266642</v>
      </c>
      <c r="H29" s="19">
        <f>G29/$G$32</f>
        <v>0.66076579043096029</v>
      </c>
      <c r="L29" s="253"/>
    </row>
    <row r="30" spans="2:12" ht="15" thickBot="1" x14ac:dyDescent="0.35">
      <c r="B30" s="3" t="s">
        <v>630</v>
      </c>
      <c r="C30" s="245" t="s">
        <v>21</v>
      </c>
      <c r="D30" s="245" t="s">
        <v>21</v>
      </c>
      <c r="E30" s="252" t="s">
        <v>21</v>
      </c>
      <c r="F30" s="245" t="s">
        <v>21</v>
      </c>
      <c r="G30" s="252" t="s">
        <v>21</v>
      </c>
      <c r="H30" s="245" t="s">
        <v>21</v>
      </c>
      <c r="L30" s="253"/>
    </row>
    <row r="31" spans="2:12" ht="15" thickBot="1" x14ac:dyDescent="0.35">
      <c r="B31" s="3" t="s">
        <v>538</v>
      </c>
      <c r="C31" s="5">
        <v>10.4</v>
      </c>
      <c r="D31" s="243" t="s">
        <v>628</v>
      </c>
      <c r="E31" s="189">
        <v>20672714.400000002</v>
      </c>
      <c r="F31" s="243" t="s">
        <v>628</v>
      </c>
      <c r="G31" s="189">
        <f>E31</f>
        <v>20672714.400000002</v>
      </c>
      <c r="H31" s="19">
        <f>G31/$G$32</f>
        <v>0.33923420956903971</v>
      </c>
    </row>
    <row r="32" spans="2:12" ht="15" thickBot="1" x14ac:dyDescent="0.35">
      <c r="B32" s="8" t="s">
        <v>17</v>
      </c>
      <c r="C32" s="251">
        <f>AVERAGE(C29:C31)</f>
        <v>12.2</v>
      </c>
      <c r="D32" s="11"/>
      <c r="E32" s="190">
        <f>SUM(E29:E31)</f>
        <v>51175746.400000006</v>
      </c>
      <c r="F32" s="190">
        <f>F29</f>
        <v>9763610</v>
      </c>
      <c r="G32" s="190">
        <f>G29+G31</f>
        <v>60939356.400000006</v>
      </c>
      <c r="H32" s="106">
        <v>1</v>
      </c>
      <c r="K32" s="254"/>
      <c r="L32" s="254"/>
    </row>
    <row r="33" spans="2:12" x14ac:dyDescent="0.3">
      <c r="B33" s="244" t="s">
        <v>1245</v>
      </c>
      <c r="K33" s="148"/>
      <c r="L33" s="148"/>
    </row>
    <row r="34" spans="2:12" x14ac:dyDescent="0.3">
      <c r="G34" s="255"/>
      <c r="H34" s="148"/>
      <c r="K34" s="148"/>
      <c r="L34" s="148"/>
    </row>
    <row r="35" spans="2:12" ht="16.8" thickBot="1" x14ac:dyDescent="0.35">
      <c r="B35" s="25" t="s">
        <v>626</v>
      </c>
    </row>
    <row r="36" spans="2:12" ht="36.6" thickBot="1" x14ac:dyDescent="0.35">
      <c r="B36" s="23" t="s">
        <v>44</v>
      </c>
      <c r="C36" s="17" t="s">
        <v>45</v>
      </c>
      <c r="D36" s="17" t="s">
        <v>46</v>
      </c>
      <c r="E36" s="17" t="s">
        <v>47</v>
      </c>
      <c r="F36" s="17" t="s">
        <v>48</v>
      </c>
    </row>
    <row r="37" spans="2:12" ht="15" thickBot="1" x14ac:dyDescent="0.35">
      <c r="B37" s="24" t="s">
        <v>629</v>
      </c>
      <c r="C37" s="189">
        <v>40266642</v>
      </c>
      <c r="D37" s="189">
        <v>0</v>
      </c>
      <c r="E37" s="189">
        <v>0</v>
      </c>
      <c r="F37" s="189">
        <v>40266642</v>
      </c>
    </row>
    <row r="38" spans="2:12" ht="15" thickBot="1" x14ac:dyDescent="0.35">
      <c r="B38" s="3" t="s">
        <v>630</v>
      </c>
      <c r="C38" s="189">
        <v>0</v>
      </c>
      <c r="D38" s="189">
        <v>0</v>
      </c>
      <c r="E38" s="189">
        <v>0</v>
      </c>
      <c r="F38" s="189">
        <v>0</v>
      </c>
    </row>
    <row r="39" spans="2:12" ht="15" thickBot="1" x14ac:dyDescent="0.35">
      <c r="B39" s="24" t="s">
        <v>538</v>
      </c>
      <c r="C39" s="189">
        <v>19600328.800000001</v>
      </c>
      <c r="D39" s="189">
        <v>723480.16</v>
      </c>
      <c r="E39" s="189">
        <v>348905.44</v>
      </c>
      <c r="F39" s="189">
        <v>20672714.399999999</v>
      </c>
    </row>
    <row r="40" spans="2:12" ht="15" thickBot="1" x14ac:dyDescent="0.35">
      <c r="B40" s="8" t="s">
        <v>17</v>
      </c>
      <c r="C40" s="190">
        <f>SUM(C37:C39)</f>
        <v>59866970.799999997</v>
      </c>
      <c r="D40" s="190">
        <f t="shared" ref="D40:F40" si="1">SUM(D37:D39)</f>
        <v>723480.16</v>
      </c>
      <c r="E40" s="190">
        <f t="shared" si="1"/>
        <v>348905.44</v>
      </c>
      <c r="F40" s="190">
        <f t="shared" si="1"/>
        <v>60939356.399999999</v>
      </c>
      <c r="J40" s="426"/>
    </row>
    <row r="41" spans="2:12" x14ac:dyDescent="0.3">
      <c r="B41" s="244" t="s">
        <v>1245</v>
      </c>
      <c r="J41" s="426"/>
    </row>
    <row r="42" spans="2:12" x14ac:dyDescent="0.3">
      <c r="J42" s="426"/>
    </row>
  </sheetData>
  <sheetProtection algorithmName="SHA-512" hashValue="YuRn5Z05eOKxaqxLHrIOy/BcnoJfYQ5mkfDWU62y7cT/ioe0YKSbzZwd+t3w0vIILKM77vlf9WL7SjRxOlGQeQ==" saltValue="Ub6sSpxT77uZxyvYvHih0A==" spinCount="100000" sheet="1" objects="1" scenarios="1"/>
  <mergeCells count="15">
    <mergeCell ref="B4:B5"/>
    <mergeCell ref="C4:E4"/>
    <mergeCell ref="F4:L4"/>
    <mergeCell ref="B14:B16"/>
    <mergeCell ref="C14:J14"/>
    <mergeCell ref="C15:D15"/>
    <mergeCell ref="E15:F15"/>
    <mergeCell ref="G15:H15"/>
    <mergeCell ref="I15:J15"/>
    <mergeCell ref="B25:B28"/>
    <mergeCell ref="C25:D27"/>
    <mergeCell ref="E25:H25"/>
    <mergeCell ref="E26:F26"/>
    <mergeCell ref="E27:F27"/>
    <mergeCell ref="G26:H2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2637A-4D70-4086-A4DB-172BF9C54D33}">
  <dimension ref="B1:AP275"/>
  <sheetViews>
    <sheetView showGridLines="0" showRowColHeaders="0" workbookViewId="0">
      <selection activeCell="J19" sqref="J19"/>
    </sheetView>
  </sheetViews>
  <sheetFormatPr baseColWidth="10" defaultRowHeight="14.4" x14ac:dyDescent="0.3"/>
  <cols>
    <col min="1" max="1" width="3.44140625" customWidth="1"/>
    <col min="2" max="2" width="17.33203125" customWidth="1"/>
    <col min="3" max="3" width="16.88671875" customWidth="1"/>
    <col min="4" max="4" width="20.5546875" customWidth="1"/>
    <col min="5" max="5" width="15.44140625" customWidth="1"/>
    <col min="6" max="6" width="15.33203125" bestFit="1" customWidth="1"/>
    <col min="8" max="8" width="21.88671875" customWidth="1"/>
    <col min="9" max="9" width="12.6640625" bestFit="1" customWidth="1"/>
    <col min="10" max="10" width="15.44140625" customWidth="1"/>
    <col min="11" max="11" width="12.6640625" style="63" bestFit="1" customWidth="1"/>
    <col min="12" max="12" width="20.5546875" style="63" customWidth="1"/>
    <col min="13" max="13" width="12.6640625" style="63" bestFit="1" customWidth="1"/>
    <col min="14" max="14" width="15.6640625" style="63" bestFit="1" customWidth="1"/>
    <col min="15" max="15" width="11.6640625" style="63" bestFit="1" customWidth="1"/>
    <col min="16" max="42" width="11.5546875" style="63"/>
  </cols>
  <sheetData>
    <row r="1" spans="2:11" ht="18" x14ac:dyDescent="0.3">
      <c r="B1" s="62" t="s">
        <v>19</v>
      </c>
      <c r="C1" s="63"/>
      <c r="D1" s="63"/>
      <c r="E1" s="63"/>
      <c r="F1" s="63"/>
      <c r="G1" s="63"/>
      <c r="H1" s="63"/>
      <c r="I1" s="63"/>
      <c r="J1" s="63"/>
    </row>
    <row r="2" spans="2:11" ht="18" x14ac:dyDescent="0.3">
      <c r="B2" s="62" t="s">
        <v>118</v>
      </c>
      <c r="C2" s="63"/>
      <c r="D2" s="63"/>
      <c r="E2" s="63"/>
      <c r="F2" s="63"/>
      <c r="G2" s="63"/>
      <c r="H2" s="63"/>
      <c r="I2" s="63"/>
      <c r="J2" s="63"/>
    </row>
    <row r="3" spans="2:11" ht="16.2" x14ac:dyDescent="0.3">
      <c r="B3" s="64" t="s">
        <v>119</v>
      </c>
      <c r="C3" s="63"/>
      <c r="D3" s="63"/>
      <c r="E3" s="63"/>
      <c r="F3" s="63"/>
      <c r="G3" s="63"/>
      <c r="H3" s="63"/>
      <c r="I3" s="63"/>
      <c r="J3" s="63"/>
    </row>
    <row r="4" spans="2:11" ht="15" thickBot="1" x14ac:dyDescent="0.35">
      <c r="B4" s="63"/>
      <c r="C4" s="63"/>
      <c r="D4" s="63"/>
      <c r="E4" s="63"/>
      <c r="F4" s="63"/>
      <c r="G4" s="63"/>
      <c r="H4" s="63"/>
      <c r="I4" s="63"/>
      <c r="J4" s="63"/>
    </row>
    <row r="5" spans="2:11" ht="24" customHeight="1" thickBot="1" x14ac:dyDescent="0.35">
      <c r="B5" s="546" t="s">
        <v>118</v>
      </c>
      <c r="C5" s="569" t="s">
        <v>120</v>
      </c>
      <c r="D5" s="550" t="s">
        <v>30</v>
      </c>
      <c r="E5" s="551"/>
      <c r="F5" s="551"/>
      <c r="G5" s="552"/>
      <c r="H5" s="548" t="s">
        <v>11</v>
      </c>
      <c r="I5" s="550" t="s">
        <v>38</v>
      </c>
      <c r="J5" s="552"/>
    </row>
    <row r="6" spans="2:11" ht="24.6" thickBot="1" x14ac:dyDescent="0.35">
      <c r="B6" s="547"/>
      <c r="C6" s="570"/>
      <c r="D6" s="2" t="s">
        <v>31</v>
      </c>
      <c r="E6" s="16" t="s">
        <v>32</v>
      </c>
      <c r="F6" s="2" t="s">
        <v>33</v>
      </c>
      <c r="G6" s="16" t="s">
        <v>34</v>
      </c>
      <c r="H6" s="549"/>
      <c r="I6" s="2" t="s">
        <v>37</v>
      </c>
      <c r="J6" s="2" t="s">
        <v>121</v>
      </c>
    </row>
    <row r="7" spans="2:11" ht="15" thickBot="1" x14ac:dyDescent="0.35">
      <c r="B7" s="70" t="s">
        <v>122</v>
      </c>
      <c r="C7" s="5">
        <f>E32</f>
        <v>326</v>
      </c>
      <c r="D7" s="4">
        <v>20084160</v>
      </c>
      <c r="E7" s="4">
        <v>5353804</v>
      </c>
      <c r="F7" s="4">
        <v>1206487</v>
      </c>
      <c r="G7" s="4">
        <f>D7+E7+F7</f>
        <v>26644451</v>
      </c>
      <c r="H7" s="5">
        <v>7.13</v>
      </c>
      <c r="I7" s="6">
        <v>8.66</v>
      </c>
      <c r="J7" s="47">
        <f>1643466107.62/1000000</f>
        <v>1643.4661076199998</v>
      </c>
    </row>
    <row r="8" spans="2:11" s="63" customFormat="1" x14ac:dyDescent="0.3"/>
    <row r="9" spans="2:11" s="63" customFormat="1" x14ac:dyDescent="0.3">
      <c r="B9" s="63" t="s">
        <v>1266</v>
      </c>
    </row>
    <row r="10" spans="2:11" s="63" customFormat="1" ht="15" thickBot="1" x14ac:dyDescent="0.35"/>
    <row r="11" spans="2:11" ht="37.799999999999997" customHeight="1" x14ac:dyDescent="0.3">
      <c r="B11" s="63"/>
      <c r="C11" s="63"/>
      <c r="D11" s="565" t="s">
        <v>123</v>
      </c>
      <c r="E11" s="567" t="s">
        <v>120</v>
      </c>
      <c r="F11" s="63"/>
      <c r="G11" s="63"/>
      <c r="H11" s="63"/>
      <c r="I11" s="63"/>
      <c r="J11" s="63"/>
    </row>
    <row r="12" spans="2:11" ht="15" thickBot="1" x14ac:dyDescent="0.35">
      <c r="B12" s="63"/>
      <c r="C12" s="63"/>
      <c r="D12" s="566"/>
      <c r="E12" s="568"/>
      <c r="F12" s="63"/>
      <c r="G12" s="63"/>
      <c r="I12" s="63"/>
      <c r="J12" s="63"/>
    </row>
    <row r="13" spans="2:11" ht="15" thickBot="1" x14ac:dyDescent="0.35">
      <c r="B13" s="63"/>
      <c r="C13" s="63"/>
      <c r="D13" s="428" t="s">
        <v>1248</v>
      </c>
      <c r="E13" s="71">
        <v>32</v>
      </c>
      <c r="F13" s="63"/>
      <c r="G13" s="63"/>
      <c r="H13" s="240"/>
      <c r="I13" s="240"/>
      <c r="J13" s="240"/>
      <c r="K13" s="240"/>
    </row>
    <row r="14" spans="2:11" ht="15" thickBot="1" x14ac:dyDescent="0.35">
      <c r="B14" s="63"/>
      <c r="C14" s="63"/>
      <c r="D14" s="429" t="s">
        <v>1249</v>
      </c>
      <c r="E14" s="73">
        <v>17</v>
      </c>
      <c r="F14" s="63"/>
      <c r="G14" s="63"/>
      <c r="H14" s="241"/>
      <c r="I14" s="241"/>
      <c r="J14" s="241"/>
      <c r="K14" s="241"/>
    </row>
    <row r="15" spans="2:11" ht="15" thickBot="1" x14ac:dyDescent="0.35">
      <c r="B15" s="63"/>
      <c r="C15" s="63"/>
      <c r="D15" s="429" t="s">
        <v>1250</v>
      </c>
      <c r="E15" s="73">
        <v>4</v>
      </c>
      <c r="F15" s="63"/>
      <c r="G15" s="63"/>
      <c r="H15" s="241"/>
      <c r="I15" s="241"/>
      <c r="J15" s="241"/>
      <c r="K15" s="241"/>
    </row>
    <row r="16" spans="2:11" ht="15" thickBot="1" x14ac:dyDescent="0.35">
      <c r="B16" s="63"/>
      <c r="C16" s="63"/>
      <c r="D16" s="429" t="s">
        <v>1251</v>
      </c>
      <c r="E16" s="73">
        <v>2</v>
      </c>
      <c r="F16" s="63"/>
      <c r="G16" s="63"/>
      <c r="H16" s="241"/>
      <c r="I16" s="241"/>
      <c r="J16" s="241"/>
      <c r="K16" s="241"/>
    </row>
    <row r="17" spans="2:27" ht="15" thickBot="1" x14ac:dyDescent="0.35">
      <c r="B17" s="63"/>
      <c r="C17" s="63"/>
      <c r="D17" s="429" t="s">
        <v>1252</v>
      </c>
      <c r="E17" s="73">
        <v>25</v>
      </c>
      <c r="F17" s="63"/>
      <c r="G17" s="63"/>
      <c r="H17" s="74"/>
      <c r="I17" s="74"/>
      <c r="J17" s="63"/>
    </row>
    <row r="18" spans="2:27" ht="15" thickBot="1" x14ac:dyDescent="0.35">
      <c r="B18" s="63"/>
      <c r="C18" s="63"/>
      <c r="D18" s="429" t="s">
        <v>1253</v>
      </c>
      <c r="E18" s="73">
        <v>1</v>
      </c>
      <c r="F18" s="63"/>
      <c r="G18" s="63"/>
      <c r="H18" s="74"/>
      <c r="I18" s="74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X18" s="236" t="s">
        <v>619</v>
      </c>
      <c r="Y18" s="236" t="s">
        <v>620</v>
      </c>
      <c r="Z18" s="236" t="s">
        <v>621</v>
      </c>
      <c r="AA18" s="236" t="s">
        <v>622</v>
      </c>
    </row>
    <row r="19" spans="2:27" ht="15" thickBot="1" x14ac:dyDescent="0.35">
      <c r="B19" s="63"/>
      <c r="C19" s="63"/>
      <c r="D19" s="429" t="s">
        <v>1254</v>
      </c>
      <c r="E19" s="73">
        <v>1</v>
      </c>
      <c r="F19" s="63"/>
      <c r="G19" s="63"/>
      <c r="H19" s="74"/>
      <c r="I19" s="74"/>
      <c r="J19" s="242"/>
      <c r="K19" s="241"/>
      <c r="L19" s="242"/>
      <c r="M19" s="241"/>
      <c r="N19" s="241"/>
      <c r="O19" s="241"/>
      <c r="P19" s="241"/>
      <c r="Q19" s="241"/>
      <c r="R19" s="241"/>
      <c r="S19" s="241"/>
      <c r="X19" s="237">
        <v>115213187.73</v>
      </c>
      <c r="Y19" s="237">
        <v>28670513.699999999</v>
      </c>
      <c r="Z19" s="237">
        <v>9324057.8000000007</v>
      </c>
      <c r="AA19" s="237">
        <v>153207759.22999999</v>
      </c>
    </row>
    <row r="20" spans="2:27" ht="15" thickBot="1" x14ac:dyDescent="0.35">
      <c r="B20" s="63"/>
      <c r="C20" s="63"/>
      <c r="D20" s="429" t="s">
        <v>1255</v>
      </c>
      <c r="E20" s="73">
        <v>17</v>
      </c>
      <c r="F20" s="63"/>
      <c r="G20" s="63"/>
      <c r="H20" s="74"/>
      <c r="I20" s="74"/>
      <c r="J20" s="242"/>
      <c r="K20" s="241"/>
      <c r="L20" s="242"/>
      <c r="M20" s="241"/>
      <c r="N20" s="241"/>
      <c r="O20" s="241"/>
      <c r="P20" s="241"/>
      <c r="Q20" s="241"/>
      <c r="R20" s="241"/>
      <c r="S20" s="241"/>
      <c r="X20" s="237">
        <v>0</v>
      </c>
      <c r="Y20" s="237">
        <v>0</v>
      </c>
      <c r="Z20" s="237">
        <v>0</v>
      </c>
      <c r="AA20" s="237">
        <v>0</v>
      </c>
    </row>
    <row r="21" spans="2:27" ht="15" thickBot="1" x14ac:dyDescent="0.35">
      <c r="B21" s="63"/>
      <c r="C21" s="63"/>
      <c r="D21" s="429" t="s">
        <v>1256</v>
      </c>
      <c r="E21" s="73">
        <v>53</v>
      </c>
      <c r="F21" s="63"/>
      <c r="G21" s="63"/>
      <c r="H21" s="74"/>
      <c r="I21" s="74"/>
      <c r="J21" s="242"/>
      <c r="K21" s="241"/>
      <c r="L21" s="242"/>
      <c r="M21" s="241"/>
      <c r="N21" s="241"/>
      <c r="O21" s="241"/>
      <c r="P21" s="241"/>
      <c r="Q21" s="241"/>
      <c r="R21" s="241"/>
      <c r="S21" s="241"/>
      <c r="X21" s="237">
        <v>1747270.6</v>
      </c>
      <c r="Y21" s="237">
        <v>64181.8</v>
      </c>
      <c r="Z21" s="237">
        <v>24286.400000000001</v>
      </c>
      <c r="AA21" s="237">
        <v>1835738.8</v>
      </c>
    </row>
    <row r="22" spans="2:27" ht="15" thickBot="1" x14ac:dyDescent="0.35">
      <c r="B22" s="63"/>
      <c r="C22" s="63"/>
      <c r="D22" s="429" t="s">
        <v>1257</v>
      </c>
      <c r="E22" s="73">
        <v>46</v>
      </c>
      <c r="F22" s="63"/>
      <c r="G22" s="63"/>
      <c r="H22" s="74"/>
      <c r="I22" s="74"/>
      <c r="J22" s="63"/>
    </row>
    <row r="23" spans="2:27" ht="15" thickBot="1" x14ac:dyDescent="0.35">
      <c r="B23" s="63"/>
      <c r="C23" s="63"/>
      <c r="D23" s="429" t="s">
        <v>1258</v>
      </c>
      <c r="E23" s="73">
        <v>11</v>
      </c>
      <c r="F23" s="63"/>
      <c r="G23" s="63"/>
      <c r="H23" s="74"/>
      <c r="I23" s="74"/>
      <c r="J23" s="63"/>
    </row>
    <row r="24" spans="2:27" ht="15" thickBot="1" x14ac:dyDescent="0.35">
      <c r="B24" s="63"/>
      <c r="C24" s="63"/>
      <c r="D24" s="429" t="s">
        <v>1259</v>
      </c>
      <c r="E24" s="73">
        <v>17</v>
      </c>
      <c r="F24" s="63"/>
      <c r="G24" s="63"/>
      <c r="H24" s="74"/>
      <c r="I24" s="74"/>
      <c r="J24" s="63"/>
    </row>
    <row r="25" spans="2:27" ht="15" thickBot="1" x14ac:dyDescent="0.35">
      <c r="B25" s="63"/>
      <c r="C25" s="63"/>
      <c r="D25" s="429" t="s">
        <v>1260</v>
      </c>
      <c r="E25" s="73">
        <v>57</v>
      </c>
      <c r="F25" s="63"/>
      <c r="G25" s="63"/>
      <c r="H25" s="74"/>
      <c r="I25" s="74"/>
      <c r="J25" s="63"/>
    </row>
    <row r="26" spans="2:27" ht="15" thickBot="1" x14ac:dyDescent="0.35">
      <c r="B26" s="63"/>
      <c r="C26" s="63"/>
      <c r="D26" s="429" t="s">
        <v>1261</v>
      </c>
      <c r="E26" s="73">
        <v>7</v>
      </c>
      <c r="F26" s="63"/>
      <c r="G26" s="63"/>
      <c r="H26" s="74"/>
      <c r="I26" s="74"/>
      <c r="J26" s="63"/>
    </row>
    <row r="27" spans="2:27" ht="15" thickBot="1" x14ac:dyDescent="0.35">
      <c r="B27" s="63"/>
      <c r="C27" s="63"/>
      <c r="D27" s="429" t="s">
        <v>1262</v>
      </c>
      <c r="E27" s="73">
        <v>3</v>
      </c>
      <c r="F27" s="63"/>
      <c r="G27" s="63"/>
      <c r="H27" s="74"/>
      <c r="I27" s="74"/>
      <c r="J27" s="63"/>
    </row>
    <row r="28" spans="2:27" ht="15" thickBot="1" x14ac:dyDescent="0.35">
      <c r="B28" s="63"/>
      <c r="C28" s="63"/>
      <c r="D28" s="429" t="s">
        <v>1263</v>
      </c>
      <c r="E28" s="73">
        <v>4</v>
      </c>
      <c r="F28" s="63"/>
      <c r="G28" s="63"/>
      <c r="H28" s="74"/>
      <c r="I28" s="74"/>
      <c r="J28" s="63"/>
    </row>
    <row r="29" spans="2:27" ht="15" thickBot="1" x14ac:dyDescent="0.35">
      <c r="B29" s="63"/>
      <c r="C29" s="63"/>
      <c r="D29" s="429" t="s">
        <v>1264</v>
      </c>
      <c r="E29" s="73">
        <v>9</v>
      </c>
      <c r="F29" s="63"/>
      <c r="G29" s="63"/>
      <c r="H29" s="74"/>
      <c r="I29" s="74"/>
      <c r="J29" s="63"/>
    </row>
    <row r="30" spans="2:27" ht="15" thickBot="1" x14ac:dyDescent="0.35">
      <c r="B30" s="63"/>
      <c r="C30" s="63"/>
      <c r="D30" s="72" t="s">
        <v>1265</v>
      </c>
      <c r="E30" s="75">
        <f>SUM(E13:E29)</f>
        <v>306</v>
      </c>
      <c r="F30" s="63"/>
      <c r="G30" s="63"/>
      <c r="H30" s="63"/>
      <c r="I30" s="63"/>
      <c r="J30" s="63"/>
    </row>
    <row r="31" spans="2:27" s="63" customFormat="1" ht="15" thickBot="1" x14ac:dyDescent="0.35">
      <c r="D31" s="72" t="s">
        <v>1267</v>
      </c>
      <c r="E31" s="75">
        <v>20</v>
      </c>
    </row>
    <row r="32" spans="2:27" s="63" customFormat="1" ht="15" thickBot="1" x14ac:dyDescent="0.35">
      <c r="D32" s="72" t="s">
        <v>17</v>
      </c>
      <c r="E32" s="75">
        <f>E30+E31</f>
        <v>326</v>
      </c>
    </row>
    <row r="33" spans="2:15" s="63" customFormat="1" x14ac:dyDescent="0.3"/>
    <row r="34" spans="2:15" s="63" customFormat="1" x14ac:dyDescent="0.3"/>
    <row r="35" spans="2:15" s="63" customFormat="1" ht="16.2" x14ac:dyDescent="0.3">
      <c r="B35" s="25" t="s">
        <v>627</v>
      </c>
    </row>
    <row r="36" spans="2:15" s="63" customFormat="1" ht="15" thickBot="1" x14ac:dyDescent="0.35">
      <c r="H36" s="342"/>
      <c r="I36" s="343"/>
      <c r="J36" s="343"/>
      <c r="K36" s="343"/>
      <c r="L36" s="343"/>
      <c r="M36" s="343"/>
    </row>
    <row r="37" spans="2:15" s="63" customFormat="1" ht="24.6" thickBot="1" x14ac:dyDescent="0.35">
      <c r="B37" s="76" t="s">
        <v>118</v>
      </c>
      <c r="C37" s="77" t="s">
        <v>45</v>
      </c>
      <c r="D37" s="77" t="s">
        <v>228</v>
      </c>
      <c r="E37" s="77" t="s">
        <v>229</v>
      </c>
      <c r="F37" s="78" t="s">
        <v>48</v>
      </c>
    </row>
    <row r="38" spans="2:15" s="63" customFormat="1" ht="15" thickBot="1" x14ac:dyDescent="0.35">
      <c r="B38" s="79" t="s">
        <v>122</v>
      </c>
      <c r="C38" s="238">
        <v>1242960709.6099999</v>
      </c>
      <c r="D38" s="238">
        <v>322781412.75999999</v>
      </c>
      <c r="E38" s="238">
        <v>77723985.25</v>
      </c>
      <c r="F38" s="239">
        <f>C38+D38+E38</f>
        <v>1643466107.6199999</v>
      </c>
      <c r="H38" s="430"/>
    </row>
    <row r="39" spans="2:15" s="63" customFormat="1" x14ac:dyDescent="0.3"/>
    <row r="40" spans="2:15" s="63" customFormat="1" x14ac:dyDescent="0.3"/>
    <row r="41" spans="2:15" s="63" customFormat="1" ht="16.2" x14ac:dyDescent="0.3">
      <c r="B41" s="89" t="s">
        <v>227</v>
      </c>
    </row>
    <row r="42" spans="2:15" s="63" customFormat="1" x14ac:dyDescent="0.3"/>
    <row r="43" spans="2:15" s="63" customFormat="1" x14ac:dyDescent="0.3">
      <c r="B43" s="563" t="s">
        <v>136</v>
      </c>
      <c r="C43" s="564"/>
      <c r="D43" s="562" t="s">
        <v>124</v>
      </c>
      <c r="E43" s="562"/>
      <c r="F43" s="562" t="s">
        <v>163</v>
      </c>
      <c r="G43" s="563"/>
      <c r="H43" s="562" t="s">
        <v>201</v>
      </c>
      <c r="I43" s="562"/>
      <c r="J43" s="562" t="s">
        <v>216</v>
      </c>
      <c r="K43" s="563"/>
      <c r="L43" s="562" t="s">
        <v>174</v>
      </c>
      <c r="M43" s="562"/>
      <c r="N43" s="562" t="s">
        <v>195</v>
      </c>
      <c r="O43" s="562"/>
    </row>
    <row r="44" spans="2:15" s="63" customFormat="1" x14ac:dyDescent="0.3">
      <c r="B44" s="135" t="s">
        <v>847</v>
      </c>
      <c r="C44" s="82">
        <v>15100.160000000002</v>
      </c>
      <c r="D44" s="135" t="s">
        <v>125</v>
      </c>
      <c r="E44" s="82">
        <v>868858.30978749995</v>
      </c>
      <c r="F44" s="135" t="s">
        <v>888</v>
      </c>
      <c r="G44" s="84">
        <v>19311.36</v>
      </c>
      <c r="H44" s="135" t="s">
        <v>202</v>
      </c>
      <c r="I44" s="82">
        <v>237842.88</v>
      </c>
      <c r="J44" s="135" t="s">
        <v>217</v>
      </c>
      <c r="K44" s="84">
        <v>988086.82272499998</v>
      </c>
      <c r="L44" s="135" t="s">
        <v>925</v>
      </c>
      <c r="M44" s="82">
        <v>171696.64000000001</v>
      </c>
      <c r="N44" s="135" t="s">
        <v>196</v>
      </c>
      <c r="O44" s="82">
        <v>3000000.6278125001</v>
      </c>
    </row>
    <row r="45" spans="2:15" s="63" customFormat="1" x14ac:dyDescent="0.3">
      <c r="B45" s="135" t="s">
        <v>137</v>
      </c>
      <c r="C45" s="82">
        <v>106127966.85890904</v>
      </c>
      <c r="D45" s="135" t="s">
        <v>126</v>
      </c>
      <c r="E45" s="82">
        <v>7508.8</v>
      </c>
      <c r="F45" s="135" t="s">
        <v>164</v>
      </c>
      <c r="G45" s="84">
        <v>73640</v>
      </c>
      <c r="H45" s="135" t="s">
        <v>203</v>
      </c>
      <c r="I45" s="82">
        <v>1162621.1200000001</v>
      </c>
      <c r="J45" s="135" t="s">
        <v>218</v>
      </c>
      <c r="K45" s="84">
        <v>2578786.7367500002</v>
      </c>
      <c r="L45" s="135" t="s">
        <v>892</v>
      </c>
      <c r="M45" s="82">
        <v>1082.8800000000001</v>
      </c>
      <c r="N45" s="135" t="s">
        <v>197</v>
      </c>
      <c r="O45" s="82">
        <v>61329.189999999995</v>
      </c>
    </row>
    <row r="46" spans="2:15" s="63" customFormat="1" x14ac:dyDescent="0.3">
      <c r="B46" s="135" t="s">
        <v>138</v>
      </c>
      <c r="C46" s="82">
        <v>3249909.1789000006</v>
      </c>
      <c r="D46" s="135" t="s">
        <v>127</v>
      </c>
      <c r="E46" s="82">
        <v>61182.720000000001</v>
      </c>
      <c r="F46" s="135" t="s">
        <v>165</v>
      </c>
      <c r="G46" s="84">
        <v>5715.2</v>
      </c>
      <c r="H46" s="135" t="s">
        <v>204</v>
      </c>
      <c r="I46" s="82">
        <v>817032.96000000008</v>
      </c>
      <c r="J46" s="135" t="s">
        <v>219</v>
      </c>
      <c r="K46" s="84">
        <v>1489087.6800000002</v>
      </c>
      <c r="L46" s="135" t="s">
        <v>175</v>
      </c>
      <c r="M46" s="82">
        <v>5775.3600000000015</v>
      </c>
      <c r="N46" s="135" t="s">
        <v>198</v>
      </c>
      <c r="O46" s="82">
        <v>45971.840000000004</v>
      </c>
    </row>
    <row r="47" spans="2:15" s="63" customFormat="1" x14ac:dyDescent="0.3">
      <c r="B47" s="135" t="s">
        <v>139</v>
      </c>
      <c r="C47" s="82">
        <v>6523447.4766090009</v>
      </c>
      <c r="D47" s="135" t="s">
        <v>128</v>
      </c>
      <c r="E47" s="82">
        <v>89638.400000000009</v>
      </c>
      <c r="F47" s="135" t="s">
        <v>166</v>
      </c>
      <c r="G47" s="84">
        <v>49331.200000000004</v>
      </c>
      <c r="H47" s="135" t="s">
        <v>205</v>
      </c>
      <c r="I47" s="82">
        <v>536200</v>
      </c>
      <c r="J47" s="135" t="s">
        <v>220</v>
      </c>
      <c r="K47" s="84">
        <v>1137822.8882125001</v>
      </c>
      <c r="L47" s="135" t="s">
        <v>176</v>
      </c>
      <c r="M47" s="82">
        <v>11098935.225250002</v>
      </c>
      <c r="N47" s="135" t="s">
        <v>199</v>
      </c>
      <c r="O47" s="82">
        <v>64972.800000000003</v>
      </c>
    </row>
    <row r="48" spans="2:15" s="63" customFormat="1" x14ac:dyDescent="0.3">
      <c r="B48" s="135" t="s">
        <v>140</v>
      </c>
      <c r="C48" s="82">
        <v>539896.08600000001</v>
      </c>
      <c r="D48" s="135" t="s">
        <v>862</v>
      </c>
      <c r="E48" s="82">
        <v>6617.6</v>
      </c>
      <c r="F48" s="135" t="s">
        <v>1206</v>
      </c>
      <c r="G48" s="84">
        <v>30080</v>
      </c>
      <c r="H48" s="135" t="s">
        <v>206</v>
      </c>
      <c r="I48" s="82">
        <v>3262952.48</v>
      </c>
      <c r="J48" s="135" t="s">
        <v>221</v>
      </c>
      <c r="K48" s="84">
        <v>11971.840000000002</v>
      </c>
      <c r="L48" s="135" t="s">
        <v>177</v>
      </c>
      <c r="M48" s="82">
        <v>1924068.5279999999</v>
      </c>
      <c r="N48" s="136" t="s">
        <v>17</v>
      </c>
      <c r="O48" s="83">
        <f>SUM(O44:O47)</f>
        <v>3172274.4578124997</v>
      </c>
    </row>
    <row r="49" spans="2:15" s="63" customFormat="1" x14ac:dyDescent="0.3">
      <c r="B49" s="135" t="s">
        <v>141</v>
      </c>
      <c r="C49" s="82">
        <v>292234.82561249996</v>
      </c>
      <c r="D49" s="135" t="s">
        <v>129</v>
      </c>
      <c r="E49" s="82">
        <v>94857.2</v>
      </c>
      <c r="F49" s="135" t="s">
        <v>167</v>
      </c>
      <c r="G49" s="84">
        <v>9986.5600000000013</v>
      </c>
      <c r="H49" s="135" t="s">
        <v>207</v>
      </c>
      <c r="I49" s="82">
        <v>653892.88</v>
      </c>
      <c r="J49" s="135" t="s">
        <v>222</v>
      </c>
      <c r="K49" s="84">
        <v>1229012.3356250001</v>
      </c>
      <c r="L49" s="135" t="s">
        <v>178</v>
      </c>
      <c r="M49" s="82">
        <v>80994.780000000013</v>
      </c>
      <c r="N49" s="81"/>
      <c r="O49" s="81"/>
    </row>
    <row r="50" spans="2:15" s="63" customFormat="1" x14ac:dyDescent="0.3">
      <c r="B50" s="135" t="s">
        <v>142</v>
      </c>
      <c r="C50" s="82">
        <v>80642.886000000013</v>
      </c>
      <c r="D50" s="135" t="s">
        <v>1200</v>
      </c>
      <c r="E50" s="82">
        <v>33448.959999999999</v>
      </c>
      <c r="F50" s="135" t="s">
        <v>168</v>
      </c>
      <c r="G50" s="84">
        <v>2887.6800000000007</v>
      </c>
      <c r="H50" s="135" t="s">
        <v>208</v>
      </c>
      <c r="I50" s="82">
        <v>343000</v>
      </c>
      <c r="J50" s="135" t="s">
        <v>223</v>
      </c>
      <c r="K50" s="84">
        <v>47194.880000000005</v>
      </c>
      <c r="L50" s="135" t="s">
        <v>179</v>
      </c>
      <c r="M50" s="82">
        <v>129729.52</v>
      </c>
      <c r="N50" s="81"/>
      <c r="O50" s="81"/>
    </row>
    <row r="51" spans="2:15" s="63" customFormat="1" x14ac:dyDescent="0.3">
      <c r="B51" s="135" t="s">
        <v>143</v>
      </c>
      <c r="C51" s="82">
        <v>280949.31575000001</v>
      </c>
      <c r="D51" s="135" t="s">
        <v>130</v>
      </c>
      <c r="E51" s="82">
        <v>22741.629199999999</v>
      </c>
      <c r="F51" s="135" t="s">
        <v>169</v>
      </c>
      <c r="G51" s="84">
        <v>4090.8800000000006</v>
      </c>
      <c r="H51" s="135" t="s">
        <v>209</v>
      </c>
      <c r="I51" s="82">
        <v>21537.280000000002</v>
      </c>
      <c r="J51" s="135" t="s">
        <v>224</v>
      </c>
      <c r="K51" s="84">
        <v>370631.99166250002</v>
      </c>
      <c r="L51" s="135" t="s">
        <v>180</v>
      </c>
      <c r="M51" s="82">
        <v>42558.58</v>
      </c>
      <c r="N51" s="81"/>
      <c r="O51" s="81"/>
    </row>
    <row r="52" spans="2:15" s="63" customFormat="1" x14ac:dyDescent="0.3">
      <c r="B52" s="135" t="s">
        <v>144</v>
      </c>
      <c r="C52" s="82">
        <v>5115361.6780000012</v>
      </c>
      <c r="D52" s="135" t="s">
        <v>131</v>
      </c>
      <c r="E52" s="82">
        <v>1125768.7854625003</v>
      </c>
      <c r="F52" s="135" t="s">
        <v>171</v>
      </c>
      <c r="G52" s="84">
        <v>13957.120000000003</v>
      </c>
      <c r="H52" s="135" t="s">
        <v>210</v>
      </c>
      <c r="I52" s="82">
        <v>1443.8400000000004</v>
      </c>
      <c r="J52" s="135" t="s">
        <v>225</v>
      </c>
      <c r="K52" s="84">
        <v>553885.67200000002</v>
      </c>
      <c r="L52" s="135" t="s">
        <v>181</v>
      </c>
      <c r="M52" s="82">
        <v>317192.85859999998</v>
      </c>
      <c r="N52" s="81"/>
      <c r="O52" s="81"/>
    </row>
    <row r="53" spans="2:15" s="63" customFormat="1" x14ac:dyDescent="0.3">
      <c r="B53" s="135" t="s">
        <v>145</v>
      </c>
      <c r="C53" s="82">
        <v>129963.41787500001</v>
      </c>
      <c r="D53" s="135" t="s">
        <v>132</v>
      </c>
      <c r="E53" s="82">
        <v>2846666.8333125003</v>
      </c>
      <c r="F53" s="135" t="s">
        <v>172</v>
      </c>
      <c r="G53" s="84">
        <v>3368.9600000000005</v>
      </c>
      <c r="H53" s="135" t="s">
        <v>211</v>
      </c>
      <c r="I53" s="82">
        <v>13616617.800800001</v>
      </c>
      <c r="J53" s="433" t="s">
        <v>226</v>
      </c>
      <c r="K53" s="439">
        <v>2787571.9209375</v>
      </c>
      <c r="L53" s="135" t="s">
        <v>182</v>
      </c>
      <c r="M53" s="82">
        <v>9084.1600000000017</v>
      </c>
      <c r="N53" s="81"/>
      <c r="O53" s="81"/>
    </row>
    <row r="54" spans="2:15" s="63" customFormat="1" x14ac:dyDescent="0.3">
      <c r="B54" s="135" t="s">
        <v>146</v>
      </c>
      <c r="C54" s="82">
        <v>27914.240000000005</v>
      </c>
      <c r="D54" s="135" t="s">
        <v>133</v>
      </c>
      <c r="E54" s="82">
        <v>91853.004750000007</v>
      </c>
      <c r="F54" s="135" t="s">
        <v>883</v>
      </c>
      <c r="G54" s="84">
        <v>721.92000000000019</v>
      </c>
      <c r="H54" s="135" t="s">
        <v>212</v>
      </c>
      <c r="I54" s="439">
        <v>460740</v>
      </c>
      <c r="J54" s="436" t="s">
        <v>17</v>
      </c>
      <c r="K54" s="437">
        <f>SUM(K44:K53)</f>
        <v>11194052.7679125</v>
      </c>
      <c r="L54" s="438" t="s">
        <v>183</v>
      </c>
      <c r="M54" s="82">
        <v>3609.6000000000004</v>
      </c>
      <c r="N54" s="81"/>
      <c r="O54" s="81"/>
    </row>
    <row r="55" spans="2:15" s="63" customFormat="1" x14ac:dyDescent="0.3">
      <c r="B55" s="135" t="s">
        <v>147</v>
      </c>
      <c r="C55" s="82">
        <v>302395.97200000001</v>
      </c>
      <c r="D55" s="135" t="s">
        <v>134</v>
      </c>
      <c r="E55" s="82">
        <v>4616003.1098250002</v>
      </c>
      <c r="F55" s="135" t="s">
        <v>1268</v>
      </c>
      <c r="G55" s="85">
        <v>54805.760000000009</v>
      </c>
      <c r="H55" s="440" t="s">
        <v>213</v>
      </c>
      <c r="I55" s="442">
        <v>938387.42</v>
      </c>
      <c r="J55" s="435"/>
      <c r="K55" s="432"/>
      <c r="L55" s="438" t="s">
        <v>184</v>
      </c>
      <c r="M55" s="82">
        <v>2406.4</v>
      </c>
      <c r="N55" s="81"/>
      <c r="O55" s="81"/>
    </row>
    <row r="56" spans="2:15" s="63" customFormat="1" x14ac:dyDescent="0.3">
      <c r="B56" s="135" t="s">
        <v>148</v>
      </c>
      <c r="C56" s="82">
        <v>134937.76</v>
      </c>
      <c r="D56" s="135" t="s">
        <v>135</v>
      </c>
      <c r="E56" s="82">
        <v>4121975.4642000003</v>
      </c>
      <c r="F56" s="136" t="s">
        <v>17</v>
      </c>
      <c r="G56" s="83">
        <f>SUM(G44:G55)</f>
        <v>267896.64</v>
      </c>
      <c r="H56" s="135" t="s">
        <v>214</v>
      </c>
      <c r="I56" s="441">
        <v>341311.52</v>
      </c>
      <c r="L56" s="135" t="s">
        <v>185</v>
      </c>
      <c r="M56" s="82">
        <v>10725624.4129325</v>
      </c>
      <c r="N56" s="81"/>
      <c r="O56" s="81"/>
    </row>
    <row r="57" spans="2:15" s="63" customFormat="1" x14ac:dyDescent="0.3">
      <c r="B57" s="135" t="s">
        <v>149</v>
      </c>
      <c r="C57" s="82">
        <v>61427573.561533503</v>
      </c>
      <c r="D57" s="136" t="s">
        <v>17</v>
      </c>
      <c r="E57" s="83">
        <f>SUM(E44:E56)</f>
        <v>13987120.816537503</v>
      </c>
      <c r="F57" s="81"/>
      <c r="G57" s="81"/>
      <c r="H57" s="433" t="s">
        <v>215</v>
      </c>
      <c r="I57" s="434">
        <v>903873.64</v>
      </c>
      <c r="J57" s="81"/>
      <c r="K57" s="81"/>
      <c r="L57" s="135" t="s">
        <v>186</v>
      </c>
      <c r="M57" s="82">
        <v>1684.4800000000002</v>
      </c>
      <c r="N57" s="81"/>
      <c r="O57" s="81"/>
    </row>
    <row r="58" spans="2:15" s="63" customFormat="1" x14ac:dyDescent="0.3">
      <c r="B58" s="135" t="s">
        <v>150</v>
      </c>
      <c r="C58" s="82">
        <v>101320.48000000001</v>
      </c>
      <c r="D58" s="81"/>
      <c r="E58" s="81"/>
      <c r="F58" s="81"/>
      <c r="G58" s="81"/>
      <c r="H58" s="436" t="s">
        <v>17</v>
      </c>
      <c r="I58" s="437">
        <f>SUM(I44:I57)</f>
        <v>23297453.820800003</v>
      </c>
      <c r="J58" s="81"/>
      <c r="K58" s="81"/>
      <c r="L58" s="135" t="s">
        <v>187</v>
      </c>
      <c r="M58" s="82">
        <v>6858.2400000000007</v>
      </c>
      <c r="N58" s="81"/>
      <c r="O58" s="81"/>
    </row>
    <row r="59" spans="2:15" s="63" customFormat="1" x14ac:dyDescent="0.3">
      <c r="B59" s="135" t="s">
        <v>151</v>
      </c>
      <c r="C59" s="82">
        <v>1503367.25825</v>
      </c>
      <c r="D59" s="81"/>
      <c r="E59" s="81"/>
      <c r="F59" s="81"/>
      <c r="G59" s="81"/>
      <c r="H59" s="435"/>
      <c r="I59" s="432"/>
      <c r="J59" s="81"/>
      <c r="K59" s="81"/>
      <c r="L59" s="135" t="s">
        <v>188</v>
      </c>
      <c r="M59" s="82">
        <v>7820.8</v>
      </c>
      <c r="N59" s="81"/>
      <c r="O59" s="81"/>
    </row>
    <row r="60" spans="2:15" s="63" customFormat="1" ht="15" thickBot="1" x14ac:dyDescent="0.35">
      <c r="B60" s="135" t="s">
        <v>152</v>
      </c>
      <c r="C60" s="82">
        <v>311304.05075000005</v>
      </c>
      <c r="D60" s="81"/>
      <c r="E60" s="81"/>
      <c r="F60" s="81"/>
      <c r="G60" s="81"/>
      <c r="J60" s="81"/>
      <c r="K60" s="81"/>
      <c r="L60" s="135" t="s">
        <v>189</v>
      </c>
      <c r="M60" s="82">
        <v>36008.821937500004</v>
      </c>
      <c r="N60" s="81"/>
      <c r="O60" s="81"/>
    </row>
    <row r="61" spans="2:15" s="63" customFormat="1" x14ac:dyDescent="0.3">
      <c r="B61" s="135" t="s">
        <v>153</v>
      </c>
      <c r="C61" s="82">
        <v>15843999.037844501</v>
      </c>
      <c r="D61" s="81"/>
      <c r="E61" s="137" t="s">
        <v>163</v>
      </c>
      <c r="F61" s="86">
        <f>G56</f>
        <v>267896.64</v>
      </c>
      <c r="G61" s="81"/>
      <c r="H61" s="81"/>
      <c r="I61" s="81"/>
      <c r="J61" s="81"/>
      <c r="K61" s="81"/>
      <c r="L61" s="135" t="s">
        <v>190</v>
      </c>
      <c r="M61" s="82">
        <v>44281.432687500004</v>
      </c>
      <c r="N61" s="81"/>
      <c r="O61" s="81"/>
    </row>
    <row r="62" spans="2:15" s="63" customFormat="1" x14ac:dyDescent="0.3">
      <c r="B62" s="135" t="s">
        <v>154</v>
      </c>
      <c r="C62" s="82">
        <v>1420546.45625</v>
      </c>
      <c r="D62" s="81"/>
      <c r="E62" s="138" t="s">
        <v>200</v>
      </c>
      <c r="F62" s="87">
        <f>I58+K54</f>
        <v>34491506.588712499</v>
      </c>
      <c r="G62" s="81"/>
      <c r="H62" s="81"/>
      <c r="I62" s="81"/>
      <c r="J62" s="81"/>
      <c r="K62" s="81"/>
      <c r="L62" s="135" t="s">
        <v>191</v>
      </c>
      <c r="M62" s="82">
        <v>2346.2400000000002</v>
      </c>
      <c r="N62" s="81"/>
      <c r="O62" s="81"/>
    </row>
    <row r="63" spans="2:15" s="63" customFormat="1" x14ac:dyDescent="0.3">
      <c r="B63" s="135" t="s">
        <v>155</v>
      </c>
      <c r="C63" s="82">
        <v>2769814.4016000004</v>
      </c>
      <c r="D63" s="81"/>
      <c r="E63" s="139" t="s">
        <v>174</v>
      </c>
      <c r="F63" s="87">
        <f>M66</f>
        <v>25800494.267807502</v>
      </c>
      <c r="G63" s="81"/>
      <c r="H63" s="81"/>
      <c r="I63" s="81"/>
      <c r="J63" s="81"/>
      <c r="K63" s="81"/>
      <c r="L63" s="135" t="s">
        <v>192</v>
      </c>
      <c r="M63" s="82">
        <v>388994.56000000006</v>
      </c>
      <c r="N63" s="81"/>
      <c r="O63" s="81"/>
    </row>
    <row r="64" spans="2:15" s="63" customFormat="1" x14ac:dyDescent="0.3">
      <c r="B64" s="135" t="s">
        <v>156</v>
      </c>
      <c r="C64" s="82">
        <v>163251.82560000001</v>
      </c>
      <c r="D64" s="81"/>
      <c r="E64" s="139" t="s">
        <v>124</v>
      </c>
      <c r="F64" s="87">
        <f>E57</f>
        <v>13987120.816537503</v>
      </c>
      <c r="G64" s="81"/>
      <c r="H64" s="81"/>
      <c r="I64" s="81"/>
      <c r="J64" s="81"/>
      <c r="K64" s="81"/>
      <c r="L64" s="135" t="s">
        <v>193</v>
      </c>
      <c r="M64" s="82">
        <v>257553.92000000001</v>
      </c>
      <c r="N64" s="81"/>
      <c r="O64" s="81"/>
    </row>
    <row r="65" spans="2:15" s="63" customFormat="1" x14ac:dyDescent="0.3">
      <c r="B65" s="135" t="s">
        <v>157</v>
      </c>
      <c r="C65" s="82">
        <v>12092.160000000002</v>
      </c>
      <c r="D65" s="81"/>
      <c r="E65" s="138" t="s">
        <v>195</v>
      </c>
      <c r="F65" s="87">
        <f>O48</f>
        <v>3172274.4578124997</v>
      </c>
      <c r="G65" s="81"/>
      <c r="H65" s="81"/>
      <c r="I65" s="81"/>
      <c r="J65" s="81"/>
      <c r="K65" s="81"/>
      <c r="L65" s="135" t="s">
        <v>194</v>
      </c>
      <c r="M65" s="431">
        <v>542186.8284</v>
      </c>
      <c r="N65" s="81"/>
      <c r="O65" s="81"/>
    </row>
    <row r="66" spans="2:15" s="63" customFormat="1" x14ac:dyDescent="0.3">
      <c r="B66" s="135" t="s">
        <v>158</v>
      </c>
      <c r="C66" s="82">
        <v>87825000.201665014</v>
      </c>
      <c r="D66" s="81"/>
      <c r="E66" s="139" t="s">
        <v>136</v>
      </c>
      <c r="F66" s="87">
        <f>C71</f>
        <v>322781412.76253611</v>
      </c>
      <c r="G66" s="81"/>
      <c r="H66" s="81"/>
      <c r="I66" s="81"/>
      <c r="J66" s="81"/>
      <c r="K66" s="81"/>
      <c r="L66" s="436" t="s">
        <v>17</v>
      </c>
      <c r="M66" s="437">
        <f>SUM(M44:M65)</f>
        <v>25800494.267807502</v>
      </c>
      <c r="N66" s="81"/>
      <c r="O66" s="81"/>
    </row>
    <row r="67" spans="2:15" s="63" customFormat="1" x14ac:dyDescent="0.3">
      <c r="B67" s="135" t="s">
        <v>159</v>
      </c>
      <c r="C67" s="82">
        <v>3125756.913625</v>
      </c>
      <c r="D67" s="81"/>
      <c r="E67" s="139" t="s">
        <v>1269</v>
      </c>
      <c r="F67" s="87">
        <v>4692.4799999999996</v>
      </c>
      <c r="G67" s="81"/>
      <c r="H67" s="81"/>
      <c r="I67" s="81"/>
      <c r="J67" s="81"/>
      <c r="K67" s="81"/>
      <c r="L67" s="81"/>
      <c r="M67" s="81"/>
      <c r="N67" s="81"/>
      <c r="O67" s="81"/>
    </row>
    <row r="68" spans="2:15" s="63" customFormat="1" ht="15" thickBot="1" x14ac:dyDescent="0.35">
      <c r="B68" s="135" t="s">
        <v>160</v>
      </c>
      <c r="C68" s="82">
        <v>20447992.0333125</v>
      </c>
      <c r="D68" s="81"/>
      <c r="E68" s="140" t="s">
        <v>17</v>
      </c>
      <c r="F68" s="88">
        <f>SUM(F61:F67)</f>
        <v>400505398.01340616</v>
      </c>
      <c r="G68" s="81"/>
      <c r="H68" s="81"/>
      <c r="I68" s="81"/>
      <c r="J68" s="81"/>
      <c r="K68" s="81"/>
      <c r="L68" s="81"/>
      <c r="M68" s="81"/>
      <c r="N68" s="81"/>
      <c r="O68" s="81"/>
    </row>
    <row r="69" spans="2:15" s="63" customFormat="1" x14ac:dyDescent="0.3">
      <c r="B69" s="135" t="s">
        <v>161</v>
      </c>
      <c r="C69" s="82">
        <v>2727268.9936875002</v>
      </c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</row>
    <row r="70" spans="2:15" s="63" customFormat="1" x14ac:dyDescent="0.3">
      <c r="B70" s="135" t="s">
        <v>162</v>
      </c>
      <c r="C70" s="431">
        <v>2281405.5327625005</v>
      </c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</row>
    <row r="71" spans="2:15" s="63" customFormat="1" ht="15" thickBot="1" x14ac:dyDescent="0.35">
      <c r="B71" s="140" t="s">
        <v>17</v>
      </c>
      <c r="C71" s="88">
        <f>SUM(C44:C70)</f>
        <v>322781412.76253611</v>
      </c>
    </row>
    <row r="72" spans="2:15" s="63" customFormat="1" x14ac:dyDescent="0.3"/>
    <row r="73" spans="2:15" s="63" customFormat="1" x14ac:dyDescent="0.3"/>
    <row r="74" spans="2:15" s="63" customFormat="1" x14ac:dyDescent="0.3"/>
    <row r="75" spans="2:15" s="63" customFormat="1" x14ac:dyDescent="0.3"/>
    <row r="76" spans="2:15" s="63" customFormat="1" x14ac:dyDescent="0.3"/>
    <row r="77" spans="2:15" s="63" customFormat="1" x14ac:dyDescent="0.3"/>
    <row r="78" spans="2:15" s="63" customFormat="1" x14ac:dyDescent="0.3"/>
    <row r="79" spans="2:15" s="63" customFormat="1" x14ac:dyDescent="0.3"/>
    <row r="80" spans="2:15" s="63" customFormat="1" x14ac:dyDescent="0.3"/>
    <row r="81" s="63" customFormat="1" x14ac:dyDescent="0.3"/>
    <row r="82" s="63" customFormat="1" x14ac:dyDescent="0.3"/>
    <row r="83" s="63" customFormat="1" x14ac:dyDescent="0.3"/>
    <row r="84" s="63" customFormat="1" x14ac:dyDescent="0.3"/>
    <row r="85" s="63" customFormat="1" x14ac:dyDescent="0.3"/>
    <row r="86" s="63" customFormat="1" x14ac:dyDescent="0.3"/>
    <row r="87" s="63" customFormat="1" x14ac:dyDescent="0.3"/>
    <row r="88" s="63" customFormat="1" x14ac:dyDescent="0.3"/>
    <row r="89" s="63" customFormat="1" x14ac:dyDescent="0.3"/>
    <row r="90" s="63" customFormat="1" x14ac:dyDescent="0.3"/>
    <row r="91" s="63" customFormat="1" x14ac:dyDescent="0.3"/>
    <row r="92" s="63" customFormat="1" x14ac:dyDescent="0.3"/>
    <row r="93" s="63" customFormat="1" x14ac:dyDescent="0.3"/>
    <row r="94" s="63" customFormat="1" x14ac:dyDescent="0.3"/>
    <row r="95" s="63" customFormat="1" x14ac:dyDescent="0.3"/>
    <row r="96" s="63" customFormat="1" x14ac:dyDescent="0.3"/>
    <row r="97" s="63" customFormat="1" x14ac:dyDescent="0.3"/>
    <row r="98" s="63" customFormat="1" x14ac:dyDescent="0.3"/>
    <row r="99" s="63" customFormat="1" x14ac:dyDescent="0.3"/>
    <row r="100" s="63" customFormat="1" x14ac:dyDescent="0.3"/>
    <row r="101" s="63" customFormat="1" x14ac:dyDescent="0.3"/>
    <row r="102" s="63" customFormat="1" x14ac:dyDescent="0.3"/>
    <row r="103" s="63" customFormat="1" x14ac:dyDescent="0.3"/>
    <row r="104" s="63" customFormat="1" x14ac:dyDescent="0.3"/>
    <row r="105" s="63" customFormat="1" x14ac:dyDescent="0.3"/>
    <row r="106" s="63" customFormat="1" x14ac:dyDescent="0.3"/>
    <row r="107" s="63" customFormat="1" x14ac:dyDescent="0.3"/>
    <row r="108" s="63" customFormat="1" x14ac:dyDescent="0.3"/>
    <row r="109" s="63" customFormat="1" x14ac:dyDescent="0.3"/>
    <row r="110" s="63" customFormat="1" x14ac:dyDescent="0.3"/>
    <row r="111" s="63" customFormat="1" x14ac:dyDescent="0.3"/>
    <row r="112" s="63" customFormat="1" x14ac:dyDescent="0.3"/>
    <row r="113" s="63" customFormat="1" x14ac:dyDescent="0.3"/>
    <row r="114" s="63" customFormat="1" x14ac:dyDescent="0.3"/>
    <row r="115" s="63" customFormat="1" x14ac:dyDescent="0.3"/>
    <row r="116" s="63" customFormat="1" x14ac:dyDescent="0.3"/>
    <row r="117" s="63" customFormat="1" x14ac:dyDescent="0.3"/>
    <row r="118" s="63" customFormat="1" x14ac:dyDescent="0.3"/>
    <row r="119" s="63" customFormat="1" x14ac:dyDescent="0.3"/>
    <row r="120" s="63" customFormat="1" x14ac:dyDescent="0.3"/>
    <row r="121" s="63" customFormat="1" x14ac:dyDescent="0.3"/>
    <row r="122" s="63" customFormat="1" x14ac:dyDescent="0.3"/>
    <row r="123" s="63" customFormat="1" x14ac:dyDescent="0.3"/>
    <row r="124" s="63" customFormat="1" x14ac:dyDescent="0.3"/>
    <row r="125" s="63" customFormat="1" x14ac:dyDescent="0.3"/>
    <row r="126" s="63" customFormat="1" x14ac:dyDescent="0.3"/>
    <row r="127" s="63" customFormat="1" x14ac:dyDescent="0.3"/>
    <row r="128" s="63" customFormat="1" x14ac:dyDescent="0.3"/>
    <row r="129" s="63" customFormat="1" x14ac:dyDescent="0.3"/>
    <row r="130" s="63" customFormat="1" x14ac:dyDescent="0.3"/>
    <row r="131" s="63" customFormat="1" x14ac:dyDescent="0.3"/>
    <row r="132" s="63" customFormat="1" x14ac:dyDescent="0.3"/>
    <row r="133" s="63" customFormat="1" x14ac:dyDescent="0.3"/>
    <row r="134" s="63" customFormat="1" x14ac:dyDescent="0.3"/>
    <row r="135" s="63" customFormat="1" x14ac:dyDescent="0.3"/>
    <row r="136" s="63" customFormat="1" x14ac:dyDescent="0.3"/>
    <row r="137" s="63" customFormat="1" x14ac:dyDescent="0.3"/>
    <row r="138" s="63" customFormat="1" x14ac:dyDescent="0.3"/>
    <row r="139" s="63" customFormat="1" x14ac:dyDescent="0.3"/>
    <row r="140" s="63" customFormat="1" x14ac:dyDescent="0.3"/>
    <row r="141" s="63" customFormat="1" x14ac:dyDescent="0.3"/>
    <row r="142" s="63" customFormat="1" x14ac:dyDescent="0.3"/>
    <row r="143" s="63" customFormat="1" x14ac:dyDescent="0.3"/>
    <row r="144" s="63" customFormat="1" x14ac:dyDescent="0.3"/>
    <row r="145" s="63" customFormat="1" x14ac:dyDescent="0.3"/>
    <row r="146" s="63" customFormat="1" x14ac:dyDescent="0.3"/>
    <row r="147" s="63" customFormat="1" x14ac:dyDescent="0.3"/>
    <row r="148" s="63" customFormat="1" x14ac:dyDescent="0.3"/>
    <row r="149" s="63" customFormat="1" x14ac:dyDescent="0.3"/>
    <row r="150" s="63" customFormat="1" x14ac:dyDescent="0.3"/>
    <row r="151" s="63" customFormat="1" x14ac:dyDescent="0.3"/>
    <row r="152" s="63" customFormat="1" x14ac:dyDescent="0.3"/>
    <row r="153" s="63" customFormat="1" x14ac:dyDescent="0.3"/>
    <row r="154" s="63" customFormat="1" x14ac:dyDescent="0.3"/>
    <row r="155" s="63" customFormat="1" x14ac:dyDescent="0.3"/>
    <row r="156" s="63" customFormat="1" x14ac:dyDescent="0.3"/>
    <row r="157" s="63" customFormat="1" x14ac:dyDescent="0.3"/>
    <row r="158" s="63" customFormat="1" x14ac:dyDescent="0.3"/>
    <row r="159" s="63" customFormat="1" x14ac:dyDescent="0.3"/>
    <row r="160" s="63" customFormat="1" x14ac:dyDescent="0.3"/>
    <row r="161" s="63" customFormat="1" x14ac:dyDescent="0.3"/>
    <row r="162" s="63" customFormat="1" x14ac:dyDescent="0.3"/>
    <row r="163" s="63" customFormat="1" x14ac:dyDescent="0.3"/>
    <row r="164" s="63" customFormat="1" x14ac:dyDescent="0.3"/>
    <row r="165" s="63" customFormat="1" x14ac:dyDescent="0.3"/>
    <row r="166" s="63" customFormat="1" x14ac:dyDescent="0.3"/>
    <row r="167" s="63" customFormat="1" x14ac:dyDescent="0.3"/>
    <row r="168" s="63" customFormat="1" x14ac:dyDescent="0.3"/>
    <row r="169" s="63" customFormat="1" x14ac:dyDescent="0.3"/>
    <row r="170" s="63" customFormat="1" x14ac:dyDescent="0.3"/>
    <row r="171" s="63" customFormat="1" x14ac:dyDescent="0.3"/>
    <row r="172" s="63" customFormat="1" x14ac:dyDescent="0.3"/>
    <row r="173" s="63" customFormat="1" x14ac:dyDescent="0.3"/>
    <row r="174" s="63" customFormat="1" x14ac:dyDescent="0.3"/>
    <row r="175" s="63" customFormat="1" x14ac:dyDescent="0.3"/>
    <row r="176" s="63" customFormat="1" x14ac:dyDescent="0.3"/>
    <row r="177" s="63" customFormat="1" x14ac:dyDescent="0.3"/>
    <row r="178" s="63" customFormat="1" x14ac:dyDescent="0.3"/>
    <row r="179" s="63" customFormat="1" x14ac:dyDescent="0.3"/>
    <row r="180" s="63" customFormat="1" x14ac:dyDescent="0.3"/>
    <row r="181" s="63" customFormat="1" x14ac:dyDescent="0.3"/>
    <row r="182" s="63" customFormat="1" x14ac:dyDescent="0.3"/>
    <row r="183" s="63" customFormat="1" x14ac:dyDescent="0.3"/>
    <row r="184" s="63" customFormat="1" x14ac:dyDescent="0.3"/>
    <row r="185" s="63" customFormat="1" x14ac:dyDescent="0.3"/>
    <row r="186" s="63" customFormat="1" x14ac:dyDescent="0.3"/>
    <row r="187" s="63" customFormat="1" x14ac:dyDescent="0.3"/>
    <row r="188" s="63" customFormat="1" x14ac:dyDescent="0.3"/>
    <row r="189" s="63" customFormat="1" x14ac:dyDescent="0.3"/>
    <row r="190" s="63" customFormat="1" x14ac:dyDescent="0.3"/>
    <row r="191" s="63" customFormat="1" x14ac:dyDescent="0.3"/>
    <row r="192" s="63" customFormat="1" x14ac:dyDescent="0.3"/>
    <row r="193" s="63" customFormat="1" x14ac:dyDescent="0.3"/>
    <row r="194" s="63" customFormat="1" x14ac:dyDescent="0.3"/>
    <row r="195" s="63" customFormat="1" x14ac:dyDescent="0.3"/>
    <row r="196" s="63" customFormat="1" x14ac:dyDescent="0.3"/>
    <row r="197" s="63" customFormat="1" x14ac:dyDescent="0.3"/>
    <row r="198" s="63" customFormat="1" x14ac:dyDescent="0.3"/>
    <row r="199" s="63" customFormat="1" x14ac:dyDescent="0.3"/>
    <row r="200" s="63" customFormat="1" x14ac:dyDescent="0.3"/>
    <row r="201" s="63" customFormat="1" x14ac:dyDescent="0.3"/>
    <row r="202" s="63" customFormat="1" x14ac:dyDescent="0.3"/>
    <row r="203" s="63" customFormat="1" x14ac:dyDescent="0.3"/>
    <row r="204" s="63" customFormat="1" x14ac:dyDescent="0.3"/>
    <row r="205" s="63" customFormat="1" x14ac:dyDescent="0.3"/>
    <row r="206" s="63" customFormat="1" x14ac:dyDescent="0.3"/>
    <row r="207" s="63" customFormat="1" x14ac:dyDescent="0.3"/>
    <row r="208" s="63" customFormat="1" x14ac:dyDescent="0.3"/>
    <row r="209" s="63" customFormat="1" x14ac:dyDescent="0.3"/>
    <row r="210" s="63" customFormat="1" x14ac:dyDescent="0.3"/>
    <row r="211" s="63" customFormat="1" x14ac:dyDescent="0.3"/>
    <row r="212" s="63" customFormat="1" x14ac:dyDescent="0.3"/>
    <row r="213" s="63" customFormat="1" x14ac:dyDescent="0.3"/>
    <row r="214" s="63" customFormat="1" x14ac:dyDescent="0.3"/>
    <row r="215" s="63" customFormat="1" x14ac:dyDescent="0.3"/>
    <row r="216" s="63" customFormat="1" x14ac:dyDescent="0.3"/>
    <row r="217" s="63" customFormat="1" x14ac:dyDescent="0.3"/>
    <row r="218" s="63" customFormat="1" x14ac:dyDescent="0.3"/>
    <row r="219" s="63" customFormat="1" x14ac:dyDescent="0.3"/>
    <row r="220" s="63" customFormat="1" x14ac:dyDescent="0.3"/>
    <row r="221" s="63" customFormat="1" x14ac:dyDescent="0.3"/>
    <row r="222" s="63" customFormat="1" x14ac:dyDescent="0.3"/>
    <row r="223" s="63" customFormat="1" x14ac:dyDescent="0.3"/>
    <row r="224" s="63" customFormat="1" x14ac:dyDescent="0.3"/>
    <row r="225" s="63" customFormat="1" x14ac:dyDescent="0.3"/>
    <row r="226" s="63" customFormat="1" x14ac:dyDescent="0.3"/>
    <row r="227" s="63" customFormat="1" x14ac:dyDescent="0.3"/>
    <row r="228" s="63" customFormat="1" x14ac:dyDescent="0.3"/>
    <row r="229" s="63" customFormat="1" x14ac:dyDescent="0.3"/>
    <row r="230" s="63" customFormat="1" x14ac:dyDescent="0.3"/>
    <row r="231" s="63" customFormat="1" x14ac:dyDescent="0.3"/>
    <row r="232" s="63" customFormat="1" x14ac:dyDescent="0.3"/>
    <row r="233" s="63" customFormat="1" x14ac:dyDescent="0.3"/>
    <row r="234" s="63" customFormat="1" x14ac:dyDescent="0.3"/>
    <row r="235" s="63" customFormat="1" x14ac:dyDescent="0.3"/>
    <row r="236" s="63" customFormat="1" x14ac:dyDescent="0.3"/>
    <row r="237" s="63" customFormat="1" x14ac:dyDescent="0.3"/>
    <row r="238" s="63" customFormat="1" x14ac:dyDescent="0.3"/>
    <row r="239" s="63" customFormat="1" x14ac:dyDescent="0.3"/>
    <row r="240" s="63" customFormat="1" x14ac:dyDescent="0.3"/>
    <row r="241" s="63" customFormat="1" x14ac:dyDescent="0.3"/>
    <row r="242" s="63" customFormat="1" x14ac:dyDescent="0.3"/>
    <row r="243" s="63" customFormat="1" x14ac:dyDescent="0.3"/>
    <row r="244" s="63" customFormat="1" x14ac:dyDescent="0.3"/>
    <row r="245" s="63" customFormat="1" x14ac:dyDescent="0.3"/>
    <row r="246" s="63" customFormat="1" x14ac:dyDescent="0.3"/>
    <row r="247" s="63" customFormat="1" x14ac:dyDescent="0.3"/>
    <row r="248" s="63" customFormat="1" x14ac:dyDescent="0.3"/>
    <row r="249" s="63" customFormat="1" x14ac:dyDescent="0.3"/>
    <row r="250" s="63" customFormat="1" x14ac:dyDescent="0.3"/>
    <row r="251" s="63" customFormat="1" x14ac:dyDescent="0.3"/>
    <row r="252" s="63" customFormat="1" x14ac:dyDescent="0.3"/>
    <row r="253" s="63" customFormat="1" x14ac:dyDescent="0.3"/>
    <row r="254" s="63" customFormat="1" x14ac:dyDescent="0.3"/>
    <row r="255" s="63" customFormat="1" x14ac:dyDescent="0.3"/>
    <row r="256" s="63" customFormat="1" x14ac:dyDescent="0.3"/>
    <row r="257" spans="2:10" s="63" customFormat="1" x14ac:dyDescent="0.3"/>
    <row r="258" spans="2:10" s="63" customFormat="1" x14ac:dyDescent="0.3"/>
    <row r="259" spans="2:10" s="63" customFormat="1" x14ac:dyDescent="0.3"/>
    <row r="260" spans="2:10" s="63" customFormat="1" x14ac:dyDescent="0.3"/>
    <row r="261" spans="2:10" s="63" customFormat="1" x14ac:dyDescent="0.3"/>
    <row r="262" spans="2:10" s="63" customFormat="1" x14ac:dyDescent="0.3"/>
    <row r="263" spans="2:10" s="63" customFormat="1" x14ac:dyDescent="0.3"/>
    <row r="264" spans="2:10" s="63" customFormat="1" x14ac:dyDescent="0.3"/>
    <row r="265" spans="2:10" s="63" customFormat="1" x14ac:dyDescent="0.3"/>
    <row r="266" spans="2:10" s="63" customFormat="1" x14ac:dyDescent="0.3"/>
    <row r="267" spans="2:10" s="63" customFormat="1" x14ac:dyDescent="0.3"/>
    <row r="268" spans="2:10" s="63" customFormat="1" x14ac:dyDescent="0.3"/>
    <row r="269" spans="2:10" s="63" customFormat="1" x14ac:dyDescent="0.3"/>
    <row r="270" spans="2:10" s="63" customFormat="1" x14ac:dyDescent="0.3"/>
    <row r="271" spans="2:10" s="63" customFormat="1" x14ac:dyDescent="0.3"/>
    <row r="272" spans="2:10" x14ac:dyDescent="0.3">
      <c r="B272" s="63"/>
      <c r="C272" s="63"/>
      <c r="F272" s="63"/>
      <c r="G272" s="63"/>
      <c r="H272" s="63"/>
      <c r="I272" s="63"/>
      <c r="J272" s="63"/>
    </row>
    <row r="273" spans="2:10" x14ac:dyDescent="0.3">
      <c r="B273" s="63"/>
      <c r="C273" s="63"/>
      <c r="F273" s="63"/>
      <c r="G273" s="63"/>
      <c r="H273" s="63"/>
      <c r="I273" s="63"/>
      <c r="J273" s="63"/>
    </row>
    <row r="274" spans="2:10" x14ac:dyDescent="0.3">
      <c r="B274" s="63"/>
      <c r="C274" s="63"/>
      <c r="F274" s="63"/>
      <c r="G274" s="63"/>
      <c r="H274" s="63"/>
      <c r="I274" s="63"/>
      <c r="J274" s="63"/>
    </row>
    <row r="275" spans="2:10" x14ac:dyDescent="0.3">
      <c r="B275" s="63"/>
      <c r="C275" s="63"/>
      <c r="F275" s="63"/>
      <c r="G275" s="63"/>
      <c r="H275" s="63"/>
      <c r="I275" s="63"/>
      <c r="J275" s="63"/>
    </row>
  </sheetData>
  <sheetProtection algorithmName="SHA-512" hashValue="rtS2yEWTWqFguiHVFyaAhOHaSBxpd2k9vDQT5juEnSWxWGa+pUI12MFJT1dGZ9Bq99wN0eH961cmZcQKgG3eHg==" saltValue="nnM4acwid0/dBWXms6NsUA==" spinCount="100000" sheet="1" objects="1" scenarios="1"/>
  <mergeCells count="14">
    <mergeCell ref="H5:H6"/>
    <mergeCell ref="I5:J5"/>
    <mergeCell ref="N43:O43"/>
    <mergeCell ref="B43:C43"/>
    <mergeCell ref="D43:E43"/>
    <mergeCell ref="F43:G43"/>
    <mergeCell ref="H43:I43"/>
    <mergeCell ref="J43:K43"/>
    <mergeCell ref="L43:M43"/>
    <mergeCell ref="D11:D12"/>
    <mergeCell ref="E11:E12"/>
    <mergeCell ref="B5:B6"/>
    <mergeCell ref="C5:C6"/>
    <mergeCell ref="D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E3A2-284E-4E1B-8630-90C27F3CF822}">
  <dimension ref="A1:Z150"/>
  <sheetViews>
    <sheetView showGridLines="0" showRowColHeaders="0" workbookViewId="0">
      <selection activeCell="I19" sqref="I19"/>
    </sheetView>
  </sheetViews>
  <sheetFormatPr baseColWidth="10" defaultRowHeight="14.4" x14ac:dyDescent="0.3"/>
  <cols>
    <col min="1" max="1" width="4.6640625" customWidth="1"/>
    <col min="2" max="2" width="17.21875" customWidth="1"/>
    <col min="3" max="3" width="13" customWidth="1"/>
    <col min="4" max="4" width="13" bestFit="1" customWidth="1"/>
    <col min="5" max="5" width="11.6640625" bestFit="1" customWidth="1"/>
    <col min="6" max="6" width="13.33203125" customWidth="1"/>
    <col min="7" max="7" width="14" bestFit="1" customWidth="1"/>
    <col min="26" max="26" width="11.5546875" style="63"/>
  </cols>
  <sheetData>
    <row r="1" spans="1:25" ht="18" x14ac:dyDescent="0.3">
      <c r="A1" s="63"/>
      <c r="B1" s="62" t="s">
        <v>230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 ht="16.2" x14ac:dyDescent="0.3">
      <c r="A2" s="63"/>
      <c r="B2" s="64" t="s">
        <v>50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</row>
    <row r="3" spans="1:25" ht="16.2" x14ac:dyDescent="0.3">
      <c r="A3" s="63"/>
      <c r="B3" s="102" t="s">
        <v>231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</row>
    <row r="4" spans="1:25" ht="15" thickBot="1" x14ac:dyDescent="0.3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</row>
    <row r="5" spans="1:25" ht="45" customHeight="1" thickBot="1" x14ac:dyDescent="0.35">
      <c r="B5" s="546" t="s">
        <v>75</v>
      </c>
      <c r="C5" s="548" t="s">
        <v>232</v>
      </c>
      <c r="D5" s="548" t="s">
        <v>233</v>
      </c>
      <c r="E5" s="548" t="s">
        <v>234</v>
      </c>
      <c r="F5" s="550" t="s">
        <v>235</v>
      </c>
      <c r="G5" s="552"/>
      <c r="H5" s="550" t="s">
        <v>32</v>
      </c>
      <c r="I5" s="552"/>
      <c r="J5" s="550" t="s">
        <v>236</v>
      </c>
      <c r="K5" s="552"/>
      <c r="L5" s="550" t="s">
        <v>237</v>
      </c>
      <c r="M5" s="552"/>
      <c r="N5" s="548" t="s">
        <v>238</v>
      </c>
      <c r="O5" s="20" t="s">
        <v>79</v>
      </c>
      <c r="P5" s="63"/>
      <c r="Q5" s="63"/>
      <c r="R5" s="63"/>
      <c r="S5" s="63"/>
      <c r="T5" s="63"/>
      <c r="U5" s="63"/>
      <c r="V5" s="63"/>
      <c r="W5" s="63"/>
      <c r="X5" s="63"/>
      <c r="Y5" s="63"/>
    </row>
    <row r="6" spans="1:25" ht="15" thickBot="1" x14ac:dyDescent="0.35">
      <c r="A6" s="63"/>
      <c r="B6" s="547"/>
      <c r="C6" s="549"/>
      <c r="D6" s="549"/>
      <c r="E6" s="549"/>
      <c r="F6" s="2" t="s">
        <v>240</v>
      </c>
      <c r="G6" s="2" t="s">
        <v>241</v>
      </c>
      <c r="H6" s="2" t="s">
        <v>242</v>
      </c>
      <c r="I6" s="2" t="s">
        <v>241</v>
      </c>
      <c r="J6" s="2" t="s">
        <v>242</v>
      </c>
      <c r="K6" s="2" t="s">
        <v>241</v>
      </c>
      <c r="L6" s="2" t="s">
        <v>242</v>
      </c>
      <c r="M6" s="2" t="s">
        <v>241</v>
      </c>
      <c r="N6" s="549"/>
      <c r="O6" s="2" t="s">
        <v>239</v>
      </c>
      <c r="P6" s="63"/>
      <c r="Q6" s="63"/>
      <c r="R6" s="63"/>
      <c r="S6" s="63"/>
      <c r="T6" s="63"/>
      <c r="U6" s="63"/>
      <c r="V6" s="63"/>
      <c r="W6" s="63"/>
      <c r="X6" s="63"/>
      <c r="Y6" s="63"/>
    </row>
    <row r="7" spans="1:25" ht="15" thickBot="1" x14ac:dyDescent="0.35">
      <c r="A7" s="63"/>
      <c r="B7" s="257" t="s">
        <v>540</v>
      </c>
      <c r="C7" s="4">
        <v>76658</v>
      </c>
      <c r="D7" s="4">
        <v>72825</v>
      </c>
      <c r="E7" s="5">
        <v>10</v>
      </c>
      <c r="F7" s="4">
        <v>58260</v>
      </c>
      <c r="G7" s="4">
        <v>407820</v>
      </c>
      <c r="H7" s="4">
        <v>9928.5714289999996</v>
      </c>
      <c r="I7" s="4">
        <v>69500.000002999994</v>
      </c>
      <c r="J7" s="4">
        <v>4636.4285710000004</v>
      </c>
      <c r="K7" s="4">
        <v>32454.999996999999</v>
      </c>
      <c r="L7" s="4">
        <f>F7+H7+J7</f>
        <v>72825</v>
      </c>
      <c r="M7" s="4">
        <f>G7+I7+K7</f>
        <v>509775</v>
      </c>
      <c r="N7" s="443">
        <v>30</v>
      </c>
      <c r="O7" s="256">
        <f>F23/1000000</f>
        <v>15.29325</v>
      </c>
      <c r="P7" s="63"/>
      <c r="Q7" s="63"/>
      <c r="R7" s="63"/>
      <c r="S7" s="63"/>
      <c r="T7" s="63"/>
      <c r="U7" s="63"/>
      <c r="V7" s="63"/>
      <c r="W7" s="63"/>
      <c r="X7" s="63"/>
      <c r="Y7" s="63"/>
    </row>
    <row r="8" spans="1:25" x14ac:dyDescent="0.3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</row>
    <row r="9" spans="1:25" ht="16.2" x14ac:dyDescent="0.3">
      <c r="A9" s="63"/>
      <c r="B9" s="210" t="s">
        <v>243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263"/>
      <c r="O9" s="263"/>
      <c r="P9" s="263"/>
      <c r="Q9" s="263"/>
      <c r="R9" s="63"/>
      <c r="S9" s="63"/>
      <c r="T9" s="63"/>
      <c r="U9" s="63"/>
      <c r="V9" s="63"/>
      <c r="W9" s="63"/>
      <c r="X9" s="63"/>
      <c r="Y9" s="63"/>
    </row>
    <row r="10" spans="1:25" ht="15" thickBot="1" x14ac:dyDescent="0.35">
      <c r="A10" s="63"/>
      <c r="B10" s="444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264"/>
      <c r="O10" s="264"/>
      <c r="P10" s="264"/>
      <c r="Q10" s="264"/>
      <c r="R10" s="63"/>
      <c r="S10" s="63"/>
      <c r="T10" s="63"/>
      <c r="U10" s="63"/>
      <c r="V10" s="63"/>
      <c r="W10" s="63"/>
      <c r="X10" s="63"/>
      <c r="Y10" s="63"/>
    </row>
    <row r="11" spans="1:25" ht="15" thickBot="1" x14ac:dyDescent="0.35">
      <c r="A11" s="63"/>
      <c r="B11" s="546" t="s">
        <v>75</v>
      </c>
      <c r="C11" s="548" t="s">
        <v>244</v>
      </c>
      <c r="D11" s="548" t="s">
        <v>245</v>
      </c>
      <c r="E11" s="548" t="s">
        <v>246</v>
      </c>
      <c r="F11" s="548" t="s">
        <v>247</v>
      </c>
      <c r="G11" s="548" t="s">
        <v>248</v>
      </c>
      <c r="H11" s="548" t="s">
        <v>249</v>
      </c>
      <c r="I11" s="531" t="s">
        <v>53</v>
      </c>
      <c r="J11" s="536"/>
      <c r="K11" s="532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</row>
    <row r="12" spans="1:25" ht="72.599999999999994" thickBot="1" x14ac:dyDescent="0.35">
      <c r="A12" s="63"/>
      <c r="B12" s="547"/>
      <c r="C12" s="549"/>
      <c r="D12" s="549"/>
      <c r="E12" s="549"/>
      <c r="F12" s="549"/>
      <c r="G12" s="549"/>
      <c r="H12" s="549"/>
      <c r="I12" s="2" t="s">
        <v>250</v>
      </c>
      <c r="J12" s="2" t="s">
        <v>251</v>
      </c>
      <c r="K12" s="2" t="s">
        <v>252</v>
      </c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</row>
    <row r="13" spans="1:25" ht="15" thickBot="1" x14ac:dyDescent="0.35">
      <c r="A13" s="63"/>
      <c r="B13" s="259" t="s">
        <v>632</v>
      </c>
      <c r="C13" s="5">
        <v>17</v>
      </c>
      <c r="D13" s="5">
        <v>139</v>
      </c>
      <c r="E13" s="5">
        <v>35</v>
      </c>
      <c r="F13" s="5">
        <v>8</v>
      </c>
      <c r="G13" s="5">
        <v>9</v>
      </c>
      <c r="H13" s="5">
        <v>8</v>
      </c>
      <c r="I13" s="4">
        <v>3208</v>
      </c>
      <c r="J13" s="4">
        <v>3121</v>
      </c>
      <c r="K13" s="4">
        <v>3316</v>
      </c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</row>
    <row r="14" spans="1:25" ht="15" thickBot="1" x14ac:dyDescent="0.35">
      <c r="A14" s="63"/>
      <c r="B14" s="444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25" ht="24.6" thickBot="1" x14ac:dyDescent="0.35">
      <c r="A15" s="63"/>
      <c r="B15" s="546" t="s">
        <v>75</v>
      </c>
      <c r="C15" s="531" t="s">
        <v>253</v>
      </c>
      <c r="D15" s="536"/>
      <c r="E15" s="536"/>
      <c r="F15" s="536"/>
      <c r="G15" s="536"/>
      <c r="H15" s="536"/>
      <c r="I15" s="532"/>
      <c r="J15" s="20" t="s">
        <v>254</v>
      </c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25" ht="36.6" thickBot="1" x14ac:dyDescent="0.35">
      <c r="A16" s="63"/>
      <c r="B16" s="547"/>
      <c r="C16" s="2" t="s">
        <v>108</v>
      </c>
      <c r="D16" s="2" t="s">
        <v>32</v>
      </c>
      <c r="E16" s="2" t="s">
        <v>92</v>
      </c>
      <c r="F16" s="2" t="s">
        <v>17</v>
      </c>
      <c r="G16" s="2" t="s">
        <v>106</v>
      </c>
      <c r="H16" s="2" t="s">
        <v>255</v>
      </c>
      <c r="I16" s="2" t="s">
        <v>256</v>
      </c>
      <c r="J16" s="2" t="s">
        <v>121</v>
      </c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</row>
    <row r="17" spans="1:26" ht="15" thickBot="1" x14ac:dyDescent="0.35">
      <c r="A17" s="63"/>
      <c r="B17" s="259" t="s">
        <v>632</v>
      </c>
      <c r="C17" s="4">
        <v>3115</v>
      </c>
      <c r="D17" s="5">
        <v>0</v>
      </c>
      <c r="E17" s="5">
        <v>0</v>
      </c>
      <c r="F17" s="4">
        <f>C17+D17+E17</f>
        <v>3115</v>
      </c>
      <c r="G17" s="5">
        <v>3.78</v>
      </c>
      <c r="H17" s="47">
        <v>11774.699999999999</v>
      </c>
      <c r="I17" s="5">
        <v>7.48</v>
      </c>
      <c r="J17" s="92">
        <v>8.807475599999999E-2</v>
      </c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</row>
    <row r="18" spans="1:26" ht="16.2" x14ac:dyDescent="0.3">
      <c r="A18" s="63"/>
      <c r="B18" s="445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1:26" x14ac:dyDescent="0.3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</row>
    <row r="20" spans="1:26" ht="16.2" x14ac:dyDescent="0.3">
      <c r="A20" s="63"/>
      <c r="B20" s="64" t="s">
        <v>633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</row>
    <row r="21" spans="1:26" ht="15" thickBot="1" x14ac:dyDescent="0.35">
      <c r="A21" s="63"/>
      <c r="B21" s="444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</row>
    <row r="22" spans="1:26" ht="48.6" thickBot="1" x14ac:dyDescent="0.35">
      <c r="A22" s="63"/>
      <c r="B22" s="67" t="s">
        <v>75</v>
      </c>
      <c r="C22" s="68" t="s">
        <v>45</v>
      </c>
      <c r="D22" s="68" t="s">
        <v>46</v>
      </c>
      <c r="E22" s="68" t="s">
        <v>47</v>
      </c>
      <c r="F22" s="69" t="s">
        <v>48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</row>
    <row r="23" spans="1:26" s="258" customFormat="1" ht="16.2" customHeight="1" thickBot="1" x14ac:dyDescent="0.35">
      <c r="A23" s="123"/>
      <c r="B23" s="257" t="s">
        <v>540</v>
      </c>
      <c r="C23" s="260">
        <v>12234600</v>
      </c>
      <c r="D23" s="260">
        <v>2085000.00009</v>
      </c>
      <c r="E23" s="260">
        <v>973649.99991000001</v>
      </c>
      <c r="F23" s="261">
        <f>C23+D23+E23</f>
        <v>15293250</v>
      </c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</row>
    <row r="24" spans="1:26" s="258" customFormat="1" ht="16.2" customHeight="1" thickBot="1" x14ac:dyDescent="0.35">
      <c r="A24" s="123"/>
      <c r="B24" s="259" t="s">
        <v>632</v>
      </c>
      <c r="C24" s="260">
        <v>88074.755999999994</v>
      </c>
      <c r="D24" s="260">
        <v>0</v>
      </c>
      <c r="E24" s="260">
        <v>0</v>
      </c>
      <c r="F24" s="261">
        <f>C24+D24+E24</f>
        <v>88074.755999999994</v>
      </c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</row>
    <row r="25" spans="1:26" ht="15" thickBot="1" x14ac:dyDescent="0.35">
      <c r="A25" s="63"/>
      <c r="B25" s="45" t="s">
        <v>17</v>
      </c>
      <c r="C25" s="262">
        <f>SUM(C23:C24)</f>
        <v>12322674.755999999</v>
      </c>
      <c r="D25" s="262">
        <f t="shared" ref="D25:F25" si="0">SUM(D23:D24)</f>
        <v>2085000.00009</v>
      </c>
      <c r="E25" s="262">
        <f t="shared" si="0"/>
        <v>973649.99991000001</v>
      </c>
      <c r="F25" s="262">
        <f t="shared" si="0"/>
        <v>15381324.755999999</v>
      </c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</row>
    <row r="26" spans="1:26" x14ac:dyDescent="0.3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</row>
    <row r="27" spans="1:26" x14ac:dyDescent="0.3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</row>
    <row r="28" spans="1:26" x14ac:dyDescent="0.3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</row>
    <row r="29" spans="1:26" x14ac:dyDescent="0.3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</row>
    <row r="30" spans="1:26" x14ac:dyDescent="0.3">
      <c r="A30" s="63"/>
      <c r="B30" s="446"/>
      <c r="C30" s="446"/>
      <c r="D30" s="446"/>
      <c r="E30" s="446"/>
      <c r="F30" s="446"/>
      <c r="G30" s="446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</row>
    <row r="31" spans="1:26" x14ac:dyDescent="0.3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</row>
    <row r="32" spans="1:26" x14ac:dyDescent="0.3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</row>
    <row r="33" spans="1:25" x14ac:dyDescent="0.3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</row>
    <row r="34" spans="1:25" x14ac:dyDescent="0.3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5" x14ac:dyDescent="0.3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</row>
    <row r="36" spans="1:25" x14ac:dyDescent="0.3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</row>
    <row r="37" spans="1:25" x14ac:dyDescent="0.3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</row>
    <row r="38" spans="1:25" x14ac:dyDescent="0.3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1:25" x14ac:dyDescent="0.3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1:25" x14ac:dyDescent="0.3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1:25" x14ac:dyDescent="0.3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1:25" x14ac:dyDescent="0.3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25" x14ac:dyDescent="0.3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1:25" x14ac:dyDescent="0.3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1:25" x14ac:dyDescent="0.3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  <row r="46" spans="1:25" x14ac:dyDescent="0.3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</row>
    <row r="47" spans="1:25" x14ac:dyDescent="0.3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</row>
    <row r="48" spans="1:25" x14ac:dyDescent="0.3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</row>
    <row r="49" spans="1:18" x14ac:dyDescent="0.3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</row>
    <row r="50" spans="1:18" x14ac:dyDescent="0.3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</row>
    <row r="51" spans="1:18" x14ac:dyDescent="0.3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</row>
    <row r="52" spans="1:18" x14ac:dyDescent="0.3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</row>
    <row r="53" spans="1:18" x14ac:dyDescent="0.3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</row>
    <row r="54" spans="1:18" x14ac:dyDescent="0.3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</row>
    <row r="55" spans="1:18" x14ac:dyDescent="0.3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</row>
    <row r="56" spans="1:18" x14ac:dyDescent="0.3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</row>
    <row r="57" spans="1:18" x14ac:dyDescent="0.3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</row>
    <row r="58" spans="1:18" x14ac:dyDescent="0.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</row>
    <row r="59" spans="1:18" x14ac:dyDescent="0.3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</row>
    <row r="60" spans="1:18" x14ac:dyDescent="0.3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</row>
    <row r="61" spans="1:18" x14ac:dyDescent="0.3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</row>
    <row r="62" spans="1:18" x14ac:dyDescent="0.3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</row>
    <row r="63" spans="1:18" x14ac:dyDescent="0.3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</row>
    <row r="64" spans="1:18" x14ac:dyDescent="0.3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</row>
    <row r="65" spans="1:18" x14ac:dyDescent="0.3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</row>
    <row r="66" spans="1:18" x14ac:dyDescent="0.3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</row>
    <row r="67" spans="1:18" x14ac:dyDescent="0.3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</row>
    <row r="68" spans="1:18" x14ac:dyDescent="0.3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</row>
    <row r="69" spans="1:18" x14ac:dyDescent="0.3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</row>
    <row r="70" spans="1:18" x14ac:dyDescent="0.3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</row>
    <row r="71" spans="1:18" x14ac:dyDescent="0.3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</row>
    <row r="72" spans="1:18" x14ac:dyDescent="0.3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</row>
    <row r="73" spans="1:18" x14ac:dyDescent="0.3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</row>
    <row r="74" spans="1:18" x14ac:dyDescent="0.3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</row>
    <row r="75" spans="1:18" x14ac:dyDescent="0.3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</row>
    <row r="76" spans="1:18" x14ac:dyDescent="0.3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</row>
    <row r="77" spans="1:18" x14ac:dyDescent="0.3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</row>
    <row r="78" spans="1:18" x14ac:dyDescent="0.3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</row>
    <row r="79" spans="1:18" x14ac:dyDescent="0.3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</row>
    <row r="80" spans="1:18" x14ac:dyDescent="0.3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</row>
    <row r="81" spans="1:18" x14ac:dyDescent="0.3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</row>
    <row r="82" spans="1:18" x14ac:dyDescent="0.3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</row>
    <row r="83" spans="1:18" x14ac:dyDescent="0.3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</row>
    <row r="84" spans="1:18" x14ac:dyDescent="0.3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</row>
    <row r="85" spans="1:18" x14ac:dyDescent="0.3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</row>
    <row r="86" spans="1:18" x14ac:dyDescent="0.3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</row>
    <row r="87" spans="1:18" x14ac:dyDescent="0.3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</row>
    <row r="88" spans="1:18" x14ac:dyDescent="0.3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</row>
    <row r="89" spans="1:18" x14ac:dyDescent="0.3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</row>
    <row r="90" spans="1:18" x14ac:dyDescent="0.3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</row>
    <row r="91" spans="1:18" x14ac:dyDescent="0.3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</row>
    <row r="92" spans="1:18" x14ac:dyDescent="0.3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</row>
    <row r="93" spans="1:18" x14ac:dyDescent="0.3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</row>
    <row r="94" spans="1:18" x14ac:dyDescent="0.3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</row>
    <row r="95" spans="1:18" x14ac:dyDescent="0.3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</row>
    <row r="96" spans="1:18" x14ac:dyDescent="0.3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</row>
    <row r="97" spans="1:18" x14ac:dyDescent="0.3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</row>
    <row r="98" spans="1:18" x14ac:dyDescent="0.3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</row>
    <row r="99" spans="1:18" x14ac:dyDescent="0.3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</row>
    <row r="100" spans="1:18" x14ac:dyDescent="0.3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</row>
    <row r="101" spans="1:18" x14ac:dyDescent="0.3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</row>
    <row r="102" spans="1:18" x14ac:dyDescent="0.3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</row>
    <row r="103" spans="1:18" x14ac:dyDescent="0.3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</row>
    <row r="104" spans="1:18" x14ac:dyDescent="0.3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</row>
    <row r="105" spans="1:18" x14ac:dyDescent="0.3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</row>
    <row r="106" spans="1:18" x14ac:dyDescent="0.3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</row>
    <row r="107" spans="1:18" x14ac:dyDescent="0.3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</row>
    <row r="108" spans="1:18" x14ac:dyDescent="0.3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</row>
    <row r="109" spans="1:18" x14ac:dyDescent="0.3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</row>
    <row r="110" spans="1:18" x14ac:dyDescent="0.3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</row>
    <row r="111" spans="1:18" x14ac:dyDescent="0.3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</row>
    <row r="112" spans="1:18" x14ac:dyDescent="0.3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</row>
    <row r="113" spans="1:18" x14ac:dyDescent="0.3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</row>
    <row r="114" spans="1:18" x14ac:dyDescent="0.3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</row>
    <row r="115" spans="1:18" x14ac:dyDescent="0.3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</row>
    <row r="116" spans="1:18" x14ac:dyDescent="0.3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</row>
    <row r="117" spans="1:18" x14ac:dyDescent="0.3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</row>
    <row r="118" spans="1:18" x14ac:dyDescent="0.3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</row>
    <row r="119" spans="1:18" x14ac:dyDescent="0.3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</row>
    <row r="120" spans="1:18" x14ac:dyDescent="0.3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</row>
    <row r="121" spans="1:18" x14ac:dyDescent="0.3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</row>
    <row r="122" spans="1:18" x14ac:dyDescent="0.3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</row>
    <row r="123" spans="1:18" x14ac:dyDescent="0.3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</row>
    <row r="124" spans="1:18" x14ac:dyDescent="0.3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</row>
    <row r="125" spans="1:18" x14ac:dyDescent="0.3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</row>
    <row r="126" spans="1:18" x14ac:dyDescent="0.3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</row>
    <row r="127" spans="1:18" x14ac:dyDescent="0.3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</row>
    <row r="128" spans="1:18" x14ac:dyDescent="0.3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</row>
    <row r="129" spans="1:18" x14ac:dyDescent="0.3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</row>
    <row r="130" spans="1:18" x14ac:dyDescent="0.3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</row>
    <row r="131" spans="1:18" x14ac:dyDescent="0.3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</row>
    <row r="132" spans="1:18" x14ac:dyDescent="0.3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</row>
    <row r="133" spans="1:18" x14ac:dyDescent="0.3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</row>
    <row r="134" spans="1:18" x14ac:dyDescent="0.3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</row>
    <row r="135" spans="1:18" x14ac:dyDescent="0.3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</row>
    <row r="136" spans="1:18" x14ac:dyDescent="0.3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</row>
    <row r="137" spans="1:18" x14ac:dyDescent="0.3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</row>
    <row r="138" spans="1:18" x14ac:dyDescent="0.3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</row>
    <row r="139" spans="1:18" x14ac:dyDescent="0.3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</row>
    <row r="140" spans="1:18" x14ac:dyDescent="0.3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</row>
    <row r="141" spans="1:18" x14ac:dyDescent="0.3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</row>
    <row r="142" spans="1:18" x14ac:dyDescent="0.3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</row>
    <row r="143" spans="1:18" x14ac:dyDescent="0.3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</row>
    <row r="144" spans="1:18" x14ac:dyDescent="0.3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</row>
    <row r="145" spans="1:18" x14ac:dyDescent="0.3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</row>
    <row r="146" spans="1:18" x14ac:dyDescent="0.3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</row>
    <row r="147" spans="1:18" x14ac:dyDescent="0.3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</row>
    <row r="148" spans="1:18" x14ac:dyDescent="0.3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</row>
    <row r="149" spans="1:18" x14ac:dyDescent="0.3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</row>
    <row r="150" spans="1:18" x14ac:dyDescent="0.3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</row>
  </sheetData>
  <sheetProtection algorithmName="SHA-512" hashValue="ZgHmfkYRJKhsTHmwpKP5N50wPe17XAoC+I9Y7xBODjJSYycu6GIIaeYATaw7j1wrzklP+rdCojVPdFYRwPZWzA==" saltValue="jMm1QrdPVIkNDxLToOOpUA==" spinCount="100000" sheet="1" objects="1" scenarios="1"/>
  <mergeCells count="19">
    <mergeCell ref="B15:B16"/>
    <mergeCell ref="C15:I15"/>
    <mergeCell ref="J5:K5"/>
    <mergeCell ref="L5:M5"/>
    <mergeCell ref="N5:N6"/>
    <mergeCell ref="B11:B12"/>
    <mergeCell ref="C11:C12"/>
    <mergeCell ref="D11:D12"/>
    <mergeCell ref="E11:E12"/>
    <mergeCell ref="F11:F12"/>
    <mergeCell ref="G11:G12"/>
    <mergeCell ref="H11:H12"/>
    <mergeCell ref="B5:B6"/>
    <mergeCell ref="C5:C6"/>
    <mergeCell ref="D5:D6"/>
    <mergeCell ref="E5:E6"/>
    <mergeCell ref="F5:G5"/>
    <mergeCell ref="H5:I5"/>
    <mergeCell ref="I11:K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CF481-3884-4292-89A8-A822FDD09261}">
  <dimension ref="B1:V125"/>
  <sheetViews>
    <sheetView showGridLines="0" showRowColHeaders="0" zoomScaleNormal="100" workbookViewId="0">
      <selection activeCell="B1" sqref="B1"/>
    </sheetView>
  </sheetViews>
  <sheetFormatPr baseColWidth="10" defaultRowHeight="14.4" x14ac:dyDescent="0.3"/>
  <cols>
    <col min="1" max="1" width="5.44140625" style="63" customWidth="1"/>
    <col min="2" max="2" width="32.5546875" style="63" customWidth="1"/>
    <col min="3" max="3" width="15.109375" style="63" bestFit="1" customWidth="1"/>
    <col min="4" max="4" width="14.109375" style="63" bestFit="1" customWidth="1"/>
    <col min="5" max="6" width="15.109375" style="63" bestFit="1" customWidth="1"/>
    <col min="7" max="7" width="13.109375" style="63" customWidth="1"/>
    <col min="8" max="8" width="10.5546875" style="63" customWidth="1"/>
    <col min="9" max="9" width="14" style="63" customWidth="1"/>
    <col min="10" max="10" width="10.6640625" style="63" customWidth="1"/>
    <col min="11" max="11" width="10.5546875" style="63" customWidth="1"/>
    <col min="12" max="12" width="13" style="63" customWidth="1"/>
    <col min="13" max="16384" width="11.5546875" style="63"/>
  </cols>
  <sheetData>
    <row r="1" spans="2:22" ht="18" x14ac:dyDescent="0.3">
      <c r="B1" s="62" t="s">
        <v>342</v>
      </c>
    </row>
    <row r="2" spans="2:22" ht="16.2" x14ac:dyDescent="0.3">
      <c r="B2" s="64" t="s">
        <v>18</v>
      </c>
    </row>
    <row r="3" spans="2:22" ht="15" thickBot="1" x14ac:dyDescent="0.35"/>
    <row r="4" spans="2:22" ht="24" customHeight="1" thickBot="1" x14ac:dyDescent="0.35">
      <c r="B4" s="580" t="s">
        <v>0</v>
      </c>
      <c r="C4" s="571" t="s">
        <v>52</v>
      </c>
      <c r="D4" s="572"/>
      <c r="E4" s="572"/>
      <c r="F4" s="572"/>
      <c r="G4" s="572"/>
      <c r="H4" s="573"/>
      <c r="I4" s="588" t="s">
        <v>53</v>
      </c>
      <c r="J4" s="589"/>
      <c r="K4" s="589"/>
      <c r="L4" s="589"/>
      <c r="M4" s="589"/>
      <c r="N4" s="590"/>
      <c r="V4" s="100"/>
    </row>
    <row r="5" spans="2:22" ht="19.2" customHeight="1" x14ac:dyDescent="0.3">
      <c r="B5" s="581"/>
      <c r="C5" s="596" t="s">
        <v>58</v>
      </c>
      <c r="D5" s="585" t="s">
        <v>345</v>
      </c>
      <c r="E5" s="579" t="s">
        <v>348</v>
      </c>
      <c r="F5" s="579" t="s">
        <v>349</v>
      </c>
      <c r="G5" s="579" t="s">
        <v>350</v>
      </c>
      <c r="H5" s="579" t="s">
        <v>356</v>
      </c>
      <c r="I5" s="578" t="s">
        <v>353</v>
      </c>
      <c r="J5" s="578" t="s">
        <v>354</v>
      </c>
      <c r="K5" s="578" t="s">
        <v>355</v>
      </c>
      <c r="L5" s="578" t="s">
        <v>352</v>
      </c>
      <c r="M5" s="578" t="s">
        <v>343</v>
      </c>
      <c r="N5" s="578" t="s">
        <v>351</v>
      </c>
      <c r="V5" s="100"/>
    </row>
    <row r="6" spans="2:22" ht="14.4" customHeight="1" x14ac:dyDescent="0.3">
      <c r="B6" s="581"/>
      <c r="C6" s="574"/>
      <c r="D6" s="576"/>
      <c r="E6" s="574"/>
      <c r="F6" s="574"/>
      <c r="G6" s="574"/>
      <c r="H6" s="576"/>
      <c r="I6" s="574"/>
      <c r="J6" s="574"/>
      <c r="K6" s="574"/>
      <c r="L6" s="574"/>
      <c r="M6" s="574"/>
      <c r="N6" s="574"/>
      <c r="V6" s="100"/>
    </row>
    <row r="7" spans="2:22" ht="15" thickBot="1" x14ac:dyDescent="0.35">
      <c r="B7" s="582"/>
      <c r="C7" s="575"/>
      <c r="D7" s="577"/>
      <c r="E7" s="575"/>
      <c r="F7" s="575"/>
      <c r="G7" s="575"/>
      <c r="H7" s="116"/>
      <c r="I7" s="575"/>
      <c r="J7" s="575"/>
      <c r="K7" s="575"/>
      <c r="L7" s="575"/>
      <c r="M7" s="575"/>
      <c r="N7" s="575"/>
      <c r="V7" s="100"/>
    </row>
    <row r="8" spans="2:22" ht="15" thickBot="1" x14ac:dyDescent="0.35">
      <c r="B8" s="109" t="s">
        <v>314</v>
      </c>
      <c r="C8" s="110">
        <v>13</v>
      </c>
      <c r="D8" s="110">
        <v>7</v>
      </c>
      <c r="E8" s="448">
        <v>335</v>
      </c>
      <c r="F8" s="448">
        <v>0</v>
      </c>
      <c r="G8" s="448">
        <v>0</v>
      </c>
      <c r="H8" s="448">
        <v>335</v>
      </c>
      <c r="I8" s="111">
        <v>790662</v>
      </c>
      <c r="J8" s="111">
        <v>0</v>
      </c>
      <c r="K8" s="111">
        <v>0</v>
      </c>
      <c r="L8" s="111">
        <v>760662</v>
      </c>
      <c r="M8" s="111">
        <v>106412</v>
      </c>
      <c r="N8" s="111">
        <v>106412</v>
      </c>
      <c r="V8" s="100"/>
    </row>
    <row r="9" spans="2:22" ht="15" thickBot="1" x14ac:dyDescent="0.35">
      <c r="B9" s="109" t="s">
        <v>315</v>
      </c>
      <c r="C9" s="110">
        <v>703</v>
      </c>
      <c r="D9" s="110">
        <v>15</v>
      </c>
      <c r="E9" s="448">
        <v>25935</v>
      </c>
      <c r="F9" s="448">
        <v>0</v>
      </c>
      <c r="G9" s="448">
        <v>0</v>
      </c>
      <c r="H9" s="448">
        <v>25935</v>
      </c>
      <c r="I9" s="111">
        <v>43626239</v>
      </c>
      <c r="J9" s="111">
        <v>0</v>
      </c>
      <c r="K9" s="111">
        <v>0</v>
      </c>
      <c r="L9" s="111">
        <v>43626239</v>
      </c>
      <c r="M9" s="111">
        <v>5138479.8</v>
      </c>
      <c r="N9" s="111">
        <v>5137196.3</v>
      </c>
      <c r="V9" s="100"/>
    </row>
    <row r="10" spans="2:22" ht="15" thickBot="1" x14ac:dyDescent="0.35">
      <c r="B10" s="109" t="s">
        <v>316</v>
      </c>
      <c r="C10" s="110">
        <v>20</v>
      </c>
      <c r="D10" s="110">
        <v>18</v>
      </c>
      <c r="E10" s="448">
        <v>582</v>
      </c>
      <c r="F10" s="448">
        <v>240</v>
      </c>
      <c r="G10" s="448">
        <v>390</v>
      </c>
      <c r="H10" s="448">
        <v>1212</v>
      </c>
      <c r="I10" s="111">
        <v>4380033</v>
      </c>
      <c r="J10" s="111">
        <v>4194</v>
      </c>
      <c r="K10" s="111">
        <v>20112</v>
      </c>
      <c r="L10" s="111">
        <v>3938094</v>
      </c>
      <c r="M10" s="111">
        <v>390744</v>
      </c>
      <c r="N10" s="111">
        <v>390744</v>
      </c>
      <c r="V10" s="100"/>
    </row>
    <row r="11" spans="2:22" ht="15" thickBot="1" x14ac:dyDescent="0.35">
      <c r="B11" s="109" t="s">
        <v>317</v>
      </c>
      <c r="C11" s="110">
        <v>0</v>
      </c>
      <c r="D11" s="110">
        <v>3</v>
      </c>
      <c r="E11" s="448">
        <v>720</v>
      </c>
      <c r="F11" s="448">
        <v>0</v>
      </c>
      <c r="G11" s="448">
        <v>0</v>
      </c>
      <c r="H11" s="448">
        <v>720</v>
      </c>
      <c r="I11" s="111">
        <v>446827</v>
      </c>
      <c r="J11" s="111">
        <v>0</v>
      </c>
      <c r="K11" s="111">
        <v>0</v>
      </c>
      <c r="L11" s="111">
        <v>446827</v>
      </c>
      <c r="M11" s="111">
        <v>60613.3</v>
      </c>
      <c r="N11" s="111">
        <v>60613.3</v>
      </c>
      <c r="V11" s="100"/>
    </row>
    <row r="12" spans="2:22" ht="15" thickBot="1" x14ac:dyDescent="0.35">
      <c r="B12" s="109" t="s">
        <v>318</v>
      </c>
      <c r="C12" s="110">
        <v>0</v>
      </c>
      <c r="D12" s="110">
        <v>21</v>
      </c>
      <c r="E12" s="448">
        <v>293</v>
      </c>
      <c r="F12" s="448">
        <v>708</v>
      </c>
      <c r="G12" s="448">
        <v>702</v>
      </c>
      <c r="H12" s="448">
        <v>1703</v>
      </c>
      <c r="I12" s="111">
        <v>1719464</v>
      </c>
      <c r="J12" s="111">
        <v>101195</v>
      </c>
      <c r="K12" s="111">
        <v>225032</v>
      </c>
      <c r="L12" s="111">
        <v>2046691</v>
      </c>
      <c r="M12" s="111">
        <v>174992</v>
      </c>
      <c r="N12" s="111">
        <v>163451.79999999999</v>
      </c>
      <c r="V12" s="100"/>
    </row>
    <row r="13" spans="2:22" ht="15" thickBot="1" x14ac:dyDescent="0.35">
      <c r="B13" s="109" t="s">
        <v>319</v>
      </c>
      <c r="C13" s="110">
        <v>306</v>
      </c>
      <c r="D13" s="110">
        <v>102</v>
      </c>
      <c r="E13" s="448">
        <v>0</v>
      </c>
      <c r="F13" s="448">
        <v>89574</v>
      </c>
      <c r="G13" s="448">
        <v>0</v>
      </c>
      <c r="H13" s="448">
        <v>89574</v>
      </c>
      <c r="I13" s="111">
        <v>0</v>
      </c>
      <c r="J13" s="111">
        <v>9749609</v>
      </c>
      <c r="K13" s="111">
        <v>0</v>
      </c>
      <c r="L13" s="111">
        <v>9699069</v>
      </c>
      <c r="M13" s="111">
        <v>1437067</v>
      </c>
      <c r="N13" s="111">
        <v>1432688.9</v>
      </c>
      <c r="V13" s="100"/>
    </row>
    <row r="14" spans="2:22" ht="15" thickBot="1" x14ac:dyDescent="0.35">
      <c r="B14" s="109" t="s">
        <v>320</v>
      </c>
      <c r="C14" s="110">
        <v>0</v>
      </c>
      <c r="D14" s="110">
        <v>47</v>
      </c>
      <c r="E14" s="448">
        <v>5397</v>
      </c>
      <c r="F14" s="448">
        <v>122</v>
      </c>
      <c r="G14" s="448">
        <v>0</v>
      </c>
      <c r="H14" s="448">
        <v>5519</v>
      </c>
      <c r="I14" s="111">
        <v>38584662</v>
      </c>
      <c r="J14" s="111">
        <v>4021</v>
      </c>
      <c r="K14" s="111">
        <v>0</v>
      </c>
      <c r="L14" s="111">
        <v>28513112</v>
      </c>
      <c r="M14" s="111">
        <v>3298711</v>
      </c>
      <c r="N14" s="111">
        <v>3298711</v>
      </c>
      <c r="V14" s="100"/>
    </row>
    <row r="15" spans="2:22" ht="15" thickBot="1" x14ac:dyDescent="0.35">
      <c r="B15" s="109" t="s">
        <v>321</v>
      </c>
      <c r="C15" s="110">
        <v>6</v>
      </c>
      <c r="D15" s="110">
        <v>5</v>
      </c>
      <c r="E15" s="448">
        <v>169</v>
      </c>
      <c r="F15" s="448">
        <v>22</v>
      </c>
      <c r="G15" s="448">
        <v>0</v>
      </c>
      <c r="H15" s="448">
        <v>191</v>
      </c>
      <c r="I15" s="111">
        <v>210283</v>
      </c>
      <c r="J15" s="111">
        <v>1500</v>
      </c>
      <c r="K15" s="111">
        <v>0</v>
      </c>
      <c r="L15" s="111">
        <v>210283</v>
      </c>
      <c r="M15" s="111">
        <v>21028</v>
      </c>
      <c r="N15" s="111">
        <v>21028</v>
      </c>
      <c r="V15" s="100"/>
    </row>
    <row r="16" spans="2:22" ht="15" thickBot="1" x14ac:dyDescent="0.35">
      <c r="B16" s="109" t="s">
        <v>322</v>
      </c>
      <c r="C16" s="110">
        <v>12</v>
      </c>
      <c r="D16" s="110">
        <v>4</v>
      </c>
      <c r="E16" s="448">
        <v>0</v>
      </c>
      <c r="F16" s="448">
        <v>0</v>
      </c>
      <c r="G16" s="448">
        <v>3657</v>
      </c>
      <c r="H16" s="448">
        <v>3657</v>
      </c>
      <c r="I16" s="111">
        <v>0</v>
      </c>
      <c r="J16" s="111">
        <v>0</v>
      </c>
      <c r="K16" s="111">
        <v>853004</v>
      </c>
      <c r="L16" s="111">
        <v>853004</v>
      </c>
      <c r="M16" s="111">
        <v>45798.1</v>
      </c>
      <c r="N16" s="111">
        <v>45798.1</v>
      </c>
      <c r="V16" s="100"/>
    </row>
    <row r="17" spans="2:22" ht="15" thickBot="1" x14ac:dyDescent="0.35">
      <c r="B17" s="109" t="s">
        <v>323</v>
      </c>
      <c r="C17" s="110">
        <v>4</v>
      </c>
      <c r="D17" s="110">
        <v>2</v>
      </c>
      <c r="E17" s="448">
        <v>187</v>
      </c>
      <c r="F17" s="448">
        <v>0</v>
      </c>
      <c r="G17" s="448">
        <v>0</v>
      </c>
      <c r="H17" s="448">
        <v>187</v>
      </c>
      <c r="I17" s="111">
        <v>104860</v>
      </c>
      <c r="J17" s="111">
        <v>0</v>
      </c>
      <c r="K17" s="111">
        <v>0</v>
      </c>
      <c r="L17" s="111">
        <v>104860</v>
      </c>
      <c r="M17" s="111">
        <v>10408</v>
      </c>
      <c r="N17" s="111">
        <v>10408</v>
      </c>
      <c r="V17" s="100"/>
    </row>
    <row r="18" spans="2:22" ht="15" thickBot="1" x14ac:dyDescent="0.35">
      <c r="B18" s="109" t="s">
        <v>324</v>
      </c>
      <c r="C18" s="110">
        <v>5</v>
      </c>
      <c r="D18" s="110">
        <v>4</v>
      </c>
      <c r="E18" s="448">
        <v>0</v>
      </c>
      <c r="F18" s="448">
        <v>0</v>
      </c>
      <c r="G18" s="448">
        <v>1674</v>
      </c>
      <c r="H18" s="448">
        <v>1674</v>
      </c>
      <c r="I18" s="111">
        <v>0</v>
      </c>
      <c r="J18" s="111">
        <v>0</v>
      </c>
      <c r="K18" s="111">
        <v>551346</v>
      </c>
      <c r="L18" s="111">
        <v>249683</v>
      </c>
      <c r="M18" s="111">
        <v>28388.1</v>
      </c>
      <c r="N18" s="111">
        <v>13927.8</v>
      </c>
      <c r="V18" s="100"/>
    </row>
    <row r="19" spans="2:22" ht="24.6" thickBot="1" x14ac:dyDescent="0.35">
      <c r="B19" s="112" t="s">
        <v>325</v>
      </c>
      <c r="C19" s="110">
        <v>5</v>
      </c>
      <c r="D19" s="110">
        <v>5</v>
      </c>
      <c r="E19" s="448">
        <v>6</v>
      </c>
      <c r="F19" s="448">
        <v>1626</v>
      </c>
      <c r="G19" s="448">
        <v>0</v>
      </c>
      <c r="H19" s="448">
        <v>1632</v>
      </c>
      <c r="I19" s="111">
        <v>94741.7</v>
      </c>
      <c r="J19" s="111">
        <v>0</v>
      </c>
      <c r="K19" s="111">
        <v>0</v>
      </c>
      <c r="L19" s="111">
        <v>21673.3</v>
      </c>
      <c r="M19" s="111">
        <v>9887.9</v>
      </c>
      <c r="N19" s="111">
        <v>3561.1</v>
      </c>
      <c r="V19" s="100"/>
    </row>
    <row r="20" spans="2:22" ht="15" thickBot="1" x14ac:dyDescent="0.35">
      <c r="B20" s="109" t="s">
        <v>326</v>
      </c>
      <c r="C20" s="110">
        <v>47</v>
      </c>
      <c r="D20" s="110">
        <v>5</v>
      </c>
      <c r="E20" s="448">
        <v>0</v>
      </c>
      <c r="F20" s="448">
        <v>34000</v>
      </c>
      <c r="G20" s="448">
        <v>0</v>
      </c>
      <c r="H20" s="448">
        <v>34000</v>
      </c>
      <c r="I20" s="111">
        <v>0</v>
      </c>
      <c r="J20" s="111">
        <v>33428</v>
      </c>
      <c r="K20" s="111">
        <v>0</v>
      </c>
      <c r="L20" s="111">
        <v>33428</v>
      </c>
      <c r="M20" s="111">
        <v>8357</v>
      </c>
      <c r="N20" s="111">
        <v>8357</v>
      </c>
      <c r="V20" s="100"/>
    </row>
    <row r="21" spans="2:22" ht="15" thickBot="1" x14ac:dyDescent="0.35">
      <c r="B21" s="109" t="s">
        <v>327</v>
      </c>
      <c r="C21" s="110">
        <v>62</v>
      </c>
      <c r="D21" s="110">
        <v>1</v>
      </c>
      <c r="E21" s="448">
        <v>7032</v>
      </c>
      <c r="F21" s="448">
        <v>0</v>
      </c>
      <c r="G21" s="448">
        <v>0</v>
      </c>
      <c r="H21" s="448">
        <v>7032</v>
      </c>
      <c r="I21" s="111">
        <v>62925176</v>
      </c>
      <c r="J21" s="111">
        <v>0</v>
      </c>
      <c r="K21" s="111">
        <v>0</v>
      </c>
      <c r="L21" s="111">
        <v>3550269.1</v>
      </c>
      <c r="M21" s="111">
        <v>398906.6</v>
      </c>
      <c r="N21" s="111">
        <v>353206.2</v>
      </c>
      <c r="V21" s="100"/>
    </row>
    <row r="22" spans="2:22" ht="15" thickBot="1" x14ac:dyDescent="0.35">
      <c r="B22" s="109" t="s">
        <v>358</v>
      </c>
      <c r="C22" s="110">
        <v>120</v>
      </c>
      <c r="D22" s="110">
        <v>7</v>
      </c>
      <c r="E22" s="448">
        <v>0</v>
      </c>
      <c r="F22" s="448">
        <v>0</v>
      </c>
      <c r="G22" s="448">
        <v>40454</v>
      </c>
      <c r="H22" s="448">
        <v>40454</v>
      </c>
      <c r="I22" s="111">
        <v>0</v>
      </c>
      <c r="J22" s="111">
        <v>0</v>
      </c>
      <c r="K22" s="111">
        <v>33981360</v>
      </c>
      <c r="L22" s="111">
        <v>3810583</v>
      </c>
      <c r="M22" s="111">
        <v>675517</v>
      </c>
      <c r="N22" s="111">
        <v>675517</v>
      </c>
      <c r="V22" s="100"/>
    </row>
    <row r="23" spans="2:22" ht="15" thickBot="1" x14ac:dyDescent="0.35">
      <c r="B23" s="109" t="s">
        <v>359</v>
      </c>
      <c r="C23" s="110">
        <v>120</v>
      </c>
      <c r="D23" s="110">
        <v>6</v>
      </c>
      <c r="E23" s="448">
        <v>0</v>
      </c>
      <c r="F23" s="448">
        <v>0</v>
      </c>
      <c r="G23" s="448">
        <v>40454</v>
      </c>
      <c r="H23" s="448">
        <v>40454</v>
      </c>
      <c r="I23" s="111">
        <v>0</v>
      </c>
      <c r="J23" s="111">
        <v>0</v>
      </c>
      <c r="K23" s="111">
        <v>33981360</v>
      </c>
      <c r="L23" s="111">
        <v>4393937</v>
      </c>
      <c r="M23" s="111">
        <v>510923</v>
      </c>
      <c r="N23" s="111">
        <v>510923</v>
      </c>
      <c r="V23" s="100"/>
    </row>
    <row r="24" spans="2:22" ht="15" thickBot="1" x14ac:dyDescent="0.35">
      <c r="B24" s="109" t="s">
        <v>328</v>
      </c>
      <c r="C24" s="110">
        <v>14</v>
      </c>
      <c r="D24" s="110">
        <v>4</v>
      </c>
      <c r="E24" s="448">
        <v>0</v>
      </c>
      <c r="F24" s="448">
        <v>0</v>
      </c>
      <c r="G24" s="448">
        <v>4165</v>
      </c>
      <c r="H24" s="448">
        <v>4165</v>
      </c>
      <c r="I24" s="111">
        <v>0</v>
      </c>
      <c r="J24" s="111">
        <v>0</v>
      </c>
      <c r="K24" s="111">
        <v>461880</v>
      </c>
      <c r="L24" s="111">
        <v>378473</v>
      </c>
      <c r="M24" s="111">
        <v>54315</v>
      </c>
      <c r="N24" s="111">
        <v>47908</v>
      </c>
      <c r="V24" s="100"/>
    </row>
    <row r="25" spans="2:22" ht="15" thickBot="1" x14ac:dyDescent="0.35">
      <c r="B25" s="109" t="s">
        <v>329</v>
      </c>
      <c r="C25" s="110">
        <v>39</v>
      </c>
      <c r="D25" s="110">
        <v>12</v>
      </c>
      <c r="E25" s="448">
        <v>0</v>
      </c>
      <c r="F25" s="448">
        <v>1091</v>
      </c>
      <c r="G25" s="448">
        <v>20984</v>
      </c>
      <c r="H25" s="448">
        <v>22075</v>
      </c>
      <c r="I25" s="111">
        <v>0</v>
      </c>
      <c r="J25" s="111">
        <v>7688421</v>
      </c>
      <c r="K25" s="111">
        <v>0</v>
      </c>
      <c r="L25" s="111">
        <v>1359058</v>
      </c>
      <c r="M25" s="111">
        <v>201256</v>
      </c>
      <c r="N25" s="111">
        <v>185555.6</v>
      </c>
      <c r="V25" s="100"/>
    </row>
    <row r="26" spans="2:22" ht="15" thickBot="1" x14ac:dyDescent="0.35">
      <c r="B26" s="109" t="s">
        <v>330</v>
      </c>
      <c r="C26" s="110">
        <v>488</v>
      </c>
      <c r="D26" s="110">
        <v>62</v>
      </c>
      <c r="E26" s="448">
        <v>0</v>
      </c>
      <c r="F26" s="448">
        <v>497063</v>
      </c>
      <c r="G26" s="448">
        <v>0</v>
      </c>
      <c r="H26" s="448">
        <v>497063</v>
      </c>
      <c r="I26" s="111">
        <v>0</v>
      </c>
      <c r="J26" s="111">
        <v>88576807</v>
      </c>
      <c r="K26" s="111">
        <v>0</v>
      </c>
      <c r="L26" s="111">
        <v>77368853</v>
      </c>
      <c r="M26" s="111">
        <v>15506622</v>
      </c>
      <c r="N26" s="111">
        <v>12170544</v>
      </c>
      <c r="V26" s="100"/>
    </row>
    <row r="27" spans="2:22" ht="15" thickBot="1" x14ac:dyDescent="0.35">
      <c r="B27" s="109" t="s">
        <v>331</v>
      </c>
      <c r="C27" s="110">
        <v>98</v>
      </c>
      <c r="D27" s="110">
        <v>4</v>
      </c>
      <c r="E27" s="448">
        <v>6858</v>
      </c>
      <c r="F27" s="448">
        <v>0</v>
      </c>
      <c r="G27" s="448">
        <v>0</v>
      </c>
      <c r="H27" s="448">
        <v>6858</v>
      </c>
      <c r="I27" s="111">
        <v>492430</v>
      </c>
      <c r="J27" s="111">
        <v>0</v>
      </c>
      <c r="K27" s="111">
        <v>0</v>
      </c>
      <c r="L27" s="111">
        <v>492430</v>
      </c>
      <c r="M27" s="111">
        <v>49243</v>
      </c>
      <c r="N27" s="111">
        <v>49243</v>
      </c>
      <c r="V27" s="100"/>
    </row>
    <row r="28" spans="2:22" ht="15" thickBot="1" x14ac:dyDescent="0.35">
      <c r="B28" s="109" t="s">
        <v>332</v>
      </c>
      <c r="C28" s="110">
        <v>13</v>
      </c>
      <c r="D28" s="110">
        <v>13</v>
      </c>
      <c r="E28" s="448">
        <v>0</v>
      </c>
      <c r="F28" s="448">
        <v>0</v>
      </c>
      <c r="G28" s="448">
        <v>4384</v>
      </c>
      <c r="H28" s="448">
        <v>4384</v>
      </c>
      <c r="I28" s="111">
        <v>0</v>
      </c>
      <c r="J28" s="111">
        <v>0</v>
      </c>
      <c r="K28" s="111">
        <v>1147417</v>
      </c>
      <c r="L28" s="111">
        <v>520691</v>
      </c>
      <c r="M28" s="111">
        <v>161691</v>
      </c>
      <c r="N28" s="111">
        <v>26937</v>
      </c>
      <c r="V28" s="100"/>
    </row>
    <row r="29" spans="2:22" ht="15" thickBot="1" x14ac:dyDescent="0.35">
      <c r="B29" s="109" t="s">
        <v>333</v>
      </c>
      <c r="C29" s="110">
        <v>627</v>
      </c>
      <c r="D29" s="110">
        <v>24</v>
      </c>
      <c r="E29" s="448">
        <v>21573</v>
      </c>
      <c r="F29" s="448">
        <v>0</v>
      </c>
      <c r="G29" s="448">
        <v>0</v>
      </c>
      <c r="H29" s="448">
        <v>21573</v>
      </c>
      <c r="I29" s="111">
        <v>13074689</v>
      </c>
      <c r="J29" s="111">
        <v>0</v>
      </c>
      <c r="K29" s="111">
        <v>0</v>
      </c>
      <c r="L29" s="111">
        <v>11745977</v>
      </c>
      <c r="M29" s="111">
        <v>1428471</v>
      </c>
      <c r="N29" s="111">
        <v>1415051</v>
      </c>
      <c r="V29" s="100"/>
    </row>
    <row r="30" spans="2:22" ht="15" thickBot="1" x14ac:dyDescent="0.35">
      <c r="B30" s="109" t="s">
        <v>334</v>
      </c>
      <c r="C30" s="110">
        <v>30</v>
      </c>
      <c r="D30" s="110">
        <v>9</v>
      </c>
      <c r="E30" s="448">
        <v>0</v>
      </c>
      <c r="F30" s="448">
        <v>20266</v>
      </c>
      <c r="G30" s="448">
        <v>0</v>
      </c>
      <c r="H30" s="448">
        <v>20266</v>
      </c>
      <c r="I30" s="111">
        <v>0</v>
      </c>
      <c r="J30" s="111">
        <v>889490</v>
      </c>
      <c r="K30" s="111">
        <v>0</v>
      </c>
      <c r="L30" s="111">
        <v>889490</v>
      </c>
      <c r="M30" s="111">
        <v>179697</v>
      </c>
      <c r="N30" s="111">
        <v>176778</v>
      </c>
      <c r="V30" s="100"/>
    </row>
    <row r="31" spans="2:22" ht="15" thickBot="1" x14ac:dyDescent="0.35">
      <c r="B31" s="109" t="s">
        <v>335</v>
      </c>
      <c r="C31" s="110">
        <v>8</v>
      </c>
      <c r="D31" s="110">
        <v>6</v>
      </c>
      <c r="E31" s="448">
        <v>120</v>
      </c>
      <c r="F31" s="448">
        <v>22</v>
      </c>
      <c r="G31" s="448">
        <v>340</v>
      </c>
      <c r="H31" s="448">
        <v>482</v>
      </c>
      <c r="I31" s="111">
        <v>1000</v>
      </c>
      <c r="J31" s="111">
        <v>0</v>
      </c>
      <c r="K31" s="111">
        <v>15000</v>
      </c>
      <c r="L31" s="111">
        <v>10000</v>
      </c>
      <c r="M31" s="111">
        <v>1000</v>
      </c>
      <c r="N31" s="111">
        <v>1000</v>
      </c>
      <c r="V31" s="100"/>
    </row>
    <row r="32" spans="2:22" ht="15" thickBot="1" x14ac:dyDescent="0.35">
      <c r="B32" s="109" t="s">
        <v>336</v>
      </c>
      <c r="C32" s="110">
        <v>114</v>
      </c>
      <c r="D32" s="110">
        <v>4</v>
      </c>
      <c r="E32" s="448">
        <v>0</v>
      </c>
      <c r="F32" s="448">
        <v>38504</v>
      </c>
      <c r="G32" s="448">
        <v>0</v>
      </c>
      <c r="H32" s="448">
        <v>38504</v>
      </c>
      <c r="I32" s="111">
        <v>0</v>
      </c>
      <c r="J32" s="111">
        <v>2284531</v>
      </c>
      <c r="K32" s="111">
        <v>0</v>
      </c>
      <c r="L32" s="111">
        <v>2284531</v>
      </c>
      <c r="M32" s="111">
        <v>365525</v>
      </c>
      <c r="N32" s="111">
        <v>365525</v>
      </c>
      <c r="V32" s="100"/>
    </row>
    <row r="33" spans="2:22" ht="15" thickBot="1" x14ac:dyDescent="0.35">
      <c r="B33" s="109" t="s">
        <v>337</v>
      </c>
      <c r="C33" s="110">
        <v>388</v>
      </c>
      <c r="D33" s="110">
        <v>9</v>
      </c>
      <c r="E33" s="448">
        <v>15098</v>
      </c>
      <c r="F33" s="448">
        <v>0</v>
      </c>
      <c r="G33" s="448">
        <v>0</v>
      </c>
      <c r="H33" s="448">
        <v>15098</v>
      </c>
      <c r="I33" s="111">
        <v>7164786</v>
      </c>
      <c r="J33" s="111">
        <v>0</v>
      </c>
      <c r="K33" s="111">
        <v>0</v>
      </c>
      <c r="L33" s="111">
        <v>5575781</v>
      </c>
      <c r="M33" s="111">
        <v>566595.4</v>
      </c>
      <c r="N33" s="111">
        <v>561693.9</v>
      </c>
      <c r="V33" s="100"/>
    </row>
    <row r="34" spans="2:22" ht="15" thickBot="1" x14ac:dyDescent="0.35">
      <c r="B34" s="109" t="s">
        <v>338</v>
      </c>
      <c r="C34" s="110">
        <v>18</v>
      </c>
      <c r="D34" s="110">
        <v>6</v>
      </c>
      <c r="E34" s="448">
        <v>0</v>
      </c>
      <c r="F34" s="448">
        <v>10900</v>
      </c>
      <c r="G34" s="448">
        <v>0</v>
      </c>
      <c r="H34" s="448">
        <v>10900</v>
      </c>
      <c r="I34" s="111">
        <v>0</v>
      </c>
      <c r="J34" s="111">
        <v>2209231</v>
      </c>
      <c r="K34" s="111">
        <v>0</v>
      </c>
      <c r="L34" s="111">
        <v>1457575</v>
      </c>
      <c r="M34" s="111">
        <v>269889</v>
      </c>
      <c r="N34" s="111">
        <v>242833</v>
      </c>
      <c r="V34" s="100"/>
    </row>
    <row r="35" spans="2:22" ht="15" thickBot="1" x14ac:dyDescent="0.35">
      <c r="B35" s="109" t="s">
        <v>357</v>
      </c>
      <c r="C35" s="110">
        <v>0</v>
      </c>
      <c r="D35" s="110">
        <v>0</v>
      </c>
      <c r="E35" s="448">
        <v>0</v>
      </c>
      <c r="F35" s="448">
        <v>0</v>
      </c>
      <c r="G35" s="448">
        <v>0</v>
      </c>
      <c r="H35" s="448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V35" s="100"/>
    </row>
    <row r="36" spans="2:22" ht="15" thickBot="1" x14ac:dyDescent="0.35">
      <c r="B36" s="109" t="s">
        <v>339</v>
      </c>
      <c r="C36" s="110">
        <v>1046</v>
      </c>
      <c r="D36" s="110">
        <v>18</v>
      </c>
      <c r="E36" s="448">
        <v>0</v>
      </c>
      <c r="F36" s="448">
        <v>510000</v>
      </c>
      <c r="G36" s="448">
        <v>0</v>
      </c>
      <c r="H36" s="448">
        <v>510000</v>
      </c>
      <c r="I36" s="111">
        <v>0</v>
      </c>
      <c r="J36" s="111">
        <v>26388921</v>
      </c>
      <c r="K36" s="111">
        <v>0</v>
      </c>
      <c r="L36" s="111">
        <v>7739182</v>
      </c>
      <c r="M36" s="111">
        <v>4797985</v>
      </c>
      <c r="N36" s="111">
        <v>1407124</v>
      </c>
      <c r="V36" s="100"/>
    </row>
    <row r="37" spans="2:22" ht="15" thickBot="1" x14ac:dyDescent="0.35">
      <c r="B37" s="109" t="s">
        <v>1270</v>
      </c>
      <c r="C37" s="110">
        <v>0</v>
      </c>
      <c r="D37" s="110">
        <v>0</v>
      </c>
      <c r="E37" s="448">
        <v>0</v>
      </c>
      <c r="F37" s="448">
        <v>0</v>
      </c>
      <c r="G37" s="448">
        <v>0</v>
      </c>
      <c r="H37" s="448">
        <v>0</v>
      </c>
      <c r="I37" s="110">
        <v>0</v>
      </c>
      <c r="J37" s="110">
        <v>0</v>
      </c>
      <c r="K37" s="110">
        <v>0</v>
      </c>
      <c r="L37" s="110">
        <v>0</v>
      </c>
      <c r="M37" s="110">
        <v>0</v>
      </c>
      <c r="N37" s="110">
        <v>0</v>
      </c>
      <c r="V37" s="100"/>
    </row>
    <row r="38" spans="2:22" ht="15" thickBot="1" x14ac:dyDescent="0.35">
      <c r="B38" s="109" t="s">
        <v>340</v>
      </c>
      <c r="C38" s="110">
        <v>0</v>
      </c>
      <c r="D38" s="110">
        <v>1</v>
      </c>
      <c r="E38" s="448">
        <v>0</v>
      </c>
      <c r="F38" s="448">
        <v>0</v>
      </c>
      <c r="G38" s="448">
        <v>0</v>
      </c>
      <c r="H38" s="448">
        <v>0</v>
      </c>
      <c r="I38" s="111">
        <v>0</v>
      </c>
      <c r="J38" s="111">
        <v>0</v>
      </c>
      <c r="K38" s="111">
        <v>0</v>
      </c>
      <c r="L38" s="111">
        <v>1718364.2</v>
      </c>
      <c r="M38" s="111">
        <v>171836.4</v>
      </c>
      <c r="N38" s="111">
        <v>171836.4</v>
      </c>
      <c r="V38" s="100"/>
    </row>
    <row r="39" spans="2:22" ht="15" thickBot="1" x14ac:dyDescent="0.35">
      <c r="B39" s="109" t="s">
        <v>341</v>
      </c>
      <c r="C39" s="110">
        <v>0</v>
      </c>
      <c r="D39" s="110">
        <v>1</v>
      </c>
      <c r="E39" s="448">
        <v>0</v>
      </c>
      <c r="F39" s="448">
        <v>0</v>
      </c>
      <c r="G39" s="448">
        <v>0</v>
      </c>
      <c r="H39" s="448">
        <v>0</v>
      </c>
      <c r="I39" s="111">
        <v>78333</v>
      </c>
      <c r="J39" s="111">
        <v>0</v>
      </c>
      <c r="K39" s="111">
        <v>0</v>
      </c>
      <c r="L39" s="111">
        <v>78333</v>
      </c>
      <c r="M39" s="111">
        <v>3736.8</v>
      </c>
      <c r="N39" s="111">
        <v>3736.8</v>
      </c>
      <c r="V39" s="100"/>
    </row>
    <row r="40" spans="2:22" ht="15" thickBot="1" x14ac:dyDescent="0.35">
      <c r="B40" s="113" t="s">
        <v>17</v>
      </c>
      <c r="C40" s="114">
        <f>SUM(C8:C39)</f>
        <v>4306</v>
      </c>
      <c r="D40" s="114">
        <f t="shared" ref="D40:K40" si="0">SUM(D8:D39)</f>
        <v>425</v>
      </c>
      <c r="E40" s="114">
        <f t="shared" si="0"/>
        <v>84305</v>
      </c>
      <c r="F40" s="114">
        <f t="shared" si="0"/>
        <v>1204138</v>
      </c>
      <c r="G40" s="114">
        <f t="shared" si="0"/>
        <v>117204</v>
      </c>
      <c r="H40" s="114">
        <f t="shared" si="0"/>
        <v>1405647</v>
      </c>
      <c r="I40" s="114">
        <f t="shared" si="0"/>
        <v>173694185.69999999</v>
      </c>
      <c r="J40" s="114">
        <f t="shared" si="0"/>
        <v>137931348</v>
      </c>
      <c r="K40" s="114">
        <f t="shared" si="0"/>
        <v>71236511</v>
      </c>
      <c r="L40" s="114">
        <f t="shared" ref="L40" si="1">SUM(L8:L39)</f>
        <v>213877152.59999996</v>
      </c>
      <c r="M40" s="114">
        <f t="shared" ref="M40" si="2">SUM(M8:M39)</f>
        <v>36074095.399999991</v>
      </c>
      <c r="N40" s="114">
        <f t="shared" ref="N40" si="3">SUM(N8:N39)</f>
        <v>29058309.199999996</v>
      </c>
      <c r="V40" s="100"/>
    </row>
    <row r="42" spans="2:22" ht="16.2" x14ac:dyDescent="0.3">
      <c r="B42" s="64" t="s">
        <v>308</v>
      </c>
    </row>
    <row r="43" spans="2:22" ht="15" thickBot="1" x14ac:dyDescent="0.35"/>
    <row r="44" spans="2:22" ht="25.2" customHeight="1" thickBot="1" x14ac:dyDescent="0.35">
      <c r="B44" s="587" t="s">
        <v>0</v>
      </c>
      <c r="C44" s="591" t="s">
        <v>54</v>
      </c>
      <c r="D44" s="592"/>
      <c r="E44" s="592"/>
      <c r="F44" s="592"/>
      <c r="G44" s="593"/>
      <c r="H44" s="583" t="s">
        <v>344</v>
      </c>
      <c r="I44" s="584"/>
    </row>
    <row r="45" spans="2:22" ht="23.4" customHeight="1" thickBot="1" x14ac:dyDescent="0.35">
      <c r="B45" s="581"/>
      <c r="C45" s="594" t="s">
        <v>65</v>
      </c>
      <c r="D45" s="592"/>
      <c r="E45" s="592"/>
      <c r="F45" s="592"/>
      <c r="G45" s="595"/>
      <c r="H45" s="574" t="s">
        <v>346</v>
      </c>
      <c r="I45" s="574" t="s">
        <v>313</v>
      </c>
    </row>
    <row r="46" spans="2:22" x14ac:dyDescent="0.3">
      <c r="B46" s="581"/>
      <c r="C46" s="576" t="s">
        <v>66</v>
      </c>
      <c r="D46" s="574" t="s">
        <v>32</v>
      </c>
      <c r="E46" s="574" t="s">
        <v>347</v>
      </c>
      <c r="F46" s="576" t="s">
        <v>17</v>
      </c>
      <c r="G46" s="574" t="s">
        <v>596</v>
      </c>
      <c r="H46" s="574"/>
      <c r="I46" s="574"/>
    </row>
    <row r="47" spans="2:22" ht="15" thickBot="1" x14ac:dyDescent="0.35">
      <c r="B47" s="582"/>
      <c r="C47" s="577"/>
      <c r="D47" s="575"/>
      <c r="E47" s="575"/>
      <c r="F47" s="577"/>
      <c r="G47" s="575"/>
      <c r="H47" s="575"/>
      <c r="I47" s="586"/>
      <c r="J47" s="196"/>
    </row>
    <row r="48" spans="2:22" ht="15" thickBot="1" x14ac:dyDescent="0.35">
      <c r="B48" s="109" t="s">
        <v>314</v>
      </c>
      <c r="C48" s="111">
        <v>106412</v>
      </c>
      <c r="D48" s="110">
        <v>0</v>
      </c>
      <c r="E48" s="110">
        <v>0</v>
      </c>
      <c r="F48" s="111">
        <v>106412</v>
      </c>
      <c r="G48" s="110">
        <v>14.37</v>
      </c>
      <c r="H48" s="203">
        <v>1.5291404399999999</v>
      </c>
      <c r="I48" s="195">
        <f t="shared" ref="I48:I76" si="4">H48/$H$80</f>
        <v>3.8347263325611584E-3</v>
      </c>
      <c r="J48" s="197"/>
    </row>
    <row r="49" spans="2:10" ht="15" thickBot="1" x14ac:dyDescent="0.35">
      <c r="B49" s="109" t="s">
        <v>315</v>
      </c>
      <c r="C49" s="111">
        <v>5137606.3206599997</v>
      </c>
      <c r="D49" s="110">
        <v>35096.1</v>
      </c>
      <c r="E49" s="110">
        <v>551.29999999999995</v>
      </c>
      <c r="F49" s="111">
        <v>5173253.7206600001</v>
      </c>
      <c r="G49" s="110">
        <v>8.6300240000000006</v>
      </c>
      <c r="H49" s="203">
        <v>44.645303767385101</v>
      </c>
      <c r="I49" s="195">
        <f t="shared" si="4"/>
        <v>0.11195997274258442</v>
      </c>
      <c r="J49" s="197"/>
    </row>
    <row r="50" spans="2:10" ht="15" thickBot="1" x14ac:dyDescent="0.35">
      <c r="B50" s="109" t="s">
        <v>316</v>
      </c>
      <c r="C50" s="111">
        <v>312800</v>
      </c>
      <c r="D50" s="110">
        <v>50200</v>
      </c>
      <c r="E50" s="110">
        <v>28000</v>
      </c>
      <c r="F50" s="111">
        <v>391000</v>
      </c>
      <c r="G50" s="110">
        <v>13.5</v>
      </c>
      <c r="H50" s="203">
        <v>5.2785000000000002</v>
      </c>
      <c r="I50" s="195">
        <f t="shared" si="4"/>
        <v>1.3237242582129393E-2</v>
      </c>
      <c r="J50" s="197"/>
    </row>
    <row r="51" spans="2:10" ht="15" thickBot="1" x14ac:dyDescent="0.35">
      <c r="B51" s="109" t="s">
        <v>317</v>
      </c>
      <c r="C51" s="111">
        <v>60613.3</v>
      </c>
      <c r="D51" s="110">
        <v>0</v>
      </c>
      <c r="E51" s="110">
        <v>0</v>
      </c>
      <c r="F51" s="111">
        <v>60613.3</v>
      </c>
      <c r="G51" s="110">
        <v>11.88</v>
      </c>
      <c r="H51" s="203">
        <v>0.720086004</v>
      </c>
      <c r="I51" s="195">
        <f t="shared" si="4"/>
        <v>1.8058071639564643E-3</v>
      </c>
      <c r="J51" s="197"/>
    </row>
    <row r="52" spans="2:10" ht="15" thickBot="1" x14ac:dyDescent="0.35">
      <c r="B52" s="109" t="s">
        <v>318</v>
      </c>
      <c r="C52" s="111">
        <v>163451.79999999999</v>
      </c>
      <c r="D52" s="110">
        <v>0</v>
      </c>
      <c r="E52" s="110">
        <v>0</v>
      </c>
      <c r="F52" s="111">
        <v>163451.79999999999</v>
      </c>
      <c r="G52" s="110">
        <v>18</v>
      </c>
      <c r="H52" s="203">
        <v>2.9421323999999998</v>
      </c>
      <c r="I52" s="195">
        <f t="shared" si="4"/>
        <v>7.3781794615028025E-3</v>
      </c>
      <c r="J52" s="197"/>
    </row>
    <row r="53" spans="2:10" ht="15" thickBot="1" x14ac:dyDescent="0.35">
      <c r="B53" s="109" t="s">
        <v>319</v>
      </c>
      <c r="C53" s="111">
        <v>1389480</v>
      </c>
      <c r="D53" s="110">
        <v>10657.084999999999</v>
      </c>
      <c r="E53" s="110">
        <v>40341.379999999997</v>
      </c>
      <c r="F53" s="111">
        <v>1440478.4650000001</v>
      </c>
      <c r="G53" s="110">
        <v>17.8</v>
      </c>
      <c r="H53" s="203">
        <v>25.640516677000001</v>
      </c>
      <c r="I53" s="195">
        <f t="shared" si="4"/>
        <v>6.4300414736115044E-2</v>
      </c>
      <c r="J53" s="197"/>
    </row>
    <row r="54" spans="2:10" ht="15" thickBot="1" x14ac:dyDescent="0.35">
      <c r="B54" s="109" t="s">
        <v>320</v>
      </c>
      <c r="C54" s="111">
        <v>2466400</v>
      </c>
      <c r="D54" s="110">
        <v>27002.93</v>
      </c>
      <c r="E54" s="110">
        <v>159307.57999999999</v>
      </c>
      <c r="F54" s="111">
        <v>2652710.5099999998</v>
      </c>
      <c r="G54" s="110">
        <v>9.5</v>
      </c>
      <c r="H54" s="203">
        <v>25.200749844999997</v>
      </c>
      <c r="I54" s="195">
        <f t="shared" si="4"/>
        <v>6.3197582447631837E-2</v>
      </c>
      <c r="J54" s="197"/>
    </row>
    <row r="55" spans="2:10" ht="15" thickBot="1" x14ac:dyDescent="0.35">
      <c r="B55" s="109" t="s">
        <v>321</v>
      </c>
      <c r="C55" s="111">
        <v>21028</v>
      </c>
      <c r="D55" s="110">
        <v>0</v>
      </c>
      <c r="E55" s="110">
        <v>0</v>
      </c>
      <c r="F55" s="111">
        <v>21028</v>
      </c>
      <c r="G55" s="110">
        <v>24</v>
      </c>
      <c r="H55" s="203">
        <v>0.50467200000000001</v>
      </c>
      <c r="I55" s="195">
        <f t="shared" si="4"/>
        <v>1.2655992589577351E-3</v>
      </c>
      <c r="J55" s="197"/>
    </row>
    <row r="56" spans="2:10" ht="15" thickBot="1" x14ac:dyDescent="0.35">
      <c r="B56" s="109" t="s">
        <v>322</v>
      </c>
      <c r="C56" s="111">
        <v>45780</v>
      </c>
      <c r="D56" s="110">
        <v>786</v>
      </c>
      <c r="E56" s="110">
        <v>81</v>
      </c>
      <c r="F56" s="111">
        <v>46647</v>
      </c>
      <c r="G56" s="110">
        <v>18.28</v>
      </c>
      <c r="H56" s="203">
        <v>0.85270716000000002</v>
      </c>
      <c r="I56" s="195">
        <f t="shared" si="4"/>
        <v>2.1383899836011407E-3</v>
      </c>
      <c r="J56" s="197"/>
    </row>
    <row r="57" spans="2:10" ht="15" thickBot="1" x14ac:dyDescent="0.35">
      <c r="B57" s="109" t="s">
        <v>323</v>
      </c>
      <c r="C57" s="111">
        <v>10408</v>
      </c>
      <c r="D57" s="110">
        <v>0</v>
      </c>
      <c r="E57" s="110">
        <v>0</v>
      </c>
      <c r="F57" s="111">
        <v>10408</v>
      </c>
      <c r="G57" s="110">
        <v>27.03</v>
      </c>
      <c r="H57" s="203">
        <v>0.28132824000000001</v>
      </c>
      <c r="I57" s="195">
        <f t="shared" si="4"/>
        <v>7.0550538184778206E-4</v>
      </c>
      <c r="J57" s="197"/>
    </row>
    <row r="58" spans="2:10" ht="15" thickBot="1" x14ac:dyDescent="0.35">
      <c r="B58" s="109" t="s">
        <v>324</v>
      </c>
      <c r="C58" s="111">
        <v>13900</v>
      </c>
      <c r="D58" s="110">
        <v>0</v>
      </c>
      <c r="E58" s="110">
        <v>0</v>
      </c>
      <c r="F58" s="111">
        <v>13900</v>
      </c>
      <c r="G58" s="110">
        <v>16</v>
      </c>
      <c r="H58" s="203">
        <v>0.22239999999999999</v>
      </c>
      <c r="I58" s="195">
        <f t="shared" si="4"/>
        <v>5.5772714791428948E-4</v>
      </c>
      <c r="J58" s="197"/>
    </row>
    <row r="59" spans="2:10" ht="24.6" thickBot="1" x14ac:dyDescent="0.35">
      <c r="B59" s="112" t="s">
        <v>325</v>
      </c>
      <c r="C59" s="111">
        <v>3561.1</v>
      </c>
      <c r="D59" s="110">
        <v>0</v>
      </c>
      <c r="E59" s="110">
        <v>0</v>
      </c>
      <c r="F59" s="111">
        <v>3561.1</v>
      </c>
      <c r="G59" s="110">
        <v>24.67</v>
      </c>
      <c r="H59" s="203">
        <v>8.7852337000000003E-2</v>
      </c>
      <c r="I59" s="195">
        <f t="shared" si="4"/>
        <v>2.2031309960708186E-4</v>
      </c>
      <c r="J59" s="197"/>
    </row>
    <row r="60" spans="2:10" ht="15" thickBot="1" x14ac:dyDescent="0.35">
      <c r="B60" s="109" t="s">
        <v>326</v>
      </c>
      <c r="C60" s="111">
        <v>8360</v>
      </c>
      <c r="D60" s="110">
        <v>0</v>
      </c>
      <c r="E60" s="110">
        <v>0</v>
      </c>
      <c r="F60" s="111">
        <v>8360</v>
      </c>
      <c r="G60" s="110">
        <v>25</v>
      </c>
      <c r="H60" s="203">
        <v>0.20899999999999999</v>
      </c>
      <c r="I60" s="195">
        <f t="shared" si="4"/>
        <v>5.2412308414607242E-4</v>
      </c>
      <c r="J60" s="197"/>
    </row>
    <row r="61" spans="2:10" ht="15" thickBot="1" x14ac:dyDescent="0.35">
      <c r="B61" s="109" t="s">
        <v>327</v>
      </c>
      <c r="C61" s="111">
        <v>111460</v>
      </c>
      <c r="D61" s="110">
        <v>236253.42</v>
      </c>
      <c r="E61" s="110">
        <v>5487.08</v>
      </c>
      <c r="F61" s="111">
        <v>353200.5</v>
      </c>
      <c r="G61" s="110">
        <v>8.65</v>
      </c>
      <c r="H61" s="203">
        <v>3.0551843250000004</v>
      </c>
      <c r="I61" s="195">
        <f t="shared" si="4"/>
        <v>7.6616872299221841E-3</v>
      </c>
      <c r="J61" s="197"/>
    </row>
    <row r="62" spans="2:10" ht="15" thickBot="1" x14ac:dyDescent="0.35">
      <c r="B62" s="109" t="s">
        <v>358</v>
      </c>
      <c r="C62" s="111">
        <v>667200</v>
      </c>
      <c r="D62" s="110">
        <v>744.7</v>
      </c>
      <c r="E62" s="110">
        <v>10539</v>
      </c>
      <c r="F62" s="111">
        <v>678483.7</v>
      </c>
      <c r="G62" s="110">
        <v>11</v>
      </c>
      <c r="H62" s="203">
        <v>7.4633207000000006</v>
      </c>
      <c r="I62" s="195">
        <f t="shared" si="4"/>
        <v>1.8716261546675713E-2</v>
      </c>
      <c r="J62" s="197"/>
    </row>
    <row r="63" spans="2:10" ht="15" thickBot="1" x14ac:dyDescent="0.35">
      <c r="B63" s="109" t="s">
        <v>359</v>
      </c>
      <c r="C63" s="111">
        <v>47600</v>
      </c>
      <c r="D63" s="110">
        <v>12289.49</v>
      </c>
      <c r="E63" s="110">
        <v>498634.47</v>
      </c>
      <c r="F63" s="111">
        <v>558523.96</v>
      </c>
      <c r="G63" s="110">
        <v>13</v>
      </c>
      <c r="H63" s="203">
        <v>7.2608114800000001</v>
      </c>
      <c r="I63" s="195">
        <f t="shared" si="4"/>
        <v>1.8208415819621092E-2</v>
      </c>
      <c r="J63" s="197"/>
    </row>
    <row r="64" spans="2:10" ht="15" thickBot="1" x14ac:dyDescent="0.35">
      <c r="B64" s="109" t="s">
        <v>328</v>
      </c>
      <c r="C64" s="111">
        <v>45033</v>
      </c>
      <c r="D64" s="110">
        <v>1650</v>
      </c>
      <c r="E64" s="110">
        <v>1225</v>
      </c>
      <c r="F64" s="111">
        <v>47908</v>
      </c>
      <c r="G64" s="110">
        <v>15</v>
      </c>
      <c r="H64" s="203">
        <v>0.71862000000000004</v>
      </c>
      <c r="I64" s="195">
        <f t="shared" si="4"/>
        <v>1.8021307690385194E-3</v>
      </c>
      <c r="J64" s="197"/>
    </row>
    <row r="65" spans="2:10" ht="15" thickBot="1" x14ac:dyDescent="0.35">
      <c r="B65" s="109" t="s">
        <v>329</v>
      </c>
      <c r="C65" s="111">
        <v>181277.1</v>
      </c>
      <c r="D65" s="110">
        <v>860.9</v>
      </c>
      <c r="E65" s="110">
        <v>3417.61</v>
      </c>
      <c r="F65" s="111">
        <v>185555.61</v>
      </c>
      <c r="G65" s="110">
        <v>11</v>
      </c>
      <c r="H65" s="203">
        <v>2.04111171</v>
      </c>
      <c r="I65" s="195">
        <f t="shared" si="4"/>
        <v>5.1186304523055679E-3</v>
      </c>
      <c r="J65" s="197"/>
    </row>
    <row r="66" spans="2:10" ht="15" thickBot="1" x14ac:dyDescent="0.35">
      <c r="B66" s="109" t="s">
        <v>330</v>
      </c>
      <c r="C66" s="111">
        <v>2896050</v>
      </c>
      <c r="D66" s="110">
        <v>2234443.6</v>
      </c>
      <c r="E66" s="110">
        <v>7903076.2999999998</v>
      </c>
      <c r="F66" s="111">
        <v>13033569.9</v>
      </c>
      <c r="G66" s="110">
        <v>16</v>
      </c>
      <c r="H66" s="203">
        <v>208.5371184</v>
      </c>
      <c r="I66" s="195">
        <f t="shared" si="4"/>
        <v>0.52296228542939072</v>
      </c>
      <c r="J66" s="197"/>
    </row>
    <row r="67" spans="2:10" ht="15" thickBot="1" x14ac:dyDescent="0.35">
      <c r="B67" s="109" t="s">
        <v>331</v>
      </c>
      <c r="C67" s="111">
        <v>49243</v>
      </c>
      <c r="D67" s="110">
        <v>0</v>
      </c>
      <c r="E67" s="110">
        <v>0</v>
      </c>
      <c r="F67" s="111">
        <v>49243</v>
      </c>
      <c r="G67" s="110">
        <v>10</v>
      </c>
      <c r="H67" s="203">
        <v>0.49242999999999998</v>
      </c>
      <c r="I67" s="195">
        <f t="shared" si="4"/>
        <v>1.2348991881629206E-3</v>
      </c>
      <c r="J67" s="197"/>
    </row>
    <row r="68" spans="2:10" ht="15" thickBot="1" x14ac:dyDescent="0.35">
      <c r="B68" s="109" t="s">
        <v>332</v>
      </c>
      <c r="C68" s="111">
        <v>26937</v>
      </c>
      <c r="D68" s="110">
        <v>0</v>
      </c>
      <c r="E68" s="110">
        <v>0</v>
      </c>
      <c r="F68" s="111">
        <v>26937</v>
      </c>
      <c r="G68" s="110">
        <v>15.13</v>
      </c>
      <c r="H68" s="203">
        <v>0.40755680999999999</v>
      </c>
      <c r="I68" s="195">
        <f t="shared" si="4"/>
        <v>1.0220570919709801E-3</v>
      </c>
      <c r="J68" s="197"/>
    </row>
    <row r="69" spans="2:10" ht="15" thickBot="1" x14ac:dyDescent="0.35">
      <c r="B69" s="109" t="s">
        <v>333</v>
      </c>
      <c r="C69" s="111">
        <v>1231990</v>
      </c>
      <c r="D69" s="110">
        <v>165237</v>
      </c>
      <c r="E69" s="110">
        <v>17820</v>
      </c>
      <c r="F69" s="111">
        <v>1415047</v>
      </c>
      <c r="G69" s="110">
        <v>8</v>
      </c>
      <c r="H69" s="203">
        <v>11.320376</v>
      </c>
      <c r="I69" s="195">
        <f t="shared" si="4"/>
        <v>2.8388853506283149E-2</v>
      </c>
      <c r="J69" s="197"/>
    </row>
    <row r="70" spans="2:10" ht="15" thickBot="1" x14ac:dyDescent="0.35">
      <c r="B70" s="109" t="s">
        <v>334</v>
      </c>
      <c r="C70" s="111">
        <v>153580</v>
      </c>
      <c r="D70" s="110">
        <v>994.9</v>
      </c>
      <c r="E70" s="110">
        <v>2733.6</v>
      </c>
      <c r="F70" s="111">
        <v>157308.5</v>
      </c>
      <c r="G70" s="110">
        <v>17.71</v>
      </c>
      <c r="H70" s="203">
        <v>2.7863517579999999</v>
      </c>
      <c r="I70" s="195">
        <f t="shared" si="4"/>
        <v>6.9875180713817736E-3</v>
      </c>
      <c r="J70" s="197"/>
    </row>
    <row r="71" spans="2:10" ht="15" thickBot="1" x14ac:dyDescent="0.35">
      <c r="B71" s="109" t="s">
        <v>335</v>
      </c>
      <c r="C71" s="111">
        <v>1000</v>
      </c>
      <c r="D71" s="110">
        <v>0</v>
      </c>
      <c r="E71" s="110">
        <v>0</v>
      </c>
      <c r="F71" s="111">
        <v>1000</v>
      </c>
      <c r="G71" s="110">
        <v>18</v>
      </c>
      <c r="H71" s="203">
        <v>1.7999999999999999E-2</v>
      </c>
      <c r="I71" s="195">
        <f t="shared" si="4"/>
        <v>4.5139787151336377E-5</v>
      </c>
      <c r="J71" s="197"/>
    </row>
    <row r="72" spans="2:10" ht="15" thickBot="1" x14ac:dyDescent="0.35">
      <c r="B72" s="109" t="s">
        <v>336</v>
      </c>
      <c r="C72" s="111">
        <v>340000</v>
      </c>
      <c r="D72" s="110">
        <v>10000</v>
      </c>
      <c r="E72" s="110">
        <v>15000</v>
      </c>
      <c r="F72" s="111">
        <v>365000</v>
      </c>
      <c r="G72" s="110">
        <v>18.3</v>
      </c>
      <c r="H72" s="203">
        <v>6.6795</v>
      </c>
      <c r="I72" s="195">
        <f t="shared" si="4"/>
        <v>1.6750622682075073E-2</v>
      </c>
      <c r="J72" s="197"/>
    </row>
    <row r="73" spans="2:10" ht="15" thickBot="1" x14ac:dyDescent="0.35">
      <c r="B73" s="109" t="s">
        <v>337</v>
      </c>
      <c r="C73" s="111">
        <v>533070</v>
      </c>
      <c r="D73" s="110">
        <v>3916.45</v>
      </c>
      <c r="E73" s="110">
        <v>24163.279999999999</v>
      </c>
      <c r="F73" s="111">
        <v>561149.73</v>
      </c>
      <c r="G73" s="110">
        <v>9.36</v>
      </c>
      <c r="H73" s="203">
        <v>5.2523614727999997</v>
      </c>
      <c r="I73" s="195">
        <f t="shared" si="4"/>
        <v>1.3171693273559536E-2</v>
      </c>
      <c r="J73" s="197"/>
    </row>
    <row r="74" spans="2:10" ht="15" thickBot="1" x14ac:dyDescent="0.35">
      <c r="B74" s="109" t="s">
        <v>338</v>
      </c>
      <c r="C74" s="111">
        <v>237000</v>
      </c>
      <c r="D74" s="110">
        <v>4970</v>
      </c>
      <c r="E74" s="110">
        <v>862</v>
      </c>
      <c r="F74" s="111">
        <v>242832</v>
      </c>
      <c r="G74" s="110">
        <v>18.760000000000002</v>
      </c>
      <c r="H74" s="203">
        <v>4.5555283200000005</v>
      </c>
      <c r="I74" s="195">
        <f t="shared" si="4"/>
        <v>1.1424198818149168E-2</v>
      </c>
      <c r="J74" s="197"/>
    </row>
    <row r="75" spans="2:10" ht="15" thickBot="1" x14ac:dyDescent="0.35">
      <c r="B75" s="109" t="s">
        <v>357</v>
      </c>
      <c r="C75" s="110">
        <v>0</v>
      </c>
      <c r="D75" s="110">
        <v>0</v>
      </c>
      <c r="E75" s="110">
        <v>0</v>
      </c>
      <c r="F75" s="111">
        <v>0</v>
      </c>
      <c r="G75" s="110">
        <v>0</v>
      </c>
      <c r="H75" s="203">
        <v>0</v>
      </c>
      <c r="I75" s="195">
        <f t="shared" si="4"/>
        <v>0</v>
      </c>
      <c r="J75" s="197"/>
    </row>
    <row r="76" spans="2:10" ht="15" thickBot="1" x14ac:dyDescent="0.35">
      <c r="B76" s="109" t="s">
        <v>339</v>
      </c>
      <c r="C76" s="111">
        <v>1225060</v>
      </c>
      <c r="D76" s="110">
        <v>31987.8</v>
      </c>
      <c r="E76" s="110">
        <v>150069.6</v>
      </c>
      <c r="F76" s="111">
        <v>1407117.4</v>
      </c>
      <c r="G76" s="110">
        <v>20</v>
      </c>
      <c r="H76" s="203">
        <v>28.142347999999998</v>
      </c>
      <c r="I76" s="195">
        <f t="shared" si="4"/>
        <v>7.0574422147713159E-2</v>
      </c>
      <c r="J76" s="197"/>
    </row>
    <row r="77" spans="2:10" ht="15" thickBot="1" x14ac:dyDescent="0.35">
      <c r="B77" s="109" t="s">
        <v>1270</v>
      </c>
      <c r="C77" s="110">
        <v>0</v>
      </c>
      <c r="D77" s="110">
        <v>0</v>
      </c>
      <c r="E77" s="110">
        <v>0</v>
      </c>
      <c r="F77" s="110">
        <v>0</v>
      </c>
      <c r="G77" s="110">
        <v>0</v>
      </c>
      <c r="H77" s="110">
        <v>0</v>
      </c>
      <c r="I77" s="447" t="s">
        <v>21</v>
      </c>
      <c r="J77" s="197"/>
    </row>
    <row r="78" spans="2:10" ht="15" thickBot="1" x14ac:dyDescent="0.35">
      <c r="B78" s="109" t="s">
        <v>340</v>
      </c>
      <c r="C78" s="111">
        <v>143880</v>
      </c>
      <c r="D78" s="110">
        <v>10150</v>
      </c>
      <c r="E78" s="110">
        <v>17800</v>
      </c>
      <c r="F78" s="111">
        <v>171830</v>
      </c>
      <c r="G78" s="110">
        <v>11</v>
      </c>
      <c r="H78" s="203">
        <v>1.8901300000000001</v>
      </c>
      <c r="I78" s="195">
        <f>H78/$H$80</f>
        <v>4.7400036604641907E-3</v>
      </c>
      <c r="J78" s="197"/>
    </row>
    <row r="79" spans="2:10" ht="15" thickBot="1" x14ac:dyDescent="0.35">
      <c r="B79" s="109" t="s">
        <v>341</v>
      </c>
      <c r="C79" s="111">
        <v>3736.7979999999998</v>
      </c>
      <c r="D79" s="110">
        <v>0</v>
      </c>
      <c r="E79" s="110">
        <v>0</v>
      </c>
      <c r="F79" s="111">
        <v>3736.7979999999998</v>
      </c>
      <c r="G79" s="110">
        <v>7</v>
      </c>
      <c r="H79" s="203">
        <v>2.6157586E-2</v>
      </c>
      <c r="I79" s="195">
        <f>H79/$H$80</f>
        <v>6.559710357959869E-5</v>
      </c>
      <c r="J79" s="197"/>
    </row>
    <row r="80" spans="2:10" ht="15" thickBot="1" x14ac:dyDescent="0.35">
      <c r="B80" s="113" t="s">
        <v>17</v>
      </c>
      <c r="C80" s="114">
        <v>18520867.43</v>
      </c>
      <c r="D80" s="114">
        <v>2725695.11</v>
      </c>
      <c r="E80" s="114">
        <v>9181782.0844999999</v>
      </c>
      <c r="F80" s="114">
        <f>SUM(F48:F79)</f>
        <v>29350266.993659999</v>
      </c>
      <c r="G80" s="115">
        <f>AVERAGE(G48:G79)</f>
        <v>14.26781325</v>
      </c>
      <c r="H80" s="117">
        <f>SUM(H48:H79)</f>
        <v>398.76129543218514</v>
      </c>
      <c r="I80" s="58">
        <f>SUM(I48:I79)</f>
        <v>0.99999999999999978</v>
      </c>
      <c r="J80" s="198"/>
    </row>
    <row r="82" spans="2:11" ht="18" x14ac:dyDescent="0.3">
      <c r="B82" s="62" t="s">
        <v>342</v>
      </c>
    </row>
    <row r="83" spans="2:11" ht="16.2" x14ac:dyDescent="0.3">
      <c r="B83" s="64" t="s">
        <v>71</v>
      </c>
    </row>
    <row r="84" spans="2:11" ht="15" thickBot="1" x14ac:dyDescent="0.35"/>
    <row r="85" spans="2:11" ht="24.6" thickBot="1" x14ac:dyDescent="0.35">
      <c r="B85" s="40" t="s">
        <v>44</v>
      </c>
      <c r="C85" s="41" t="s">
        <v>45</v>
      </c>
      <c r="D85" s="41" t="s">
        <v>228</v>
      </c>
      <c r="E85" s="41" t="s">
        <v>229</v>
      </c>
      <c r="F85" s="42" t="s">
        <v>48</v>
      </c>
    </row>
    <row r="86" spans="2:11" ht="15" thickBot="1" x14ac:dyDescent="0.35">
      <c r="B86" s="49" t="s">
        <v>314</v>
      </c>
      <c r="C86" s="199">
        <v>1529140.44</v>
      </c>
      <c r="D86" s="199">
        <v>0</v>
      </c>
      <c r="E86" s="199">
        <v>0</v>
      </c>
      <c r="F86" s="200">
        <f>C86+D86+E86</f>
        <v>1529140.44</v>
      </c>
    </row>
    <row r="87" spans="2:11" ht="15" thickBot="1" x14ac:dyDescent="0.35">
      <c r="B87" s="49" t="s">
        <v>315</v>
      </c>
      <c r="C87" s="199">
        <v>44337665.849847503</v>
      </c>
      <c r="D87" s="199">
        <v>302880.1853064</v>
      </c>
      <c r="E87" s="199">
        <v>4757.7322311999997</v>
      </c>
      <c r="F87" s="200">
        <f t="shared" ref="F87:F117" si="5">C87+D87+E87</f>
        <v>44645303.767385103</v>
      </c>
      <c r="I87" s="148"/>
      <c r="J87" s="202"/>
      <c r="K87" s="148"/>
    </row>
    <row r="88" spans="2:11" ht="15" thickBot="1" x14ac:dyDescent="0.35">
      <c r="B88" s="49" t="s">
        <v>316</v>
      </c>
      <c r="C88" s="199">
        <v>4222800</v>
      </c>
      <c r="D88" s="199">
        <v>677700</v>
      </c>
      <c r="E88" s="199">
        <v>378000</v>
      </c>
      <c r="F88" s="200">
        <f t="shared" si="5"/>
        <v>5278500</v>
      </c>
      <c r="G88" s="202"/>
      <c r="I88" s="148"/>
      <c r="J88" s="202"/>
      <c r="K88" s="148"/>
    </row>
    <row r="89" spans="2:11" ht="15" thickBot="1" x14ac:dyDescent="0.35">
      <c r="B89" s="49" t="s">
        <v>317</v>
      </c>
      <c r="C89" s="199">
        <v>720086.00399999996</v>
      </c>
      <c r="D89" s="199">
        <v>0</v>
      </c>
      <c r="E89" s="199">
        <v>0</v>
      </c>
      <c r="F89" s="200">
        <f t="shared" si="5"/>
        <v>720086.00399999996</v>
      </c>
    </row>
    <row r="90" spans="2:11" ht="15" thickBot="1" x14ac:dyDescent="0.35">
      <c r="B90" s="49" t="s">
        <v>318</v>
      </c>
      <c r="C90" s="199">
        <v>2942132.4</v>
      </c>
      <c r="D90" s="199">
        <v>0</v>
      </c>
      <c r="E90" s="199">
        <v>0</v>
      </c>
      <c r="F90" s="200">
        <f t="shared" si="5"/>
        <v>2942132.4</v>
      </c>
    </row>
    <row r="91" spans="2:11" ht="15" thickBot="1" x14ac:dyDescent="0.35">
      <c r="B91" s="49" t="s">
        <v>319</v>
      </c>
      <c r="C91" s="199">
        <v>24732744</v>
      </c>
      <c r="D91" s="199">
        <v>189696.11300000001</v>
      </c>
      <c r="E91" s="199">
        <v>718076.56400000001</v>
      </c>
      <c r="F91" s="200">
        <f t="shared" si="5"/>
        <v>25640516.677000001</v>
      </c>
      <c r="G91" s="202"/>
      <c r="I91" s="148"/>
      <c r="J91" s="202"/>
      <c r="K91" s="148"/>
    </row>
    <row r="92" spans="2:11" ht="15" thickBot="1" x14ac:dyDescent="0.35">
      <c r="B92" s="49" t="s">
        <v>320</v>
      </c>
      <c r="C92" s="199">
        <v>23430800</v>
      </c>
      <c r="D92" s="199">
        <v>256527.83499999999</v>
      </c>
      <c r="E92" s="199">
        <v>1513422.01</v>
      </c>
      <c r="F92" s="200">
        <f t="shared" si="5"/>
        <v>25200749.845000003</v>
      </c>
      <c r="I92" s="148"/>
      <c r="J92" s="202"/>
      <c r="K92" s="148"/>
    </row>
    <row r="93" spans="2:11" ht="15" thickBot="1" x14ac:dyDescent="0.35">
      <c r="B93" s="49" t="s">
        <v>321</v>
      </c>
      <c r="C93" s="199">
        <v>504672</v>
      </c>
      <c r="D93" s="199">
        <v>0</v>
      </c>
      <c r="E93" s="199">
        <v>0</v>
      </c>
      <c r="F93" s="200">
        <f t="shared" si="5"/>
        <v>504672</v>
      </c>
      <c r="G93" s="202"/>
    </row>
    <row r="94" spans="2:11" ht="15" thickBot="1" x14ac:dyDescent="0.35">
      <c r="B94" s="49" t="s">
        <v>322</v>
      </c>
      <c r="C94" s="199">
        <v>836858.4</v>
      </c>
      <c r="D94" s="199">
        <v>14368.08</v>
      </c>
      <c r="E94" s="199">
        <v>1480.68</v>
      </c>
      <c r="F94" s="200">
        <f t="shared" si="5"/>
        <v>852707.16</v>
      </c>
      <c r="I94" s="148"/>
      <c r="J94" s="202"/>
      <c r="K94" s="148"/>
    </row>
    <row r="95" spans="2:11" ht="15" thickBot="1" x14ac:dyDescent="0.35">
      <c r="B95" s="49" t="s">
        <v>323</v>
      </c>
      <c r="C95" s="199">
        <v>281328.24</v>
      </c>
      <c r="D95" s="199">
        <v>0</v>
      </c>
      <c r="E95" s="199">
        <v>0</v>
      </c>
      <c r="F95" s="200">
        <f t="shared" si="5"/>
        <v>281328.24</v>
      </c>
    </row>
    <row r="96" spans="2:11" ht="15" thickBot="1" x14ac:dyDescent="0.35">
      <c r="B96" s="49" t="s">
        <v>324</v>
      </c>
      <c r="C96" s="199">
        <v>222400</v>
      </c>
      <c r="D96" s="199">
        <v>0</v>
      </c>
      <c r="E96" s="199">
        <v>0</v>
      </c>
      <c r="F96" s="200">
        <f t="shared" si="5"/>
        <v>222400</v>
      </c>
    </row>
    <row r="97" spans="2:11" ht="24.6" thickBot="1" x14ac:dyDescent="0.35">
      <c r="B97" s="49" t="s">
        <v>325</v>
      </c>
      <c r="C97" s="199">
        <v>87852.337</v>
      </c>
      <c r="D97" s="199">
        <v>0</v>
      </c>
      <c r="E97" s="199">
        <v>0</v>
      </c>
      <c r="F97" s="200">
        <f t="shared" si="5"/>
        <v>87852.337</v>
      </c>
    </row>
    <row r="98" spans="2:11" ht="15" thickBot="1" x14ac:dyDescent="0.35">
      <c r="B98" s="49" t="s">
        <v>326</v>
      </c>
      <c r="C98" s="199">
        <v>209000</v>
      </c>
      <c r="D98" s="199">
        <v>0</v>
      </c>
      <c r="E98" s="199">
        <v>0</v>
      </c>
      <c r="F98" s="200">
        <f t="shared" si="5"/>
        <v>209000</v>
      </c>
    </row>
    <row r="99" spans="2:11" ht="15" thickBot="1" x14ac:dyDescent="0.35">
      <c r="B99" s="49" t="s">
        <v>327</v>
      </c>
      <c r="C99" s="199">
        <v>964129</v>
      </c>
      <c r="D99" s="199">
        <v>2043592.0830000001</v>
      </c>
      <c r="E99" s="199">
        <v>47463.241999999998</v>
      </c>
      <c r="F99" s="200">
        <f t="shared" si="5"/>
        <v>3055184.3250000002</v>
      </c>
      <c r="I99" s="148"/>
      <c r="J99" s="202"/>
      <c r="K99" s="148"/>
    </row>
    <row r="100" spans="2:11" ht="15" thickBot="1" x14ac:dyDescent="0.35">
      <c r="B100" s="109" t="s">
        <v>358</v>
      </c>
      <c r="C100" s="199">
        <v>7339200</v>
      </c>
      <c r="D100" s="199">
        <v>8191.7</v>
      </c>
      <c r="E100" s="199">
        <v>115929</v>
      </c>
      <c r="F100" s="200">
        <f t="shared" si="5"/>
        <v>7463320.7000000002</v>
      </c>
      <c r="I100" s="148"/>
      <c r="J100" s="202"/>
      <c r="K100" s="148"/>
    </row>
    <row r="101" spans="2:11" ht="15" thickBot="1" x14ac:dyDescent="0.35">
      <c r="B101" s="109" t="s">
        <v>359</v>
      </c>
      <c r="C101" s="199">
        <v>618800</v>
      </c>
      <c r="D101" s="199">
        <v>159763.37</v>
      </c>
      <c r="E101" s="199">
        <v>6482248.1100000003</v>
      </c>
      <c r="F101" s="200">
        <f t="shared" si="5"/>
        <v>7260811.4800000004</v>
      </c>
      <c r="I101" s="148"/>
      <c r="J101" s="202"/>
      <c r="K101" s="148"/>
    </row>
    <row r="102" spans="2:11" ht="15" thickBot="1" x14ac:dyDescent="0.35">
      <c r="B102" s="49" t="s">
        <v>328</v>
      </c>
      <c r="C102" s="199">
        <v>675495</v>
      </c>
      <c r="D102" s="199">
        <v>24750</v>
      </c>
      <c r="E102" s="199">
        <v>18375</v>
      </c>
      <c r="F102" s="200">
        <f t="shared" si="5"/>
        <v>718620</v>
      </c>
      <c r="I102" s="148"/>
      <c r="J102" s="202"/>
      <c r="K102" s="148"/>
    </row>
    <row r="103" spans="2:11" ht="15" thickBot="1" x14ac:dyDescent="0.35">
      <c r="B103" s="49" t="s">
        <v>329</v>
      </c>
      <c r="C103" s="199">
        <v>1994048.1</v>
      </c>
      <c r="D103" s="199">
        <v>9469.9</v>
      </c>
      <c r="E103" s="199">
        <v>37593.71</v>
      </c>
      <c r="F103" s="200">
        <f t="shared" si="5"/>
        <v>2041111.71</v>
      </c>
      <c r="I103" s="148"/>
      <c r="J103" s="202"/>
      <c r="K103" s="148"/>
    </row>
    <row r="104" spans="2:11" ht="15" thickBot="1" x14ac:dyDescent="0.35">
      <c r="B104" s="49" t="s">
        <v>330</v>
      </c>
      <c r="C104" s="199">
        <v>46336800</v>
      </c>
      <c r="D104" s="199">
        <v>35751097.600000001</v>
      </c>
      <c r="E104" s="199">
        <v>126449220.8</v>
      </c>
      <c r="F104" s="200">
        <f t="shared" si="5"/>
        <v>208537118.39999998</v>
      </c>
      <c r="I104" s="148"/>
      <c r="J104" s="202"/>
      <c r="K104" s="148"/>
    </row>
    <row r="105" spans="2:11" ht="15" thickBot="1" x14ac:dyDescent="0.35">
      <c r="B105" s="49" t="s">
        <v>331</v>
      </c>
      <c r="C105" s="199">
        <v>492430</v>
      </c>
      <c r="D105" s="199">
        <v>0</v>
      </c>
      <c r="E105" s="199">
        <v>0</v>
      </c>
      <c r="F105" s="200">
        <f t="shared" si="5"/>
        <v>492430</v>
      </c>
    </row>
    <row r="106" spans="2:11" ht="15" thickBot="1" x14ac:dyDescent="0.35">
      <c r="B106" s="49" t="s">
        <v>332</v>
      </c>
      <c r="C106" s="199">
        <v>407556.81</v>
      </c>
      <c r="D106" s="199">
        <v>0</v>
      </c>
      <c r="E106" s="199">
        <v>0</v>
      </c>
      <c r="F106" s="200">
        <f t="shared" si="5"/>
        <v>407556.81</v>
      </c>
    </row>
    <row r="107" spans="2:11" ht="15" thickBot="1" x14ac:dyDescent="0.35">
      <c r="B107" s="49" t="s">
        <v>333</v>
      </c>
      <c r="C107" s="199">
        <v>9855920</v>
      </c>
      <c r="D107" s="199">
        <v>1321896</v>
      </c>
      <c r="E107" s="199">
        <v>142560</v>
      </c>
      <c r="F107" s="200">
        <f t="shared" si="5"/>
        <v>11320376</v>
      </c>
      <c r="I107" s="148"/>
      <c r="J107" s="202"/>
      <c r="K107" s="148"/>
    </row>
    <row r="108" spans="2:11" ht="15" thickBot="1" x14ac:dyDescent="0.35">
      <c r="B108" s="49" t="s">
        <v>334</v>
      </c>
      <c r="C108" s="199">
        <v>2719901.8</v>
      </c>
      <c r="D108" s="199">
        <v>18037.901999999998</v>
      </c>
      <c r="E108" s="199">
        <v>48412.055999999997</v>
      </c>
      <c r="F108" s="200">
        <f t="shared" si="5"/>
        <v>2786351.7579999994</v>
      </c>
      <c r="I108" s="148"/>
      <c r="J108" s="202"/>
      <c r="K108" s="148"/>
    </row>
    <row r="109" spans="2:11" ht="15" thickBot="1" x14ac:dyDescent="0.35">
      <c r="B109" s="49" t="s">
        <v>335</v>
      </c>
      <c r="C109" s="199">
        <v>18000</v>
      </c>
      <c r="D109" s="199">
        <v>0</v>
      </c>
      <c r="E109" s="199">
        <v>0</v>
      </c>
      <c r="F109" s="200">
        <f t="shared" si="5"/>
        <v>18000</v>
      </c>
    </row>
    <row r="110" spans="2:11" ht="15" thickBot="1" x14ac:dyDescent="0.35">
      <c r="B110" s="49" t="s">
        <v>336</v>
      </c>
      <c r="C110" s="199">
        <v>6222000</v>
      </c>
      <c r="D110" s="199">
        <v>183000</v>
      </c>
      <c r="E110" s="199">
        <v>274500</v>
      </c>
      <c r="F110" s="200">
        <f t="shared" si="5"/>
        <v>6679500</v>
      </c>
      <c r="I110" s="148"/>
      <c r="J110" s="202"/>
      <c r="K110" s="148"/>
    </row>
    <row r="111" spans="2:11" ht="15" thickBot="1" x14ac:dyDescent="0.35">
      <c r="B111" s="49" t="s">
        <v>337</v>
      </c>
      <c r="C111" s="199">
        <v>4989535.2</v>
      </c>
      <c r="D111" s="199">
        <v>36657.972000000002</v>
      </c>
      <c r="E111" s="199">
        <v>226168.3008</v>
      </c>
      <c r="F111" s="200">
        <f t="shared" si="5"/>
        <v>5252361.4728000006</v>
      </c>
      <c r="I111" s="148"/>
      <c r="J111" s="202"/>
      <c r="K111" s="148"/>
    </row>
    <row r="112" spans="2:11" ht="15" thickBot="1" x14ac:dyDescent="0.35">
      <c r="B112" s="49" t="s">
        <v>338</v>
      </c>
      <c r="C112" s="199">
        <v>4446120</v>
      </c>
      <c r="D112" s="199">
        <v>93237.2</v>
      </c>
      <c r="E112" s="199">
        <v>16171.12</v>
      </c>
      <c r="F112" s="200">
        <f t="shared" si="5"/>
        <v>4555528.32</v>
      </c>
      <c r="I112" s="148"/>
      <c r="J112" s="202"/>
      <c r="K112" s="148"/>
    </row>
    <row r="113" spans="2:11" ht="15" customHeight="1" thickBot="1" x14ac:dyDescent="0.35">
      <c r="B113" s="49" t="s">
        <v>357</v>
      </c>
      <c r="C113" s="199">
        <v>0</v>
      </c>
      <c r="D113" s="199">
        <v>0</v>
      </c>
      <c r="E113" s="199">
        <v>0</v>
      </c>
      <c r="F113" s="200">
        <f t="shared" si="5"/>
        <v>0</v>
      </c>
      <c r="I113" s="148"/>
    </row>
    <row r="114" spans="2:11" ht="15" thickBot="1" x14ac:dyDescent="0.35">
      <c r="B114" s="49" t="s">
        <v>339</v>
      </c>
      <c r="C114" s="199">
        <v>24501200</v>
      </c>
      <c r="D114" s="199">
        <v>639756</v>
      </c>
      <c r="E114" s="199">
        <v>3001392</v>
      </c>
      <c r="F114" s="200">
        <f t="shared" si="5"/>
        <v>28142348</v>
      </c>
      <c r="I114" s="148"/>
      <c r="J114" s="202"/>
      <c r="K114" s="148"/>
    </row>
    <row r="115" spans="2:11" ht="15" thickBot="1" x14ac:dyDescent="0.35">
      <c r="B115" s="49" t="s">
        <v>1270</v>
      </c>
      <c r="C115" s="199">
        <v>0</v>
      </c>
      <c r="D115" s="199">
        <v>0</v>
      </c>
      <c r="E115" s="199">
        <v>0</v>
      </c>
      <c r="F115" s="200">
        <f t="shared" si="5"/>
        <v>0</v>
      </c>
      <c r="I115" s="148"/>
      <c r="J115" s="202"/>
      <c r="K115" s="148"/>
    </row>
    <row r="116" spans="2:11" ht="15" thickBot="1" x14ac:dyDescent="0.35">
      <c r="B116" s="49" t="s">
        <v>340</v>
      </c>
      <c r="C116" s="199">
        <v>1582680</v>
      </c>
      <c r="D116" s="199">
        <v>111650</v>
      </c>
      <c r="E116" s="199">
        <v>195800</v>
      </c>
      <c r="F116" s="200">
        <f t="shared" si="5"/>
        <v>1890130</v>
      </c>
      <c r="I116" s="148"/>
      <c r="J116" s="202"/>
      <c r="K116" s="148"/>
    </row>
    <row r="117" spans="2:11" ht="15" thickBot="1" x14ac:dyDescent="0.35">
      <c r="B117" s="43" t="s">
        <v>341</v>
      </c>
      <c r="C117" s="199">
        <v>26157.585999999999</v>
      </c>
      <c r="D117" s="199">
        <v>0</v>
      </c>
      <c r="E117" s="199">
        <v>0</v>
      </c>
      <c r="F117" s="200">
        <f t="shared" si="5"/>
        <v>26157.585999999999</v>
      </c>
      <c r="I117" s="148"/>
    </row>
    <row r="118" spans="2:11" ht="15" thickBot="1" x14ac:dyDescent="0.35">
      <c r="B118" s="45" t="s">
        <v>17</v>
      </c>
      <c r="C118" s="201">
        <f>SUM(C86:C117)</f>
        <v>217247453.1668475</v>
      </c>
      <c r="D118" s="201">
        <f t="shared" ref="D118:F118" si="6">SUM(D86:D117)</f>
        <v>41842271.94030641</v>
      </c>
      <c r="E118" s="201">
        <f t="shared" si="6"/>
        <v>139671570.32503119</v>
      </c>
      <c r="F118" s="201">
        <f t="shared" si="6"/>
        <v>398761295.43218511</v>
      </c>
    </row>
    <row r="119" spans="2:11" x14ac:dyDescent="0.3">
      <c r="F119" s="148"/>
      <c r="G119" s="148"/>
      <c r="I119" s="148"/>
    </row>
    <row r="120" spans="2:11" x14ac:dyDescent="0.3">
      <c r="B120" s="191" t="s">
        <v>720</v>
      </c>
      <c r="G120" s="148"/>
    </row>
    <row r="121" spans="2:11" x14ac:dyDescent="0.3">
      <c r="B121" s="191" t="s">
        <v>721</v>
      </c>
    </row>
    <row r="123" spans="2:11" x14ac:dyDescent="0.3">
      <c r="B123" s="148"/>
      <c r="C123" s="148"/>
      <c r="D123" s="148"/>
      <c r="E123" s="148"/>
      <c r="F123" s="148"/>
      <c r="G123" s="148"/>
    </row>
    <row r="124" spans="2:11" x14ac:dyDescent="0.3">
      <c r="G124" s="81"/>
      <c r="H124" s="81"/>
    </row>
    <row r="125" spans="2:11" x14ac:dyDescent="0.3">
      <c r="G125" s="148"/>
    </row>
  </sheetData>
  <sheetProtection algorithmName="SHA-512" hashValue="0e8X3pmVlLvTpfltDEBEW8N4tBiRB131mjkYQOtgMG3u7A5X1VN+0dd76/ByiN+9SKd1haQgNdY4AkP5B/CZew==" saltValue="TDb3Xw6yzJFd0dv3rpz1dA==" spinCount="100000" sheet="1" objects="1" scenarios="1"/>
  <sortState xmlns:xlrd2="http://schemas.microsoft.com/office/spreadsheetml/2017/richdata2" ref="H87:I104">
    <sortCondition ref="H87:H104"/>
  </sortState>
  <mergeCells count="26">
    <mergeCell ref="B4:B7"/>
    <mergeCell ref="H44:I44"/>
    <mergeCell ref="D5:D7"/>
    <mergeCell ref="E5:E7"/>
    <mergeCell ref="H45:H47"/>
    <mergeCell ref="I45:I47"/>
    <mergeCell ref="B44:B47"/>
    <mergeCell ref="I4:N4"/>
    <mergeCell ref="G46:G47"/>
    <mergeCell ref="C44:G44"/>
    <mergeCell ref="C45:G45"/>
    <mergeCell ref="M5:M7"/>
    <mergeCell ref="N5:N7"/>
    <mergeCell ref="C5:C7"/>
    <mergeCell ref="C46:C47"/>
    <mergeCell ref="D46:D47"/>
    <mergeCell ref="C4:H4"/>
    <mergeCell ref="E46:E47"/>
    <mergeCell ref="F46:F47"/>
    <mergeCell ref="K5:K7"/>
    <mergeCell ref="L5:L7"/>
    <mergeCell ref="F5:F7"/>
    <mergeCell ref="G5:G7"/>
    <mergeCell ref="H5:H6"/>
    <mergeCell ref="J5:J7"/>
    <mergeCell ref="I5:I7"/>
  </mergeCells>
  <pageMargins left="0.7" right="0.7" top="0.75" bottom="0.75" header="0.3" footer="0.3"/>
  <ignoredErrors>
    <ignoredError sqref="G80" formula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125F1-47FA-45E6-BC11-610C9EE7F61E}">
  <dimension ref="B1:Q52"/>
  <sheetViews>
    <sheetView showGridLines="0" showRowColHeaders="0" workbookViewId="0">
      <selection activeCell="J17" sqref="J17"/>
    </sheetView>
  </sheetViews>
  <sheetFormatPr baseColWidth="10" defaultRowHeight="14.4" x14ac:dyDescent="0.3"/>
  <cols>
    <col min="1" max="1" width="11.5546875" style="63"/>
    <col min="2" max="2" width="28.5546875" style="63" customWidth="1"/>
    <col min="3" max="3" width="12.88671875" style="63" customWidth="1"/>
    <col min="4" max="9" width="11.5546875" style="63"/>
    <col min="10" max="10" width="13" style="63" bestFit="1" customWidth="1"/>
    <col min="11" max="13" width="11.6640625" style="63" bestFit="1" customWidth="1"/>
    <col min="14" max="14" width="13" style="63" bestFit="1" customWidth="1"/>
    <col min="15" max="16384" width="11.5546875" style="63"/>
  </cols>
  <sheetData>
    <row r="1" spans="2:10" ht="18" x14ac:dyDescent="0.3">
      <c r="B1" s="62" t="s">
        <v>360</v>
      </c>
    </row>
    <row r="2" spans="2:10" ht="16.2" x14ac:dyDescent="0.3">
      <c r="B2" s="64" t="s">
        <v>361</v>
      </c>
    </row>
    <row r="3" spans="2:10" ht="15" thickBot="1" x14ac:dyDescent="0.35"/>
    <row r="4" spans="2:10" ht="15.6" x14ac:dyDescent="0.3">
      <c r="B4" s="597" t="s">
        <v>0</v>
      </c>
      <c r="C4" s="600" t="s">
        <v>52</v>
      </c>
      <c r="D4" s="601"/>
      <c r="E4" s="602"/>
      <c r="F4" s="606" t="s">
        <v>53</v>
      </c>
      <c r="G4" s="607"/>
      <c r="H4" s="608"/>
      <c r="I4" s="99"/>
      <c r="J4" s="100"/>
    </row>
    <row r="5" spans="2:10" ht="15" thickBot="1" x14ac:dyDescent="0.35">
      <c r="B5" s="598"/>
      <c r="C5" s="603"/>
      <c r="D5" s="604"/>
      <c r="E5" s="605"/>
      <c r="F5" s="609" t="s">
        <v>64</v>
      </c>
      <c r="G5" s="610"/>
      <c r="H5" s="611"/>
      <c r="I5" s="101"/>
      <c r="J5" s="100"/>
    </row>
    <row r="6" spans="2:10" x14ac:dyDescent="0.3">
      <c r="B6" s="598"/>
      <c r="C6" s="612" t="s">
        <v>362</v>
      </c>
      <c r="D6" s="612" t="s">
        <v>363</v>
      </c>
      <c r="E6" s="612" t="s">
        <v>364</v>
      </c>
      <c r="F6" s="612" t="s">
        <v>365</v>
      </c>
      <c r="G6" s="612" t="s">
        <v>366</v>
      </c>
      <c r="H6" s="612" t="s">
        <v>367</v>
      </c>
      <c r="I6" s="100"/>
      <c r="J6" s="100"/>
    </row>
    <row r="7" spans="2:10" x14ac:dyDescent="0.3">
      <c r="B7" s="598"/>
      <c r="C7" s="613"/>
      <c r="D7" s="613"/>
      <c r="E7" s="613"/>
      <c r="F7" s="613"/>
      <c r="G7" s="613"/>
      <c r="H7" s="613"/>
      <c r="I7" s="101"/>
      <c r="J7" s="100"/>
    </row>
    <row r="8" spans="2:10" ht="15" thickBot="1" x14ac:dyDescent="0.35">
      <c r="B8" s="599"/>
      <c r="C8" s="614"/>
      <c r="D8" s="614"/>
      <c r="E8" s="614"/>
      <c r="F8" s="614"/>
      <c r="G8" s="614"/>
      <c r="H8" s="614"/>
      <c r="I8" s="101"/>
      <c r="J8" s="100"/>
    </row>
    <row r="9" spans="2:10" ht="15" thickBot="1" x14ac:dyDescent="0.35">
      <c r="B9" s="31" t="s">
        <v>370</v>
      </c>
      <c r="C9" s="33">
        <v>8759</v>
      </c>
      <c r="D9" s="32">
        <v>28</v>
      </c>
      <c r="E9" s="32">
        <v>8</v>
      </c>
      <c r="F9" s="34">
        <v>96530</v>
      </c>
      <c r="G9" s="34">
        <v>96530</v>
      </c>
      <c r="H9" s="34">
        <v>96530</v>
      </c>
      <c r="I9" s="100"/>
      <c r="J9" s="100"/>
    </row>
    <row r="10" spans="2:10" ht="15" thickBot="1" x14ac:dyDescent="0.35">
      <c r="B10" s="31" t="s">
        <v>371</v>
      </c>
      <c r="C10" s="33">
        <v>589</v>
      </c>
      <c r="D10" s="32">
        <v>8</v>
      </c>
      <c r="E10" s="32">
        <v>8</v>
      </c>
      <c r="F10" s="34">
        <v>95</v>
      </c>
      <c r="G10" s="34">
        <v>25.85</v>
      </c>
      <c r="H10" s="34">
        <v>25.85</v>
      </c>
      <c r="I10" s="100"/>
      <c r="J10" s="100"/>
    </row>
    <row r="11" spans="2:10" ht="15" thickBot="1" x14ac:dyDescent="0.35">
      <c r="B11" s="31" t="s">
        <v>372</v>
      </c>
      <c r="C11" s="33">
        <v>16674</v>
      </c>
      <c r="D11" s="32">
        <v>54</v>
      </c>
      <c r="E11" s="32">
        <v>4</v>
      </c>
      <c r="F11" s="34">
        <v>165000</v>
      </c>
      <c r="G11" s="34">
        <v>90000</v>
      </c>
      <c r="H11" s="34">
        <v>90000</v>
      </c>
      <c r="I11" s="100"/>
      <c r="J11" s="100"/>
    </row>
    <row r="12" spans="2:10" ht="15" thickBot="1" x14ac:dyDescent="0.35">
      <c r="B12" s="31" t="s">
        <v>373</v>
      </c>
      <c r="C12" s="33">
        <v>1636</v>
      </c>
      <c r="D12" s="32">
        <v>5</v>
      </c>
      <c r="E12" s="32">
        <v>5</v>
      </c>
      <c r="F12" s="33">
        <v>10399</v>
      </c>
      <c r="G12" s="33">
        <v>10399</v>
      </c>
      <c r="H12" s="33">
        <v>10399</v>
      </c>
      <c r="I12" s="100"/>
      <c r="J12" s="100"/>
    </row>
    <row r="13" spans="2:10" ht="15" thickBot="1" x14ac:dyDescent="0.35">
      <c r="B13" s="31" t="s">
        <v>1272</v>
      </c>
      <c r="C13" s="33">
        <v>7222</v>
      </c>
      <c r="D13" s="32">
        <v>20</v>
      </c>
      <c r="E13" s="32">
        <v>1</v>
      </c>
      <c r="F13" s="33">
        <v>54195</v>
      </c>
      <c r="G13" s="33">
        <v>54195</v>
      </c>
      <c r="H13" s="33">
        <v>54195</v>
      </c>
      <c r="I13" s="100"/>
      <c r="J13" s="100"/>
    </row>
    <row r="14" spans="2:10" ht="15" thickBot="1" x14ac:dyDescent="0.35">
      <c r="B14" s="31" t="s">
        <v>374</v>
      </c>
      <c r="C14" s="33">
        <v>5866</v>
      </c>
      <c r="D14" s="32">
        <v>118</v>
      </c>
      <c r="E14" s="32">
        <v>47</v>
      </c>
      <c r="F14" s="34">
        <v>22774</v>
      </c>
      <c r="G14" s="34">
        <v>22774</v>
      </c>
      <c r="H14" s="34">
        <v>22774</v>
      </c>
      <c r="I14" s="100"/>
      <c r="J14" s="100"/>
    </row>
    <row r="15" spans="2:10" ht="15" thickBot="1" x14ac:dyDescent="0.35">
      <c r="B15" s="31" t="s">
        <v>1271</v>
      </c>
      <c r="C15" s="33">
        <v>3145</v>
      </c>
      <c r="D15" s="32">
        <v>13</v>
      </c>
      <c r="E15" s="32">
        <v>2</v>
      </c>
      <c r="F15" s="34">
        <v>15010</v>
      </c>
      <c r="G15" s="34">
        <v>11620</v>
      </c>
      <c r="H15" s="34">
        <v>8700</v>
      </c>
      <c r="I15" s="100"/>
      <c r="J15" s="100"/>
    </row>
    <row r="16" spans="2:10" ht="15" thickBot="1" x14ac:dyDescent="0.35">
      <c r="B16" s="31" t="s">
        <v>375</v>
      </c>
      <c r="C16" s="33">
        <v>17906</v>
      </c>
      <c r="D16" s="32">
        <v>57</v>
      </c>
      <c r="E16" s="32">
        <v>38</v>
      </c>
      <c r="F16" s="34">
        <v>142886.64000000001</v>
      </c>
      <c r="G16" s="34">
        <v>142886.64000000001</v>
      </c>
      <c r="H16" s="34">
        <v>102605.75999999999</v>
      </c>
      <c r="I16" s="100"/>
      <c r="J16" s="100"/>
    </row>
    <row r="17" spans="2:17" ht="16.8" thickBot="1" x14ac:dyDescent="0.4">
      <c r="B17" s="31" t="s">
        <v>376</v>
      </c>
      <c r="C17" s="33">
        <v>38117</v>
      </c>
      <c r="D17" s="32">
        <v>231</v>
      </c>
      <c r="E17" s="32">
        <v>46</v>
      </c>
      <c r="F17" s="34">
        <v>369743</v>
      </c>
      <c r="G17" s="34">
        <v>369743</v>
      </c>
      <c r="H17" s="34">
        <v>295262</v>
      </c>
      <c r="L17" s="18"/>
    </row>
    <row r="18" spans="2:17" ht="15" thickBot="1" x14ac:dyDescent="0.35">
      <c r="B18" s="36" t="s">
        <v>17</v>
      </c>
      <c r="C18" s="37">
        <f t="shared" ref="C18:H18" si="0">SUM(C9:C17)</f>
        <v>99914</v>
      </c>
      <c r="D18" s="37">
        <f t="shared" si="0"/>
        <v>534</v>
      </c>
      <c r="E18" s="37">
        <f t="shared" si="0"/>
        <v>159</v>
      </c>
      <c r="F18" s="37">
        <f t="shared" si="0"/>
        <v>876632.64</v>
      </c>
      <c r="G18" s="37">
        <f t="shared" si="0"/>
        <v>798173.49</v>
      </c>
      <c r="H18" s="37">
        <f t="shared" si="0"/>
        <v>680491.61</v>
      </c>
      <c r="I18" s="100"/>
      <c r="J18" s="100"/>
    </row>
    <row r="20" spans="2:17" ht="16.2" x14ac:dyDescent="0.3">
      <c r="B20" s="64" t="s">
        <v>269</v>
      </c>
    </row>
    <row r="21" spans="2:17" ht="15" thickBot="1" x14ac:dyDescent="0.35"/>
    <row r="22" spans="2:17" ht="16.2" thickBot="1" x14ac:dyDescent="0.35">
      <c r="B22" s="597" t="s">
        <v>0</v>
      </c>
      <c r="C22" s="618" t="s">
        <v>100</v>
      </c>
      <c r="D22" s="619"/>
      <c r="E22" s="619"/>
      <c r="F22" s="619"/>
      <c r="G22" s="619"/>
      <c r="H22" s="619"/>
      <c r="I22" s="620"/>
      <c r="J22" s="621" t="s">
        <v>103</v>
      </c>
      <c r="K22" s="622"/>
      <c r="L22" s="623"/>
      <c r="M22" s="99"/>
    </row>
    <row r="23" spans="2:17" ht="16.2" thickBot="1" x14ac:dyDescent="0.35">
      <c r="B23" s="598"/>
      <c r="C23" s="618" t="s">
        <v>276</v>
      </c>
      <c r="D23" s="619"/>
      <c r="E23" s="619"/>
      <c r="F23" s="620"/>
      <c r="G23" s="618" t="s">
        <v>377</v>
      </c>
      <c r="H23" s="619"/>
      <c r="I23" s="620"/>
      <c r="J23" s="624"/>
      <c r="K23" s="625"/>
      <c r="L23" s="626"/>
      <c r="M23" s="99"/>
    </row>
    <row r="24" spans="2:17" ht="15.6" x14ac:dyDescent="0.3">
      <c r="B24" s="598"/>
      <c r="C24" s="597" t="s">
        <v>66</v>
      </c>
      <c r="D24" s="597" t="s">
        <v>32</v>
      </c>
      <c r="E24" s="612" t="s">
        <v>67</v>
      </c>
      <c r="F24" s="597" t="s">
        <v>17</v>
      </c>
      <c r="G24" s="612" t="s">
        <v>368</v>
      </c>
      <c r="H24" s="597" t="s">
        <v>369</v>
      </c>
      <c r="I24" s="612" t="s">
        <v>17</v>
      </c>
      <c r="J24" s="118" t="s">
        <v>55</v>
      </c>
      <c r="K24" s="615" t="s">
        <v>110</v>
      </c>
      <c r="L24" s="615" t="s">
        <v>69</v>
      </c>
      <c r="M24" s="99"/>
    </row>
    <row r="25" spans="2:17" x14ac:dyDescent="0.3">
      <c r="B25" s="598"/>
      <c r="C25" s="598"/>
      <c r="D25" s="598"/>
      <c r="E25" s="613"/>
      <c r="F25" s="598"/>
      <c r="G25" s="613"/>
      <c r="H25" s="598"/>
      <c r="I25" s="613"/>
      <c r="J25" s="118" t="s">
        <v>102</v>
      </c>
      <c r="K25" s="616"/>
      <c r="L25" s="616"/>
      <c r="M25" s="101"/>
    </row>
    <row r="26" spans="2:17" ht="15" thickBot="1" x14ac:dyDescent="0.35">
      <c r="B26" s="599"/>
      <c r="C26" s="599"/>
      <c r="D26" s="599"/>
      <c r="E26" s="614"/>
      <c r="F26" s="599"/>
      <c r="G26" s="614"/>
      <c r="H26" s="599"/>
      <c r="I26" s="614"/>
      <c r="J26" s="119"/>
      <c r="K26" s="617"/>
      <c r="L26" s="617"/>
      <c r="M26" s="101"/>
    </row>
    <row r="27" spans="2:17" ht="15" thickBot="1" x14ac:dyDescent="0.35">
      <c r="B27" s="31" t="s">
        <v>370</v>
      </c>
      <c r="C27" s="34">
        <v>94200</v>
      </c>
      <c r="D27" s="32">
        <v>2330</v>
      </c>
      <c r="E27" s="32">
        <v>0</v>
      </c>
      <c r="F27" s="34">
        <v>96530</v>
      </c>
      <c r="G27" s="34">
        <v>26500</v>
      </c>
      <c r="H27" s="34">
        <v>70030</v>
      </c>
      <c r="I27" s="34">
        <v>96530</v>
      </c>
      <c r="J27" s="32">
        <v>12</v>
      </c>
      <c r="K27" s="32">
        <v>1.1583600000000001</v>
      </c>
      <c r="L27" s="35">
        <f t="shared" ref="L27:L35" si="1">K27/$K$36</f>
        <v>0.15631718050605978</v>
      </c>
      <c r="M27" s="100"/>
      <c r="O27" s="265"/>
      <c r="P27" s="265"/>
      <c r="Q27" s="265"/>
    </row>
    <row r="28" spans="2:17" ht="15" thickBot="1" x14ac:dyDescent="0.35">
      <c r="B28" s="31" t="s">
        <v>371</v>
      </c>
      <c r="C28" s="34">
        <v>25.85</v>
      </c>
      <c r="D28" s="34">
        <v>0</v>
      </c>
      <c r="E28" s="32">
        <v>0</v>
      </c>
      <c r="F28" s="34">
        <v>25.85</v>
      </c>
      <c r="G28" s="34">
        <v>0</v>
      </c>
      <c r="H28" s="34">
        <v>25.85</v>
      </c>
      <c r="I28" s="34">
        <v>25.85</v>
      </c>
      <c r="J28" s="32">
        <v>53.5</v>
      </c>
      <c r="K28" s="32">
        <v>1.382975E-3</v>
      </c>
      <c r="L28" s="35">
        <f t="shared" si="1"/>
        <v>1.8662829578919163E-4</v>
      </c>
      <c r="M28" s="100"/>
      <c r="O28" s="266"/>
      <c r="P28" s="266"/>
      <c r="Q28" s="266"/>
    </row>
    <row r="29" spans="2:17" ht="15" thickBot="1" x14ac:dyDescent="0.35">
      <c r="B29" s="31" t="s">
        <v>372</v>
      </c>
      <c r="C29" s="34">
        <v>57150</v>
      </c>
      <c r="D29" s="32">
        <v>0</v>
      </c>
      <c r="E29" s="32">
        <v>0</v>
      </c>
      <c r="F29" s="34">
        <v>57150</v>
      </c>
      <c r="G29" s="34">
        <v>10818</v>
      </c>
      <c r="H29" s="34">
        <v>46332</v>
      </c>
      <c r="I29" s="34">
        <v>57150</v>
      </c>
      <c r="J29" s="32">
        <v>16</v>
      </c>
      <c r="K29" s="32">
        <v>0.91439999999999999</v>
      </c>
      <c r="L29" s="35">
        <f t="shared" si="1"/>
        <v>0.12339551594904957</v>
      </c>
      <c r="M29" s="100"/>
      <c r="O29" s="266"/>
      <c r="P29" s="266"/>
      <c r="Q29" s="266"/>
    </row>
    <row r="30" spans="2:17" ht="15" thickBot="1" x14ac:dyDescent="0.35">
      <c r="B30" s="31" t="s">
        <v>373</v>
      </c>
      <c r="C30" s="34">
        <v>10399</v>
      </c>
      <c r="D30" s="32">
        <v>0</v>
      </c>
      <c r="E30" s="32">
        <v>0</v>
      </c>
      <c r="F30" s="34">
        <v>10399</v>
      </c>
      <c r="G30" s="32">
        <v>10399</v>
      </c>
      <c r="H30" s="34">
        <v>0</v>
      </c>
      <c r="I30" s="34">
        <v>10399</v>
      </c>
      <c r="J30" s="32">
        <v>12</v>
      </c>
      <c r="K30" s="32">
        <v>0.124788</v>
      </c>
      <c r="L30" s="35">
        <f t="shared" si="1"/>
        <v>1.6839763390474626E-2</v>
      </c>
      <c r="M30" s="100"/>
      <c r="O30" s="266"/>
      <c r="P30" s="266"/>
      <c r="Q30" s="266"/>
    </row>
    <row r="31" spans="2:17" ht="15" thickBot="1" x14ac:dyDescent="0.35">
      <c r="B31" s="31" t="s">
        <v>1272</v>
      </c>
      <c r="C31" s="34">
        <v>51195</v>
      </c>
      <c r="D31" s="32">
        <v>0</v>
      </c>
      <c r="E31" s="32">
        <v>0</v>
      </c>
      <c r="F31" s="34">
        <v>51195</v>
      </c>
      <c r="G31" s="32">
        <v>6815</v>
      </c>
      <c r="H31" s="34">
        <v>44380</v>
      </c>
      <c r="I31" s="34">
        <v>51195</v>
      </c>
      <c r="J31" s="32">
        <v>12</v>
      </c>
      <c r="K31" s="32">
        <v>0.61434</v>
      </c>
      <c r="L31" s="35">
        <f t="shared" si="1"/>
        <v>8.290332597128075E-2</v>
      </c>
      <c r="M31" s="100"/>
      <c r="O31" s="266"/>
      <c r="P31" s="266"/>
      <c r="Q31" s="266"/>
    </row>
    <row r="32" spans="2:17" ht="15" thickBot="1" x14ac:dyDescent="0.35">
      <c r="B32" s="31" t="s">
        <v>374</v>
      </c>
      <c r="C32" s="34">
        <v>22774</v>
      </c>
      <c r="D32" s="32">
        <v>0</v>
      </c>
      <c r="E32" s="32">
        <v>0</v>
      </c>
      <c r="F32" s="34">
        <v>22774</v>
      </c>
      <c r="G32" s="34">
        <v>13884</v>
      </c>
      <c r="H32" s="34">
        <v>8890</v>
      </c>
      <c r="I32" s="34">
        <v>22774</v>
      </c>
      <c r="J32" s="32">
        <v>16</v>
      </c>
      <c r="K32" s="32">
        <v>0.36438399999999999</v>
      </c>
      <c r="L32" s="35">
        <f t="shared" si="1"/>
        <v>4.9172519338996586E-2</v>
      </c>
      <c r="M32" s="100"/>
      <c r="O32" s="266"/>
      <c r="P32" s="266"/>
      <c r="Q32" s="266"/>
    </row>
    <row r="33" spans="2:17" ht="15" thickBot="1" x14ac:dyDescent="0.35">
      <c r="B33" s="31" t="s">
        <v>1271</v>
      </c>
      <c r="C33" s="34">
        <v>7700</v>
      </c>
      <c r="D33" s="32">
        <v>920</v>
      </c>
      <c r="E33" s="32">
        <v>80</v>
      </c>
      <c r="F33" s="34">
        <v>8700</v>
      </c>
      <c r="G33" s="34">
        <v>4040</v>
      </c>
      <c r="H33" s="34">
        <v>4660</v>
      </c>
      <c r="I33" s="34">
        <v>8700</v>
      </c>
      <c r="J33" s="32">
        <v>9</v>
      </c>
      <c r="K33" s="32">
        <v>7.8299999999999995E-2</v>
      </c>
      <c r="L33" s="35">
        <f t="shared" si="1"/>
        <v>1.0566348314534756E-2</v>
      </c>
      <c r="M33" s="100"/>
      <c r="O33" s="266"/>
      <c r="P33" s="266"/>
      <c r="Q33" s="266"/>
    </row>
    <row r="34" spans="2:17" ht="15" thickBot="1" x14ac:dyDescent="0.35">
      <c r="B34" s="31" t="s">
        <v>375</v>
      </c>
      <c r="C34" s="34">
        <v>102605.75999999999</v>
      </c>
      <c r="D34" s="32">
        <v>0</v>
      </c>
      <c r="E34" s="32">
        <v>0</v>
      </c>
      <c r="F34" s="34">
        <v>102605.75999999999</v>
      </c>
      <c r="G34" s="34">
        <v>23525.02</v>
      </c>
      <c r="H34" s="34">
        <v>79080.75</v>
      </c>
      <c r="I34" s="34">
        <v>102605.77</v>
      </c>
      <c r="J34" s="32">
        <v>12</v>
      </c>
      <c r="K34" s="32">
        <v>1.2312691200000001</v>
      </c>
      <c r="L34" s="35">
        <f t="shared" si="1"/>
        <v>0.16615604586016211</v>
      </c>
      <c r="M34" s="100"/>
      <c r="O34" s="266"/>
      <c r="P34" s="266"/>
      <c r="Q34" s="266"/>
    </row>
    <row r="35" spans="2:17" ht="15" thickBot="1" x14ac:dyDescent="0.35">
      <c r="B35" s="31" t="s">
        <v>376</v>
      </c>
      <c r="C35" s="34">
        <v>295262</v>
      </c>
      <c r="D35" s="32">
        <v>0</v>
      </c>
      <c r="E35" s="32">
        <v>0</v>
      </c>
      <c r="F35" s="34">
        <v>295262</v>
      </c>
      <c r="G35" s="34">
        <v>38089</v>
      </c>
      <c r="H35" s="34">
        <v>257173</v>
      </c>
      <c r="I35" s="34">
        <v>295262</v>
      </c>
      <c r="J35" s="32">
        <v>9.9</v>
      </c>
      <c r="K35" s="32">
        <v>2.9230938000000002</v>
      </c>
      <c r="L35" s="35">
        <f t="shared" si="1"/>
        <v>0.39446267237365262</v>
      </c>
      <c r="O35" s="266"/>
      <c r="P35" s="266"/>
      <c r="Q35" s="266"/>
    </row>
    <row r="36" spans="2:17" ht="15" thickBot="1" x14ac:dyDescent="0.35">
      <c r="B36" s="36" t="s">
        <v>17</v>
      </c>
      <c r="C36" s="38">
        <f t="shared" ref="C36:I36" si="2">SUM(C27:C35)</f>
        <v>641311.61</v>
      </c>
      <c r="D36" s="38">
        <f t="shared" si="2"/>
        <v>3250</v>
      </c>
      <c r="E36" s="38">
        <f t="shared" si="2"/>
        <v>80</v>
      </c>
      <c r="F36" s="38">
        <f t="shared" si="2"/>
        <v>644641.61</v>
      </c>
      <c r="G36" s="38">
        <f t="shared" si="2"/>
        <v>134070.02000000002</v>
      </c>
      <c r="H36" s="38">
        <f t="shared" si="2"/>
        <v>510571.6</v>
      </c>
      <c r="I36" s="38">
        <f t="shared" si="2"/>
        <v>644641.62</v>
      </c>
      <c r="J36" s="38">
        <f>AVERAGE(J27:J35)</f>
        <v>16.933333333333334</v>
      </c>
      <c r="K36" s="38">
        <f>SUM(K27:K35)</f>
        <v>7.4103178950000004</v>
      </c>
      <c r="L36" s="120">
        <f>SUM(L27:L35)</f>
        <v>0.99999999999999989</v>
      </c>
      <c r="M36" s="100"/>
      <c r="O36" s="266"/>
      <c r="P36" s="266"/>
      <c r="Q36" s="266"/>
    </row>
    <row r="38" spans="2:17" ht="16.2" x14ac:dyDescent="0.3">
      <c r="B38" s="25" t="s">
        <v>71</v>
      </c>
    </row>
    <row r="39" spans="2:17" ht="15" thickBot="1" x14ac:dyDescent="0.35"/>
    <row r="40" spans="2:17" ht="48.6" thickBot="1" x14ac:dyDescent="0.35">
      <c r="B40" s="59" t="s">
        <v>44</v>
      </c>
      <c r="C40" s="60" t="s">
        <v>45</v>
      </c>
      <c r="D40" s="60" t="s">
        <v>46</v>
      </c>
      <c r="E40" s="60" t="s">
        <v>47</v>
      </c>
      <c r="F40" s="61" t="s">
        <v>48</v>
      </c>
    </row>
    <row r="41" spans="2:17" ht="15" thickBot="1" x14ac:dyDescent="0.35">
      <c r="B41" s="31" t="s">
        <v>370</v>
      </c>
      <c r="C41" s="199">
        <v>1130400</v>
      </c>
      <c r="D41" s="199">
        <v>27960</v>
      </c>
      <c r="E41" s="199">
        <v>0</v>
      </c>
      <c r="F41" s="199">
        <f>C41+D41+E41</f>
        <v>1158360</v>
      </c>
      <c r="I41" s="344"/>
      <c r="J41" s="344"/>
      <c r="K41" s="344"/>
      <c r="L41" s="344"/>
      <c r="M41" s="344"/>
      <c r="N41" s="344"/>
      <c r="O41" s="345"/>
    </row>
    <row r="42" spans="2:17" ht="15" thickBot="1" x14ac:dyDescent="0.35">
      <c r="B42" s="31" t="s">
        <v>371</v>
      </c>
      <c r="C42" s="199">
        <v>1382.9749999999999</v>
      </c>
      <c r="D42" s="199">
        <v>0</v>
      </c>
      <c r="E42" s="199">
        <v>0</v>
      </c>
      <c r="F42" s="199">
        <f t="shared" ref="F42:F48" si="3">C42+D42+E42</f>
        <v>1382.9749999999999</v>
      </c>
      <c r="I42" s="344"/>
      <c r="J42" s="344"/>
      <c r="K42" s="344"/>
      <c r="L42" s="344"/>
      <c r="M42" s="344"/>
      <c r="N42" s="344"/>
      <c r="O42" s="345"/>
    </row>
    <row r="43" spans="2:17" ht="15" thickBot="1" x14ac:dyDescent="0.35">
      <c r="B43" s="31" t="s">
        <v>372</v>
      </c>
      <c r="C43" s="199">
        <v>914400</v>
      </c>
      <c r="D43" s="199">
        <v>0</v>
      </c>
      <c r="E43" s="199">
        <v>0</v>
      </c>
      <c r="F43" s="199">
        <f t="shared" si="3"/>
        <v>914400</v>
      </c>
      <c r="I43" s="344"/>
      <c r="J43" s="344"/>
      <c r="K43" s="344"/>
      <c r="L43" s="344"/>
      <c r="M43" s="344"/>
      <c r="N43" s="344"/>
      <c r="O43" s="345"/>
    </row>
    <row r="44" spans="2:17" ht="15" thickBot="1" x14ac:dyDescent="0.35">
      <c r="B44" s="31" t="s">
        <v>373</v>
      </c>
      <c r="C44" s="199">
        <v>124788</v>
      </c>
      <c r="D44" s="199">
        <v>0</v>
      </c>
      <c r="E44" s="199">
        <v>0</v>
      </c>
      <c r="F44" s="199">
        <f t="shared" si="3"/>
        <v>124788</v>
      </c>
      <c r="I44" s="344"/>
      <c r="J44" s="344"/>
      <c r="K44" s="344"/>
      <c r="L44" s="344"/>
      <c r="M44" s="344"/>
      <c r="N44" s="344"/>
      <c r="O44" s="345"/>
    </row>
    <row r="45" spans="2:17" ht="15" thickBot="1" x14ac:dyDescent="0.35">
      <c r="B45" s="31" t="s">
        <v>1272</v>
      </c>
      <c r="C45" s="199">
        <v>614340</v>
      </c>
      <c r="D45" s="199">
        <v>0</v>
      </c>
      <c r="E45" s="199">
        <v>0</v>
      </c>
      <c r="F45" s="199">
        <f t="shared" si="3"/>
        <v>614340</v>
      </c>
      <c r="I45" s="344"/>
      <c r="J45" s="344"/>
      <c r="K45" s="344"/>
      <c r="L45" s="344"/>
      <c r="M45" s="344"/>
      <c r="N45" s="344"/>
      <c r="O45" s="345"/>
    </row>
    <row r="46" spans="2:17" ht="15" thickBot="1" x14ac:dyDescent="0.35">
      <c r="B46" s="31" t="s">
        <v>374</v>
      </c>
      <c r="C46" s="199">
        <v>364384</v>
      </c>
      <c r="D46" s="199">
        <v>0</v>
      </c>
      <c r="E46" s="199">
        <v>0</v>
      </c>
      <c r="F46" s="199">
        <f t="shared" si="3"/>
        <v>364384</v>
      </c>
      <c r="I46" s="344"/>
      <c r="J46" s="344"/>
      <c r="K46" s="344"/>
      <c r="L46" s="344"/>
      <c r="M46" s="344"/>
      <c r="N46" s="344"/>
      <c r="O46" s="345"/>
    </row>
    <row r="47" spans="2:17" ht="15" thickBot="1" x14ac:dyDescent="0.35">
      <c r="B47" s="31" t="s">
        <v>1271</v>
      </c>
      <c r="C47" s="199">
        <v>69300</v>
      </c>
      <c r="D47" s="199">
        <v>8280</v>
      </c>
      <c r="E47" s="199">
        <v>720</v>
      </c>
      <c r="F47" s="199">
        <f t="shared" si="3"/>
        <v>78300</v>
      </c>
      <c r="I47" s="344"/>
      <c r="J47" s="344"/>
      <c r="K47" s="344"/>
      <c r="L47" s="344"/>
      <c r="M47" s="344"/>
      <c r="N47" s="344"/>
      <c r="O47" s="345"/>
    </row>
    <row r="48" spans="2:17" ht="15" thickBot="1" x14ac:dyDescent="0.35">
      <c r="B48" s="31" t="s">
        <v>375</v>
      </c>
      <c r="C48" s="199">
        <v>1231269.1200000001</v>
      </c>
      <c r="D48" s="199">
        <v>0</v>
      </c>
      <c r="E48" s="199">
        <v>0</v>
      </c>
      <c r="F48" s="199">
        <f t="shared" si="3"/>
        <v>1231269.1200000001</v>
      </c>
      <c r="I48" s="344"/>
      <c r="J48" s="344"/>
      <c r="K48" s="344"/>
      <c r="L48" s="344"/>
      <c r="M48" s="344"/>
      <c r="N48" s="344"/>
      <c r="O48" s="345"/>
    </row>
    <row r="49" spans="2:15" ht="15" thickBot="1" x14ac:dyDescent="0.35">
      <c r="B49" s="31" t="s">
        <v>376</v>
      </c>
      <c r="C49" s="199">
        <v>2923093.8</v>
      </c>
      <c r="D49" s="199">
        <v>0</v>
      </c>
      <c r="E49" s="199">
        <v>0</v>
      </c>
      <c r="F49" s="199">
        <f>C49+D49+E49</f>
        <v>2923093.8</v>
      </c>
      <c r="I49" s="344"/>
      <c r="J49" s="344"/>
      <c r="K49" s="344"/>
      <c r="L49" s="344"/>
      <c r="M49" s="344"/>
      <c r="N49" s="344"/>
      <c r="O49" s="345"/>
    </row>
    <row r="50" spans="2:15" ht="15" thickBot="1" x14ac:dyDescent="0.35">
      <c r="B50" s="121" t="s">
        <v>17</v>
      </c>
      <c r="C50" s="201">
        <f>SUM(C41:C49)</f>
        <v>7373357.8950000005</v>
      </c>
      <c r="D50" s="201">
        <f>SUM(D41:D49)</f>
        <v>36240</v>
      </c>
      <c r="E50" s="201">
        <f>SUM(E41:E49)</f>
        <v>720</v>
      </c>
      <c r="F50" s="201">
        <f>SUM(F41:F49)</f>
        <v>7410317.8950000005</v>
      </c>
      <c r="I50" s="202"/>
    </row>
    <row r="51" spans="2:15" x14ac:dyDescent="0.3">
      <c r="I51" s="344"/>
      <c r="J51" s="344"/>
      <c r="K51" s="344"/>
      <c r="L51" s="344"/>
      <c r="M51" s="344"/>
      <c r="N51" s="344"/>
    </row>
    <row r="52" spans="2:15" x14ac:dyDescent="0.3">
      <c r="B52" s="244" t="s">
        <v>1273</v>
      </c>
    </row>
  </sheetData>
  <sheetProtection algorithmName="SHA-512" hashValue="VOEQVMMnlH/3RooUAL+Zd8MI8aUKtifWCIbOhwJLyZxLvdcWrLsrFFo6azQvxYh/80N/MeffTrAs0crbyVIBfA==" saltValue="yYIQDM53qU3/pQH3ze0Inw==" spinCount="100000" sheet="1" objects="1" scenarios="1"/>
  <mergeCells count="24">
    <mergeCell ref="H24:H26"/>
    <mergeCell ref="I24:I26"/>
    <mergeCell ref="K24:K26"/>
    <mergeCell ref="L24:L26"/>
    <mergeCell ref="B22:B26"/>
    <mergeCell ref="C22:I22"/>
    <mergeCell ref="J22:L23"/>
    <mergeCell ref="C23:F23"/>
    <mergeCell ref="G23:I23"/>
    <mergeCell ref="C24:C26"/>
    <mergeCell ref="D24:D26"/>
    <mergeCell ref="E24:E26"/>
    <mergeCell ref="F24:F26"/>
    <mergeCell ref="G24:G26"/>
    <mergeCell ref="B4:B8"/>
    <mergeCell ref="C4:E5"/>
    <mergeCell ref="F4:H4"/>
    <mergeCell ref="F5:H5"/>
    <mergeCell ref="C6:C8"/>
    <mergeCell ref="D6:D8"/>
    <mergeCell ref="E6:E8"/>
    <mergeCell ref="F6:F8"/>
    <mergeCell ref="G6:G8"/>
    <mergeCell ref="H6:H8"/>
  </mergeCells>
  <pageMargins left="0.7" right="0.7" top="0.75" bottom="0.75" header="0.3" footer="0.3"/>
  <ignoredErrors>
    <ignoredError sqref="J36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C81C7-9D5C-46F3-8AF0-86928240A324}">
  <dimension ref="B1:P124"/>
  <sheetViews>
    <sheetView showGridLines="0" showRowColHeaders="0" zoomScale="110" zoomScaleNormal="110" workbookViewId="0">
      <selection activeCell="O11" sqref="O11"/>
    </sheetView>
  </sheetViews>
  <sheetFormatPr baseColWidth="10" defaultRowHeight="14.4" x14ac:dyDescent="0.3"/>
  <cols>
    <col min="1" max="1" width="2.88671875" style="63" customWidth="1"/>
    <col min="2" max="2" width="32.33203125" style="63" customWidth="1"/>
    <col min="3" max="3" width="14" style="63" bestFit="1" customWidth="1"/>
    <col min="4" max="5" width="12.33203125" style="63" customWidth="1"/>
    <col min="6" max="6" width="13.77734375" style="63" customWidth="1"/>
    <col min="7" max="8" width="13" style="63" customWidth="1"/>
    <col min="9" max="10" width="15" style="63" bestFit="1" customWidth="1"/>
    <col min="11" max="11" width="14" style="63" bestFit="1" customWidth="1"/>
    <col min="12" max="12" width="13" style="63" bestFit="1" customWidth="1"/>
    <col min="13" max="13" width="14" style="63" bestFit="1" customWidth="1"/>
    <col min="14" max="14" width="15" style="63" bestFit="1" customWidth="1"/>
    <col min="15" max="15" width="14.44140625" style="63" customWidth="1"/>
    <col min="16" max="16384" width="11.5546875" style="63"/>
  </cols>
  <sheetData>
    <row r="1" spans="2:16" ht="18" x14ac:dyDescent="0.3">
      <c r="B1" s="62" t="s">
        <v>468</v>
      </c>
    </row>
    <row r="2" spans="2:16" ht="16.2" x14ac:dyDescent="0.3">
      <c r="B2" s="64" t="s">
        <v>50</v>
      </c>
    </row>
    <row r="3" spans="2:16" ht="15" thickBot="1" x14ac:dyDescent="0.35"/>
    <row r="4" spans="2:16" ht="16.2" customHeight="1" thickBot="1" x14ac:dyDescent="0.35">
      <c r="B4" s="537" t="s">
        <v>0</v>
      </c>
      <c r="C4" s="638" t="s">
        <v>52</v>
      </c>
      <c r="D4" s="639"/>
      <c r="E4" s="639"/>
      <c r="F4" s="640"/>
      <c r="G4" s="630" t="s">
        <v>257</v>
      </c>
      <c r="H4" s="644"/>
      <c r="I4" s="627" t="s">
        <v>469</v>
      </c>
      <c r="J4" s="628"/>
      <c r="K4" s="628"/>
      <c r="L4" s="629"/>
      <c r="M4" s="533" t="s">
        <v>515</v>
      </c>
      <c r="N4" s="630" t="s">
        <v>470</v>
      </c>
      <c r="O4" s="631"/>
      <c r="P4" s="632"/>
    </row>
    <row r="5" spans="2:16" ht="15" customHeight="1" thickBot="1" x14ac:dyDescent="0.35">
      <c r="B5" s="636"/>
      <c r="C5" s="641"/>
      <c r="D5" s="642"/>
      <c r="E5" s="642"/>
      <c r="F5" s="643"/>
      <c r="G5" s="633"/>
      <c r="H5" s="645"/>
      <c r="I5" s="627" t="s">
        <v>518</v>
      </c>
      <c r="J5" s="628"/>
      <c r="K5" s="628"/>
      <c r="L5" s="629"/>
      <c r="M5" s="534"/>
      <c r="N5" s="633"/>
      <c r="O5" s="634"/>
      <c r="P5" s="635"/>
    </row>
    <row r="6" spans="2:16" ht="60" customHeight="1" thickBot="1" x14ac:dyDescent="0.35">
      <c r="B6" s="637"/>
      <c r="C6" s="180" t="s">
        <v>471</v>
      </c>
      <c r="D6" s="181" t="s">
        <v>473</v>
      </c>
      <c r="E6" s="180" t="s">
        <v>472</v>
      </c>
      <c r="F6" s="181" t="s">
        <v>474</v>
      </c>
      <c r="G6" s="182" t="s">
        <v>475</v>
      </c>
      <c r="H6" s="180" t="s">
        <v>476</v>
      </c>
      <c r="I6" s="180" t="s">
        <v>519</v>
      </c>
      <c r="J6" s="180" t="s">
        <v>520</v>
      </c>
      <c r="K6" s="180" t="s">
        <v>521</v>
      </c>
      <c r="L6" s="180" t="s">
        <v>522</v>
      </c>
      <c r="M6" s="646"/>
      <c r="N6" s="180" t="s">
        <v>514</v>
      </c>
      <c r="O6" s="180" t="s">
        <v>121</v>
      </c>
      <c r="P6" s="180" t="s">
        <v>313</v>
      </c>
    </row>
    <row r="7" spans="2:16" ht="15" thickBot="1" x14ac:dyDescent="0.35">
      <c r="B7" s="179" t="s">
        <v>483</v>
      </c>
      <c r="C7" s="174">
        <v>22000</v>
      </c>
      <c r="D7" s="183">
        <v>1900</v>
      </c>
      <c r="E7" s="175">
        <v>6</v>
      </c>
      <c r="F7" s="175">
        <v>6</v>
      </c>
      <c r="G7" s="174">
        <v>316</v>
      </c>
      <c r="H7" s="174">
        <v>199.8</v>
      </c>
      <c r="I7" s="174">
        <v>166500</v>
      </c>
      <c r="J7" s="174">
        <v>8010</v>
      </c>
      <c r="K7" s="174">
        <v>71574</v>
      </c>
      <c r="L7" s="174">
        <f>I7+J7+K7</f>
        <v>246084</v>
      </c>
      <c r="M7" s="184">
        <v>10.5</v>
      </c>
      <c r="N7" s="184">
        <v>4.9000000000000004</v>
      </c>
      <c r="O7" s="184">
        <v>2.0920619999999999</v>
      </c>
      <c r="P7" s="176">
        <f t="shared" ref="P7:P39" si="0">O7/$O$40</f>
        <v>5.3953124865505284E-3</v>
      </c>
    </row>
    <row r="8" spans="2:16" ht="15" thickBot="1" x14ac:dyDescent="0.35">
      <c r="B8" s="179" t="s">
        <v>484</v>
      </c>
      <c r="C8" s="174">
        <v>26325.1</v>
      </c>
      <c r="D8" s="183">
        <v>7100</v>
      </c>
      <c r="E8" s="175">
        <v>8</v>
      </c>
      <c r="F8" s="175">
        <v>9</v>
      </c>
      <c r="G8" s="174">
        <v>6572</v>
      </c>
      <c r="H8" s="174">
        <v>650</v>
      </c>
      <c r="I8" s="174">
        <v>550000</v>
      </c>
      <c r="J8" s="174">
        <v>20000</v>
      </c>
      <c r="K8" s="174">
        <v>120000</v>
      </c>
      <c r="L8" s="174">
        <f t="shared" ref="L8:L38" si="1">I8+J8+K8</f>
        <v>690000</v>
      </c>
      <c r="M8" s="184">
        <v>5.3</v>
      </c>
      <c r="N8" s="184">
        <v>4.7</v>
      </c>
      <c r="O8" s="184">
        <v>3.641</v>
      </c>
      <c r="P8" s="176">
        <f t="shared" si="0"/>
        <v>9.3899381392762143E-3</v>
      </c>
    </row>
    <row r="9" spans="2:16" ht="15" thickBot="1" x14ac:dyDescent="0.35">
      <c r="B9" s="179" t="s">
        <v>485</v>
      </c>
      <c r="C9" s="174">
        <v>28300</v>
      </c>
      <c r="D9" s="183">
        <v>542</v>
      </c>
      <c r="E9" s="175">
        <v>4</v>
      </c>
      <c r="F9" s="175">
        <v>4</v>
      </c>
      <c r="G9" s="174">
        <v>448.5</v>
      </c>
      <c r="H9" s="174">
        <v>105</v>
      </c>
      <c r="I9" s="174">
        <v>36210</v>
      </c>
      <c r="J9" s="174">
        <v>100</v>
      </c>
      <c r="K9" s="174">
        <v>0</v>
      </c>
      <c r="L9" s="174">
        <f t="shared" si="1"/>
        <v>36310</v>
      </c>
      <c r="M9" s="184">
        <v>8.6</v>
      </c>
      <c r="N9" s="184">
        <v>0</v>
      </c>
      <c r="O9" s="184">
        <v>0.31226599999999999</v>
      </c>
      <c r="P9" s="176">
        <f t="shared" si="0"/>
        <v>8.0531678742082574E-4</v>
      </c>
    </row>
    <row r="10" spans="2:16" ht="15" thickBot="1" x14ac:dyDescent="0.35">
      <c r="B10" s="179" t="s">
        <v>486</v>
      </c>
      <c r="C10" s="174">
        <v>1310</v>
      </c>
      <c r="D10" s="183">
        <v>586</v>
      </c>
      <c r="E10" s="175">
        <v>14</v>
      </c>
      <c r="F10" s="175">
        <v>70</v>
      </c>
      <c r="G10" s="174">
        <v>621</v>
      </c>
      <c r="H10" s="174">
        <v>408.3</v>
      </c>
      <c r="I10" s="174">
        <v>323000</v>
      </c>
      <c r="J10" s="174">
        <v>61394</v>
      </c>
      <c r="K10" s="174">
        <v>23010</v>
      </c>
      <c r="L10" s="174">
        <f t="shared" si="1"/>
        <v>407404</v>
      </c>
      <c r="M10" s="184">
        <v>8</v>
      </c>
      <c r="N10" s="184">
        <v>5</v>
      </c>
      <c r="O10" s="184">
        <v>3.3799000000000001</v>
      </c>
      <c r="P10" s="176">
        <f t="shared" si="0"/>
        <v>8.7165756432133149E-3</v>
      </c>
    </row>
    <row r="11" spans="2:16" ht="15" thickBot="1" x14ac:dyDescent="0.35">
      <c r="B11" s="179" t="s">
        <v>487</v>
      </c>
      <c r="C11" s="174">
        <v>46275.3</v>
      </c>
      <c r="D11" s="183">
        <v>6720</v>
      </c>
      <c r="E11" s="175">
        <v>7</v>
      </c>
      <c r="F11" s="175">
        <v>6</v>
      </c>
      <c r="G11" s="174">
        <v>6700</v>
      </c>
      <c r="H11" s="174">
        <v>628.79999999999995</v>
      </c>
      <c r="I11" s="174">
        <v>581200</v>
      </c>
      <c r="J11" s="174">
        <v>0</v>
      </c>
      <c r="K11" s="174">
        <v>45200</v>
      </c>
      <c r="L11" s="174">
        <f t="shared" si="1"/>
        <v>626400</v>
      </c>
      <c r="M11" s="184">
        <v>10</v>
      </c>
      <c r="N11" s="184">
        <v>5.6</v>
      </c>
      <c r="O11" s="184">
        <v>4.4692400000000001</v>
      </c>
      <c r="P11" s="176">
        <f t="shared" si="0"/>
        <v>1.152592340828861E-2</v>
      </c>
    </row>
    <row r="12" spans="2:16" ht="15" thickBot="1" x14ac:dyDescent="0.35">
      <c r="B12" s="179" t="s">
        <v>488</v>
      </c>
      <c r="C12" s="174">
        <v>23600</v>
      </c>
      <c r="D12" s="183">
        <v>58</v>
      </c>
      <c r="E12" s="175">
        <v>13</v>
      </c>
      <c r="F12" s="175">
        <v>2</v>
      </c>
      <c r="G12" s="174">
        <v>34</v>
      </c>
      <c r="H12" s="174">
        <v>34</v>
      </c>
      <c r="I12" s="174">
        <v>32200</v>
      </c>
      <c r="J12" s="174">
        <v>0</v>
      </c>
      <c r="K12" s="174">
        <v>0</v>
      </c>
      <c r="L12" s="174">
        <f t="shared" si="1"/>
        <v>32200</v>
      </c>
      <c r="M12" s="184">
        <v>8.5</v>
      </c>
      <c r="N12" s="184">
        <v>4.3</v>
      </c>
      <c r="O12" s="184">
        <v>0.2737</v>
      </c>
      <c r="P12" s="176">
        <f t="shared" si="0"/>
        <v>7.0585720096673994E-4</v>
      </c>
    </row>
    <row r="13" spans="2:16" ht="15" thickBot="1" x14ac:dyDescent="0.35">
      <c r="B13" s="179" t="s">
        <v>489</v>
      </c>
      <c r="C13" s="174">
        <v>3798.4</v>
      </c>
      <c r="D13" s="183">
        <v>690</v>
      </c>
      <c r="E13" s="175">
        <v>12</v>
      </c>
      <c r="F13" s="175">
        <v>20</v>
      </c>
      <c r="G13" s="174">
        <v>225.57</v>
      </c>
      <c r="H13" s="174">
        <v>175.4</v>
      </c>
      <c r="I13" s="174">
        <v>197150</v>
      </c>
      <c r="J13" s="174">
        <v>10840</v>
      </c>
      <c r="K13" s="174">
        <v>13820</v>
      </c>
      <c r="L13" s="174">
        <f t="shared" si="1"/>
        <v>221810</v>
      </c>
      <c r="M13" s="184">
        <v>18.7</v>
      </c>
      <c r="N13" s="184">
        <v>10</v>
      </c>
      <c r="O13" s="184">
        <v>4.1480936000000002</v>
      </c>
      <c r="P13" s="176">
        <f t="shared" si="0"/>
        <v>1.0697704559167145E-2</v>
      </c>
    </row>
    <row r="14" spans="2:16" ht="15" thickBot="1" x14ac:dyDescent="0.35">
      <c r="B14" s="179" t="s">
        <v>490</v>
      </c>
      <c r="C14" s="174">
        <v>2680.7</v>
      </c>
      <c r="D14" s="183">
        <v>1468</v>
      </c>
      <c r="E14" s="175">
        <v>5</v>
      </c>
      <c r="F14" s="175">
        <v>5</v>
      </c>
      <c r="G14" s="174">
        <v>122.5</v>
      </c>
      <c r="H14" s="174">
        <v>41.3</v>
      </c>
      <c r="I14" s="174">
        <v>41300</v>
      </c>
      <c r="J14" s="174">
        <v>0</v>
      </c>
      <c r="K14" s="174">
        <v>0</v>
      </c>
      <c r="L14" s="174">
        <f t="shared" si="1"/>
        <v>41300</v>
      </c>
      <c r="M14" s="184">
        <v>5.4</v>
      </c>
      <c r="N14" s="184">
        <v>0</v>
      </c>
      <c r="O14" s="184">
        <v>0.22302</v>
      </c>
      <c r="P14" s="176">
        <f t="shared" si="0"/>
        <v>5.7515627679796243E-4</v>
      </c>
    </row>
    <row r="15" spans="2:16" ht="15" thickBot="1" x14ac:dyDescent="0.35">
      <c r="B15" s="179" t="s">
        <v>491</v>
      </c>
      <c r="C15" s="174">
        <v>2222.8200000000002</v>
      </c>
      <c r="D15" s="183">
        <v>822</v>
      </c>
      <c r="E15" s="175">
        <v>7</v>
      </c>
      <c r="F15" s="175">
        <v>16</v>
      </c>
      <c r="G15" s="174">
        <v>418</v>
      </c>
      <c r="H15" s="174">
        <v>390</v>
      </c>
      <c r="I15" s="174">
        <v>382000</v>
      </c>
      <c r="J15" s="174">
        <v>8000</v>
      </c>
      <c r="K15" s="174">
        <v>0</v>
      </c>
      <c r="L15" s="174">
        <f t="shared" si="1"/>
        <v>390000</v>
      </c>
      <c r="M15" s="184">
        <v>8</v>
      </c>
      <c r="N15" s="184">
        <v>0</v>
      </c>
      <c r="O15" s="184">
        <v>3.12</v>
      </c>
      <c r="P15" s="176">
        <f t="shared" si="0"/>
        <v>8.0463078809507801E-3</v>
      </c>
    </row>
    <row r="16" spans="2:16" ht="15" thickBot="1" x14ac:dyDescent="0.35">
      <c r="B16" s="179" t="s">
        <v>492</v>
      </c>
      <c r="C16" s="174">
        <v>11944</v>
      </c>
      <c r="D16" s="183">
        <v>2213</v>
      </c>
      <c r="E16" s="175">
        <v>10</v>
      </c>
      <c r="F16" s="175">
        <v>4</v>
      </c>
      <c r="G16" s="174">
        <v>70.63</v>
      </c>
      <c r="H16" s="174">
        <v>70.63</v>
      </c>
      <c r="I16" s="174">
        <v>67760</v>
      </c>
      <c r="J16" s="174">
        <v>2870</v>
      </c>
      <c r="K16" s="174">
        <v>0</v>
      </c>
      <c r="L16" s="174">
        <f t="shared" si="1"/>
        <v>70630</v>
      </c>
      <c r="M16" s="184">
        <v>10.55</v>
      </c>
      <c r="N16" s="184">
        <v>0</v>
      </c>
      <c r="O16" s="184">
        <v>0.74514650000000004</v>
      </c>
      <c r="P16" s="176">
        <f t="shared" si="0"/>
        <v>1.9216917164784906E-3</v>
      </c>
    </row>
    <row r="17" spans="2:16" ht="15" thickBot="1" x14ac:dyDescent="0.35">
      <c r="B17" s="179" t="s">
        <v>493</v>
      </c>
      <c r="C17" s="174">
        <v>14468.4</v>
      </c>
      <c r="D17" s="183">
        <v>1975</v>
      </c>
      <c r="E17" s="175">
        <v>22</v>
      </c>
      <c r="F17" s="175">
        <v>1</v>
      </c>
      <c r="G17" s="174">
        <v>6000</v>
      </c>
      <c r="H17" s="174">
        <v>1400</v>
      </c>
      <c r="I17" s="174">
        <v>1200000</v>
      </c>
      <c r="J17" s="174">
        <v>0</v>
      </c>
      <c r="K17" s="174">
        <v>0</v>
      </c>
      <c r="L17" s="174">
        <f t="shared" si="1"/>
        <v>1200000</v>
      </c>
      <c r="M17" s="184">
        <v>6.4</v>
      </c>
      <c r="N17" s="184">
        <v>4</v>
      </c>
      <c r="O17" s="184">
        <v>7.68</v>
      </c>
      <c r="P17" s="176">
        <f t="shared" si="0"/>
        <v>1.9806296322340381E-2</v>
      </c>
    </row>
    <row r="18" spans="2:16" ht="15" thickBot="1" x14ac:dyDescent="0.35">
      <c r="B18" s="179" t="s">
        <v>494</v>
      </c>
      <c r="C18" s="174">
        <v>12916</v>
      </c>
      <c r="D18" s="183">
        <v>1541</v>
      </c>
      <c r="E18" s="175">
        <v>2</v>
      </c>
      <c r="F18" s="175">
        <v>2</v>
      </c>
      <c r="G18" s="174">
        <v>18.510000000000002</v>
      </c>
      <c r="H18" s="174">
        <v>18.510000000000002</v>
      </c>
      <c r="I18" s="174">
        <v>18400</v>
      </c>
      <c r="J18" s="174">
        <v>0</v>
      </c>
      <c r="K18" s="174">
        <v>0</v>
      </c>
      <c r="L18" s="174">
        <f t="shared" si="1"/>
        <v>18400</v>
      </c>
      <c r="M18" s="184">
        <v>8</v>
      </c>
      <c r="N18" s="184">
        <v>5.23</v>
      </c>
      <c r="O18" s="184">
        <v>0.13418099999999999</v>
      </c>
      <c r="P18" s="176">
        <f t="shared" si="0"/>
        <v>3.4604539672238992E-4</v>
      </c>
    </row>
    <row r="19" spans="2:16" ht="15" thickBot="1" x14ac:dyDescent="0.35">
      <c r="B19" s="179" t="s">
        <v>495</v>
      </c>
      <c r="C19" s="174">
        <v>2500</v>
      </c>
      <c r="D19" s="183">
        <v>1032</v>
      </c>
      <c r="E19" s="175">
        <v>4</v>
      </c>
      <c r="F19" s="175">
        <v>5</v>
      </c>
      <c r="G19" s="174">
        <v>417.7</v>
      </c>
      <c r="H19" s="174">
        <v>65</v>
      </c>
      <c r="I19" s="174">
        <v>96100</v>
      </c>
      <c r="J19" s="174">
        <v>0</v>
      </c>
      <c r="K19" s="174">
        <v>0</v>
      </c>
      <c r="L19" s="174">
        <f t="shared" si="1"/>
        <v>96100</v>
      </c>
      <c r="M19" s="184">
        <v>7.5</v>
      </c>
      <c r="N19" s="184">
        <v>0</v>
      </c>
      <c r="O19" s="184">
        <v>0.72075</v>
      </c>
      <c r="P19" s="176">
        <f t="shared" si="0"/>
        <v>1.8587744888446394E-3</v>
      </c>
    </row>
    <row r="20" spans="2:16" ht="15" thickBot="1" x14ac:dyDescent="0.35">
      <c r="B20" s="179" t="s">
        <v>496</v>
      </c>
      <c r="C20" s="174">
        <v>198.37</v>
      </c>
      <c r="D20" s="183">
        <v>29</v>
      </c>
      <c r="E20" s="175">
        <v>2</v>
      </c>
      <c r="F20" s="175">
        <v>6</v>
      </c>
      <c r="G20" s="174">
        <v>16.670000000000002</v>
      </c>
      <c r="H20" s="174">
        <v>14.11</v>
      </c>
      <c r="I20" s="174">
        <v>15200</v>
      </c>
      <c r="J20" s="174">
        <v>1500</v>
      </c>
      <c r="K20" s="174">
        <v>900</v>
      </c>
      <c r="L20" s="174">
        <f t="shared" si="1"/>
        <v>17600</v>
      </c>
      <c r="M20" s="184">
        <v>6</v>
      </c>
      <c r="N20" s="184">
        <v>4</v>
      </c>
      <c r="O20" s="184">
        <v>0.1056</v>
      </c>
      <c r="P20" s="176">
        <f t="shared" si="0"/>
        <v>2.7233657443218024E-4</v>
      </c>
    </row>
    <row r="21" spans="2:16" ht="15" thickBot="1" x14ac:dyDescent="0.35">
      <c r="B21" s="179" t="s">
        <v>497</v>
      </c>
      <c r="C21" s="174">
        <v>42606</v>
      </c>
      <c r="D21" s="183">
        <v>4757</v>
      </c>
      <c r="E21" s="175">
        <v>13</v>
      </c>
      <c r="F21" s="175">
        <v>2</v>
      </c>
      <c r="G21" s="174">
        <v>1054.2</v>
      </c>
      <c r="H21" s="174">
        <v>919.9</v>
      </c>
      <c r="I21" s="174">
        <v>337260</v>
      </c>
      <c r="J21" s="174">
        <v>0</v>
      </c>
      <c r="K21" s="174">
        <v>11890</v>
      </c>
      <c r="L21" s="174">
        <f t="shared" si="1"/>
        <v>349150</v>
      </c>
      <c r="M21" s="184">
        <v>10</v>
      </c>
      <c r="N21" s="184">
        <v>5</v>
      </c>
      <c r="O21" s="184">
        <v>1.8955005600000001</v>
      </c>
      <c r="P21" s="176">
        <f t="shared" si="0"/>
        <v>4.8883913763700694E-3</v>
      </c>
    </row>
    <row r="22" spans="2:16" ht="15" thickBot="1" x14ac:dyDescent="0.35">
      <c r="B22" s="179" t="s">
        <v>498</v>
      </c>
      <c r="C22" s="174">
        <v>60000</v>
      </c>
      <c r="D22" s="183">
        <v>8462</v>
      </c>
      <c r="E22" s="175">
        <v>16</v>
      </c>
      <c r="F22" s="175">
        <v>30</v>
      </c>
      <c r="G22" s="174">
        <v>39543.300000000003</v>
      </c>
      <c r="H22" s="174">
        <v>39543.300000000003</v>
      </c>
      <c r="I22" s="174">
        <v>38578300</v>
      </c>
      <c r="J22" s="174">
        <v>195000</v>
      </c>
      <c r="K22" s="174">
        <v>770000</v>
      </c>
      <c r="L22" s="174">
        <f t="shared" si="1"/>
        <v>39543300</v>
      </c>
      <c r="M22" s="184">
        <v>8.5</v>
      </c>
      <c r="N22" s="184">
        <v>5</v>
      </c>
      <c r="O22" s="184">
        <v>206.44900000000001</v>
      </c>
      <c r="P22" s="176">
        <f t="shared" si="0"/>
        <v>0.53242058195974606</v>
      </c>
    </row>
    <row r="23" spans="2:16" ht="15" thickBot="1" x14ac:dyDescent="0.35">
      <c r="B23" s="179" t="s">
        <v>499</v>
      </c>
      <c r="C23" s="174">
        <v>46078</v>
      </c>
      <c r="D23" s="183">
        <v>4454</v>
      </c>
      <c r="E23" s="175">
        <v>19</v>
      </c>
      <c r="F23" s="175">
        <v>2</v>
      </c>
      <c r="G23" s="174">
        <v>15</v>
      </c>
      <c r="H23" s="174">
        <v>2</v>
      </c>
      <c r="I23" s="174">
        <v>1400</v>
      </c>
      <c r="J23" s="174">
        <v>55250</v>
      </c>
      <c r="K23" s="174">
        <v>441600</v>
      </c>
      <c r="L23" s="174">
        <f t="shared" si="1"/>
        <v>498250</v>
      </c>
      <c r="M23" s="184">
        <v>6</v>
      </c>
      <c r="N23" s="184">
        <v>5.2</v>
      </c>
      <c r="O23" s="184">
        <v>2.8494999999999999</v>
      </c>
      <c r="P23" s="176">
        <f t="shared" si="0"/>
        <v>7.348703303451682E-3</v>
      </c>
    </row>
    <row r="24" spans="2:16" ht="15" thickBot="1" x14ac:dyDescent="0.35">
      <c r="B24" s="179" t="s">
        <v>500</v>
      </c>
      <c r="C24" s="174">
        <v>292</v>
      </c>
      <c r="D24" s="183">
        <v>18</v>
      </c>
      <c r="E24" s="175">
        <v>2</v>
      </c>
      <c r="F24" s="175">
        <v>2</v>
      </c>
      <c r="G24" s="174">
        <v>10.6555555555555</v>
      </c>
      <c r="H24" s="174">
        <v>10.7</v>
      </c>
      <c r="I24" s="174">
        <v>10400</v>
      </c>
      <c r="J24" s="174">
        <v>0</v>
      </c>
      <c r="K24" s="174">
        <v>220</v>
      </c>
      <c r="L24" s="174">
        <f t="shared" si="1"/>
        <v>10620</v>
      </c>
      <c r="M24" s="184">
        <v>30</v>
      </c>
      <c r="N24" s="184">
        <v>0</v>
      </c>
      <c r="O24" s="184">
        <v>0.31859999999999999</v>
      </c>
      <c r="P24" s="176">
        <f t="shared" si="0"/>
        <v>8.2165182399708927E-4</v>
      </c>
    </row>
    <row r="25" spans="2:16" ht="15" thickBot="1" x14ac:dyDescent="0.35">
      <c r="B25" s="179" t="s">
        <v>501</v>
      </c>
      <c r="C25" s="174">
        <v>14186</v>
      </c>
      <c r="D25" s="183">
        <v>2141</v>
      </c>
      <c r="E25" s="175">
        <v>17</v>
      </c>
      <c r="F25" s="175">
        <v>21</v>
      </c>
      <c r="G25" s="174">
        <v>5478</v>
      </c>
      <c r="H25" s="174">
        <v>5478</v>
      </c>
      <c r="I25" s="174">
        <v>1856000</v>
      </c>
      <c r="J25" s="174">
        <v>76200</v>
      </c>
      <c r="K25" s="174">
        <v>18900</v>
      </c>
      <c r="L25" s="174">
        <f t="shared" si="1"/>
        <v>1951100</v>
      </c>
      <c r="M25" s="184">
        <v>8.5</v>
      </c>
      <c r="N25" s="184">
        <v>4.7</v>
      </c>
      <c r="O25" s="184">
        <v>16.584350000000001</v>
      </c>
      <c r="P25" s="176">
        <f t="shared" si="0"/>
        <v>4.2770123751745534E-2</v>
      </c>
    </row>
    <row r="26" spans="2:16" ht="15" thickBot="1" x14ac:dyDescent="0.35">
      <c r="B26" s="179" t="s">
        <v>502</v>
      </c>
      <c r="C26" s="174">
        <v>37252</v>
      </c>
      <c r="D26" s="183">
        <v>7442</v>
      </c>
      <c r="E26" s="175">
        <v>14</v>
      </c>
      <c r="F26" s="175">
        <v>2</v>
      </c>
      <c r="G26" s="174">
        <v>524.20000000000005</v>
      </c>
      <c r="H26" s="174">
        <v>524.20000000000005</v>
      </c>
      <c r="I26" s="174">
        <v>524200</v>
      </c>
      <c r="J26" s="174">
        <v>0</v>
      </c>
      <c r="K26" s="174">
        <v>0</v>
      </c>
      <c r="L26" s="174">
        <f t="shared" si="1"/>
        <v>524200</v>
      </c>
      <c r="M26" s="184">
        <v>4.5</v>
      </c>
      <c r="N26" s="184">
        <v>4.0999999999999996</v>
      </c>
      <c r="O26" s="184">
        <v>2.1701000000000001</v>
      </c>
      <c r="P26" s="176">
        <f t="shared" si="0"/>
        <v>5.5965681834779773E-3</v>
      </c>
    </row>
    <row r="27" spans="2:16" ht="15" thickBot="1" x14ac:dyDescent="0.35">
      <c r="B27" s="179" t="s">
        <v>503</v>
      </c>
      <c r="C27" s="174">
        <v>35000</v>
      </c>
      <c r="D27" s="183">
        <v>8500</v>
      </c>
      <c r="E27" s="175">
        <v>30</v>
      </c>
      <c r="F27" s="175">
        <v>29</v>
      </c>
      <c r="G27" s="174">
        <v>16000</v>
      </c>
      <c r="H27" s="174">
        <v>16000</v>
      </c>
      <c r="I27" s="174">
        <v>305000</v>
      </c>
      <c r="J27" s="174">
        <v>88100</v>
      </c>
      <c r="K27" s="174">
        <v>209700</v>
      </c>
      <c r="L27" s="174">
        <f t="shared" si="1"/>
        <v>602800</v>
      </c>
      <c r="M27" s="184">
        <v>14</v>
      </c>
      <c r="N27" s="184">
        <v>6.5</v>
      </c>
      <c r="O27" s="184">
        <v>8.2141999999999999</v>
      </c>
      <c r="P27" s="176">
        <f t="shared" si="0"/>
        <v>2.118396865246984E-2</v>
      </c>
    </row>
    <row r="28" spans="2:16" ht="15" thickBot="1" x14ac:dyDescent="0.35">
      <c r="B28" s="179" t="s">
        <v>1276</v>
      </c>
      <c r="C28" s="174">
        <v>22546.5</v>
      </c>
      <c r="D28" s="183">
        <v>3306</v>
      </c>
      <c r="E28" s="175">
        <v>5</v>
      </c>
      <c r="F28" s="175">
        <v>2</v>
      </c>
      <c r="G28" s="174">
        <v>9680</v>
      </c>
      <c r="H28" s="174">
        <v>164.5</v>
      </c>
      <c r="I28" s="174">
        <v>164500</v>
      </c>
      <c r="J28" s="174">
        <v>0</v>
      </c>
      <c r="K28" s="174">
        <v>0</v>
      </c>
      <c r="L28" s="174">
        <f t="shared" si="1"/>
        <v>164500</v>
      </c>
      <c r="M28" s="184">
        <v>6</v>
      </c>
      <c r="N28" s="184">
        <v>5.0999999999999996</v>
      </c>
      <c r="O28" s="184">
        <v>0.86145000000000005</v>
      </c>
      <c r="P28" s="176">
        <f t="shared" si="0"/>
        <v>2.2216320269375159E-3</v>
      </c>
    </row>
    <row r="29" spans="2:16" ht="15" thickBot="1" x14ac:dyDescent="0.35">
      <c r="B29" s="179" t="s">
        <v>504</v>
      </c>
      <c r="C29" s="174">
        <v>986.81</v>
      </c>
      <c r="D29" s="183">
        <v>361</v>
      </c>
      <c r="E29" s="175">
        <v>4</v>
      </c>
      <c r="F29" s="175">
        <v>6</v>
      </c>
      <c r="G29" s="174">
        <v>118.47</v>
      </c>
      <c r="H29" s="174">
        <v>118.5</v>
      </c>
      <c r="I29" s="174">
        <v>118500</v>
      </c>
      <c r="J29" s="174">
        <v>0</v>
      </c>
      <c r="K29" s="174">
        <v>0</v>
      </c>
      <c r="L29" s="174">
        <f t="shared" si="1"/>
        <v>118500</v>
      </c>
      <c r="M29" s="184">
        <v>9</v>
      </c>
      <c r="N29" s="184">
        <v>6</v>
      </c>
      <c r="O29" s="184">
        <v>1.0665</v>
      </c>
      <c r="P29" s="176">
        <f t="shared" si="0"/>
        <v>2.7504446650750023E-3</v>
      </c>
    </row>
    <row r="30" spans="2:16" ht="15" thickBot="1" x14ac:dyDescent="0.35">
      <c r="B30" s="179" t="s">
        <v>505</v>
      </c>
      <c r="C30" s="174">
        <v>43303.3</v>
      </c>
      <c r="D30" s="183">
        <v>7184</v>
      </c>
      <c r="E30" s="175">
        <v>16</v>
      </c>
      <c r="F30" s="175">
        <v>22</v>
      </c>
      <c r="G30" s="174">
        <v>29639</v>
      </c>
      <c r="H30" s="174">
        <v>3069</v>
      </c>
      <c r="I30" s="174">
        <v>467000</v>
      </c>
      <c r="J30" s="174">
        <v>0</v>
      </c>
      <c r="K30" s="174">
        <v>0</v>
      </c>
      <c r="L30" s="174">
        <f t="shared" si="1"/>
        <v>467000</v>
      </c>
      <c r="M30" s="184">
        <v>8</v>
      </c>
      <c r="N30" s="184">
        <v>3.8</v>
      </c>
      <c r="O30" s="184">
        <v>3.7360000000000002</v>
      </c>
      <c r="P30" s="176">
        <f t="shared" si="0"/>
        <v>9.6349378984718313E-3</v>
      </c>
    </row>
    <row r="31" spans="2:16" ht="15" thickBot="1" x14ac:dyDescent="0.35">
      <c r="B31" s="179" t="s">
        <v>506</v>
      </c>
      <c r="C31" s="174">
        <v>29628</v>
      </c>
      <c r="D31" s="183">
        <v>6810</v>
      </c>
      <c r="E31" s="175">
        <v>12</v>
      </c>
      <c r="F31" s="175">
        <v>12</v>
      </c>
      <c r="G31" s="174">
        <v>9056.2000000000007</v>
      </c>
      <c r="H31" s="174">
        <v>3622.5</v>
      </c>
      <c r="I31" s="174">
        <v>3289900</v>
      </c>
      <c r="J31" s="174">
        <v>145939.79999999999</v>
      </c>
      <c r="K31" s="174">
        <v>186643.5</v>
      </c>
      <c r="L31" s="174">
        <f t="shared" si="1"/>
        <v>3622483.3</v>
      </c>
      <c r="M31" s="184">
        <v>17.399999999999999</v>
      </c>
      <c r="N31" s="184">
        <v>6.7</v>
      </c>
      <c r="O31" s="184">
        <v>37.835540000000002</v>
      </c>
      <c r="P31" s="176">
        <f t="shared" si="0"/>
        <v>9.7575770410906565E-2</v>
      </c>
    </row>
    <row r="32" spans="2:16" ht="15" thickBot="1" x14ac:dyDescent="0.35">
      <c r="B32" s="179" t="s">
        <v>507</v>
      </c>
      <c r="C32" s="174">
        <v>20000</v>
      </c>
      <c r="D32" s="183">
        <v>1971</v>
      </c>
      <c r="E32" s="175">
        <v>4</v>
      </c>
      <c r="F32" s="175">
        <v>4</v>
      </c>
      <c r="G32" s="174">
        <v>4233.5</v>
      </c>
      <c r="H32" s="174">
        <v>328</v>
      </c>
      <c r="I32" s="174">
        <v>300000</v>
      </c>
      <c r="J32" s="174">
        <v>0</v>
      </c>
      <c r="K32" s="174">
        <v>0</v>
      </c>
      <c r="L32" s="174">
        <f t="shared" si="1"/>
        <v>300000</v>
      </c>
      <c r="M32" s="184">
        <v>7</v>
      </c>
      <c r="N32" s="184">
        <v>0</v>
      </c>
      <c r="O32" s="184">
        <v>2.1</v>
      </c>
      <c r="P32" s="176">
        <f t="shared" si="0"/>
        <v>5.4157841506399483E-3</v>
      </c>
    </row>
    <row r="33" spans="2:16" ht="15" thickBot="1" x14ac:dyDescent="0.35">
      <c r="B33" s="179" t="s">
        <v>508</v>
      </c>
      <c r="C33" s="174">
        <v>39000</v>
      </c>
      <c r="D33" s="183">
        <v>13080</v>
      </c>
      <c r="E33" s="175">
        <v>9</v>
      </c>
      <c r="F33" s="175">
        <v>11</v>
      </c>
      <c r="G33" s="174">
        <v>5000</v>
      </c>
      <c r="H33" s="174">
        <v>2001</v>
      </c>
      <c r="I33" s="174">
        <v>1848500</v>
      </c>
      <c r="J33" s="174">
        <v>77500</v>
      </c>
      <c r="K33" s="174">
        <v>75000</v>
      </c>
      <c r="L33" s="174">
        <f t="shared" si="1"/>
        <v>2001000</v>
      </c>
      <c r="M33" s="184">
        <v>7</v>
      </c>
      <c r="N33" s="184">
        <v>4.4000000000000004</v>
      </c>
      <c r="O33" s="184">
        <v>14.007</v>
      </c>
      <c r="P33" s="176">
        <f t="shared" si="0"/>
        <v>3.6123280284768453E-2</v>
      </c>
    </row>
    <row r="34" spans="2:16" ht="15" thickBot="1" x14ac:dyDescent="0.35">
      <c r="B34" s="179" t="s">
        <v>509</v>
      </c>
      <c r="C34" s="174">
        <v>36706</v>
      </c>
      <c r="D34" s="183">
        <v>10452</v>
      </c>
      <c r="E34" s="175">
        <v>21</v>
      </c>
      <c r="F34" s="175">
        <v>51</v>
      </c>
      <c r="G34" s="174">
        <v>3753.6</v>
      </c>
      <c r="H34" s="174">
        <v>3753.6</v>
      </c>
      <c r="I34" s="174">
        <v>730220</v>
      </c>
      <c r="J34" s="174">
        <v>15507</v>
      </c>
      <c r="K34" s="174">
        <v>45762</v>
      </c>
      <c r="L34" s="174">
        <f t="shared" si="1"/>
        <v>791489</v>
      </c>
      <c r="M34" s="184">
        <v>7.8</v>
      </c>
      <c r="N34" s="184">
        <v>0</v>
      </c>
      <c r="O34" s="184">
        <v>6.1720171109999997</v>
      </c>
      <c r="P34" s="176">
        <f t="shared" si="0"/>
        <v>1.5917291641539218E-2</v>
      </c>
    </row>
    <row r="35" spans="2:16" ht="15" thickBot="1" x14ac:dyDescent="0.35">
      <c r="B35" s="179" t="s">
        <v>510</v>
      </c>
      <c r="C35" s="174">
        <v>60000</v>
      </c>
      <c r="D35" s="183">
        <v>11374</v>
      </c>
      <c r="E35" s="175">
        <v>22</v>
      </c>
      <c r="F35" s="175">
        <v>22</v>
      </c>
      <c r="G35" s="174">
        <v>20500</v>
      </c>
      <c r="H35" s="174">
        <v>8310</v>
      </c>
      <c r="I35" s="174">
        <v>1654560</v>
      </c>
      <c r="J35" s="174">
        <v>53211.9</v>
      </c>
      <c r="K35" s="174">
        <v>62225.3</v>
      </c>
      <c r="L35" s="174">
        <f t="shared" si="1"/>
        <v>1769997.2</v>
      </c>
      <c r="M35" s="184">
        <v>5.8</v>
      </c>
      <c r="N35" s="184">
        <v>0</v>
      </c>
      <c r="O35" s="184">
        <v>10.301972877000001</v>
      </c>
      <c r="P35" s="176">
        <f t="shared" si="0"/>
        <v>2.6568219727418681E-2</v>
      </c>
    </row>
    <row r="36" spans="2:16" ht="15" thickBot="1" x14ac:dyDescent="0.35">
      <c r="B36" s="179" t="s">
        <v>511</v>
      </c>
      <c r="C36" s="174">
        <v>8913.9</v>
      </c>
      <c r="D36" s="183">
        <v>4749</v>
      </c>
      <c r="E36" s="175">
        <v>27</v>
      </c>
      <c r="F36" s="175">
        <v>32</v>
      </c>
      <c r="G36" s="174">
        <v>2825.1</v>
      </c>
      <c r="H36" s="174">
        <v>2740.2</v>
      </c>
      <c r="I36" s="174">
        <v>2378514.89</v>
      </c>
      <c r="J36" s="174">
        <v>76871</v>
      </c>
      <c r="K36" s="174">
        <v>787308</v>
      </c>
      <c r="L36" s="174">
        <f t="shared" si="1"/>
        <v>3242693.89</v>
      </c>
      <c r="M36" s="184">
        <v>8.5</v>
      </c>
      <c r="N36" s="184">
        <v>0</v>
      </c>
      <c r="O36" s="184">
        <v>27.562898065000002</v>
      </c>
      <c r="P36" s="176">
        <f t="shared" si="0"/>
        <v>7.1083193564824523E-2</v>
      </c>
    </row>
    <row r="37" spans="2:16" ht="15" thickBot="1" x14ac:dyDescent="0.35">
      <c r="B37" s="179" t="s">
        <v>512</v>
      </c>
      <c r="C37" s="174">
        <v>219.2</v>
      </c>
      <c r="D37" s="183">
        <v>480</v>
      </c>
      <c r="E37" s="175">
        <v>4</v>
      </c>
      <c r="F37" s="175">
        <v>4</v>
      </c>
      <c r="G37" s="174">
        <v>53.7</v>
      </c>
      <c r="H37" s="174">
        <v>0</v>
      </c>
      <c r="I37" s="174">
        <v>7400</v>
      </c>
      <c r="J37" s="174">
        <v>0</v>
      </c>
      <c r="K37" s="174">
        <v>0</v>
      </c>
      <c r="L37" s="174">
        <f t="shared" si="1"/>
        <v>7400</v>
      </c>
      <c r="M37" s="184">
        <v>14.1</v>
      </c>
      <c r="N37" s="184">
        <v>0.10434</v>
      </c>
      <c r="O37" s="184">
        <v>0.10434</v>
      </c>
      <c r="P37" s="176">
        <f t="shared" si="0"/>
        <v>2.690871039417963E-4</v>
      </c>
    </row>
    <row r="38" spans="2:16" ht="15" thickBot="1" x14ac:dyDescent="0.35">
      <c r="B38" s="179" t="s">
        <v>513</v>
      </c>
      <c r="C38" s="174">
        <v>89999.7</v>
      </c>
      <c r="D38" s="183">
        <v>16598</v>
      </c>
      <c r="E38" s="175">
        <v>29</v>
      </c>
      <c r="F38" s="175">
        <v>30</v>
      </c>
      <c r="G38" s="174">
        <v>48803.199999999997</v>
      </c>
      <c r="H38" s="174">
        <v>1883.2</v>
      </c>
      <c r="I38" s="174">
        <v>1441700</v>
      </c>
      <c r="J38" s="174">
        <v>14597.44</v>
      </c>
      <c r="K38" s="174">
        <v>42541.32</v>
      </c>
      <c r="L38" s="174">
        <f t="shared" si="1"/>
        <v>1498838.76</v>
      </c>
      <c r="M38" s="184">
        <v>9.6999999999999993</v>
      </c>
      <c r="N38" s="184">
        <v>6.2</v>
      </c>
      <c r="O38" s="184">
        <v>14.214389503000001</v>
      </c>
      <c r="P38" s="176">
        <f t="shared" si="0"/>
        <v>3.6658126372081073E-2</v>
      </c>
    </row>
    <row r="39" spans="2:16" ht="15" thickBot="1" x14ac:dyDescent="0.35">
      <c r="B39" s="179" t="s">
        <v>1275</v>
      </c>
      <c r="C39" s="174">
        <v>84.9</v>
      </c>
      <c r="D39" s="183">
        <v>14</v>
      </c>
      <c r="E39" s="175">
        <v>4</v>
      </c>
      <c r="F39" s="175">
        <v>4</v>
      </c>
      <c r="G39" s="174">
        <v>16.09</v>
      </c>
      <c r="H39" s="174">
        <v>15.17</v>
      </c>
      <c r="I39" s="174">
        <v>9118</v>
      </c>
      <c r="J39" s="174">
        <v>0</v>
      </c>
      <c r="K39" s="174">
        <v>0</v>
      </c>
      <c r="L39" s="174">
        <f t="shared" ref="L39" si="2">I39+J39+K39</f>
        <v>9118</v>
      </c>
      <c r="M39" s="184">
        <v>29.300936608905499</v>
      </c>
      <c r="N39" s="184">
        <v>0</v>
      </c>
      <c r="O39" s="184">
        <v>0.26716593999994998</v>
      </c>
      <c r="P39" s="176">
        <f t="shared" si="0"/>
        <v>6.890062206869297E-4</v>
      </c>
    </row>
    <row r="40" spans="2:16" ht="15" thickBot="1" x14ac:dyDescent="0.35">
      <c r="B40" s="177" t="s">
        <v>17</v>
      </c>
      <c r="C40" s="178">
        <f t="shared" ref="C40:L40" si="3">SUM(C7:C39)</f>
        <v>785341.39999999991</v>
      </c>
      <c r="D40" s="186">
        <f t="shared" si="3"/>
        <v>138829</v>
      </c>
      <c r="E40" s="186">
        <f t="shared" si="3"/>
        <v>384</v>
      </c>
      <c r="F40" s="186">
        <f t="shared" si="3"/>
        <v>444</v>
      </c>
      <c r="G40" s="178">
        <f t="shared" si="3"/>
        <v>218285.29555555558</v>
      </c>
      <c r="H40" s="178">
        <f t="shared" si="3"/>
        <v>92684.62</v>
      </c>
      <c r="I40" s="178">
        <f t="shared" si="3"/>
        <v>57729492.890000001</v>
      </c>
      <c r="J40" s="178">
        <f t="shared" si="3"/>
        <v>910891.14</v>
      </c>
      <c r="K40" s="178">
        <f t="shared" si="3"/>
        <v>2926294.1199999996</v>
      </c>
      <c r="L40" s="178">
        <f t="shared" si="3"/>
        <v>61566678.149999999</v>
      </c>
      <c r="M40" s="185">
        <f>AVERAGE(M7:M39)</f>
        <v>10.077301109360775</v>
      </c>
      <c r="N40" s="185">
        <f>AVERAGE(N7:N39)</f>
        <v>3.3495254545454545</v>
      </c>
      <c r="O40" s="185">
        <f>SUM(O7:O39)</f>
        <v>387.75548315599997</v>
      </c>
      <c r="P40" s="187">
        <f>SUM(P7:P39)</f>
        <v>0.99999999999999978</v>
      </c>
    </row>
    <row r="42" spans="2:16" x14ac:dyDescent="0.3">
      <c r="B42" s="191" t="s">
        <v>1274</v>
      </c>
      <c r="C42" s="191"/>
      <c r="D42" s="191"/>
      <c r="E42" s="191"/>
      <c r="F42" s="191"/>
      <c r="O42" s="202"/>
    </row>
    <row r="44" spans="2:16" ht="16.2" x14ac:dyDescent="0.3">
      <c r="B44" s="64" t="s">
        <v>516</v>
      </c>
    </row>
    <row r="45" spans="2:16" ht="15" thickBot="1" x14ac:dyDescent="0.35"/>
    <row r="46" spans="2:16" ht="15" thickBot="1" x14ac:dyDescent="0.35">
      <c r="B46" s="537" t="s">
        <v>0</v>
      </c>
      <c r="C46" s="627" t="s">
        <v>517</v>
      </c>
      <c r="D46" s="628"/>
      <c r="E46" s="628"/>
      <c r="F46" s="629"/>
      <c r="G46" s="627" t="s">
        <v>523</v>
      </c>
      <c r="H46" s="628"/>
      <c r="I46" s="628"/>
      <c r="J46" s="629"/>
      <c r="K46" s="627" t="s">
        <v>524</v>
      </c>
      <c r="L46" s="628"/>
      <c r="M46" s="628"/>
      <c r="N46" s="629"/>
    </row>
    <row r="47" spans="2:16" ht="15" thickBot="1" x14ac:dyDescent="0.35">
      <c r="B47" s="636"/>
      <c r="C47" s="627" t="s">
        <v>518</v>
      </c>
      <c r="D47" s="628"/>
      <c r="E47" s="628"/>
      <c r="F47" s="629"/>
      <c r="G47" s="627" t="s">
        <v>518</v>
      </c>
      <c r="H47" s="628"/>
      <c r="I47" s="628"/>
      <c r="J47" s="629"/>
      <c r="K47" s="627" t="s">
        <v>518</v>
      </c>
      <c r="L47" s="628"/>
      <c r="M47" s="628"/>
      <c r="N47" s="629"/>
    </row>
    <row r="48" spans="2:16" ht="36.6" thickBot="1" x14ac:dyDescent="0.35">
      <c r="B48" s="637"/>
      <c r="C48" s="180" t="s">
        <v>519</v>
      </c>
      <c r="D48" s="180" t="s">
        <v>520</v>
      </c>
      <c r="E48" s="180" t="s">
        <v>521</v>
      </c>
      <c r="F48" s="180" t="s">
        <v>522</v>
      </c>
      <c r="G48" s="180" t="s">
        <v>519</v>
      </c>
      <c r="H48" s="180" t="s">
        <v>520</v>
      </c>
      <c r="I48" s="180" t="s">
        <v>521</v>
      </c>
      <c r="J48" s="180" t="s">
        <v>522</v>
      </c>
      <c r="K48" s="180" t="s">
        <v>519</v>
      </c>
      <c r="L48" s="180" t="s">
        <v>520</v>
      </c>
      <c r="M48" s="180" t="s">
        <v>521</v>
      </c>
      <c r="N48" s="180" t="s">
        <v>522</v>
      </c>
    </row>
    <row r="49" spans="2:15" ht="15" thickBot="1" x14ac:dyDescent="0.35">
      <c r="B49" s="179" t="s">
        <v>483</v>
      </c>
      <c r="C49" s="174">
        <v>54500</v>
      </c>
      <c r="D49" s="174">
        <v>0</v>
      </c>
      <c r="E49" s="174">
        <v>33325</v>
      </c>
      <c r="F49" s="174">
        <f>C49+D49+E49</f>
        <v>87825</v>
      </c>
      <c r="G49" s="174">
        <v>112000</v>
      </c>
      <c r="H49" s="174">
        <v>8010</v>
      </c>
      <c r="I49" s="174">
        <v>38249</v>
      </c>
      <c r="J49" s="174">
        <f>G49+H49+I49</f>
        <v>158259</v>
      </c>
      <c r="K49" s="174">
        <f>C49+G49</f>
        <v>166500</v>
      </c>
      <c r="L49" s="174">
        <f t="shared" ref="L49:M49" si="4">D49+H49</f>
        <v>8010</v>
      </c>
      <c r="M49" s="174">
        <f t="shared" si="4"/>
        <v>71574</v>
      </c>
      <c r="N49" s="174">
        <f>K49+L49+M49</f>
        <v>246084</v>
      </c>
      <c r="O49" s="81"/>
    </row>
    <row r="50" spans="2:15" ht="15" thickBot="1" x14ac:dyDescent="0.35">
      <c r="B50" s="179" t="s">
        <v>484</v>
      </c>
      <c r="C50" s="174">
        <v>0</v>
      </c>
      <c r="D50" s="174">
        <v>0</v>
      </c>
      <c r="E50" s="174">
        <v>0</v>
      </c>
      <c r="F50" s="174">
        <f t="shared" ref="F50:F81" si="5">C50+D50+E50</f>
        <v>0</v>
      </c>
      <c r="G50" s="174">
        <v>550000</v>
      </c>
      <c r="H50" s="174">
        <v>20000</v>
      </c>
      <c r="I50" s="174">
        <v>120000</v>
      </c>
      <c r="J50" s="174">
        <f t="shared" ref="J50:J81" si="6">G50+H50+I50</f>
        <v>690000</v>
      </c>
      <c r="K50" s="174">
        <f t="shared" ref="K50:K81" si="7">C50+G50</f>
        <v>550000</v>
      </c>
      <c r="L50" s="174">
        <f t="shared" ref="L50:L81" si="8">D50+H50</f>
        <v>20000</v>
      </c>
      <c r="M50" s="174">
        <f t="shared" ref="M50:M81" si="9">E50+I50</f>
        <v>120000</v>
      </c>
      <c r="N50" s="174">
        <f t="shared" ref="N50:N81" si="10">K50+L50+M50</f>
        <v>690000</v>
      </c>
      <c r="O50" s="81"/>
    </row>
    <row r="51" spans="2:15" ht="15" thickBot="1" x14ac:dyDescent="0.35">
      <c r="B51" s="179" t="s">
        <v>485</v>
      </c>
      <c r="C51" s="174">
        <v>0</v>
      </c>
      <c r="D51" s="174">
        <v>0</v>
      </c>
      <c r="E51" s="174">
        <v>0</v>
      </c>
      <c r="F51" s="174">
        <f t="shared" si="5"/>
        <v>0</v>
      </c>
      <c r="G51" s="174">
        <v>36210</v>
      </c>
      <c r="H51" s="174">
        <v>100</v>
      </c>
      <c r="I51" s="174">
        <v>0</v>
      </c>
      <c r="J51" s="174">
        <f t="shared" si="6"/>
        <v>36310</v>
      </c>
      <c r="K51" s="174">
        <f t="shared" si="7"/>
        <v>36210</v>
      </c>
      <c r="L51" s="174">
        <f t="shared" si="8"/>
        <v>100</v>
      </c>
      <c r="M51" s="174">
        <f t="shared" si="9"/>
        <v>0</v>
      </c>
      <c r="N51" s="174">
        <f t="shared" si="10"/>
        <v>36310</v>
      </c>
      <c r="O51" s="81"/>
    </row>
    <row r="52" spans="2:15" ht="15" thickBot="1" x14ac:dyDescent="0.35">
      <c r="B52" s="179" t="s">
        <v>486</v>
      </c>
      <c r="C52" s="174">
        <v>0</v>
      </c>
      <c r="D52" s="174">
        <v>0</v>
      </c>
      <c r="E52" s="174">
        <v>0</v>
      </c>
      <c r="F52" s="174">
        <f t="shared" si="5"/>
        <v>0</v>
      </c>
      <c r="G52" s="174">
        <v>323000</v>
      </c>
      <c r="H52" s="174">
        <v>61390</v>
      </c>
      <c r="I52" s="174">
        <v>23010</v>
      </c>
      <c r="J52" s="174">
        <f t="shared" si="6"/>
        <v>407400</v>
      </c>
      <c r="K52" s="174">
        <f t="shared" si="7"/>
        <v>323000</v>
      </c>
      <c r="L52" s="174">
        <f t="shared" si="8"/>
        <v>61390</v>
      </c>
      <c r="M52" s="174">
        <f t="shared" si="9"/>
        <v>23010</v>
      </c>
      <c r="N52" s="174">
        <f t="shared" si="10"/>
        <v>407400</v>
      </c>
      <c r="O52" s="81"/>
    </row>
    <row r="53" spans="2:15" ht="15" thickBot="1" x14ac:dyDescent="0.35">
      <c r="B53" s="179" t="s">
        <v>487</v>
      </c>
      <c r="C53" s="174">
        <v>407900</v>
      </c>
      <c r="D53" s="174">
        <v>0</v>
      </c>
      <c r="E53" s="174">
        <v>0</v>
      </c>
      <c r="F53" s="174">
        <f t="shared" si="5"/>
        <v>407900</v>
      </c>
      <c r="G53" s="174">
        <v>173300</v>
      </c>
      <c r="H53" s="174">
        <v>0</v>
      </c>
      <c r="I53" s="174">
        <v>45200</v>
      </c>
      <c r="J53" s="174">
        <f t="shared" si="6"/>
        <v>218500</v>
      </c>
      <c r="K53" s="174">
        <f t="shared" si="7"/>
        <v>581200</v>
      </c>
      <c r="L53" s="174">
        <f t="shared" si="8"/>
        <v>0</v>
      </c>
      <c r="M53" s="174">
        <f t="shared" si="9"/>
        <v>45200</v>
      </c>
      <c r="N53" s="174">
        <f t="shared" si="10"/>
        <v>626400</v>
      </c>
      <c r="O53" s="81"/>
    </row>
    <row r="54" spans="2:15" ht="15" thickBot="1" x14ac:dyDescent="0.35">
      <c r="B54" s="179" t="s">
        <v>488</v>
      </c>
      <c r="C54" s="174">
        <v>0</v>
      </c>
      <c r="D54" s="174">
        <v>0</v>
      </c>
      <c r="E54" s="174">
        <v>0</v>
      </c>
      <c r="F54" s="174">
        <f t="shared" si="5"/>
        <v>0</v>
      </c>
      <c r="G54" s="174">
        <v>32200</v>
      </c>
      <c r="H54" s="174">
        <v>0</v>
      </c>
      <c r="I54" s="174">
        <v>0</v>
      </c>
      <c r="J54" s="174">
        <f t="shared" si="6"/>
        <v>32200</v>
      </c>
      <c r="K54" s="174">
        <f t="shared" si="7"/>
        <v>32200</v>
      </c>
      <c r="L54" s="174">
        <f t="shared" si="8"/>
        <v>0</v>
      </c>
      <c r="M54" s="174">
        <f t="shared" si="9"/>
        <v>0</v>
      </c>
      <c r="N54" s="174">
        <f t="shared" si="10"/>
        <v>32200</v>
      </c>
      <c r="O54" s="81"/>
    </row>
    <row r="55" spans="2:15" ht="15" thickBot="1" x14ac:dyDescent="0.35">
      <c r="B55" s="179" t="s">
        <v>489</v>
      </c>
      <c r="C55" s="174">
        <v>0</v>
      </c>
      <c r="D55" s="174">
        <v>0</v>
      </c>
      <c r="E55" s="174">
        <v>0</v>
      </c>
      <c r="F55" s="174">
        <f t="shared" si="5"/>
        <v>0</v>
      </c>
      <c r="G55" s="174">
        <v>197150</v>
      </c>
      <c r="H55" s="174">
        <v>10840</v>
      </c>
      <c r="I55" s="174">
        <v>13820</v>
      </c>
      <c r="J55" s="174">
        <f t="shared" si="6"/>
        <v>221810</v>
      </c>
      <c r="K55" s="174">
        <f t="shared" si="7"/>
        <v>197150</v>
      </c>
      <c r="L55" s="174">
        <f t="shared" si="8"/>
        <v>10840</v>
      </c>
      <c r="M55" s="174">
        <f t="shared" si="9"/>
        <v>13820</v>
      </c>
      <c r="N55" s="174">
        <f t="shared" si="10"/>
        <v>221810</v>
      </c>
      <c r="O55" s="81"/>
    </row>
    <row r="56" spans="2:15" ht="15" thickBot="1" x14ac:dyDescent="0.35">
      <c r="B56" s="179" t="s">
        <v>490</v>
      </c>
      <c r="C56" s="174">
        <v>0</v>
      </c>
      <c r="D56" s="174">
        <v>0</v>
      </c>
      <c r="E56" s="174">
        <v>0</v>
      </c>
      <c r="F56" s="174">
        <f t="shared" si="5"/>
        <v>0</v>
      </c>
      <c r="G56" s="174">
        <v>41300</v>
      </c>
      <c r="H56" s="174">
        <v>0</v>
      </c>
      <c r="I56" s="174">
        <v>0</v>
      </c>
      <c r="J56" s="174">
        <f t="shared" si="6"/>
        <v>41300</v>
      </c>
      <c r="K56" s="174">
        <f t="shared" si="7"/>
        <v>41300</v>
      </c>
      <c r="L56" s="174">
        <f t="shared" si="8"/>
        <v>0</v>
      </c>
      <c r="M56" s="174">
        <f t="shared" si="9"/>
        <v>0</v>
      </c>
      <c r="N56" s="174">
        <f t="shared" si="10"/>
        <v>41300</v>
      </c>
      <c r="O56" s="81"/>
    </row>
    <row r="57" spans="2:15" ht="15" thickBot="1" x14ac:dyDescent="0.35">
      <c r="B57" s="179" t="s">
        <v>491</v>
      </c>
      <c r="C57" s="174">
        <v>0</v>
      </c>
      <c r="D57" s="174">
        <v>0</v>
      </c>
      <c r="E57" s="174">
        <v>0</v>
      </c>
      <c r="F57" s="174">
        <f t="shared" si="5"/>
        <v>0</v>
      </c>
      <c r="G57" s="174">
        <v>382000</v>
      </c>
      <c r="H57" s="174">
        <v>8000</v>
      </c>
      <c r="I57" s="174">
        <v>0</v>
      </c>
      <c r="J57" s="174">
        <f t="shared" si="6"/>
        <v>390000</v>
      </c>
      <c r="K57" s="174">
        <f t="shared" si="7"/>
        <v>382000</v>
      </c>
      <c r="L57" s="174">
        <f t="shared" si="8"/>
        <v>8000</v>
      </c>
      <c r="M57" s="174">
        <f t="shared" si="9"/>
        <v>0</v>
      </c>
      <c r="N57" s="174">
        <f t="shared" si="10"/>
        <v>390000</v>
      </c>
      <c r="O57" s="81"/>
    </row>
    <row r="58" spans="2:15" ht="15" thickBot="1" x14ac:dyDescent="0.35">
      <c r="B58" s="179" t="s">
        <v>492</v>
      </c>
      <c r="C58" s="174">
        <v>0</v>
      </c>
      <c r="D58" s="174">
        <v>0</v>
      </c>
      <c r="E58" s="174">
        <v>0</v>
      </c>
      <c r="F58" s="174">
        <f t="shared" si="5"/>
        <v>0</v>
      </c>
      <c r="G58" s="174">
        <v>67760</v>
      </c>
      <c r="H58" s="174">
        <v>2870</v>
      </c>
      <c r="I58" s="174">
        <v>0</v>
      </c>
      <c r="J58" s="174">
        <f t="shared" si="6"/>
        <v>70630</v>
      </c>
      <c r="K58" s="174">
        <f t="shared" si="7"/>
        <v>67760</v>
      </c>
      <c r="L58" s="174">
        <f t="shared" si="8"/>
        <v>2870</v>
      </c>
      <c r="M58" s="174">
        <f t="shared" si="9"/>
        <v>0</v>
      </c>
      <c r="N58" s="174">
        <f t="shared" si="10"/>
        <v>70630</v>
      </c>
      <c r="O58" s="81"/>
    </row>
    <row r="59" spans="2:15" ht="15" thickBot="1" x14ac:dyDescent="0.35">
      <c r="B59" s="179" t="s">
        <v>493</v>
      </c>
      <c r="C59" s="174">
        <v>0</v>
      </c>
      <c r="D59" s="174">
        <v>0</v>
      </c>
      <c r="E59" s="174">
        <v>0</v>
      </c>
      <c r="F59" s="174">
        <f t="shared" si="5"/>
        <v>0</v>
      </c>
      <c r="G59" s="174">
        <v>1200000</v>
      </c>
      <c r="H59" s="174">
        <v>0</v>
      </c>
      <c r="I59" s="174">
        <v>0</v>
      </c>
      <c r="J59" s="174">
        <f t="shared" si="6"/>
        <v>1200000</v>
      </c>
      <c r="K59" s="174">
        <f t="shared" si="7"/>
        <v>1200000</v>
      </c>
      <c r="L59" s="174">
        <f t="shared" si="8"/>
        <v>0</v>
      </c>
      <c r="M59" s="174">
        <f t="shared" si="9"/>
        <v>0</v>
      </c>
      <c r="N59" s="174">
        <f t="shared" si="10"/>
        <v>1200000</v>
      </c>
      <c r="O59" s="81"/>
    </row>
    <row r="60" spans="2:15" ht="15" thickBot="1" x14ac:dyDescent="0.35">
      <c r="B60" s="179" t="s">
        <v>494</v>
      </c>
      <c r="C60" s="174">
        <v>4700</v>
      </c>
      <c r="D60" s="174">
        <v>0</v>
      </c>
      <c r="E60" s="174">
        <v>0</v>
      </c>
      <c r="F60" s="174">
        <f t="shared" si="5"/>
        <v>4700</v>
      </c>
      <c r="G60" s="174">
        <v>13700</v>
      </c>
      <c r="H60" s="174">
        <v>0</v>
      </c>
      <c r="I60" s="174">
        <v>0</v>
      </c>
      <c r="J60" s="174">
        <f t="shared" si="6"/>
        <v>13700</v>
      </c>
      <c r="K60" s="174">
        <f t="shared" si="7"/>
        <v>18400</v>
      </c>
      <c r="L60" s="174">
        <f t="shared" si="8"/>
        <v>0</v>
      </c>
      <c r="M60" s="174">
        <f t="shared" si="9"/>
        <v>0</v>
      </c>
      <c r="N60" s="174">
        <f t="shared" si="10"/>
        <v>18400</v>
      </c>
      <c r="O60" s="81"/>
    </row>
    <row r="61" spans="2:15" ht="15" thickBot="1" x14ac:dyDescent="0.35">
      <c r="B61" s="179" t="s">
        <v>495</v>
      </c>
      <c r="C61" s="174">
        <v>0</v>
      </c>
      <c r="D61" s="174">
        <v>0</v>
      </c>
      <c r="E61" s="174">
        <v>0</v>
      </c>
      <c r="F61" s="174">
        <f t="shared" si="5"/>
        <v>0</v>
      </c>
      <c r="G61" s="174">
        <v>96100</v>
      </c>
      <c r="H61" s="174">
        <v>0</v>
      </c>
      <c r="I61" s="174">
        <v>0</v>
      </c>
      <c r="J61" s="174">
        <f t="shared" si="6"/>
        <v>96100</v>
      </c>
      <c r="K61" s="174">
        <f t="shared" si="7"/>
        <v>96100</v>
      </c>
      <c r="L61" s="174">
        <f t="shared" si="8"/>
        <v>0</v>
      </c>
      <c r="M61" s="174">
        <f t="shared" si="9"/>
        <v>0</v>
      </c>
      <c r="N61" s="174">
        <f t="shared" si="10"/>
        <v>96100</v>
      </c>
      <c r="O61" s="81"/>
    </row>
    <row r="62" spans="2:15" ht="15" thickBot="1" x14ac:dyDescent="0.35">
      <c r="B62" s="179" t="s">
        <v>496</v>
      </c>
      <c r="C62" s="174">
        <v>0</v>
      </c>
      <c r="D62" s="174">
        <v>0</v>
      </c>
      <c r="E62" s="174">
        <v>0</v>
      </c>
      <c r="F62" s="174">
        <f t="shared" si="5"/>
        <v>0</v>
      </c>
      <c r="G62" s="174">
        <v>15200</v>
      </c>
      <c r="H62" s="174">
        <v>1500</v>
      </c>
      <c r="I62" s="174">
        <v>900</v>
      </c>
      <c r="J62" s="174">
        <f t="shared" si="6"/>
        <v>17600</v>
      </c>
      <c r="K62" s="174">
        <f t="shared" si="7"/>
        <v>15200</v>
      </c>
      <c r="L62" s="174">
        <f t="shared" si="8"/>
        <v>1500</v>
      </c>
      <c r="M62" s="174">
        <f t="shared" si="9"/>
        <v>900</v>
      </c>
      <c r="N62" s="174">
        <f t="shared" si="10"/>
        <v>17600</v>
      </c>
      <c r="O62" s="81"/>
    </row>
    <row r="63" spans="2:15" ht="15" thickBot="1" x14ac:dyDescent="0.35">
      <c r="B63" s="179" t="s">
        <v>497</v>
      </c>
      <c r="C63" s="174">
        <v>317170</v>
      </c>
      <c r="D63" s="174">
        <v>0</v>
      </c>
      <c r="E63" s="174">
        <v>0</v>
      </c>
      <c r="F63" s="174">
        <f t="shared" si="5"/>
        <v>317170</v>
      </c>
      <c r="G63" s="174">
        <v>20090</v>
      </c>
      <c r="H63" s="174">
        <v>0</v>
      </c>
      <c r="I63" s="174">
        <v>11890</v>
      </c>
      <c r="J63" s="174">
        <f t="shared" si="6"/>
        <v>31980</v>
      </c>
      <c r="K63" s="174">
        <f t="shared" si="7"/>
        <v>337260</v>
      </c>
      <c r="L63" s="174">
        <f t="shared" si="8"/>
        <v>0</v>
      </c>
      <c r="M63" s="174">
        <f t="shared" si="9"/>
        <v>11890</v>
      </c>
      <c r="N63" s="174">
        <f t="shared" si="10"/>
        <v>349150</v>
      </c>
      <c r="O63" s="81"/>
    </row>
    <row r="64" spans="2:15" ht="15" thickBot="1" x14ac:dyDescent="0.35">
      <c r="B64" s="179" t="s">
        <v>498</v>
      </c>
      <c r="C64" s="174">
        <v>37048300</v>
      </c>
      <c r="D64" s="174">
        <v>0</v>
      </c>
      <c r="E64" s="174">
        <v>0</v>
      </c>
      <c r="F64" s="174">
        <f t="shared" si="5"/>
        <v>37048300</v>
      </c>
      <c r="G64" s="174">
        <v>1530000</v>
      </c>
      <c r="H64" s="174">
        <v>195000</v>
      </c>
      <c r="I64" s="174">
        <v>770000</v>
      </c>
      <c r="J64" s="174">
        <f t="shared" si="6"/>
        <v>2495000</v>
      </c>
      <c r="K64" s="174">
        <f t="shared" si="7"/>
        <v>38578300</v>
      </c>
      <c r="L64" s="174">
        <f t="shared" si="8"/>
        <v>195000</v>
      </c>
      <c r="M64" s="174">
        <f t="shared" si="9"/>
        <v>770000</v>
      </c>
      <c r="N64" s="174">
        <f t="shared" si="10"/>
        <v>39543300</v>
      </c>
      <c r="O64" s="81"/>
    </row>
    <row r="65" spans="2:15" ht="15" thickBot="1" x14ac:dyDescent="0.35">
      <c r="B65" s="179" t="s">
        <v>499</v>
      </c>
      <c r="C65" s="174">
        <v>0</v>
      </c>
      <c r="D65" s="174">
        <v>0</v>
      </c>
      <c r="E65" s="174">
        <v>175000</v>
      </c>
      <c r="F65" s="174">
        <f t="shared" si="5"/>
        <v>175000</v>
      </c>
      <c r="G65" s="174">
        <v>1400</v>
      </c>
      <c r="H65" s="174">
        <v>55250</v>
      </c>
      <c r="I65" s="174">
        <v>266600</v>
      </c>
      <c r="J65" s="174">
        <f t="shared" si="6"/>
        <v>323250</v>
      </c>
      <c r="K65" s="174">
        <f t="shared" si="7"/>
        <v>1400</v>
      </c>
      <c r="L65" s="174">
        <f t="shared" si="8"/>
        <v>55250</v>
      </c>
      <c r="M65" s="174">
        <f t="shared" si="9"/>
        <v>441600</v>
      </c>
      <c r="N65" s="174">
        <f t="shared" si="10"/>
        <v>498250</v>
      </c>
      <c r="O65" s="81"/>
    </row>
    <row r="66" spans="2:15" ht="15" thickBot="1" x14ac:dyDescent="0.35">
      <c r="B66" s="179" t="s">
        <v>500</v>
      </c>
      <c r="C66" s="174">
        <v>0</v>
      </c>
      <c r="D66" s="174">
        <v>0</v>
      </c>
      <c r="E66" s="174">
        <v>0</v>
      </c>
      <c r="F66" s="174">
        <f t="shared" si="5"/>
        <v>0</v>
      </c>
      <c r="G66" s="174">
        <v>10400</v>
      </c>
      <c r="H66" s="174">
        <v>0</v>
      </c>
      <c r="I66" s="174">
        <v>220</v>
      </c>
      <c r="J66" s="174">
        <f t="shared" si="6"/>
        <v>10620</v>
      </c>
      <c r="K66" s="174">
        <f t="shared" si="7"/>
        <v>10400</v>
      </c>
      <c r="L66" s="174">
        <f t="shared" si="8"/>
        <v>0</v>
      </c>
      <c r="M66" s="174">
        <f t="shared" si="9"/>
        <v>220</v>
      </c>
      <c r="N66" s="174">
        <f t="shared" si="10"/>
        <v>10620</v>
      </c>
      <c r="O66" s="81"/>
    </row>
    <row r="67" spans="2:15" ht="15" thickBot="1" x14ac:dyDescent="0.35">
      <c r="B67" s="179" t="s">
        <v>501</v>
      </c>
      <c r="C67" s="174">
        <v>0</v>
      </c>
      <c r="D67" s="174">
        <v>0</v>
      </c>
      <c r="E67" s="174">
        <v>0</v>
      </c>
      <c r="F67" s="174">
        <f t="shared" si="5"/>
        <v>0</v>
      </c>
      <c r="G67" s="174">
        <v>1856000</v>
      </c>
      <c r="H67" s="174">
        <v>76200</v>
      </c>
      <c r="I67" s="174">
        <v>18900</v>
      </c>
      <c r="J67" s="174">
        <f t="shared" si="6"/>
        <v>1951100</v>
      </c>
      <c r="K67" s="174">
        <f t="shared" si="7"/>
        <v>1856000</v>
      </c>
      <c r="L67" s="174">
        <f t="shared" si="8"/>
        <v>76200</v>
      </c>
      <c r="M67" s="174">
        <f t="shared" si="9"/>
        <v>18900</v>
      </c>
      <c r="N67" s="174">
        <f t="shared" si="10"/>
        <v>1951100</v>
      </c>
      <c r="O67" s="81"/>
    </row>
    <row r="68" spans="2:15" ht="15" thickBot="1" x14ac:dyDescent="0.35">
      <c r="B68" s="179" t="s">
        <v>502</v>
      </c>
      <c r="C68" s="174">
        <v>472000</v>
      </c>
      <c r="D68" s="174">
        <v>0</v>
      </c>
      <c r="E68" s="174">
        <v>0</v>
      </c>
      <c r="F68" s="174">
        <f t="shared" si="5"/>
        <v>472000</v>
      </c>
      <c r="G68" s="174">
        <v>52200</v>
      </c>
      <c r="H68" s="174">
        <v>0</v>
      </c>
      <c r="I68" s="174">
        <v>0</v>
      </c>
      <c r="J68" s="174">
        <f t="shared" si="6"/>
        <v>52200</v>
      </c>
      <c r="K68" s="174">
        <f t="shared" si="7"/>
        <v>524200</v>
      </c>
      <c r="L68" s="174">
        <f t="shared" si="8"/>
        <v>0</v>
      </c>
      <c r="M68" s="174">
        <f t="shared" si="9"/>
        <v>0</v>
      </c>
      <c r="N68" s="174">
        <f t="shared" si="10"/>
        <v>524200</v>
      </c>
      <c r="O68" s="81"/>
    </row>
    <row r="69" spans="2:15" ht="15" thickBot="1" x14ac:dyDescent="0.35">
      <c r="B69" s="179" t="s">
        <v>503</v>
      </c>
      <c r="C69" s="174">
        <v>30000</v>
      </c>
      <c r="D69" s="174">
        <v>0</v>
      </c>
      <c r="E69" s="174">
        <v>0</v>
      </c>
      <c r="F69" s="174">
        <f t="shared" si="5"/>
        <v>30000</v>
      </c>
      <c r="G69" s="174">
        <v>275000</v>
      </c>
      <c r="H69" s="174">
        <v>88100</v>
      </c>
      <c r="I69" s="174">
        <v>209700</v>
      </c>
      <c r="J69" s="174">
        <f t="shared" si="6"/>
        <v>572800</v>
      </c>
      <c r="K69" s="174">
        <f t="shared" si="7"/>
        <v>305000</v>
      </c>
      <c r="L69" s="174">
        <f t="shared" si="8"/>
        <v>88100</v>
      </c>
      <c r="M69" s="174">
        <f t="shared" si="9"/>
        <v>209700</v>
      </c>
      <c r="N69" s="174">
        <f t="shared" si="10"/>
        <v>602800</v>
      </c>
      <c r="O69" s="81"/>
    </row>
    <row r="70" spans="2:15" ht="15" thickBot="1" x14ac:dyDescent="0.35">
      <c r="B70" s="179" t="s">
        <v>1276</v>
      </c>
      <c r="C70" s="174">
        <v>139500</v>
      </c>
      <c r="D70" s="174">
        <v>0</v>
      </c>
      <c r="E70" s="174">
        <v>0</v>
      </c>
      <c r="F70" s="174">
        <f t="shared" si="5"/>
        <v>139500</v>
      </c>
      <c r="G70" s="174">
        <v>25000</v>
      </c>
      <c r="H70" s="174">
        <v>0</v>
      </c>
      <c r="I70" s="174">
        <v>0</v>
      </c>
      <c r="J70" s="174">
        <f t="shared" si="6"/>
        <v>25000</v>
      </c>
      <c r="K70" s="174">
        <f t="shared" si="7"/>
        <v>164500</v>
      </c>
      <c r="L70" s="174">
        <f t="shared" si="8"/>
        <v>0</v>
      </c>
      <c r="M70" s="174">
        <f t="shared" si="9"/>
        <v>0</v>
      </c>
      <c r="N70" s="174">
        <f t="shared" si="10"/>
        <v>164500</v>
      </c>
      <c r="O70" s="81"/>
    </row>
    <row r="71" spans="2:15" ht="15" thickBot="1" x14ac:dyDescent="0.35">
      <c r="B71" s="179" t="s">
        <v>504</v>
      </c>
      <c r="C71" s="174">
        <v>0</v>
      </c>
      <c r="D71" s="174">
        <v>0</v>
      </c>
      <c r="E71" s="174">
        <v>0</v>
      </c>
      <c r="F71" s="174">
        <f t="shared" si="5"/>
        <v>0</v>
      </c>
      <c r="G71" s="174">
        <v>118500</v>
      </c>
      <c r="H71" s="174">
        <v>0</v>
      </c>
      <c r="I71" s="174">
        <v>0</v>
      </c>
      <c r="J71" s="174">
        <f t="shared" si="6"/>
        <v>118500</v>
      </c>
      <c r="K71" s="174">
        <f t="shared" si="7"/>
        <v>118500</v>
      </c>
      <c r="L71" s="174">
        <f t="shared" si="8"/>
        <v>0</v>
      </c>
      <c r="M71" s="174">
        <f t="shared" si="9"/>
        <v>0</v>
      </c>
      <c r="N71" s="174">
        <f t="shared" si="10"/>
        <v>118500</v>
      </c>
      <c r="O71" s="81"/>
    </row>
    <row r="72" spans="2:15" ht="15" thickBot="1" x14ac:dyDescent="0.35">
      <c r="B72" s="179" t="s">
        <v>505</v>
      </c>
      <c r="C72" s="174">
        <v>0</v>
      </c>
      <c r="D72" s="174">
        <v>0</v>
      </c>
      <c r="E72" s="174">
        <v>0</v>
      </c>
      <c r="F72" s="174">
        <f t="shared" si="5"/>
        <v>0</v>
      </c>
      <c r="G72" s="174">
        <v>467000</v>
      </c>
      <c r="H72" s="174">
        <v>0</v>
      </c>
      <c r="I72" s="174">
        <v>0</v>
      </c>
      <c r="J72" s="174">
        <f t="shared" si="6"/>
        <v>467000</v>
      </c>
      <c r="K72" s="174">
        <f t="shared" si="7"/>
        <v>467000</v>
      </c>
      <c r="L72" s="174">
        <f t="shared" si="8"/>
        <v>0</v>
      </c>
      <c r="M72" s="174">
        <f t="shared" si="9"/>
        <v>0</v>
      </c>
      <c r="N72" s="174">
        <f t="shared" si="10"/>
        <v>467000</v>
      </c>
      <c r="O72" s="81"/>
    </row>
    <row r="73" spans="2:15" ht="15" thickBot="1" x14ac:dyDescent="0.35">
      <c r="B73" s="179" t="s">
        <v>506</v>
      </c>
      <c r="C73" s="174">
        <v>2354600</v>
      </c>
      <c r="D73" s="174">
        <v>0</v>
      </c>
      <c r="E73" s="174">
        <v>0</v>
      </c>
      <c r="F73" s="174">
        <f t="shared" si="5"/>
        <v>2354600</v>
      </c>
      <c r="G73" s="174">
        <v>935300</v>
      </c>
      <c r="H73" s="174">
        <v>145939.79999999999</v>
      </c>
      <c r="I73" s="174">
        <v>186643.5</v>
      </c>
      <c r="J73" s="174">
        <f t="shared" si="6"/>
        <v>1267883.3</v>
      </c>
      <c r="K73" s="174">
        <f t="shared" si="7"/>
        <v>3289900</v>
      </c>
      <c r="L73" s="174">
        <f t="shared" si="8"/>
        <v>145939.79999999999</v>
      </c>
      <c r="M73" s="174">
        <f t="shared" si="9"/>
        <v>186643.5</v>
      </c>
      <c r="N73" s="174">
        <f t="shared" si="10"/>
        <v>3622483.3</v>
      </c>
      <c r="O73" s="81"/>
    </row>
    <row r="74" spans="2:15" ht="15" thickBot="1" x14ac:dyDescent="0.35">
      <c r="B74" s="179" t="s">
        <v>507</v>
      </c>
      <c r="C74" s="174">
        <v>0</v>
      </c>
      <c r="D74" s="174">
        <v>0</v>
      </c>
      <c r="E74" s="174">
        <v>0</v>
      </c>
      <c r="F74" s="174">
        <f t="shared" si="5"/>
        <v>0</v>
      </c>
      <c r="G74" s="174">
        <v>300000</v>
      </c>
      <c r="H74" s="174">
        <v>0</v>
      </c>
      <c r="I74" s="174">
        <v>0</v>
      </c>
      <c r="J74" s="174">
        <f t="shared" si="6"/>
        <v>300000</v>
      </c>
      <c r="K74" s="174">
        <f t="shared" si="7"/>
        <v>300000</v>
      </c>
      <c r="L74" s="174">
        <f t="shared" si="8"/>
        <v>0</v>
      </c>
      <c r="M74" s="174">
        <f t="shared" si="9"/>
        <v>0</v>
      </c>
      <c r="N74" s="174">
        <f t="shared" si="10"/>
        <v>300000</v>
      </c>
      <c r="O74" s="81"/>
    </row>
    <row r="75" spans="2:15" ht="15" thickBot="1" x14ac:dyDescent="0.35">
      <c r="B75" s="179" t="s">
        <v>508</v>
      </c>
      <c r="C75" s="174">
        <v>0</v>
      </c>
      <c r="D75" s="174">
        <v>0</v>
      </c>
      <c r="E75" s="174">
        <v>0</v>
      </c>
      <c r="F75" s="174">
        <f t="shared" si="5"/>
        <v>0</v>
      </c>
      <c r="G75" s="174">
        <v>1848500</v>
      </c>
      <c r="H75" s="174">
        <v>77500</v>
      </c>
      <c r="I75" s="174">
        <v>75000</v>
      </c>
      <c r="J75" s="174">
        <f t="shared" si="6"/>
        <v>2001000</v>
      </c>
      <c r="K75" s="174">
        <f t="shared" si="7"/>
        <v>1848500</v>
      </c>
      <c r="L75" s="174">
        <f t="shared" si="8"/>
        <v>77500</v>
      </c>
      <c r="M75" s="174">
        <f t="shared" si="9"/>
        <v>75000</v>
      </c>
      <c r="N75" s="174">
        <f t="shared" si="10"/>
        <v>2001000</v>
      </c>
      <c r="O75" s="81"/>
    </row>
    <row r="76" spans="2:15" ht="15" thickBot="1" x14ac:dyDescent="0.35">
      <c r="B76" s="179" t="s">
        <v>509</v>
      </c>
      <c r="C76" s="174">
        <v>0</v>
      </c>
      <c r="D76" s="174">
        <v>0</v>
      </c>
      <c r="E76" s="174">
        <v>0</v>
      </c>
      <c r="F76" s="174">
        <f t="shared" si="5"/>
        <v>0</v>
      </c>
      <c r="G76" s="174">
        <v>730220</v>
      </c>
      <c r="H76" s="174">
        <v>15507</v>
      </c>
      <c r="I76" s="174">
        <v>45762</v>
      </c>
      <c r="J76" s="174">
        <f t="shared" si="6"/>
        <v>791489</v>
      </c>
      <c r="K76" s="174">
        <f t="shared" si="7"/>
        <v>730220</v>
      </c>
      <c r="L76" s="174">
        <f t="shared" si="8"/>
        <v>15507</v>
      </c>
      <c r="M76" s="174">
        <f t="shared" si="9"/>
        <v>45762</v>
      </c>
      <c r="N76" s="174">
        <f t="shared" si="10"/>
        <v>791489</v>
      </c>
      <c r="O76" s="81"/>
    </row>
    <row r="77" spans="2:15" ht="15" thickBot="1" x14ac:dyDescent="0.35">
      <c r="B77" s="179" t="s">
        <v>510</v>
      </c>
      <c r="C77" s="174">
        <v>0</v>
      </c>
      <c r="D77" s="174">
        <v>0</v>
      </c>
      <c r="E77" s="174">
        <v>0</v>
      </c>
      <c r="F77" s="174">
        <f t="shared" si="5"/>
        <v>0</v>
      </c>
      <c r="G77" s="174">
        <v>1654560</v>
      </c>
      <c r="H77" s="174">
        <v>53211.9</v>
      </c>
      <c r="I77" s="174">
        <v>62225.3</v>
      </c>
      <c r="J77" s="174">
        <f t="shared" si="6"/>
        <v>1769997.2</v>
      </c>
      <c r="K77" s="174">
        <f t="shared" si="7"/>
        <v>1654560</v>
      </c>
      <c r="L77" s="174">
        <f t="shared" si="8"/>
        <v>53211.9</v>
      </c>
      <c r="M77" s="174">
        <f t="shared" si="9"/>
        <v>62225.3</v>
      </c>
      <c r="N77" s="174">
        <f t="shared" si="10"/>
        <v>1769997.2</v>
      </c>
      <c r="O77" s="81"/>
    </row>
    <row r="78" spans="2:15" ht="15" thickBot="1" x14ac:dyDescent="0.35">
      <c r="B78" s="179" t="s">
        <v>511</v>
      </c>
      <c r="C78" s="174">
        <v>0</v>
      </c>
      <c r="D78" s="174">
        <v>0</v>
      </c>
      <c r="E78" s="174">
        <v>0</v>
      </c>
      <c r="F78" s="174">
        <f t="shared" si="5"/>
        <v>0</v>
      </c>
      <c r="G78" s="174">
        <v>2378514.89</v>
      </c>
      <c r="H78" s="174">
        <v>76871</v>
      </c>
      <c r="I78" s="174">
        <v>787308</v>
      </c>
      <c r="J78" s="174">
        <f t="shared" si="6"/>
        <v>3242693.89</v>
      </c>
      <c r="K78" s="174">
        <f t="shared" si="7"/>
        <v>2378514.89</v>
      </c>
      <c r="L78" s="174">
        <f t="shared" si="8"/>
        <v>76871</v>
      </c>
      <c r="M78" s="174">
        <f t="shared" si="9"/>
        <v>787308</v>
      </c>
      <c r="N78" s="174">
        <f t="shared" si="10"/>
        <v>3242693.89</v>
      </c>
      <c r="O78" s="81"/>
    </row>
    <row r="79" spans="2:15" ht="15" thickBot="1" x14ac:dyDescent="0.35">
      <c r="B79" s="179" t="s">
        <v>512</v>
      </c>
      <c r="C79" s="174">
        <v>0</v>
      </c>
      <c r="D79" s="174">
        <v>0</v>
      </c>
      <c r="E79" s="174">
        <v>0</v>
      </c>
      <c r="F79" s="174">
        <f t="shared" si="5"/>
        <v>0</v>
      </c>
      <c r="G79" s="174">
        <v>7400</v>
      </c>
      <c r="H79" s="174">
        <v>0</v>
      </c>
      <c r="I79" s="174">
        <v>0</v>
      </c>
      <c r="J79" s="174">
        <f t="shared" si="6"/>
        <v>7400</v>
      </c>
      <c r="K79" s="174">
        <f t="shared" si="7"/>
        <v>7400</v>
      </c>
      <c r="L79" s="174">
        <f t="shared" si="8"/>
        <v>0</v>
      </c>
      <c r="M79" s="174">
        <f t="shared" si="9"/>
        <v>0</v>
      </c>
      <c r="N79" s="174">
        <f t="shared" si="10"/>
        <v>7400</v>
      </c>
      <c r="O79" s="81"/>
    </row>
    <row r="80" spans="2:15" ht="15" thickBot="1" x14ac:dyDescent="0.35">
      <c r="B80" s="179" t="s">
        <v>513</v>
      </c>
      <c r="C80" s="174">
        <v>93100</v>
      </c>
      <c r="D80" s="174">
        <v>0</v>
      </c>
      <c r="E80" s="174">
        <v>0</v>
      </c>
      <c r="F80" s="174">
        <f t="shared" si="5"/>
        <v>93100</v>
      </c>
      <c r="G80" s="174">
        <v>1348600</v>
      </c>
      <c r="H80" s="174">
        <v>14597.44</v>
      </c>
      <c r="I80" s="174">
        <v>42541.32</v>
      </c>
      <c r="J80" s="174">
        <f t="shared" si="6"/>
        <v>1405738.76</v>
      </c>
      <c r="K80" s="174">
        <f t="shared" si="7"/>
        <v>1441700</v>
      </c>
      <c r="L80" s="174">
        <f t="shared" si="8"/>
        <v>14597.44</v>
      </c>
      <c r="M80" s="174">
        <f t="shared" si="9"/>
        <v>42541.32</v>
      </c>
      <c r="N80" s="174">
        <f t="shared" si="10"/>
        <v>1498838.76</v>
      </c>
      <c r="O80" s="81"/>
    </row>
    <row r="81" spans="2:15" ht="15" thickBot="1" x14ac:dyDescent="0.35">
      <c r="B81" s="179" t="s">
        <v>1275</v>
      </c>
      <c r="C81" s="174">
        <v>0</v>
      </c>
      <c r="D81" s="174">
        <v>0</v>
      </c>
      <c r="E81" s="174">
        <v>0</v>
      </c>
      <c r="F81" s="174">
        <f t="shared" si="5"/>
        <v>0</v>
      </c>
      <c r="G81" s="174">
        <v>9118</v>
      </c>
      <c r="H81" s="174">
        <v>0</v>
      </c>
      <c r="I81" s="174">
        <v>0</v>
      </c>
      <c r="J81" s="174">
        <f t="shared" si="6"/>
        <v>9118</v>
      </c>
      <c r="K81" s="174">
        <f t="shared" si="7"/>
        <v>9118</v>
      </c>
      <c r="L81" s="174">
        <f t="shared" si="8"/>
        <v>0</v>
      </c>
      <c r="M81" s="174">
        <f t="shared" si="9"/>
        <v>0</v>
      </c>
      <c r="N81" s="174">
        <f t="shared" si="10"/>
        <v>9118</v>
      </c>
      <c r="O81" s="81"/>
    </row>
    <row r="82" spans="2:15" ht="15" thickBot="1" x14ac:dyDescent="0.35">
      <c r="B82" s="177" t="s">
        <v>17</v>
      </c>
      <c r="C82" s="178">
        <f>SUM(C49:C81)</f>
        <v>40921770</v>
      </c>
      <c r="D82" s="178">
        <f t="shared" ref="D82:N82" si="11">SUM(D49:D81)</f>
        <v>0</v>
      </c>
      <c r="E82" s="178">
        <f t="shared" si="11"/>
        <v>208325</v>
      </c>
      <c r="F82" s="178">
        <f t="shared" si="11"/>
        <v>41130095</v>
      </c>
      <c r="G82" s="178">
        <f t="shared" si="11"/>
        <v>16807722.890000001</v>
      </c>
      <c r="H82" s="178">
        <f t="shared" si="11"/>
        <v>910887.14</v>
      </c>
      <c r="I82" s="178">
        <f t="shared" si="11"/>
        <v>2717969.1199999996</v>
      </c>
      <c r="J82" s="178">
        <f t="shared" si="11"/>
        <v>20436579.150000002</v>
      </c>
      <c r="K82" s="178">
        <f t="shared" si="11"/>
        <v>57729492.890000001</v>
      </c>
      <c r="L82" s="178">
        <f t="shared" si="11"/>
        <v>910887.14</v>
      </c>
      <c r="M82" s="178">
        <f t="shared" si="11"/>
        <v>2926294.1199999996</v>
      </c>
      <c r="N82" s="178">
        <f t="shared" si="11"/>
        <v>61566674.149999999</v>
      </c>
    </row>
    <row r="84" spans="2:15" x14ac:dyDescent="0.3">
      <c r="F84" s="449"/>
      <c r="G84" s="449"/>
      <c r="H84" s="449"/>
      <c r="I84" s="449"/>
      <c r="J84" s="449"/>
      <c r="K84" s="449"/>
      <c r="L84" s="449"/>
      <c r="M84" s="449"/>
      <c r="N84" s="449"/>
    </row>
    <row r="85" spans="2:15" ht="16.2" x14ac:dyDescent="0.3">
      <c r="B85" s="25" t="s">
        <v>525</v>
      </c>
      <c r="F85" s="449"/>
      <c r="G85" s="449"/>
      <c r="H85" s="449"/>
      <c r="I85" s="449"/>
      <c r="J85" s="449"/>
      <c r="K85" s="449"/>
      <c r="L85" s="449"/>
      <c r="M85" s="449"/>
      <c r="N85" s="449"/>
    </row>
    <row r="86" spans="2:15" ht="15" thickBot="1" x14ac:dyDescent="0.35">
      <c r="C86" s="451"/>
      <c r="D86" s="451"/>
      <c r="E86" s="451"/>
      <c r="F86" s="452"/>
      <c r="G86" s="452"/>
      <c r="H86" s="452"/>
      <c r="I86" s="449"/>
      <c r="J86" s="449"/>
      <c r="K86" s="449"/>
      <c r="L86" s="449"/>
      <c r="M86" s="449"/>
      <c r="N86" s="449"/>
    </row>
    <row r="87" spans="2:15" ht="15" thickBot="1" x14ac:dyDescent="0.35">
      <c r="B87" s="537" t="s">
        <v>0</v>
      </c>
      <c r="C87" s="647" t="s">
        <v>528</v>
      </c>
      <c r="D87" s="648"/>
      <c r="E87" s="648"/>
      <c r="F87" s="648"/>
      <c r="G87" s="648"/>
      <c r="H87" s="649"/>
    </row>
    <row r="88" spans="2:15" ht="24.6" thickBot="1" x14ac:dyDescent="0.35">
      <c r="B88" s="637"/>
      <c r="C88" s="180" t="s">
        <v>108</v>
      </c>
      <c r="D88" s="180" t="s">
        <v>526</v>
      </c>
      <c r="E88" s="180" t="s">
        <v>527</v>
      </c>
      <c r="F88" s="180" t="s">
        <v>17</v>
      </c>
      <c r="G88" s="450" t="s">
        <v>1278</v>
      </c>
      <c r="H88" s="450" t="s">
        <v>1279</v>
      </c>
    </row>
    <row r="89" spans="2:15" ht="15" thickBot="1" x14ac:dyDescent="0.35">
      <c r="B89" s="179" t="s">
        <v>483</v>
      </c>
      <c r="C89" s="453">
        <v>1443050</v>
      </c>
      <c r="D89" s="453">
        <v>84105</v>
      </c>
      <c r="E89" s="453">
        <v>564907</v>
      </c>
      <c r="F89" s="454">
        <f>C89+D89+E89</f>
        <v>2092062</v>
      </c>
      <c r="G89" s="453">
        <v>430342.5</v>
      </c>
      <c r="H89" s="453">
        <f>F89-G89</f>
        <v>1661719.5</v>
      </c>
      <c r="I89" s="148"/>
      <c r="J89" s="346"/>
      <c r="K89" s="346"/>
      <c r="L89" s="346"/>
      <c r="M89" s="346"/>
      <c r="N89" s="346"/>
    </row>
    <row r="90" spans="2:15" ht="15" thickBot="1" x14ac:dyDescent="0.35">
      <c r="B90" s="179" t="s">
        <v>484</v>
      </c>
      <c r="C90" s="453">
        <v>2915000</v>
      </c>
      <c r="D90" s="453">
        <v>100400</v>
      </c>
      <c r="E90" s="453">
        <v>625600</v>
      </c>
      <c r="F90" s="454">
        <f t="shared" ref="F90:F121" si="12">C90+D90+E90</f>
        <v>3641000</v>
      </c>
      <c r="G90" s="453">
        <v>0</v>
      </c>
      <c r="H90" s="453">
        <f t="shared" ref="H90:H121" si="13">F90-G90</f>
        <v>3641000</v>
      </c>
      <c r="I90" s="148"/>
      <c r="J90" s="346"/>
      <c r="K90" s="346"/>
      <c r="L90" s="346"/>
      <c r="M90" s="346"/>
      <c r="N90" s="346"/>
    </row>
    <row r="91" spans="2:15" ht="15" thickBot="1" x14ac:dyDescent="0.35">
      <c r="B91" s="179" t="s">
        <v>485</v>
      </c>
      <c r="C91" s="453">
        <v>311406</v>
      </c>
      <c r="D91" s="453">
        <v>860</v>
      </c>
      <c r="E91" s="453">
        <v>0</v>
      </c>
      <c r="F91" s="454">
        <f t="shared" si="12"/>
        <v>312266</v>
      </c>
      <c r="G91" s="455">
        <v>0</v>
      </c>
      <c r="H91" s="453">
        <f t="shared" si="13"/>
        <v>312266</v>
      </c>
      <c r="I91" s="148"/>
      <c r="J91" s="346"/>
      <c r="K91" s="346"/>
      <c r="L91" s="346"/>
      <c r="M91" s="346"/>
      <c r="N91" s="346"/>
    </row>
    <row r="92" spans="2:15" ht="15" thickBot="1" x14ac:dyDescent="0.35">
      <c r="B92" s="179" t="s">
        <v>486</v>
      </c>
      <c r="C92" s="453">
        <v>2584000</v>
      </c>
      <c r="D92" s="453">
        <v>580200</v>
      </c>
      <c r="E92" s="453">
        <v>215700</v>
      </c>
      <c r="F92" s="454">
        <f t="shared" si="12"/>
        <v>3379900</v>
      </c>
      <c r="G92" s="453">
        <v>0</v>
      </c>
      <c r="H92" s="453">
        <f t="shared" si="13"/>
        <v>3379900</v>
      </c>
      <c r="I92" s="148"/>
      <c r="J92" s="346"/>
      <c r="K92" s="346"/>
      <c r="L92" s="346"/>
      <c r="M92" s="346"/>
      <c r="N92" s="346"/>
    </row>
    <row r="93" spans="2:15" ht="15" thickBot="1" x14ac:dyDescent="0.35">
      <c r="B93" s="179" t="s">
        <v>487</v>
      </c>
      <c r="C93" s="453">
        <v>4017240</v>
      </c>
      <c r="D93" s="453">
        <v>0</v>
      </c>
      <c r="E93" s="453">
        <v>452000</v>
      </c>
      <c r="F93" s="454">
        <f t="shared" si="12"/>
        <v>4469240</v>
      </c>
      <c r="G93" s="453">
        <v>2284240</v>
      </c>
      <c r="H93" s="453">
        <f t="shared" si="13"/>
        <v>2185000</v>
      </c>
      <c r="I93" s="148"/>
      <c r="J93" s="346"/>
      <c r="K93" s="346"/>
      <c r="L93" s="346"/>
      <c r="M93" s="346"/>
      <c r="N93" s="346"/>
    </row>
    <row r="94" spans="2:15" ht="15" thickBot="1" x14ac:dyDescent="0.35">
      <c r="B94" s="179" t="s">
        <v>488</v>
      </c>
      <c r="C94" s="453">
        <v>273700</v>
      </c>
      <c r="D94" s="453">
        <v>0</v>
      </c>
      <c r="E94" s="453">
        <v>0</v>
      </c>
      <c r="F94" s="454">
        <f t="shared" si="12"/>
        <v>273700</v>
      </c>
      <c r="G94" s="453">
        <v>0</v>
      </c>
      <c r="H94" s="453">
        <f t="shared" si="13"/>
        <v>273700</v>
      </c>
      <c r="I94" s="148"/>
      <c r="J94" s="346"/>
      <c r="K94" s="346"/>
      <c r="L94" s="346"/>
      <c r="M94" s="346"/>
      <c r="N94" s="346"/>
    </row>
    <row r="95" spans="2:15" ht="15" thickBot="1" x14ac:dyDescent="0.35">
      <c r="B95" s="179" t="s">
        <v>489</v>
      </c>
      <c r="C95" s="453">
        <v>3686705</v>
      </c>
      <c r="D95" s="453">
        <v>202816.4</v>
      </c>
      <c r="E95" s="453">
        <v>258572.2</v>
      </c>
      <c r="F95" s="454">
        <f t="shared" si="12"/>
        <v>4148093.6</v>
      </c>
      <c r="G95" s="453">
        <v>0</v>
      </c>
      <c r="H95" s="453">
        <f t="shared" si="13"/>
        <v>4148093.6</v>
      </c>
      <c r="I95" s="148"/>
      <c r="J95" s="346"/>
      <c r="K95" s="346"/>
      <c r="L95" s="346"/>
      <c r="M95" s="346"/>
      <c r="N95" s="346"/>
    </row>
    <row r="96" spans="2:15" ht="15" thickBot="1" x14ac:dyDescent="0.35">
      <c r="B96" s="179" t="s">
        <v>490</v>
      </c>
      <c r="C96" s="453">
        <v>223020</v>
      </c>
      <c r="D96" s="453">
        <v>0</v>
      </c>
      <c r="E96" s="453">
        <v>0</v>
      </c>
      <c r="F96" s="454">
        <f t="shared" si="12"/>
        <v>223020</v>
      </c>
      <c r="G96" s="453">
        <v>0</v>
      </c>
      <c r="H96" s="453">
        <f t="shared" si="13"/>
        <v>223020</v>
      </c>
      <c r="I96" s="148"/>
      <c r="J96" s="346"/>
      <c r="K96" s="346"/>
      <c r="L96" s="346"/>
      <c r="M96" s="346"/>
      <c r="N96" s="346"/>
    </row>
    <row r="97" spans="2:14" ht="15" thickBot="1" x14ac:dyDescent="0.35">
      <c r="B97" s="179" t="s">
        <v>491</v>
      </c>
      <c r="C97" s="453">
        <v>3056000</v>
      </c>
      <c r="D97" s="453">
        <v>64000</v>
      </c>
      <c r="E97" s="453">
        <v>0</v>
      </c>
      <c r="F97" s="454">
        <f t="shared" si="12"/>
        <v>3120000</v>
      </c>
      <c r="G97" s="453">
        <v>0</v>
      </c>
      <c r="H97" s="453">
        <f t="shared" si="13"/>
        <v>3120000</v>
      </c>
      <c r="I97" s="148"/>
      <c r="J97" s="346"/>
      <c r="K97" s="346"/>
      <c r="L97" s="346"/>
      <c r="M97" s="346"/>
      <c r="N97" s="346"/>
    </row>
    <row r="98" spans="2:14" ht="15" thickBot="1" x14ac:dyDescent="0.35">
      <c r="B98" s="179" t="s">
        <v>492</v>
      </c>
      <c r="C98" s="453">
        <v>714868</v>
      </c>
      <c r="D98" s="453">
        <v>30278.5</v>
      </c>
      <c r="E98" s="453">
        <v>0</v>
      </c>
      <c r="F98" s="454">
        <f t="shared" si="12"/>
        <v>745146.5</v>
      </c>
      <c r="G98" s="453">
        <v>0</v>
      </c>
      <c r="H98" s="453">
        <f t="shared" si="13"/>
        <v>745146.5</v>
      </c>
      <c r="I98" s="148"/>
      <c r="J98" s="346"/>
      <c r="K98" s="346"/>
      <c r="L98" s="346"/>
      <c r="M98" s="346"/>
      <c r="N98" s="346"/>
    </row>
    <row r="99" spans="2:14" ht="15" thickBot="1" x14ac:dyDescent="0.35">
      <c r="B99" s="179" t="s">
        <v>493</v>
      </c>
      <c r="C99" s="453">
        <v>7680000</v>
      </c>
      <c r="D99" s="453">
        <v>0</v>
      </c>
      <c r="E99" s="453">
        <v>0</v>
      </c>
      <c r="F99" s="454">
        <f t="shared" si="12"/>
        <v>7680000</v>
      </c>
      <c r="G99" s="453">
        <v>0</v>
      </c>
      <c r="H99" s="453">
        <f t="shared" si="13"/>
        <v>7680000</v>
      </c>
      <c r="I99" s="148"/>
      <c r="J99" s="346"/>
      <c r="K99" s="346"/>
      <c r="L99" s="346"/>
      <c r="M99" s="346"/>
      <c r="N99" s="346"/>
    </row>
    <row r="100" spans="2:14" ht="15" thickBot="1" x14ac:dyDescent="0.35">
      <c r="B100" s="179" t="s">
        <v>494</v>
      </c>
      <c r="C100" s="453">
        <v>134181</v>
      </c>
      <c r="D100" s="453">
        <v>0</v>
      </c>
      <c r="E100" s="453">
        <v>0</v>
      </c>
      <c r="F100" s="454">
        <f t="shared" si="12"/>
        <v>134181</v>
      </c>
      <c r="G100" s="453">
        <v>24581</v>
      </c>
      <c r="H100" s="453">
        <f t="shared" si="13"/>
        <v>109600</v>
      </c>
      <c r="I100" s="148"/>
      <c r="J100" s="346"/>
      <c r="K100" s="346"/>
      <c r="L100" s="346"/>
      <c r="M100" s="346"/>
      <c r="N100" s="346"/>
    </row>
    <row r="101" spans="2:14" ht="15" thickBot="1" x14ac:dyDescent="0.35">
      <c r="B101" s="179" t="s">
        <v>495</v>
      </c>
      <c r="C101" s="453">
        <v>720750</v>
      </c>
      <c r="D101" s="453">
        <v>0</v>
      </c>
      <c r="E101" s="453">
        <v>0</v>
      </c>
      <c r="F101" s="454">
        <f t="shared" si="12"/>
        <v>720750</v>
      </c>
      <c r="G101" s="453">
        <v>0</v>
      </c>
      <c r="H101" s="453">
        <f t="shared" si="13"/>
        <v>720750</v>
      </c>
      <c r="I101" s="148"/>
      <c r="J101" s="346"/>
      <c r="K101" s="346"/>
      <c r="L101" s="346"/>
      <c r="M101" s="346"/>
      <c r="N101" s="346"/>
    </row>
    <row r="102" spans="2:14" ht="15" thickBot="1" x14ac:dyDescent="0.35">
      <c r="B102" s="179" t="s">
        <v>496</v>
      </c>
      <c r="C102" s="453">
        <v>91200</v>
      </c>
      <c r="D102" s="453">
        <v>9000</v>
      </c>
      <c r="E102" s="453">
        <v>5400</v>
      </c>
      <c r="F102" s="454">
        <f t="shared" si="12"/>
        <v>105600</v>
      </c>
      <c r="G102" s="453">
        <v>0</v>
      </c>
      <c r="H102" s="453">
        <f t="shared" si="13"/>
        <v>105600</v>
      </c>
      <c r="I102" s="148"/>
      <c r="J102" s="346"/>
      <c r="K102" s="346"/>
      <c r="L102" s="346"/>
      <c r="M102" s="346"/>
      <c r="N102" s="346"/>
    </row>
    <row r="103" spans="2:14" ht="15" thickBot="1" x14ac:dyDescent="0.35">
      <c r="B103" s="179" t="s">
        <v>497</v>
      </c>
      <c r="C103" s="453">
        <v>1776600.56</v>
      </c>
      <c r="D103" s="453">
        <v>0</v>
      </c>
      <c r="E103" s="453">
        <v>118900</v>
      </c>
      <c r="F103" s="454">
        <f t="shared" si="12"/>
        <v>1895500.56</v>
      </c>
      <c r="G103" s="453">
        <v>1585850</v>
      </c>
      <c r="H103" s="453">
        <f t="shared" si="13"/>
        <v>309650.56000000006</v>
      </c>
      <c r="I103" s="148"/>
      <c r="J103" s="346"/>
      <c r="K103" s="346"/>
      <c r="L103" s="346"/>
      <c r="M103" s="346"/>
      <c r="N103" s="346"/>
    </row>
    <row r="104" spans="2:14" ht="15" thickBot="1" x14ac:dyDescent="0.35">
      <c r="B104" s="179" t="s">
        <v>498</v>
      </c>
      <c r="C104" s="453">
        <v>198246500</v>
      </c>
      <c r="D104" s="453">
        <v>1657500</v>
      </c>
      <c r="E104" s="453">
        <v>6545000</v>
      </c>
      <c r="F104" s="454">
        <f t="shared" si="12"/>
        <v>206449000</v>
      </c>
      <c r="G104" s="453">
        <v>185241500</v>
      </c>
      <c r="H104" s="453">
        <f t="shared" si="13"/>
        <v>21207500</v>
      </c>
      <c r="I104" s="148"/>
      <c r="J104" s="346"/>
      <c r="K104" s="346"/>
      <c r="L104" s="346"/>
      <c r="M104" s="346"/>
      <c r="N104" s="346"/>
    </row>
    <row r="105" spans="2:14" ht="15" thickBot="1" x14ac:dyDescent="0.35">
      <c r="B105" s="179" t="s">
        <v>499</v>
      </c>
      <c r="C105" s="453">
        <v>8400</v>
      </c>
      <c r="D105" s="453">
        <v>331500</v>
      </c>
      <c r="E105" s="453">
        <v>2509600</v>
      </c>
      <c r="F105" s="454">
        <f t="shared" si="12"/>
        <v>2849500</v>
      </c>
      <c r="G105" s="453">
        <v>910000</v>
      </c>
      <c r="H105" s="453">
        <f t="shared" si="13"/>
        <v>1939500</v>
      </c>
      <c r="I105" s="148"/>
      <c r="J105" s="346"/>
      <c r="K105" s="346"/>
      <c r="L105" s="346"/>
      <c r="M105" s="346"/>
      <c r="N105" s="346"/>
    </row>
    <row r="106" spans="2:14" ht="15" thickBot="1" x14ac:dyDescent="0.35">
      <c r="B106" s="179" t="s">
        <v>500</v>
      </c>
      <c r="C106" s="453">
        <v>312000</v>
      </c>
      <c r="D106" s="453">
        <v>0</v>
      </c>
      <c r="E106" s="453">
        <v>6600</v>
      </c>
      <c r="F106" s="454">
        <f t="shared" si="12"/>
        <v>318600</v>
      </c>
      <c r="G106" s="453">
        <v>0</v>
      </c>
      <c r="H106" s="453">
        <f t="shared" si="13"/>
        <v>318600</v>
      </c>
      <c r="I106" s="148"/>
      <c r="J106" s="346"/>
      <c r="K106" s="346"/>
      <c r="L106" s="346"/>
      <c r="M106" s="346"/>
      <c r="N106" s="346"/>
    </row>
    <row r="107" spans="2:14" ht="15" thickBot="1" x14ac:dyDescent="0.35">
      <c r="B107" s="179" t="s">
        <v>501</v>
      </c>
      <c r="C107" s="453">
        <v>15776000</v>
      </c>
      <c r="D107" s="453">
        <v>647700</v>
      </c>
      <c r="E107" s="453">
        <v>160650</v>
      </c>
      <c r="F107" s="454">
        <f t="shared" si="12"/>
        <v>16584350</v>
      </c>
      <c r="G107" s="453">
        <v>0</v>
      </c>
      <c r="H107" s="453">
        <f t="shared" si="13"/>
        <v>16584350</v>
      </c>
      <c r="I107" s="148"/>
      <c r="J107" s="346"/>
      <c r="K107" s="346"/>
      <c r="L107" s="346"/>
      <c r="M107" s="346"/>
      <c r="N107" s="346"/>
    </row>
    <row r="108" spans="2:14" ht="15" thickBot="1" x14ac:dyDescent="0.35">
      <c r="B108" s="179" t="s">
        <v>502</v>
      </c>
      <c r="C108" s="453">
        <v>2170100</v>
      </c>
      <c r="D108" s="453">
        <v>0</v>
      </c>
      <c r="E108" s="453">
        <v>0</v>
      </c>
      <c r="F108" s="454">
        <f t="shared" si="12"/>
        <v>2170100</v>
      </c>
      <c r="G108" s="453">
        <v>1935200</v>
      </c>
      <c r="H108" s="453">
        <f t="shared" si="13"/>
        <v>234900</v>
      </c>
      <c r="I108" s="148"/>
      <c r="J108" s="346"/>
      <c r="K108" s="346"/>
      <c r="L108" s="346"/>
      <c r="M108" s="346"/>
      <c r="N108" s="346"/>
    </row>
    <row r="109" spans="2:14" ht="15" thickBot="1" x14ac:dyDescent="0.35">
      <c r="B109" s="179" t="s">
        <v>503</v>
      </c>
      <c r="C109" s="453">
        <v>4045000</v>
      </c>
      <c r="D109" s="453">
        <v>1233400</v>
      </c>
      <c r="E109" s="453">
        <v>2935800</v>
      </c>
      <c r="F109" s="454">
        <f t="shared" si="12"/>
        <v>8214200</v>
      </c>
      <c r="G109" s="453">
        <v>195000</v>
      </c>
      <c r="H109" s="453">
        <f t="shared" si="13"/>
        <v>8019200</v>
      </c>
      <c r="I109" s="148"/>
      <c r="J109" s="346"/>
      <c r="K109" s="346"/>
      <c r="L109" s="346"/>
      <c r="M109" s="346"/>
      <c r="N109" s="346"/>
    </row>
    <row r="110" spans="2:14" ht="15" thickBot="1" x14ac:dyDescent="0.35">
      <c r="B110" s="179" t="s">
        <v>1277</v>
      </c>
      <c r="C110" s="453">
        <v>861450</v>
      </c>
      <c r="D110" s="453">
        <v>0</v>
      </c>
      <c r="E110" s="453">
        <v>0</v>
      </c>
      <c r="F110" s="454">
        <f t="shared" si="12"/>
        <v>861450</v>
      </c>
      <c r="G110" s="453">
        <v>711450</v>
      </c>
      <c r="H110" s="453">
        <f t="shared" si="13"/>
        <v>150000</v>
      </c>
      <c r="I110" s="148"/>
      <c r="J110" s="346"/>
      <c r="K110" s="346"/>
      <c r="L110" s="346"/>
      <c r="M110" s="346"/>
      <c r="N110" s="346"/>
    </row>
    <row r="111" spans="2:14" ht="15" thickBot="1" x14ac:dyDescent="0.35">
      <c r="B111" s="179" t="s">
        <v>504</v>
      </c>
      <c r="C111" s="453">
        <v>1066500</v>
      </c>
      <c r="D111" s="453">
        <v>0</v>
      </c>
      <c r="E111" s="453">
        <v>0</v>
      </c>
      <c r="F111" s="454">
        <f t="shared" si="12"/>
        <v>1066500</v>
      </c>
      <c r="G111" s="453">
        <v>0</v>
      </c>
      <c r="H111" s="453">
        <f t="shared" si="13"/>
        <v>1066500</v>
      </c>
      <c r="I111" s="148"/>
      <c r="J111" s="346"/>
      <c r="K111" s="346"/>
      <c r="L111" s="346"/>
      <c r="M111" s="346"/>
      <c r="N111" s="346"/>
    </row>
    <row r="112" spans="2:14" ht="15" thickBot="1" x14ac:dyDescent="0.35">
      <c r="B112" s="179" t="s">
        <v>505</v>
      </c>
      <c r="C112" s="453">
        <v>3736000</v>
      </c>
      <c r="D112" s="453">
        <v>0</v>
      </c>
      <c r="E112" s="453">
        <v>0</v>
      </c>
      <c r="F112" s="454">
        <f t="shared" si="12"/>
        <v>3736000</v>
      </c>
      <c r="G112" s="453">
        <v>0</v>
      </c>
      <c r="H112" s="453">
        <f t="shared" si="13"/>
        <v>3736000</v>
      </c>
      <c r="I112" s="148"/>
      <c r="J112" s="346"/>
      <c r="K112" s="346"/>
      <c r="L112" s="346"/>
      <c r="M112" s="346"/>
      <c r="N112" s="346"/>
    </row>
    <row r="113" spans="2:14" ht="15" thickBot="1" x14ac:dyDescent="0.35">
      <c r="B113" s="179" t="s">
        <v>506</v>
      </c>
      <c r="C113" s="453">
        <v>32050040</v>
      </c>
      <c r="D113" s="453">
        <v>2538660</v>
      </c>
      <c r="E113" s="453">
        <v>3246840</v>
      </c>
      <c r="F113" s="454">
        <f t="shared" si="12"/>
        <v>37835540</v>
      </c>
      <c r="G113" s="453">
        <v>15775820</v>
      </c>
      <c r="H113" s="453">
        <f t="shared" si="13"/>
        <v>22059720</v>
      </c>
      <c r="I113" s="148"/>
      <c r="J113" s="346"/>
      <c r="K113" s="346"/>
      <c r="L113" s="346"/>
      <c r="M113" s="346"/>
      <c r="N113" s="346"/>
    </row>
    <row r="114" spans="2:14" ht="15" thickBot="1" x14ac:dyDescent="0.35">
      <c r="B114" s="179" t="s">
        <v>507</v>
      </c>
      <c r="C114" s="453">
        <v>2100000</v>
      </c>
      <c r="D114" s="453">
        <v>0</v>
      </c>
      <c r="E114" s="453">
        <v>0</v>
      </c>
      <c r="F114" s="454">
        <f t="shared" si="12"/>
        <v>2100000</v>
      </c>
      <c r="G114" s="453">
        <v>0</v>
      </c>
      <c r="H114" s="453">
        <f t="shared" si="13"/>
        <v>2100000</v>
      </c>
      <c r="I114" s="148"/>
      <c r="J114" s="346"/>
      <c r="K114" s="346"/>
      <c r="L114" s="346"/>
      <c r="M114" s="346"/>
      <c r="N114" s="346"/>
    </row>
    <row r="115" spans="2:14" ht="15" thickBot="1" x14ac:dyDescent="0.35">
      <c r="B115" s="179" t="s">
        <v>508</v>
      </c>
      <c r="C115" s="453">
        <v>12939500</v>
      </c>
      <c r="D115" s="453">
        <v>542500</v>
      </c>
      <c r="E115" s="453">
        <v>525000</v>
      </c>
      <c r="F115" s="454">
        <f t="shared" si="12"/>
        <v>14007000</v>
      </c>
      <c r="G115" s="453">
        <v>0</v>
      </c>
      <c r="H115" s="453">
        <f t="shared" si="13"/>
        <v>14007000</v>
      </c>
      <c r="I115" s="148"/>
      <c r="J115" s="346"/>
      <c r="K115" s="346"/>
      <c r="L115" s="346"/>
      <c r="M115" s="346"/>
      <c r="N115" s="346"/>
    </row>
    <row r="116" spans="2:14" ht="15" thickBot="1" x14ac:dyDescent="0.35">
      <c r="B116" s="179" t="s">
        <v>509</v>
      </c>
      <c r="C116" s="453">
        <v>5695716</v>
      </c>
      <c r="D116" s="453">
        <v>120550.382</v>
      </c>
      <c r="E116" s="453">
        <v>355750.72899999999</v>
      </c>
      <c r="F116" s="454">
        <f t="shared" si="12"/>
        <v>6172017.1110000005</v>
      </c>
      <c r="G116" s="453">
        <v>0</v>
      </c>
      <c r="H116" s="453">
        <f t="shared" si="13"/>
        <v>6172017.1110000005</v>
      </c>
      <c r="I116" s="148"/>
      <c r="J116" s="346"/>
      <c r="K116" s="346"/>
      <c r="L116" s="346"/>
      <c r="M116" s="346"/>
      <c r="N116" s="346"/>
    </row>
    <row r="117" spans="2:14" ht="15" thickBot="1" x14ac:dyDescent="0.35">
      <c r="B117" s="179" t="s">
        <v>510</v>
      </c>
      <c r="C117" s="453">
        <v>9596448</v>
      </c>
      <c r="D117" s="453">
        <v>342751.37699999998</v>
      </c>
      <c r="E117" s="453">
        <v>362773.5</v>
      </c>
      <c r="F117" s="454">
        <f t="shared" si="12"/>
        <v>10301972.877</v>
      </c>
      <c r="G117" s="453">
        <v>0</v>
      </c>
      <c r="H117" s="453">
        <f t="shared" si="13"/>
        <v>10301972.877</v>
      </c>
      <c r="I117" s="148"/>
      <c r="J117" s="346"/>
      <c r="K117" s="346"/>
      <c r="L117" s="346"/>
      <c r="M117" s="346"/>
      <c r="N117" s="346"/>
    </row>
    <row r="118" spans="2:14" ht="15" thickBot="1" x14ac:dyDescent="0.35">
      <c r="B118" s="179" t="s">
        <v>511</v>
      </c>
      <c r="C118" s="453">
        <v>20217376.565000001</v>
      </c>
      <c r="D118" s="453">
        <v>653403.5</v>
      </c>
      <c r="E118" s="453">
        <v>6692118</v>
      </c>
      <c r="F118" s="454">
        <f t="shared" si="12"/>
        <v>27562898.065000001</v>
      </c>
      <c r="G118" s="453">
        <v>0</v>
      </c>
      <c r="H118" s="453">
        <f t="shared" si="13"/>
        <v>27562898.065000001</v>
      </c>
      <c r="I118" s="148"/>
      <c r="J118" s="346"/>
      <c r="K118" s="346"/>
      <c r="L118" s="346"/>
      <c r="M118" s="346"/>
      <c r="N118" s="346"/>
    </row>
    <row r="119" spans="2:14" ht="15" thickBot="1" x14ac:dyDescent="0.35">
      <c r="B119" s="179" t="s">
        <v>512</v>
      </c>
      <c r="C119" s="453">
        <v>104340</v>
      </c>
      <c r="D119" s="453">
        <v>0</v>
      </c>
      <c r="E119" s="453">
        <v>0</v>
      </c>
      <c r="F119" s="454">
        <f t="shared" si="12"/>
        <v>104340</v>
      </c>
      <c r="G119" s="453">
        <v>0</v>
      </c>
      <c r="H119" s="453">
        <f t="shared" si="13"/>
        <v>104340</v>
      </c>
      <c r="I119" s="148"/>
      <c r="J119" s="346"/>
      <c r="K119" s="346"/>
      <c r="L119" s="346"/>
      <c r="M119" s="346"/>
      <c r="N119" s="346"/>
    </row>
    <row r="120" spans="2:14" ht="15" thickBot="1" x14ac:dyDescent="0.35">
      <c r="B120" s="179" t="s">
        <v>513</v>
      </c>
      <c r="C120" s="453">
        <v>13658640</v>
      </c>
      <c r="D120" s="453">
        <v>141979.28</v>
      </c>
      <c r="E120" s="453">
        <v>413770.223</v>
      </c>
      <c r="F120" s="454">
        <f t="shared" si="12"/>
        <v>14214389.502999999</v>
      </c>
      <c r="G120" s="453">
        <v>577220</v>
      </c>
      <c r="H120" s="453">
        <f t="shared" si="13"/>
        <v>13637169.502999999</v>
      </c>
      <c r="I120" s="148"/>
      <c r="J120" s="346"/>
      <c r="K120" s="346"/>
      <c r="L120" s="346"/>
      <c r="M120" s="346"/>
      <c r="N120" s="346"/>
    </row>
    <row r="121" spans="2:14" ht="15" thickBot="1" x14ac:dyDescent="0.35">
      <c r="B121" s="179" t="s">
        <v>1275</v>
      </c>
      <c r="C121" s="453">
        <v>267165.93999995</v>
      </c>
      <c r="D121" s="453">
        <v>0</v>
      </c>
      <c r="E121" s="453">
        <v>0</v>
      </c>
      <c r="F121" s="454">
        <f t="shared" si="12"/>
        <v>267165.93999995</v>
      </c>
      <c r="G121" s="456">
        <v>0</v>
      </c>
      <c r="H121" s="456">
        <f t="shared" si="13"/>
        <v>267165.93999995</v>
      </c>
      <c r="I121" s="148"/>
      <c r="J121" s="346"/>
      <c r="K121" s="346"/>
      <c r="L121" s="346"/>
      <c r="M121" s="346"/>
      <c r="N121" s="346"/>
    </row>
    <row r="122" spans="2:14" ht="15" thickBot="1" x14ac:dyDescent="0.35">
      <c r="B122" s="177" t="s">
        <v>17</v>
      </c>
      <c r="C122" s="457">
        <f>SUM(C89:C121)</f>
        <v>352478897.06499994</v>
      </c>
      <c r="D122" s="457">
        <f t="shared" ref="D122:F122" si="14">SUM(D89:D121)</f>
        <v>9281604.4389999993</v>
      </c>
      <c r="E122" s="457">
        <f t="shared" si="14"/>
        <v>25994981.651999999</v>
      </c>
      <c r="F122" s="457">
        <f t="shared" si="14"/>
        <v>387755483.1559999</v>
      </c>
      <c r="G122" s="458">
        <f t="shared" ref="G122" si="15">SUM(G89:G121)</f>
        <v>209671203.5</v>
      </c>
      <c r="H122" s="458">
        <f t="shared" ref="H122" si="16">SUM(H89:H121)</f>
        <v>178084279.65599993</v>
      </c>
      <c r="I122" s="344"/>
      <c r="J122" s="344"/>
      <c r="K122" s="344"/>
      <c r="L122" s="344"/>
      <c r="M122" s="191"/>
      <c r="N122" s="344"/>
    </row>
    <row r="123" spans="2:14" x14ac:dyDescent="0.3">
      <c r="F123" s="344"/>
    </row>
    <row r="124" spans="2:14" x14ac:dyDescent="0.3">
      <c r="B124" s="344"/>
      <c r="C124" s="344"/>
      <c r="D124" s="344"/>
      <c r="E124" s="344"/>
      <c r="F124" s="344"/>
      <c r="G124" s="344"/>
    </row>
  </sheetData>
  <sheetProtection algorithmName="SHA-512" hashValue="YVuGFIbeeuxxmjz6HYFmZxrGSSxpLdJxa3qPQxC/KotXkCORMyvoBPBM4ordcmNZ2r2mmM6hVauIa+mvTwTa6A==" saltValue="kNg62RTbh1L1UE2qM6uOGw==" spinCount="100000" sheet="1" objects="1" scenarios="1"/>
  <mergeCells count="16">
    <mergeCell ref="B87:B88"/>
    <mergeCell ref="K46:N46"/>
    <mergeCell ref="K47:N47"/>
    <mergeCell ref="B46:B48"/>
    <mergeCell ref="C46:F46"/>
    <mergeCell ref="C47:F47"/>
    <mergeCell ref="G46:J46"/>
    <mergeCell ref="G47:J47"/>
    <mergeCell ref="C87:H87"/>
    <mergeCell ref="I5:L5"/>
    <mergeCell ref="N4:P5"/>
    <mergeCell ref="B4:B6"/>
    <mergeCell ref="C4:F5"/>
    <mergeCell ref="G4:H5"/>
    <mergeCell ref="I4:L4"/>
    <mergeCell ref="M4:M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06E9-6CD0-4DBB-820E-C52CF548F0B7}">
  <dimension ref="A1:AV277"/>
  <sheetViews>
    <sheetView showGridLines="0" showRowColHeaders="0" workbookViewId="0">
      <selection activeCell="B1" sqref="B1"/>
    </sheetView>
  </sheetViews>
  <sheetFormatPr baseColWidth="10" defaultRowHeight="14.4" x14ac:dyDescent="0.3"/>
  <cols>
    <col min="1" max="1" width="5.44140625" style="63" customWidth="1"/>
    <col min="2" max="2" width="38.77734375" customWidth="1"/>
    <col min="3" max="3" width="14.109375" customWidth="1"/>
    <col min="4" max="4" width="13.33203125" customWidth="1"/>
    <col min="5" max="5" width="16.21875" customWidth="1"/>
    <col min="6" max="6" width="13.5546875" customWidth="1"/>
    <col min="17" max="48" width="11.5546875" style="63"/>
  </cols>
  <sheetData>
    <row r="1" spans="2:20" s="63" customFormat="1" ht="18" x14ac:dyDescent="0.3">
      <c r="B1" s="62" t="s">
        <v>49</v>
      </c>
    </row>
    <row r="2" spans="2:20" s="63" customFormat="1" ht="16.2" x14ac:dyDescent="0.3">
      <c r="B2" s="64" t="s">
        <v>50</v>
      </c>
    </row>
    <row r="3" spans="2:20" s="63" customFormat="1" ht="15" thickBot="1" x14ac:dyDescent="0.35"/>
    <row r="4" spans="2:20" ht="16.2" thickBot="1" x14ac:dyDescent="0.35">
      <c r="B4" s="650" t="s">
        <v>51</v>
      </c>
      <c r="C4" s="653" t="s">
        <v>52</v>
      </c>
      <c r="D4" s="654"/>
      <c r="E4" s="655"/>
      <c r="F4" s="653" t="s">
        <v>53</v>
      </c>
      <c r="G4" s="654"/>
      <c r="H4" s="654"/>
      <c r="I4" s="655"/>
      <c r="J4" s="653" t="s">
        <v>54</v>
      </c>
      <c r="K4" s="654"/>
      <c r="L4" s="654"/>
      <c r="M4" s="655"/>
      <c r="N4" s="578" t="s">
        <v>1281</v>
      </c>
      <c r="O4" s="657" t="s">
        <v>56</v>
      </c>
      <c r="P4" s="658"/>
      <c r="Q4" s="99"/>
      <c r="R4" s="100"/>
    </row>
    <row r="5" spans="2:20" ht="24.6" thickBot="1" x14ac:dyDescent="0.35">
      <c r="B5" s="651"/>
      <c r="C5" s="661" t="s">
        <v>57</v>
      </c>
      <c r="D5" s="661" t="s">
        <v>58</v>
      </c>
      <c r="E5" s="661" t="s">
        <v>59</v>
      </c>
      <c r="F5" s="661" t="s">
        <v>60</v>
      </c>
      <c r="G5" s="661" t="s">
        <v>61</v>
      </c>
      <c r="H5" s="661" t="s">
        <v>62</v>
      </c>
      <c r="I5" s="29" t="s">
        <v>63</v>
      </c>
      <c r="J5" s="653" t="s">
        <v>65</v>
      </c>
      <c r="K5" s="654"/>
      <c r="L5" s="654"/>
      <c r="M5" s="655"/>
      <c r="N5" s="574"/>
      <c r="O5" s="659"/>
      <c r="P5" s="660"/>
      <c r="Q5" s="99"/>
      <c r="R5" s="100"/>
      <c r="T5" s="459"/>
    </row>
    <row r="6" spans="2:20" ht="21" customHeight="1" x14ac:dyDescent="0.3">
      <c r="B6" s="651"/>
      <c r="C6" s="662"/>
      <c r="D6" s="662"/>
      <c r="E6" s="662"/>
      <c r="F6" s="662"/>
      <c r="G6" s="662"/>
      <c r="H6" s="662"/>
      <c r="I6" s="29" t="s">
        <v>64</v>
      </c>
      <c r="J6" s="664" t="s">
        <v>66</v>
      </c>
      <c r="K6" s="661" t="s">
        <v>32</v>
      </c>
      <c r="L6" s="661" t="s">
        <v>67</v>
      </c>
      <c r="M6" s="664" t="s">
        <v>17</v>
      </c>
      <c r="N6" s="574"/>
      <c r="O6" s="578" t="s">
        <v>68</v>
      </c>
      <c r="P6" s="578" t="s">
        <v>69</v>
      </c>
      <c r="Q6" s="99"/>
      <c r="R6" s="100"/>
    </row>
    <row r="7" spans="2:20" ht="15" thickBot="1" x14ac:dyDescent="0.35">
      <c r="B7" s="652"/>
      <c r="C7" s="663"/>
      <c r="D7" s="663"/>
      <c r="E7" s="663"/>
      <c r="F7" s="663"/>
      <c r="G7" s="663"/>
      <c r="H7" s="663"/>
      <c r="I7" s="30"/>
      <c r="J7" s="665"/>
      <c r="K7" s="663"/>
      <c r="L7" s="663"/>
      <c r="M7" s="665"/>
      <c r="N7" s="656"/>
      <c r="O7" s="656"/>
      <c r="P7" s="656"/>
      <c r="Q7" s="101"/>
      <c r="R7" s="100"/>
    </row>
    <row r="8" spans="2:20" ht="15" thickBot="1" x14ac:dyDescent="0.35">
      <c r="B8" s="31" t="s">
        <v>595</v>
      </c>
      <c r="C8" s="33">
        <v>7032</v>
      </c>
      <c r="D8" s="32">
        <v>62</v>
      </c>
      <c r="E8" s="32">
        <v>1</v>
      </c>
      <c r="F8" s="33">
        <v>62925176</v>
      </c>
      <c r="G8" s="34">
        <v>599964.5</v>
      </c>
      <c r="H8" s="33">
        <v>10261290</v>
      </c>
      <c r="I8" s="34">
        <v>521367.66</v>
      </c>
      <c r="J8" s="34">
        <v>512185.66</v>
      </c>
      <c r="K8" s="32">
        <v>0</v>
      </c>
      <c r="L8" s="32">
        <v>9182</v>
      </c>
      <c r="M8" s="34">
        <f>J8+K8+L8</f>
        <v>521367.66</v>
      </c>
      <c r="N8" s="32">
        <v>10.71</v>
      </c>
      <c r="O8" s="32">
        <v>5.2241039532000002</v>
      </c>
      <c r="P8" s="35">
        <f>O8/$O$10</f>
        <v>0.8807545172283715</v>
      </c>
      <c r="Q8" s="100"/>
      <c r="R8" s="207"/>
    </row>
    <row r="9" spans="2:20" ht="15" thickBot="1" x14ac:dyDescent="0.35">
      <c r="B9" s="31" t="s">
        <v>1280</v>
      </c>
      <c r="C9" s="33">
        <v>163</v>
      </c>
      <c r="D9" s="32">
        <v>4</v>
      </c>
      <c r="E9" s="32">
        <v>5</v>
      </c>
      <c r="F9" s="33">
        <v>1780381</v>
      </c>
      <c r="G9" s="34">
        <v>67813.25</v>
      </c>
      <c r="H9" s="33">
        <v>1780381</v>
      </c>
      <c r="I9" s="34">
        <v>67813.25</v>
      </c>
      <c r="J9" s="34">
        <v>67813.25</v>
      </c>
      <c r="K9" s="32">
        <v>0</v>
      </c>
      <c r="L9" s="34">
        <v>0</v>
      </c>
      <c r="M9" s="34">
        <f>J9+K9+L9</f>
        <v>67813.25</v>
      </c>
      <c r="N9" s="32">
        <v>10.25</v>
      </c>
      <c r="O9" s="32">
        <v>0.70729219750000005</v>
      </c>
      <c r="P9" s="35">
        <f>O9/$O$10</f>
        <v>0.11924548277162843</v>
      </c>
      <c r="Q9" s="100"/>
      <c r="R9" s="207"/>
    </row>
    <row r="10" spans="2:20" ht="15" thickBot="1" x14ac:dyDescent="0.35">
      <c r="B10" s="36" t="s">
        <v>17</v>
      </c>
      <c r="C10" s="37">
        <f>C8+C9</f>
        <v>7195</v>
      </c>
      <c r="D10" s="37">
        <f t="shared" ref="D10:O10" si="0">D8+D9</f>
        <v>66</v>
      </c>
      <c r="E10" s="37">
        <f t="shared" si="0"/>
        <v>6</v>
      </c>
      <c r="F10" s="37">
        <f t="shared" si="0"/>
        <v>64705557</v>
      </c>
      <c r="G10" s="37">
        <f t="shared" si="0"/>
        <v>667777.75</v>
      </c>
      <c r="H10" s="37">
        <f t="shared" si="0"/>
        <v>12041671</v>
      </c>
      <c r="I10" s="37">
        <f t="shared" si="0"/>
        <v>589180.90999999992</v>
      </c>
      <c r="J10" s="37">
        <f t="shared" si="0"/>
        <v>579998.90999999992</v>
      </c>
      <c r="K10" s="37">
        <f t="shared" si="0"/>
        <v>0</v>
      </c>
      <c r="L10" s="37">
        <f t="shared" si="0"/>
        <v>9182</v>
      </c>
      <c r="M10" s="38">
        <f t="shared" si="0"/>
        <v>589180.90999999992</v>
      </c>
      <c r="N10" s="38">
        <f>(N8+N9)/2</f>
        <v>10.48</v>
      </c>
      <c r="O10" s="38">
        <f t="shared" si="0"/>
        <v>5.9313961507000004</v>
      </c>
      <c r="P10" s="39">
        <f>P8+P9</f>
        <v>0.99999999999999989</v>
      </c>
      <c r="Q10" s="100"/>
      <c r="R10" s="100"/>
    </row>
    <row r="11" spans="2:20" s="63" customFormat="1" x14ac:dyDescent="0.3"/>
    <row r="12" spans="2:20" s="63" customFormat="1" ht="16.2" x14ac:dyDescent="0.3">
      <c r="B12" s="64" t="s">
        <v>1282</v>
      </c>
    </row>
    <row r="13" spans="2:20" s="63" customFormat="1" ht="15" thickBot="1" x14ac:dyDescent="0.35"/>
    <row r="14" spans="2:20" ht="36.6" thickBot="1" x14ac:dyDescent="0.35">
      <c r="B14" s="40" t="s">
        <v>51</v>
      </c>
      <c r="C14" s="41" t="s">
        <v>45</v>
      </c>
      <c r="D14" s="41" t="s">
        <v>46</v>
      </c>
      <c r="E14" s="41" t="s">
        <v>47</v>
      </c>
      <c r="F14" s="42" t="s">
        <v>48</v>
      </c>
      <c r="G14" s="63"/>
      <c r="H14" s="63"/>
      <c r="I14" s="63"/>
      <c r="J14" s="63"/>
      <c r="K14" s="205"/>
      <c r="L14" s="205"/>
      <c r="M14" s="205"/>
      <c r="N14" s="205"/>
      <c r="O14" s="63"/>
      <c r="P14" s="63"/>
    </row>
    <row r="15" spans="2:20" ht="15" thickBot="1" x14ac:dyDescent="0.35">
      <c r="B15" s="31" t="s">
        <v>595</v>
      </c>
      <c r="C15" s="460">
        <v>5132100.3131999997</v>
      </c>
      <c r="D15" s="460">
        <v>0</v>
      </c>
      <c r="E15" s="460">
        <v>92003.64</v>
      </c>
      <c r="F15" s="461">
        <f>C15+D15+E15</f>
        <v>5224103.9531999994</v>
      </c>
      <c r="G15" s="63"/>
      <c r="H15" s="63"/>
      <c r="I15" s="63"/>
      <c r="J15" s="63"/>
      <c r="K15" s="206"/>
      <c r="L15" s="206"/>
      <c r="M15" s="206"/>
      <c r="N15" s="206"/>
      <c r="O15" s="63"/>
      <c r="P15" s="63"/>
    </row>
    <row r="16" spans="2:20" ht="15" thickBot="1" x14ac:dyDescent="0.35">
      <c r="B16" s="43" t="s">
        <v>1280</v>
      </c>
      <c r="C16" s="460">
        <v>707292.19750000001</v>
      </c>
      <c r="D16" s="460">
        <v>0</v>
      </c>
      <c r="E16" s="460">
        <v>0</v>
      </c>
      <c r="F16" s="461">
        <f>C16+D16+E16</f>
        <v>707292.19750000001</v>
      </c>
      <c r="G16" s="63"/>
      <c r="H16" s="63"/>
      <c r="I16" s="63"/>
      <c r="J16" s="63"/>
      <c r="K16" s="206"/>
      <c r="L16" s="206"/>
      <c r="M16" s="206"/>
      <c r="N16" s="206"/>
      <c r="O16" s="63"/>
      <c r="P16" s="63"/>
    </row>
    <row r="17" spans="2:16" ht="15" thickBot="1" x14ac:dyDescent="0.35">
      <c r="B17" s="45" t="s">
        <v>17</v>
      </c>
      <c r="C17" s="462">
        <f>C15+C16</f>
        <v>5839392.5106999995</v>
      </c>
      <c r="D17" s="462">
        <f t="shared" ref="D17:E17" si="1">D15+D16</f>
        <v>0</v>
      </c>
      <c r="E17" s="462">
        <f t="shared" si="1"/>
        <v>92003.64</v>
      </c>
      <c r="F17" s="463">
        <f>F15+F16</f>
        <v>5931396.1506999992</v>
      </c>
      <c r="G17" s="63"/>
      <c r="H17" s="63"/>
      <c r="I17" s="63"/>
      <c r="J17" s="63"/>
      <c r="K17" s="63"/>
      <c r="L17" s="63"/>
      <c r="M17" s="63"/>
      <c r="N17" s="63"/>
      <c r="O17" s="63"/>
      <c r="P17" s="63"/>
    </row>
    <row r="18" spans="2:16" s="63" customFormat="1" x14ac:dyDescent="0.3"/>
    <row r="19" spans="2:16" s="63" customFormat="1" x14ac:dyDescent="0.3">
      <c r="F19" s="148"/>
    </row>
    <row r="20" spans="2:16" s="63" customFormat="1" x14ac:dyDescent="0.3">
      <c r="I20" s="81"/>
      <c r="J20" s="81"/>
      <c r="K20" s="81"/>
    </row>
    <row r="21" spans="2:16" s="63" customFormat="1" x14ac:dyDescent="0.3"/>
    <row r="22" spans="2:16" s="63" customFormat="1" x14ac:dyDescent="0.3"/>
    <row r="23" spans="2:16" s="63" customFormat="1" x14ac:dyDescent="0.3"/>
    <row r="24" spans="2:16" s="63" customFormat="1" x14ac:dyDescent="0.3"/>
    <row r="25" spans="2:16" s="63" customFormat="1" x14ac:dyDescent="0.3"/>
    <row r="26" spans="2:16" s="63" customFormat="1" x14ac:dyDescent="0.3"/>
    <row r="27" spans="2:16" s="63" customFormat="1" x14ac:dyDescent="0.3"/>
    <row r="28" spans="2:16" s="63" customFormat="1" x14ac:dyDescent="0.3"/>
    <row r="29" spans="2:16" s="63" customFormat="1" x14ac:dyDescent="0.3"/>
    <row r="30" spans="2:16" s="63" customFormat="1" x14ac:dyDescent="0.3"/>
    <row r="31" spans="2:16" s="63" customFormat="1" x14ac:dyDescent="0.3"/>
    <row r="32" spans="2:16" s="63" customFormat="1" x14ac:dyDescent="0.3"/>
    <row r="33" s="63" customFormat="1" x14ac:dyDescent="0.3"/>
    <row r="34" s="63" customFormat="1" x14ac:dyDescent="0.3"/>
    <row r="35" s="63" customFormat="1" x14ac:dyDescent="0.3"/>
    <row r="36" s="63" customFormat="1" x14ac:dyDescent="0.3"/>
    <row r="37" s="63" customFormat="1" x14ac:dyDescent="0.3"/>
    <row r="38" s="63" customFormat="1" x14ac:dyDescent="0.3"/>
    <row r="39" s="63" customFormat="1" x14ac:dyDescent="0.3"/>
    <row r="40" s="63" customFormat="1" x14ac:dyDescent="0.3"/>
    <row r="41" s="63" customFormat="1" x14ac:dyDescent="0.3"/>
    <row r="42" s="63" customFormat="1" x14ac:dyDescent="0.3"/>
    <row r="43" s="63" customFormat="1" x14ac:dyDescent="0.3"/>
    <row r="44" s="63" customFormat="1" x14ac:dyDescent="0.3"/>
    <row r="45" s="63" customFormat="1" x14ac:dyDescent="0.3"/>
    <row r="46" s="63" customFormat="1" x14ac:dyDescent="0.3"/>
    <row r="47" s="63" customFormat="1" x14ac:dyDescent="0.3"/>
    <row r="48" s="63" customFormat="1" x14ac:dyDescent="0.3"/>
    <row r="49" s="63" customFormat="1" x14ac:dyDescent="0.3"/>
    <row r="50" s="63" customFormat="1" x14ac:dyDescent="0.3"/>
    <row r="51" s="63" customFormat="1" x14ac:dyDescent="0.3"/>
    <row r="52" s="63" customFormat="1" x14ac:dyDescent="0.3"/>
    <row r="53" s="63" customFormat="1" x14ac:dyDescent="0.3"/>
    <row r="54" s="63" customFormat="1" x14ac:dyDescent="0.3"/>
    <row r="55" s="63" customFormat="1" x14ac:dyDescent="0.3"/>
    <row r="56" s="63" customFormat="1" x14ac:dyDescent="0.3"/>
    <row r="57" s="63" customFormat="1" x14ac:dyDescent="0.3"/>
    <row r="58" s="63" customFormat="1" x14ac:dyDescent="0.3"/>
    <row r="59" s="63" customFormat="1" x14ac:dyDescent="0.3"/>
    <row r="60" s="63" customFormat="1" x14ac:dyDescent="0.3"/>
    <row r="61" s="63" customFormat="1" x14ac:dyDescent="0.3"/>
    <row r="62" s="63" customFormat="1" x14ac:dyDescent="0.3"/>
    <row r="63" s="63" customFormat="1" x14ac:dyDescent="0.3"/>
    <row r="64" s="63" customFormat="1" x14ac:dyDescent="0.3"/>
    <row r="65" s="63" customFormat="1" x14ac:dyDescent="0.3"/>
    <row r="66" s="63" customFormat="1" x14ac:dyDescent="0.3"/>
    <row r="67" s="63" customFormat="1" x14ac:dyDescent="0.3"/>
    <row r="68" s="63" customFormat="1" x14ac:dyDescent="0.3"/>
    <row r="69" s="63" customFormat="1" x14ac:dyDescent="0.3"/>
    <row r="70" s="63" customFormat="1" x14ac:dyDescent="0.3"/>
    <row r="71" s="63" customFormat="1" x14ac:dyDescent="0.3"/>
    <row r="72" s="63" customFormat="1" x14ac:dyDescent="0.3"/>
    <row r="73" s="63" customFormat="1" x14ac:dyDescent="0.3"/>
    <row r="74" s="63" customFormat="1" x14ac:dyDescent="0.3"/>
    <row r="75" s="63" customFormat="1" x14ac:dyDescent="0.3"/>
    <row r="76" s="63" customFormat="1" x14ac:dyDescent="0.3"/>
    <row r="77" s="63" customFormat="1" x14ac:dyDescent="0.3"/>
    <row r="78" s="63" customFormat="1" x14ac:dyDescent="0.3"/>
    <row r="79" s="63" customFormat="1" x14ac:dyDescent="0.3"/>
    <row r="80" s="63" customFormat="1" x14ac:dyDescent="0.3"/>
    <row r="81" s="63" customFormat="1" x14ac:dyDescent="0.3"/>
    <row r="82" s="63" customFormat="1" x14ac:dyDescent="0.3"/>
    <row r="83" s="63" customFormat="1" x14ac:dyDescent="0.3"/>
    <row r="84" s="63" customFormat="1" x14ac:dyDescent="0.3"/>
    <row r="85" s="63" customFormat="1" x14ac:dyDescent="0.3"/>
    <row r="86" s="63" customFormat="1" x14ac:dyDescent="0.3"/>
    <row r="87" s="63" customFormat="1" x14ac:dyDescent="0.3"/>
    <row r="88" s="63" customFormat="1" x14ac:dyDescent="0.3"/>
    <row r="89" s="63" customFormat="1" x14ac:dyDescent="0.3"/>
    <row r="90" s="63" customFormat="1" x14ac:dyDescent="0.3"/>
    <row r="91" s="63" customFormat="1" x14ac:dyDescent="0.3"/>
    <row r="92" s="63" customFormat="1" x14ac:dyDescent="0.3"/>
    <row r="93" s="63" customFormat="1" x14ac:dyDescent="0.3"/>
    <row r="94" s="63" customFormat="1" x14ac:dyDescent="0.3"/>
    <row r="95" s="63" customFormat="1" x14ac:dyDescent="0.3"/>
    <row r="96" s="63" customFormat="1" x14ac:dyDescent="0.3"/>
    <row r="97" s="63" customFormat="1" x14ac:dyDescent="0.3"/>
    <row r="98" s="63" customFormat="1" x14ac:dyDescent="0.3"/>
    <row r="99" s="63" customFormat="1" x14ac:dyDescent="0.3"/>
    <row r="100" s="63" customFormat="1" x14ac:dyDescent="0.3"/>
    <row r="101" s="63" customFormat="1" x14ac:dyDescent="0.3"/>
    <row r="102" s="63" customFormat="1" x14ac:dyDescent="0.3"/>
    <row r="103" s="63" customFormat="1" x14ac:dyDescent="0.3"/>
    <row r="104" s="63" customFormat="1" x14ac:dyDescent="0.3"/>
    <row r="105" s="63" customFormat="1" x14ac:dyDescent="0.3"/>
    <row r="106" s="63" customFormat="1" x14ac:dyDescent="0.3"/>
    <row r="107" s="63" customFormat="1" x14ac:dyDescent="0.3"/>
    <row r="108" s="63" customFormat="1" x14ac:dyDescent="0.3"/>
    <row r="109" s="63" customFormat="1" x14ac:dyDescent="0.3"/>
    <row r="110" s="63" customFormat="1" x14ac:dyDescent="0.3"/>
    <row r="111" s="63" customFormat="1" x14ac:dyDescent="0.3"/>
    <row r="112" s="63" customFormat="1" x14ac:dyDescent="0.3"/>
    <row r="113" s="63" customFormat="1" x14ac:dyDescent="0.3"/>
    <row r="114" s="63" customFormat="1" x14ac:dyDescent="0.3"/>
    <row r="115" s="63" customFormat="1" x14ac:dyDescent="0.3"/>
    <row r="116" s="63" customFormat="1" x14ac:dyDescent="0.3"/>
    <row r="117" s="63" customFormat="1" x14ac:dyDescent="0.3"/>
    <row r="118" s="63" customFormat="1" x14ac:dyDescent="0.3"/>
    <row r="119" s="63" customFormat="1" x14ac:dyDescent="0.3"/>
    <row r="120" s="63" customFormat="1" x14ac:dyDescent="0.3"/>
    <row r="121" s="63" customFormat="1" x14ac:dyDescent="0.3"/>
    <row r="122" s="63" customFormat="1" x14ac:dyDescent="0.3"/>
    <row r="123" s="63" customFormat="1" x14ac:dyDescent="0.3"/>
    <row r="124" s="63" customFormat="1" x14ac:dyDescent="0.3"/>
    <row r="125" s="63" customFormat="1" x14ac:dyDescent="0.3"/>
    <row r="126" s="63" customFormat="1" x14ac:dyDescent="0.3"/>
    <row r="127" s="63" customFormat="1" x14ac:dyDescent="0.3"/>
    <row r="128" s="63" customFormat="1" x14ac:dyDescent="0.3"/>
    <row r="129" s="63" customFormat="1" x14ac:dyDescent="0.3"/>
    <row r="130" s="63" customFormat="1" x14ac:dyDescent="0.3"/>
    <row r="131" s="63" customFormat="1" x14ac:dyDescent="0.3"/>
    <row r="132" s="63" customFormat="1" x14ac:dyDescent="0.3"/>
    <row r="133" s="63" customFormat="1" x14ac:dyDescent="0.3"/>
    <row r="134" s="63" customFormat="1" x14ac:dyDescent="0.3"/>
    <row r="135" s="63" customFormat="1" x14ac:dyDescent="0.3"/>
    <row r="136" s="63" customFormat="1" x14ac:dyDescent="0.3"/>
    <row r="137" s="63" customFormat="1" x14ac:dyDescent="0.3"/>
    <row r="138" s="63" customFormat="1" x14ac:dyDescent="0.3"/>
    <row r="139" s="63" customFormat="1" x14ac:dyDescent="0.3"/>
    <row r="140" s="63" customFormat="1" x14ac:dyDescent="0.3"/>
    <row r="141" s="63" customFormat="1" x14ac:dyDescent="0.3"/>
    <row r="142" s="63" customFormat="1" x14ac:dyDescent="0.3"/>
    <row r="143" s="63" customFormat="1" x14ac:dyDescent="0.3"/>
    <row r="144" s="63" customFormat="1" x14ac:dyDescent="0.3"/>
    <row r="145" s="63" customFormat="1" x14ac:dyDescent="0.3"/>
    <row r="146" s="63" customFormat="1" x14ac:dyDescent="0.3"/>
    <row r="147" s="63" customFormat="1" x14ac:dyDescent="0.3"/>
    <row r="148" s="63" customFormat="1" x14ac:dyDescent="0.3"/>
    <row r="149" s="63" customFormat="1" x14ac:dyDescent="0.3"/>
    <row r="150" s="63" customFormat="1" x14ac:dyDescent="0.3"/>
    <row r="151" s="63" customFormat="1" x14ac:dyDescent="0.3"/>
    <row r="152" s="63" customFormat="1" x14ac:dyDescent="0.3"/>
    <row r="153" s="63" customFormat="1" x14ac:dyDescent="0.3"/>
    <row r="154" s="63" customFormat="1" x14ac:dyDescent="0.3"/>
    <row r="155" s="63" customFormat="1" x14ac:dyDescent="0.3"/>
    <row r="156" s="63" customFormat="1" x14ac:dyDescent="0.3"/>
    <row r="157" s="63" customFormat="1" x14ac:dyDescent="0.3"/>
    <row r="158" s="63" customFormat="1" x14ac:dyDescent="0.3"/>
    <row r="159" s="63" customFormat="1" x14ac:dyDescent="0.3"/>
    <row r="160" s="63" customFormat="1" x14ac:dyDescent="0.3"/>
    <row r="161" spans="7:16" s="63" customFormat="1" x14ac:dyDescent="0.3"/>
    <row r="162" spans="7:16" s="63" customFormat="1" x14ac:dyDescent="0.3"/>
    <row r="163" spans="7:16" s="63" customFormat="1" x14ac:dyDescent="0.3"/>
    <row r="164" spans="7:16" s="63" customFormat="1" x14ac:dyDescent="0.3"/>
    <row r="165" spans="7:16" s="63" customFormat="1" x14ac:dyDescent="0.3"/>
    <row r="166" spans="7:16" x14ac:dyDescent="0.3">
      <c r="G166" s="63"/>
      <c r="H166" s="63"/>
      <c r="I166" s="63"/>
      <c r="J166" s="63"/>
      <c r="K166" s="63"/>
      <c r="L166" s="63"/>
      <c r="M166" s="63"/>
      <c r="N166" s="63"/>
      <c r="O166" s="63"/>
      <c r="P166" s="63"/>
    </row>
    <row r="167" spans="7:16" x14ac:dyDescent="0.3">
      <c r="G167" s="63"/>
      <c r="H167" s="63"/>
      <c r="I167" s="63"/>
      <c r="J167" s="63"/>
      <c r="K167" s="63"/>
      <c r="L167" s="63"/>
      <c r="M167" s="63"/>
      <c r="N167" s="63"/>
      <c r="O167" s="63"/>
      <c r="P167" s="63"/>
    </row>
    <row r="168" spans="7:16" x14ac:dyDescent="0.3">
      <c r="G168" s="63"/>
      <c r="H168" s="63"/>
      <c r="I168" s="63"/>
      <c r="J168" s="63"/>
      <c r="K168" s="63"/>
      <c r="L168" s="63"/>
      <c r="M168" s="63"/>
      <c r="N168" s="63"/>
      <c r="O168" s="63"/>
      <c r="P168" s="63"/>
    </row>
    <row r="169" spans="7:16" x14ac:dyDescent="0.3">
      <c r="G169" s="63"/>
      <c r="H169" s="63"/>
      <c r="I169" s="63"/>
      <c r="J169" s="63"/>
      <c r="K169" s="63"/>
      <c r="L169" s="63"/>
      <c r="M169" s="63"/>
      <c r="N169" s="63"/>
      <c r="O169" s="63"/>
      <c r="P169" s="63"/>
    </row>
    <row r="170" spans="7:16" x14ac:dyDescent="0.3">
      <c r="G170" s="63"/>
      <c r="H170" s="63"/>
      <c r="I170" s="63"/>
      <c r="J170" s="63"/>
      <c r="K170" s="63"/>
      <c r="L170" s="63"/>
      <c r="M170" s="63"/>
      <c r="N170" s="63"/>
      <c r="O170" s="63"/>
      <c r="P170" s="63"/>
    </row>
    <row r="171" spans="7:16" x14ac:dyDescent="0.3">
      <c r="G171" s="63"/>
      <c r="H171" s="63"/>
      <c r="I171" s="63"/>
      <c r="J171" s="63"/>
      <c r="K171" s="63"/>
      <c r="L171" s="63"/>
      <c r="M171" s="63"/>
      <c r="N171" s="63"/>
      <c r="O171" s="63"/>
      <c r="P171" s="63"/>
    </row>
    <row r="172" spans="7:16" x14ac:dyDescent="0.3">
      <c r="G172" s="63"/>
      <c r="H172" s="63"/>
      <c r="I172" s="63"/>
      <c r="J172" s="63"/>
      <c r="K172" s="63"/>
      <c r="L172" s="63"/>
      <c r="M172" s="63"/>
      <c r="N172" s="63"/>
      <c r="O172" s="63"/>
      <c r="P172" s="63"/>
    </row>
    <row r="173" spans="7:16" x14ac:dyDescent="0.3">
      <c r="G173" s="63"/>
      <c r="H173" s="63"/>
      <c r="I173" s="63"/>
      <c r="J173" s="63"/>
      <c r="K173" s="63"/>
      <c r="L173" s="63"/>
      <c r="M173" s="63"/>
      <c r="N173" s="63"/>
      <c r="O173" s="63"/>
      <c r="P173" s="63"/>
    </row>
    <row r="174" spans="7:16" x14ac:dyDescent="0.3">
      <c r="G174" s="63"/>
      <c r="H174" s="63"/>
      <c r="I174" s="63"/>
      <c r="J174" s="63"/>
      <c r="K174" s="63"/>
      <c r="L174" s="63"/>
      <c r="M174" s="63"/>
      <c r="N174" s="63"/>
      <c r="O174" s="63"/>
      <c r="P174" s="63"/>
    </row>
    <row r="175" spans="7:16" x14ac:dyDescent="0.3">
      <c r="G175" s="63"/>
      <c r="H175" s="63"/>
      <c r="I175" s="63"/>
      <c r="J175" s="63"/>
      <c r="K175" s="63"/>
      <c r="L175" s="63"/>
      <c r="M175" s="63"/>
      <c r="N175" s="63"/>
      <c r="O175" s="63"/>
      <c r="P175" s="63"/>
    </row>
    <row r="176" spans="7:16" x14ac:dyDescent="0.3">
      <c r="G176" s="63"/>
      <c r="H176" s="63"/>
      <c r="I176" s="63"/>
      <c r="J176" s="63"/>
      <c r="K176" s="63"/>
      <c r="L176" s="63"/>
      <c r="M176" s="63"/>
      <c r="N176" s="63"/>
      <c r="O176" s="63"/>
      <c r="P176" s="63"/>
    </row>
    <row r="177" spans="7:16" x14ac:dyDescent="0.3">
      <c r="G177" s="63"/>
      <c r="H177" s="63"/>
      <c r="I177" s="63"/>
      <c r="J177" s="63"/>
      <c r="K177" s="63"/>
      <c r="L177" s="63"/>
      <c r="M177" s="63"/>
      <c r="N177" s="63"/>
      <c r="O177" s="63"/>
      <c r="P177" s="63"/>
    </row>
    <row r="178" spans="7:16" x14ac:dyDescent="0.3">
      <c r="G178" s="63"/>
      <c r="H178" s="63"/>
      <c r="I178" s="63"/>
      <c r="J178" s="63"/>
      <c r="K178" s="63"/>
      <c r="L178" s="63"/>
      <c r="M178" s="63"/>
      <c r="N178" s="63"/>
      <c r="O178" s="63"/>
      <c r="P178" s="63"/>
    </row>
    <row r="179" spans="7:16" x14ac:dyDescent="0.3">
      <c r="G179" s="63"/>
      <c r="H179" s="63"/>
      <c r="I179" s="63"/>
      <c r="J179" s="63"/>
      <c r="K179" s="63"/>
      <c r="L179" s="63"/>
      <c r="M179" s="63"/>
      <c r="N179" s="63"/>
      <c r="O179" s="63"/>
      <c r="P179" s="63"/>
    </row>
    <row r="180" spans="7:16" x14ac:dyDescent="0.3">
      <c r="G180" s="63"/>
      <c r="H180" s="63"/>
      <c r="I180" s="63"/>
      <c r="J180" s="63"/>
      <c r="K180" s="63"/>
      <c r="L180" s="63"/>
      <c r="M180" s="63"/>
      <c r="N180" s="63"/>
      <c r="O180" s="63"/>
      <c r="P180" s="63"/>
    </row>
    <row r="181" spans="7:16" x14ac:dyDescent="0.3">
      <c r="G181" s="63"/>
      <c r="H181" s="63"/>
      <c r="I181" s="63"/>
      <c r="J181" s="63"/>
      <c r="K181" s="63"/>
      <c r="L181" s="63"/>
      <c r="M181" s="63"/>
      <c r="N181" s="63"/>
      <c r="O181" s="63"/>
      <c r="P181" s="63"/>
    </row>
    <row r="182" spans="7:16" x14ac:dyDescent="0.3">
      <c r="G182" s="63"/>
      <c r="H182" s="63"/>
      <c r="I182" s="63"/>
      <c r="J182" s="63"/>
      <c r="K182" s="63"/>
      <c r="L182" s="63"/>
      <c r="M182" s="63"/>
      <c r="N182" s="63"/>
      <c r="O182" s="63"/>
      <c r="P182" s="63"/>
    </row>
    <row r="183" spans="7:16" x14ac:dyDescent="0.3">
      <c r="G183" s="63"/>
      <c r="H183" s="63"/>
      <c r="I183" s="63"/>
      <c r="J183" s="63"/>
      <c r="K183" s="63"/>
      <c r="L183" s="63"/>
      <c r="M183" s="63"/>
      <c r="N183" s="63"/>
      <c r="O183" s="63"/>
      <c r="P183" s="63"/>
    </row>
    <row r="184" spans="7:16" x14ac:dyDescent="0.3">
      <c r="G184" s="63"/>
      <c r="H184" s="63"/>
      <c r="I184" s="63"/>
      <c r="J184" s="63"/>
      <c r="K184" s="63"/>
      <c r="L184" s="63"/>
      <c r="M184" s="63"/>
      <c r="N184" s="63"/>
      <c r="O184" s="63"/>
      <c r="P184" s="63"/>
    </row>
    <row r="185" spans="7:16" x14ac:dyDescent="0.3">
      <c r="G185" s="63"/>
      <c r="H185" s="63"/>
      <c r="I185" s="63"/>
      <c r="J185" s="63"/>
      <c r="K185" s="63"/>
      <c r="L185" s="63"/>
      <c r="M185" s="63"/>
      <c r="N185" s="63"/>
      <c r="O185" s="63"/>
      <c r="P185" s="63"/>
    </row>
    <row r="186" spans="7:16" x14ac:dyDescent="0.3">
      <c r="G186" s="63"/>
      <c r="H186" s="63"/>
      <c r="I186" s="63"/>
      <c r="J186" s="63"/>
      <c r="K186" s="63"/>
      <c r="L186" s="63"/>
      <c r="M186" s="63"/>
      <c r="N186" s="63"/>
      <c r="O186" s="63"/>
      <c r="P186" s="63"/>
    </row>
    <row r="187" spans="7:16" x14ac:dyDescent="0.3">
      <c r="G187" s="63"/>
      <c r="H187" s="63"/>
      <c r="I187" s="63"/>
      <c r="J187" s="63"/>
      <c r="K187" s="63"/>
      <c r="L187" s="63"/>
      <c r="M187" s="63"/>
      <c r="N187" s="63"/>
      <c r="O187" s="63"/>
      <c r="P187" s="63"/>
    </row>
    <row r="188" spans="7:16" x14ac:dyDescent="0.3">
      <c r="G188" s="63"/>
      <c r="H188" s="63"/>
      <c r="I188" s="63"/>
      <c r="J188" s="63"/>
      <c r="K188" s="63"/>
      <c r="L188" s="63"/>
      <c r="M188" s="63"/>
      <c r="N188" s="63"/>
      <c r="O188" s="63"/>
      <c r="P188" s="63"/>
    </row>
    <row r="189" spans="7:16" x14ac:dyDescent="0.3">
      <c r="G189" s="63"/>
      <c r="H189" s="63"/>
      <c r="I189" s="63"/>
      <c r="J189" s="63"/>
      <c r="K189" s="63"/>
      <c r="L189" s="63"/>
      <c r="M189" s="63"/>
      <c r="N189" s="63"/>
      <c r="O189" s="63"/>
      <c r="P189" s="63"/>
    </row>
    <row r="190" spans="7:16" x14ac:dyDescent="0.3">
      <c r="G190" s="63"/>
      <c r="H190" s="63"/>
      <c r="I190" s="63"/>
      <c r="J190" s="63"/>
      <c r="K190" s="63"/>
      <c r="L190" s="63"/>
      <c r="M190" s="63"/>
      <c r="N190" s="63"/>
      <c r="O190" s="63"/>
      <c r="P190" s="63"/>
    </row>
    <row r="191" spans="7:16" x14ac:dyDescent="0.3">
      <c r="G191" s="63"/>
      <c r="H191" s="63"/>
      <c r="I191" s="63"/>
      <c r="J191" s="63"/>
      <c r="K191" s="63"/>
      <c r="L191" s="63"/>
      <c r="M191" s="63"/>
      <c r="N191" s="63"/>
      <c r="O191" s="63"/>
      <c r="P191" s="63"/>
    </row>
    <row r="192" spans="7:16" x14ac:dyDescent="0.3">
      <c r="G192" s="63"/>
      <c r="H192" s="63"/>
      <c r="I192" s="63"/>
      <c r="J192" s="63"/>
      <c r="K192" s="63"/>
      <c r="L192" s="63"/>
      <c r="M192" s="63"/>
      <c r="N192" s="63"/>
      <c r="O192" s="63"/>
      <c r="P192" s="63"/>
    </row>
    <row r="193" spans="7:16" x14ac:dyDescent="0.3">
      <c r="G193" s="63"/>
      <c r="H193" s="63"/>
      <c r="I193" s="63"/>
      <c r="J193" s="63"/>
      <c r="K193" s="63"/>
      <c r="L193" s="63"/>
      <c r="M193" s="63"/>
      <c r="N193" s="63"/>
      <c r="O193" s="63"/>
      <c r="P193" s="63"/>
    </row>
    <row r="194" spans="7:16" x14ac:dyDescent="0.3">
      <c r="G194" s="63"/>
      <c r="H194" s="63"/>
      <c r="I194" s="63"/>
      <c r="J194" s="63"/>
      <c r="K194" s="63"/>
      <c r="L194" s="63"/>
      <c r="M194" s="63"/>
      <c r="N194" s="63"/>
      <c r="O194" s="63"/>
      <c r="P194" s="63"/>
    </row>
    <row r="195" spans="7:16" x14ac:dyDescent="0.3">
      <c r="G195" s="63"/>
      <c r="H195" s="63"/>
      <c r="I195" s="63"/>
      <c r="J195" s="63"/>
      <c r="K195" s="63"/>
      <c r="L195" s="63"/>
      <c r="M195" s="63"/>
      <c r="N195" s="63"/>
      <c r="O195" s="63"/>
      <c r="P195" s="63"/>
    </row>
    <row r="196" spans="7:16" x14ac:dyDescent="0.3">
      <c r="G196" s="63"/>
      <c r="H196" s="63"/>
      <c r="I196" s="63"/>
      <c r="J196" s="63"/>
      <c r="K196" s="63"/>
      <c r="L196" s="63"/>
      <c r="M196" s="63"/>
      <c r="N196" s="63"/>
      <c r="O196" s="63"/>
      <c r="P196" s="63"/>
    </row>
    <row r="197" spans="7:16" x14ac:dyDescent="0.3">
      <c r="G197" s="63"/>
      <c r="H197" s="63"/>
      <c r="I197" s="63"/>
      <c r="J197" s="63"/>
      <c r="K197" s="63"/>
      <c r="L197" s="63"/>
      <c r="M197" s="63"/>
      <c r="N197" s="63"/>
      <c r="O197" s="63"/>
      <c r="P197" s="63"/>
    </row>
    <row r="198" spans="7:16" x14ac:dyDescent="0.3">
      <c r="G198" s="63"/>
      <c r="H198" s="63"/>
      <c r="I198" s="63"/>
      <c r="J198" s="63"/>
      <c r="K198" s="63"/>
      <c r="L198" s="63"/>
      <c r="M198" s="63"/>
      <c r="N198" s="63"/>
      <c r="O198" s="63"/>
      <c r="P198" s="63"/>
    </row>
    <row r="199" spans="7:16" x14ac:dyDescent="0.3">
      <c r="G199" s="63"/>
      <c r="H199" s="63"/>
      <c r="I199" s="63"/>
      <c r="J199" s="63"/>
      <c r="K199" s="63"/>
      <c r="L199" s="63"/>
      <c r="M199" s="63"/>
      <c r="N199" s="63"/>
      <c r="O199" s="63"/>
      <c r="P199" s="63"/>
    </row>
    <row r="200" spans="7:16" x14ac:dyDescent="0.3">
      <c r="G200" s="63"/>
      <c r="H200" s="63"/>
      <c r="I200" s="63"/>
      <c r="J200" s="63"/>
      <c r="K200" s="63"/>
      <c r="L200" s="63"/>
      <c r="M200" s="63"/>
      <c r="N200" s="63"/>
      <c r="O200" s="63"/>
      <c r="P200" s="63"/>
    </row>
    <row r="201" spans="7:16" x14ac:dyDescent="0.3">
      <c r="G201" s="63"/>
      <c r="H201" s="63"/>
      <c r="I201" s="63"/>
      <c r="J201" s="63"/>
      <c r="K201" s="63"/>
      <c r="L201" s="63"/>
      <c r="M201" s="63"/>
      <c r="N201" s="63"/>
      <c r="O201" s="63"/>
      <c r="P201" s="63"/>
    </row>
    <row r="202" spans="7:16" x14ac:dyDescent="0.3">
      <c r="G202" s="63"/>
      <c r="H202" s="63"/>
      <c r="I202" s="63"/>
      <c r="J202" s="63"/>
      <c r="K202" s="63"/>
      <c r="L202" s="63"/>
      <c r="M202" s="63"/>
      <c r="N202" s="63"/>
      <c r="O202" s="63"/>
      <c r="P202" s="63"/>
    </row>
    <row r="203" spans="7:16" x14ac:dyDescent="0.3">
      <c r="G203" s="63"/>
      <c r="H203" s="63"/>
      <c r="I203" s="63"/>
      <c r="J203" s="63"/>
      <c r="K203" s="63"/>
      <c r="L203" s="63"/>
      <c r="M203" s="63"/>
      <c r="N203" s="63"/>
      <c r="O203" s="63"/>
      <c r="P203" s="63"/>
    </row>
    <row r="204" spans="7:16" x14ac:dyDescent="0.3">
      <c r="G204" s="63"/>
      <c r="H204" s="63"/>
      <c r="I204" s="63"/>
      <c r="J204" s="63"/>
      <c r="K204" s="63"/>
      <c r="L204" s="63"/>
      <c r="M204" s="63"/>
      <c r="N204" s="63"/>
      <c r="O204" s="63"/>
      <c r="P204" s="63"/>
    </row>
    <row r="205" spans="7:16" x14ac:dyDescent="0.3">
      <c r="G205" s="63"/>
      <c r="H205" s="63"/>
      <c r="I205" s="63"/>
      <c r="J205" s="63"/>
      <c r="K205" s="63"/>
      <c r="L205" s="63"/>
      <c r="M205" s="63"/>
      <c r="N205" s="63"/>
      <c r="O205" s="63"/>
      <c r="P205" s="63"/>
    </row>
    <row r="206" spans="7:16" x14ac:dyDescent="0.3">
      <c r="G206" s="63"/>
      <c r="H206" s="63"/>
      <c r="I206" s="63"/>
      <c r="J206" s="63"/>
      <c r="K206" s="63"/>
      <c r="L206" s="63"/>
      <c r="M206" s="63"/>
      <c r="N206" s="63"/>
      <c r="O206" s="63"/>
      <c r="P206" s="63"/>
    </row>
    <row r="207" spans="7:16" x14ac:dyDescent="0.3">
      <c r="G207" s="63"/>
      <c r="H207" s="63"/>
      <c r="I207" s="63"/>
      <c r="J207" s="63"/>
      <c r="K207" s="63"/>
      <c r="L207" s="63"/>
      <c r="M207" s="63"/>
      <c r="N207" s="63"/>
      <c r="O207" s="63"/>
      <c r="P207" s="63"/>
    </row>
    <row r="208" spans="7:16" x14ac:dyDescent="0.3">
      <c r="G208" s="63"/>
      <c r="H208" s="63"/>
      <c r="I208" s="63"/>
      <c r="J208" s="63"/>
      <c r="K208" s="63"/>
      <c r="L208" s="63"/>
      <c r="M208" s="63"/>
      <c r="N208" s="63"/>
      <c r="O208" s="63"/>
      <c r="P208" s="63"/>
    </row>
    <row r="209" spans="7:16" x14ac:dyDescent="0.3">
      <c r="G209" s="63"/>
      <c r="H209" s="63"/>
      <c r="I209" s="63"/>
      <c r="J209" s="63"/>
      <c r="K209" s="63"/>
      <c r="L209" s="63"/>
      <c r="M209" s="63"/>
      <c r="N209" s="63"/>
      <c r="O209" s="63"/>
      <c r="P209" s="63"/>
    </row>
    <row r="210" spans="7:16" x14ac:dyDescent="0.3">
      <c r="G210" s="63"/>
      <c r="H210" s="63"/>
      <c r="I210" s="63"/>
      <c r="J210" s="63"/>
      <c r="K210" s="63"/>
      <c r="L210" s="63"/>
      <c r="M210" s="63"/>
      <c r="N210" s="63"/>
      <c r="O210" s="63"/>
      <c r="P210" s="63"/>
    </row>
    <row r="211" spans="7:16" x14ac:dyDescent="0.3">
      <c r="G211" s="63"/>
      <c r="H211" s="63"/>
      <c r="I211" s="63"/>
      <c r="J211" s="63"/>
      <c r="K211" s="63"/>
      <c r="L211" s="63"/>
      <c r="M211" s="63"/>
      <c r="N211" s="63"/>
      <c r="O211" s="63"/>
      <c r="P211" s="63"/>
    </row>
    <row r="212" spans="7:16" x14ac:dyDescent="0.3">
      <c r="G212" s="63"/>
      <c r="H212" s="63"/>
      <c r="I212" s="63"/>
      <c r="J212" s="63"/>
      <c r="K212" s="63"/>
      <c r="L212" s="63"/>
      <c r="M212" s="63"/>
      <c r="N212" s="63"/>
      <c r="O212" s="63"/>
      <c r="P212" s="63"/>
    </row>
    <row r="213" spans="7:16" x14ac:dyDescent="0.3">
      <c r="G213" s="63"/>
      <c r="H213" s="63"/>
      <c r="I213" s="63"/>
      <c r="J213" s="63"/>
      <c r="K213" s="63"/>
      <c r="L213" s="63"/>
      <c r="M213" s="63"/>
      <c r="N213" s="63"/>
      <c r="O213" s="63"/>
      <c r="P213" s="63"/>
    </row>
    <row r="214" spans="7:16" x14ac:dyDescent="0.3">
      <c r="G214" s="63"/>
      <c r="H214" s="63"/>
      <c r="I214" s="63"/>
      <c r="J214" s="63"/>
      <c r="K214" s="63"/>
      <c r="L214" s="63"/>
      <c r="M214" s="63"/>
      <c r="N214" s="63"/>
      <c r="O214" s="63"/>
      <c r="P214" s="63"/>
    </row>
    <row r="215" spans="7:16" x14ac:dyDescent="0.3">
      <c r="G215" s="63"/>
      <c r="H215" s="63"/>
      <c r="I215" s="63"/>
      <c r="J215" s="63"/>
      <c r="K215" s="63"/>
      <c r="L215" s="63"/>
      <c r="M215" s="63"/>
      <c r="N215" s="63"/>
      <c r="O215" s="63"/>
      <c r="P215" s="63"/>
    </row>
    <row r="216" spans="7:16" x14ac:dyDescent="0.3">
      <c r="G216" s="63"/>
      <c r="H216" s="63"/>
      <c r="I216" s="63"/>
      <c r="J216" s="63"/>
      <c r="K216" s="63"/>
      <c r="L216" s="63"/>
      <c r="M216" s="63"/>
      <c r="N216" s="63"/>
      <c r="O216" s="63"/>
      <c r="P216" s="63"/>
    </row>
    <row r="217" spans="7:16" x14ac:dyDescent="0.3">
      <c r="G217" s="63"/>
      <c r="H217" s="63"/>
      <c r="I217" s="63"/>
      <c r="J217" s="63"/>
      <c r="K217" s="63"/>
      <c r="L217" s="63"/>
      <c r="M217" s="63"/>
      <c r="N217" s="63"/>
      <c r="O217" s="63"/>
      <c r="P217" s="63"/>
    </row>
    <row r="218" spans="7:16" x14ac:dyDescent="0.3">
      <c r="G218" s="63"/>
      <c r="H218" s="63"/>
      <c r="I218" s="63"/>
      <c r="J218" s="63"/>
      <c r="K218" s="63"/>
      <c r="L218" s="63"/>
      <c r="M218" s="63"/>
      <c r="N218" s="63"/>
      <c r="O218" s="63"/>
      <c r="P218" s="63"/>
    </row>
    <row r="219" spans="7:16" x14ac:dyDescent="0.3">
      <c r="G219" s="63"/>
      <c r="H219" s="63"/>
      <c r="I219" s="63"/>
      <c r="J219" s="63"/>
      <c r="K219" s="63"/>
      <c r="L219" s="63"/>
      <c r="M219" s="63"/>
      <c r="N219" s="63"/>
      <c r="O219" s="63"/>
      <c r="P219" s="63"/>
    </row>
    <row r="220" spans="7:16" x14ac:dyDescent="0.3">
      <c r="G220" s="63"/>
      <c r="H220" s="63"/>
      <c r="I220" s="63"/>
      <c r="J220" s="63"/>
      <c r="K220" s="63"/>
      <c r="L220" s="63"/>
      <c r="M220" s="63"/>
      <c r="N220" s="63"/>
      <c r="O220" s="63"/>
      <c r="P220" s="63"/>
    </row>
    <row r="221" spans="7:16" x14ac:dyDescent="0.3">
      <c r="G221" s="63"/>
      <c r="H221" s="63"/>
      <c r="I221" s="63"/>
      <c r="J221" s="63"/>
      <c r="K221" s="63"/>
      <c r="L221" s="63"/>
      <c r="M221" s="63"/>
      <c r="N221" s="63"/>
      <c r="O221" s="63"/>
      <c r="P221" s="63"/>
    </row>
    <row r="222" spans="7:16" x14ac:dyDescent="0.3">
      <c r="G222" s="63"/>
      <c r="H222" s="63"/>
      <c r="I222" s="63"/>
      <c r="J222" s="63"/>
      <c r="K222" s="63"/>
      <c r="L222" s="63"/>
      <c r="M222" s="63"/>
      <c r="N222" s="63"/>
      <c r="O222" s="63"/>
      <c r="P222" s="63"/>
    </row>
    <row r="223" spans="7:16" x14ac:dyDescent="0.3">
      <c r="G223" s="63"/>
      <c r="H223" s="63"/>
      <c r="I223" s="63"/>
      <c r="J223" s="63"/>
      <c r="K223" s="63"/>
      <c r="L223" s="63"/>
      <c r="M223" s="63"/>
      <c r="N223" s="63"/>
      <c r="O223" s="63"/>
      <c r="P223" s="63"/>
    </row>
    <row r="224" spans="7:16" x14ac:dyDescent="0.3">
      <c r="G224" s="63"/>
      <c r="H224" s="63"/>
      <c r="I224" s="63"/>
      <c r="J224" s="63"/>
      <c r="K224" s="63"/>
      <c r="L224" s="63"/>
      <c r="M224" s="63"/>
      <c r="N224" s="63"/>
      <c r="O224" s="63"/>
      <c r="P224" s="63"/>
    </row>
    <row r="225" spans="7:16" x14ac:dyDescent="0.3">
      <c r="G225" s="63"/>
      <c r="H225" s="63"/>
      <c r="I225" s="63"/>
      <c r="J225" s="63"/>
      <c r="K225" s="63"/>
      <c r="L225" s="63"/>
      <c r="M225" s="63"/>
      <c r="N225" s="63"/>
      <c r="O225" s="63"/>
      <c r="P225" s="63"/>
    </row>
    <row r="226" spans="7:16" x14ac:dyDescent="0.3">
      <c r="G226" s="63"/>
      <c r="H226" s="63"/>
      <c r="I226" s="63"/>
      <c r="J226" s="63"/>
      <c r="K226" s="63"/>
      <c r="L226" s="63"/>
      <c r="M226" s="63"/>
      <c r="N226" s="63"/>
      <c r="O226" s="63"/>
      <c r="P226" s="63"/>
    </row>
    <row r="227" spans="7:16" x14ac:dyDescent="0.3">
      <c r="G227" s="63"/>
      <c r="H227" s="63"/>
      <c r="I227" s="63"/>
      <c r="J227" s="63"/>
      <c r="K227" s="63"/>
      <c r="L227" s="63"/>
      <c r="M227" s="63"/>
      <c r="N227" s="63"/>
      <c r="O227" s="63"/>
      <c r="P227" s="63"/>
    </row>
    <row r="228" spans="7:16" x14ac:dyDescent="0.3">
      <c r="G228" s="63"/>
      <c r="H228" s="63"/>
      <c r="I228" s="63"/>
      <c r="J228" s="63"/>
      <c r="K228" s="63"/>
      <c r="L228" s="63"/>
      <c r="M228" s="63"/>
      <c r="N228" s="63"/>
      <c r="O228" s="63"/>
      <c r="P228" s="63"/>
    </row>
    <row r="229" spans="7:16" x14ac:dyDescent="0.3">
      <c r="G229" s="63"/>
      <c r="H229" s="63"/>
      <c r="I229" s="63"/>
      <c r="J229" s="63"/>
      <c r="K229" s="63"/>
      <c r="L229" s="63"/>
      <c r="M229" s="63"/>
      <c r="N229" s="63"/>
      <c r="O229" s="63"/>
      <c r="P229" s="63"/>
    </row>
    <row r="230" spans="7:16" x14ac:dyDescent="0.3">
      <c r="G230" s="63"/>
      <c r="H230" s="63"/>
      <c r="I230" s="63"/>
      <c r="J230" s="63"/>
      <c r="K230" s="63"/>
      <c r="L230" s="63"/>
      <c r="M230" s="63"/>
      <c r="N230" s="63"/>
      <c r="O230" s="63"/>
      <c r="P230" s="63"/>
    </row>
    <row r="231" spans="7:16" x14ac:dyDescent="0.3">
      <c r="G231" s="63"/>
      <c r="H231" s="63"/>
      <c r="I231" s="63"/>
      <c r="J231" s="63"/>
      <c r="K231" s="63"/>
      <c r="L231" s="63"/>
      <c r="M231" s="63"/>
      <c r="N231" s="63"/>
      <c r="O231" s="63"/>
      <c r="P231" s="63"/>
    </row>
    <row r="232" spans="7:16" x14ac:dyDescent="0.3">
      <c r="G232" s="63"/>
      <c r="H232" s="63"/>
      <c r="I232" s="63"/>
      <c r="J232" s="63"/>
      <c r="K232" s="63"/>
      <c r="L232" s="63"/>
      <c r="M232" s="63"/>
      <c r="N232" s="63"/>
      <c r="O232" s="63"/>
      <c r="P232" s="63"/>
    </row>
    <row r="233" spans="7:16" x14ac:dyDescent="0.3">
      <c r="G233" s="63"/>
      <c r="H233" s="63"/>
      <c r="I233" s="63"/>
      <c r="J233" s="63"/>
      <c r="K233" s="63"/>
      <c r="L233" s="63"/>
      <c r="M233" s="63"/>
      <c r="N233" s="63"/>
      <c r="O233" s="63"/>
      <c r="P233" s="63"/>
    </row>
    <row r="234" spans="7:16" x14ac:dyDescent="0.3">
      <c r="G234" s="63"/>
      <c r="H234" s="63"/>
      <c r="I234" s="63"/>
      <c r="J234" s="63"/>
      <c r="K234" s="63"/>
      <c r="L234" s="63"/>
      <c r="M234" s="63"/>
      <c r="N234" s="63"/>
      <c r="O234" s="63"/>
      <c r="P234" s="63"/>
    </row>
    <row r="235" spans="7:16" x14ac:dyDescent="0.3">
      <c r="G235" s="63"/>
      <c r="H235" s="63"/>
      <c r="I235" s="63"/>
      <c r="J235" s="63"/>
      <c r="K235" s="63"/>
      <c r="L235" s="63"/>
      <c r="M235" s="63"/>
      <c r="N235" s="63"/>
      <c r="O235" s="63"/>
      <c r="P235" s="63"/>
    </row>
    <row r="236" spans="7:16" x14ac:dyDescent="0.3">
      <c r="G236" s="63"/>
      <c r="H236" s="63"/>
      <c r="I236" s="63"/>
      <c r="J236" s="63"/>
      <c r="K236" s="63"/>
      <c r="L236" s="63"/>
      <c r="M236" s="63"/>
      <c r="N236" s="63"/>
      <c r="O236" s="63"/>
      <c r="P236" s="63"/>
    </row>
    <row r="237" spans="7:16" x14ac:dyDescent="0.3">
      <c r="G237" s="63"/>
      <c r="H237" s="63"/>
      <c r="I237" s="63"/>
      <c r="J237" s="63"/>
      <c r="K237" s="63"/>
      <c r="L237" s="63"/>
      <c r="M237" s="63"/>
      <c r="N237" s="63"/>
      <c r="O237" s="63"/>
      <c r="P237" s="63"/>
    </row>
    <row r="238" spans="7:16" x14ac:dyDescent="0.3">
      <c r="G238" s="63"/>
      <c r="H238" s="63"/>
      <c r="I238" s="63"/>
      <c r="J238" s="63"/>
      <c r="K238" s="63"/>
      <c r="L238" s="63"/>
      <c r="M238" s="63"/>
      <c r="N238" s="63"/>
      <c r="O238" s="63"/>
      <c r="P238" s="63"/>
    </row>
    <row r="239" spans="7:16" x14ac:dyDescent="0.3">
      <c r="G239" s="63"/>
      <c r="H239" s="63"/>
      <c r="I239" s="63"/>
      <c r="J239" s="63"/>
      <c r="K239" s="63"/>
      <c r="L239" s="63"/>
      <c r="M239" s="63"/>
      <c r="N239" s="63"/>
      <c r="O239" s="63"/>
      <c r="P239" s="63"/>
    </row>
    <row r="240" spans="7:16" x14ac:dyDescent="0.3">
      <c r="G240" s="63"/>
      <c r="H240" s="63"/>
      <c r="I240" s="63"/>
      <c r="J240" s="63"/>
      <c r="K240" s="63"/>
      <c r="L240" s="63"/>
      <c r="M240" s="63"/>
      <c r="N240" s="63"/>
      <c r="O240" s="63"/>
      <c r="P240" s="63"/>
    </row>
    <row r="241" spans="7:16" x14ac:dyDescent="0.3">
      <c r="G241" s="63"/>
      <c r="H241" s="63"/>
      <c r="I241" s="63"/>
      <c r="J241" s="63"/>
      <c r="K241" s="63"/>
      <c r="L241" s="63"/>
      <c r="M241" s="63"/>
      <c r="N241" s="63"/>
      <c r="O241" s="63"/>
      <c r="P241" s="63"/>
    </row>
    <row r="242" spans="7:16" x14ac:dyDescent="0.3">
      <c r="G242" s="63"/>
      <c r="H242" s="63"/>
      <c r="I242" s="63"/>
      <c r="J242" s="63"/>
      <c r="K242" s="63"/>
      <c r="L242" s="63"/>
      <c r="M242" s="63"/>
      <c r="N242" s="63"/>
      <c r="O242" s="63"/>
      <c r="P242" s="63"/>
    </row>
    <row r="243" spans="7:16" x14ac:dyDescent="0.3">
      <c r="G243" s="63"/>
      <c r="H243" s="63"/>
      <c r="I243" s="63"/>
      <c r="J243" s="63"/>
      <c r="K243" s="63"/>
      <c r="L243" s="63"/>
      <c r="M243" s="63"/>
      <c r="N243" s="63"/>
      <c r="O243" s="63"/>
      <c r="P243" s="63"/>
    </row>
    <row r="244" spans="7:16" x14ac:dyDescent="0.3">
      <c r="G244" s="63"/>
      <c r="H244" s="63"/>
      <c r="I244" s="63"/>
      <c r="J244" s="63"/>
      <c r="K244" s="63"/>
      <c r="L244" s="63"/>
      <c r="M244" s="63"/>
      <c r="N244" s="63"/>
      <c r="O244" s="63"/>
      <c r="P244" s="63"/>
    </row>
    <row r="245" spans="7:16" x14ac:dyDescent="0.3">
      <c r="G245" s="63"/>
      <c r="H245" s="63"/>
      <c r="I245" s="63"/>
      <c r="J245" s="63"/>
      <c r="K245" s="63"/>
      <c r="L245" s="63"/>
      <c r="M245" s="63"/>
      <c r="N245" s="63"/>
      <c r="O245" s="63"/>
      <c r="P245" s="63"/>
    </row>
    <row r="246" spans="7:16" x14ac:dyDescent="0.3">
      <c r="G246" s="63"/>
      <c r="H246" s="63"/>
      <c r="I246" s="63"/>
      <c r="J246" s="63"/>
      <c r="K246" s="63"/>
      <c r="L246" s="63"/>
      <c r="M246" s="63"/>
      <c r="N246" s="63"/>
      <c r="O246" s="63"/>
      <c r="P246" s="63"/>
    </row>
    <row r="247" spans="7:16" x14ac:dyDescent="0.3">
      <c r="G247" s="63"/>
      <c r="H247" s="63"/>
      <c r="I247" s="63"/>
      <c r="J247" s="63"/>
      <c r="K247" s="63"/>
      <c r="L247" s="63"/>
      <c r="M247" s="63"/>
      <c r="N247" s="63"/>
      <c r="O247" s="63"/>
      <c r="P247" s="63"/>
    </row>
    <row r="248" spans="7:16" x14ac:dyDescent="0.3">
      <c r="G248" s="63"/>
      <c r="H248" s="63"/>
      <c r="I248" s="63"/>
      <c r="J248" s="63"/>
      <c r="K248" s="63"/>
      <c r="L248" s="63"/>
      <c r="M248" s="63"/>
      <c r="N248" s="63"/>
      <c r="O248" s="63"/>
      <c r="P248" s="63"/>
    </row>
    <row r="249" spans="7:16" x14ac:dyDescent="0.3">
      <c r="G249" s="63"/>
      <c r="H249" s="63"/>
      <c r="I249" s="63"/>
      <c r="J249" s="63"/>
      <c r="K249" s="63"/>
      <c r="L249" s="63"/>
      <c r="M249" s="63"/>
      <c r="N249" s="63"/>
      <c r="O249" s="63"/>
      <c r="P249" s="63"/>
    </row>
    <row r="250" spans="7:16" x14ac:dyDescent="0.3">
      <c r="G250" s="63"/>
      <c r="H250" s="63"/>
      <c r="I250" s="63"/>
      <c r="J250" s="63"/>
      <c r="K250" s="63"/>
      <c r="L250" s="63"/>
      <c r="M250" s="63"/>
      <c r="N250" s="63"/>
      <c r="O250" s="63"/>
      <c r="P250" s="63"/>
    </row>
    <row r="251" spans="7:16" x14ac:dyDescent="0.3">
      <c r="G251" s="63"/>
      <c r="H251" s="63"/>
      <c r="I251" s="63"/>
      <c r="J251" s="63"/>
      <c r="K251" s="63"/>
      <c r="L251" s="63"/>
      <c r="M251" s="63"/>
      <c r="N251" s="63"/>
      <c r="O251" s="63"/>
      <c r="P251" s="63"/>
    </row>
    <row r="252" spans="7:16" x14ac:dyDescent="0.3">
      <c r="G252" s="63"/>
      <c r="H252" s="63"/>
      <c r="I252" s="63"/>
      <c r="J252" s="63"/>
      <c r="K252" s="63"/>
      <c r="L252" s="63"/>
      <c r="M252" s="63"/>
      <c r="N252" s="63"/>
      <c r="O252" s="63"/>
      <c r="P252" s="63"/>
    </row>
    <row r="253" spans="7:16" x14ac:dyDescent="0.3">
      <c r="G253" s="63"/>
      <c r="H253" s="63"/>
      <c r="I253" s="63"/>
      <c r="J253" s="63"/>
      <c r="K253" s="63"/>
      <c r="L253" s="63"/>
      <c r="M253" s="63"/>
      <c r="N253" s="63"/>
      <c r="O253" s="63"/>
      <c r="P253" s="63"/>
    </row>
    <row r="254" spans="7:16" x14ac:dyDescent="0.3">
      <c r="G254" s="63"/>
      <c r="H254" s="63"/>
      <c r="I254" s="63"/>
      <c r="J254" s="63"/>
      <c r="K254" s="63"/>
      <c r="L254" s="63"/>
      <c r="M254" s="63"/>
      <c r="N254" s="63"/>
      <c r="O254" s="63"/>
      <c r="P254" s="63"/>
    </row>
    <row r="255" spans="7:16" x14ac:dyDescent="0.3">
      <c r="G255" s="63"/>
      <c r="H255" s="63"/>
      <c r="I255" s="63"/>
      <c r="J255" s="63"/>
      <c r="K255" s="63"/>
      <c r="L255" s="63"/>
      <c r="M255" s="63"/>
      <c r="N255" s="63"/>
      <c r="O255" s="63"/>
      <c r="P255" s="63"/>
    </row>
    <row r="256" spans="7:16" x14ac:dyDescent="0.3">
      <c r="G256" s="63"/>
      <c r="H256" s="63"/>
      <c r="I256" s="63"/>
      <c r="J256" s="63"/>
      <c r="K256" s="63"/>
      <c r="L256" s="63"/>
      <c r="M256" s="63"/>
      <c r="N256" s="63"/>
      <c r="O256" s="63"/>
      <c r="P256" s="63"/>
    </row>
    <row r="257" spans="7:16" x14ac:dyDescent="0.3">
      <c r="G257" s="63"/>
      <c r="H257" s="63"/>
      <c r="I257" s="63"/>
      <c r="J257" s="63"/>
      <c r="K257" s="63"/>
      <c r="L257" s="63"/>
      <c r="M257" s="63"/>
      <c r="N257" s="63"/>
      <c r="O257" s="63"/>
      <c r="P257" s="63"/>
    </row>
    <row r="258" spans="7:16" x14ac:dyDescent="0.3">
      <c r="G258" s="63"/>
      <c r="H258" s="63"/>
      <c r="I258" s="63"/>
      <c r="J258" s="63"/>
      <c r="K258" s="63"/>
      <c r="L258" s="63"/>
      <c r="M258" s="63"/>
      <c r="N258" s="63"/>
      <c r="O258" s="63"/>
      <c r="P258" s="63"/>
    </row>
    <row r="259" spans="7:16" x14ac:dyDescent="0.3">
      <c r="G259" s="63"/>
      <c r="H259" s="63"/>
      <c r="I259" s="63"/>
      <c r="J259" s="63"/>
      <c r="K259" s="63"/>
      <c r="L259" s="63"/>
      <c r="M259" s="63"/>
      <c r="N259" s="63"/>
      <c r="O259" s="63"/>
      <c r="P259" s="63"/>
    </row>
    <row r="260" spans="7:16" x14ac:dyDescent="0.3">
      <c r="G260" s="63"/>
      <c r="H260" s="63"/>
      <c r="I260" s="63"/>
      <c r="J260" s="63"/>
      <c r="K260" s="63"/>
      <c r="L260" s="63"/>
      <c r="M260" s="63"/>
      <c r="N260" s="63"/>
      <c r="O260" s="63"/>
      <c r="P260" s="63"/>
    </row>
    <row r="261" spans="7:16" x14ac:dyDescent="0.3">
      <c r="G261" s="63"/>
      <c r="H261" s="63"/>
      <c r="I261" s="63"/>
      <c r="J261" s="63"/>
      <c r="K261" s="63"/>
      <c r="L261" s="63"/>
      <c r="M261" s="63"/>
      <c r="N261" s="63"/>
      <c r="O261" s="63"/>
      <c r="P261" s="63"/>
    </row>
    <row r="262" spans="7:16" x14ac:dyDescent="0.3">
      <c r="G262" s="63"/>
      <c r="H262" s="63"/>
      <c r="I262" s="63"/>
      <c r="J262" s="63"/>
      <c r="K262" s="63"/>
      <c r="L262" s="63"/>
      <c r="M262" s="63"/>
      <c r="N262" s="63"/>
      <c r="O262" s="63"/>
      <c r="P262" s="63"/>
    </row>
    <row r="263" spans="7:16" x14ac:dyDescent="0.3">
      <c r="G263" s="63"/>
      <c r="H263" s="63"/>
      <c r="I263" s="63"/>
      <c r="J263" s="63"/>
      <c r="K263" s="63"/>
      <c r="L263" s="63"/>
      <c r="M263" s="63"/>
      <c r="N263" s="63"/>
      <c r="O263" s="63"/>
      <c r="P263" s="63"/>
    </row>
    <row r="264" spans="7:16" x14ac:dyDescent="0.3">
      <c r="G264" s="63"/>
      <c r="H264" s="63"/>
      <c r="I264" s="63"/>
      <c r="J264" s="63"/>
      <c r="K264" s="63"/>
      <c r="L264" s="63"/>
      <c r="M264" s="63"/>
      <c r="N264" s="63"/>
      <c r="O264" s="63"/>
      <c r="P264" s="63"/>
    </row>
    <row r="265" spans="7:16" x14ac:dyDescent="0.3">
      <c r="G265" s="63"/>
      <c r="H265" s="63"/>
      <c r="I265" s="63"/>
      <c r="J265" s="63"/>
      <c r="K265" s="63"/>
      <c r="L265" s="63"/>
      <c r="M265" s="63"/>
      <c r="N265" s="63"/>
      <c r="O265" s="63"/>
      <c r="P265" s="63"/>
    </row>
    <row r="266" spans="7:16" x14ac:dyDescent="0.3">
      <c r="G266" s="63"/>
      <c r="H266" s="63"/>
      <c r="I266" s="63"/>
      <c r="J266" s="63"/>
      <c r="K266" s="63"/>
      <c r="L266" s="63"/>
      <c r="M266" s="63"/>
      <c r="N266" s="63"/>
      <c r="O266" s="63"/>
      <c r="P266" s="63"/>
    </row>
    <row r="267" spans="7:16" x14ac:dyDescent="0.3">
      <c r="G267" s="63"/>
      <c r="H267" s="63"/>
      <c r="I267" s="63"/>
      <c r="J267" s="63"/>
      <c r="K267" s="63"/>
      <c r="L267" s="63"/>
      <c r="M267" s="63"/>
      <c r="N267" s="63"/>
      <c r="O267" s="63"/>
      <c r="P267" s="63"/>
    </row>
    <row r="268" spans="7:16" x14ac:dyDescent="0.3">
      <c r="G268" s="63"/>
      <c r="H268" s="63"/>
      <c r="I268" s="63"/>
      <c r="J268" s="63"/>
      <c r="K268" s="63"/>
      <c r="L268" s="63"/>
      <c r="M268" s="63"/>
      <c r="N268" s="63"/>
      <c r="O268" s="63"/>
      <c r="P268" s="63"/>
    </row>
    <row r="269" spans="7:16" x14ac:dyDescent="0.3">
      <c r="G269" s="63"/>
      <c r="H269" s="63"/>
      <c r="I269" s="63"/>
      <c r="J269" s="63"/>
      <c r="K269" s="63"/>
      <c r="L269" s="63"/>
      <c r="M269" s="63"/>
      <c r="N269" s="63"/>
      <c r="O269" s="63"/>
      <c r="P269" s="63"/>
    </row>
    <row r="270" spans="7:16" x14ac:dyDescent="0.3">
      <c r="G270" s="63"/>
      <c r="H270" s="63"/>
      <c r="I270" s="63"/>
      <c r="J270" s="63"/>
      <c r="K270" s="63"/>
      <c r="L270" s="63"/>
      <c r="M270" s="63"/>
      <c r="N270" s="63"/>
      <c r="O270" s="63"/>
      <c r="P270" s="63"/>
    </row>
    <row r="271" spans="7:16" x14ac:dyDescent="0.3">
      <c r="G271" s="63"/>
      <c r="H271" s="63"/>
      <c r="I271" s="63"/>
      <c r="J271" s="63"/>
      <c r="K271" s="63"/>
      <c r="L271" s="63"/>
      <c r="M271" s="63"/>
      <c r="N271" s="63"/>
      <c r="O271" s="63"/>
      <c r="P271" s="63"/>
    </row>
    <row r="272" spans="7:16" x14ac:dyDescent="0.3">
      <c r="G272" s="63"/>
      <c r="H272" s="63"/>
      <c r="I272" s="63"/>
      <c r="J272" s="63"/>
      <c r="K272" s="63"/>
      <c r="L272" s="63"/>
      <c r="M272" s="63"/>
      <c r="N272" s="63"/>
      <c r="O272" s="63"/>
      <c r="P272" s="63"/>
    </row>
    <row r="273" spans="7:16" x14ac:dyDescent="0.3">
      <c r="G273" s="63"/>
      <c r="H273" s="63"/>
      <c r="I273" s="63"/>
      <c r="J273" s="63"/>
      <c r="K273" s="63"/>
      <c r="L273" s="63"/>
      <c r="M273" s="63"/>
      <c r="N273" s="63"/>
      <c r="O273" s="63"/>
      <c r="P273" s="63"/>
    </row>
    <row r="274" spans="7:16" x14ac:dyDescent="0.3">
      <c r="G274" s="63"/>
      <c r="H274" s="63"/>
      <c r="I274" s="63"/>
      <c r="J274" s="63"/>
      <c r="K274" s="63"/>
      <c r="L274" s="63"/>
      <c r="M274" s="63"/>
      <c r="N274" s="63"/>
      <c r="O274" s="63"/>
      <c r="P274" s="63"/>
    </row>
    <row r="275" spans="7:16" x14ac:dyDescent="0.3">
      <c r="G275" s="63"/>
      <c r="H275" s="63"/>
      <c r="I275" s="63"/>
      <c r="J275" s="63"/>
      <c r="K275" s="63"/>
      <c r="L275" s="63"/>
      <c r="M275" s="63"/>
      <c r="N275" s="63"/>
      <c r="O275" s="63"/>
      <c r="P275" s="63"/>
    </row>
    <row r="276" spans="7:16" x14ac:dyDescent="0.3">
      <c r="G276" s="63"/>
      <c r="H276" s="63"/>
      <c r="I276" s="63"/>
      <c r="J276" s="63"/>
      <c r="K276" s="63"/>
      <c r="L276" s="63"/>
      <c r="M276" s="63"/>
      <c r="N276" s="63"/>
      <c r="O276" s="63"/>
      <c r="P276" s="63"/>
    </row>
    <row r="277" spans="7:16" x14ac:dyDescent="0.3">
      <c r="G277" s="63"/>
      <c r="H277" s="63"/>
      <c r="I277" s="63"/>
      <c r="J277" s="63"/>
      <c r="K277" s="63"/>
      <c r="L277" s="63"/>
      <c r="M277" s="63"/>
      <c r="N277" s="63"/>
      <c r="O277" s="63"/>
      <c r="P277" s="63"/>
    </row>
  </sheetData>
  <sheetProtection algorithmName="SHA-512" hashValue="6KK/cTL8RF8dBgVk3ZMS2fdrIxGSha/QWQ4TyW9V+s5bH0qI5/L+Pt71Anl2tnv4UXvKjF2+0zjie3ekTRh/jg==" saltValue="LCyswXszlgrOBUrpEM0o+w==" spinCount="100000" sheet="1" objects="1" scenarios="1"/>
  <mergeCells count="19">
    <mergeCell ref="O4:P5"/>
    <mergeCell ref="C5:C7"/>
    <mergeCell ref="D5:D7"/>
    <mergeCell ref="E5:E7"/>
    <mergeCell ref="F5:F7"/>
    <mergeCell ref="G5:G7"/>
    <mergeCell ref="O6:O7"/>
    <mergeCell ref="P6:P7"/>
    <mergeCell ref="H5:H7"/>
    <mergeCell ref="J5:M5"/>
    <mergeCell ref="J6:J7"/>
    <mergeCell ref="K6:K7"/>
    <mergeCell ref="L6:L7"/>
    <mergeCell ref="M6:M7"/>
    <mergeCell ref="B4:B7"/>
    <mergeCell ref="C4:E4"/>
    <mergeCell ref="F4:I4"/>
    <mergeCell ref="J4:M4"/>
    <mergeCell ref="N4:N7"/>
  </mergeCells>
  <pageMargins left="0.7" right="0.7" top="0.75" bottom="0.75" header="0.3" footer="0.3"/>
  <ignoredErrors>
    <ignoredError sqref="N10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C3EB-F2C0-4ED6-89CA-BD51E133DA55}">
  <dimension ref="B1:R96"/>
  <sheetViews>
    <sheetView showGridLines="0" showRowColHeaders="0" workbookViewId="0">
      <selection activeCell="B1" sqref="B1"/>
    </sheetView>
  </sheetViews>
  <sheetFormatPr baseColWidth="10" defaultRowHeight="14.4" x14ac:dyDescent="0.3"/>
  <cols>
    <col min="1" max="1" width="4.77734375" style="193" customWidth="1"/>
    <col min="2" max="2" width="35.33203125" style="193" customWidth="1"/>
    <col min="3" max="3" width="17.5546875" style="193" bestFit="1" customWidth="1"/>
    <col min="4" max="5" width="16" style="193" customWidth="1"/>
    <col min="6" max="6" width="17" style="193" customWidth="1"/>
    <col min="7" max="8" width="11.5546875" style="193"/>
    <col min="9" max="9" width="13.109375" style="193" bestFit="1" customWidth="1"/>
    <col min="10" max="11" width="11.6640625" style="193" bestFit="1" customWidth="1"/>
    <col min="12" max="12" width="12.88671875" style="193" customWidth="1"/>
    <col min="13" max="13" width="11.77734375" style="193" bestFit="1" customWidth="1"/>
    <col min="14" max="16384" width="11.5546875" style="193"/>
  </cols>
  <sheetData>
    <row r="1" spans="2:17" ht="18" x14ac:dyDescent="0.3">
      <c r="B1" s="62" t="s">
        <v>444</v>
      </c>
    </row>
    <row r="2" spans="2:17" ht="16.2" x14ac:dyDescent="0.3">
      <c r="B2" s="25" t="s">
        <v>50</v>
      </c>
    </row>
    <row r="4" spans="2:17" ht="16.2" x14ac:dyDescent="0.3">
      <c r="B4" s="91" t="s">
        <v>477</v>
      </c>
    </row>
    <row r="5" spans="2:17" ht="15" thickBot="1" x14ac:dyDescent="0.35"/>
    <row r="6" spans="2:17" ht="16.2" thickBot="1" x14ac:dyDescent="0.35">
      <c r="B6" s="669" t="s">
        <v>0</v>
      </c>
      <c r="C6" s="531" t="s">
        <v>52</v>
      </c>
      <c r="D6" s="536"/>
      <c r="E6" s="532"/>
      <c r="F6" s="531" t="s">
        <v>275</v>
      </c>
      <c r="G6" s="536"/>
      <c r="H6" s="532"/>
      <c r="I6" s="542" t="s">
        <v>1327</v>
      </c>
      <c r="J6" s="667"/>
      <c r="K6" s="667"/>
      <c r="L6" s="543"/>
      <c r="M6" s="531" t="s">
        <v>478</v>
      </c>
      <c r="N6" s="536"/>
      <c r="O6" s="532"/>
      <c r="P6" s="188"/>
      <c r="Q6" s="141"/>
    </row>
    <row r="7" spans="2:17" ht="17.399999999999999" customHeight="1" thickBot="1" x14ac:dyDescent="0.35">
      <c r="B7" s="670"/>
      <c r="C7" s="548" t="s">
        <v>458</v>
      </c>
      <c r="D7" s="548" t="s">
        <v>459</v>
      </c>
      <c r="E7" s="533" t="s">
        <v>479</v>
      </c>
      <c r="F7" s="548" t="s">
        <v>480</v>
      </c>
      <c r="G7" s="548" t="s">
        <v>288</v>
      </c>
      <c r="H7" s="548" t="s">
        <v>279</v>
      </c>
      <c r="I7" s="544"/>
      <c r="J7" s="668"/>
      <c r="K7" s="668"/>
      <c r="L7" s="545"/>
      <c r="M7" s="533" t="s">
        <v>482</v>
      </c>
      <c r="N7" s="548" t="s">
        <v>481</v>
      </c>
      <c r="O7" s="548" t="s">
        <v>313</v>
      </c>
      <c r="P7" s="188"/>
      <c r="Q7" s="141"/>
    </row>
    <row r="8" spans="2:17" ht="15.6" x14ac:dyDescent="0.3">
      <c r="B8" s="670"/>
      <c r="C8" s="666"/>
      <c r="D8" s="666"/>
      <c r="E8" s="534"/>
      <c r="F8" s="666"/>
      <c r="G8" s="666"/>
      <c r="H8" s="666"/>
      <c r="I8" s="548" t="s">
        <v>66</v>
      </c>
      <c r="J8" s="548" t="s">
        <v>32</v>
      </c>
      <c r="K8" s="548" t="s">
        <v>312</v>
      </c>
      <c r="L8" s="548" t="s">
        <v>17</v>
      </c>
      <c r="M8" s="534"/>
      <c r="N8" s="666"/>
      <c r="O8" s="666"/>
      <c r="P8" s="188"/>
      <c r="Q8" s="141"/>
    </row>
    <row r="9" spans="2:17" x14ac:dyDescent="0.3">
      <c r="B9" s="670"/>
      <c r="C9" s="666"/>
      <c r="D9" s="666"/>
      <c r="E9" s="534"/>
      <c r="F9" s="666"/>
      <c r="G9" s="666"/>
      <c r="H9" s="666"/>
      <c r="I9" s="666"/>
      <c r="J9" s="666"/>
      <c r="K9" s="666"/>
      <c r="L9" s="666"/>
      <c r="M9" s="534"/>
      <c r="N9" s="666"/>
      <c r="O9" s="666"/>
      <c r="P9" s="141"/>
      <c r="Q9" s="141"/>
    </row>
    <row r="10" spans="2:17" ht="10.8" customHeight="1" thickBot="1" x14ac:dyDescent="0.35">
      <c r="B10" s="671"/>
      <c r="C10" s="549"/>
      <c r="D10" s="549"/>
      <c r="E10" s="535"/>
      <c r="F10" s="549"/>
      <c r="G10" s="549"/>
      <c r="H10" s="549"/>
      <c r="I10" s="549"/>
      <c r="J10" s="549"/>
      <c r="K10" s="549"/>
      <c r="L10" s="549"/>
      <c r="M10" s="535"/>
      <c r="N10" s="549"/>
      <c r="O10" s="549"/>
      <c r="P10" s="141"/>
      <c r="Q10" s="141"/>
    </row>
    <row r="11" spans="2:17" ht="15" thickBot="1" x14ac:dyDescent="0.35">
      <c r="B11" s="3" t="s">
        <v>545</v>
      </c>
      <c r="C11" s="47">
        <v>14743</v>
      </c>
      <c r="D11" s="5">
        <v>2439</v>
      </c>
      <c r="E11" s="5">
        <v>5</v>
      </c>
      <c r="F11" s="47">
        <v>7401.7</v>
      </c>
      <c r="G11" s="47">
        <v>1974.9</v>
      </c>
      <c r="H11" s="47">
        <v>1974.9</v>
      </c>
      <c r="I11" s="47">
        <v>886955</v>
      </c>
      <c r="J11" s="47">
        <v>169034</v>
      </c>
      <c r="K11" s="47">
        <v>918941</v>
      </c>
      <c r="L11" s="47">
        <f>I11+J11+K11</f>
        <v>1974930</v>
      </c>
      <c r="M11" s="189">
        <v>2.77</v>
      </c>
      <c r="N11" s="189">
        <v>5.4705560999999996</v>
      </c>
      <c r="O11" s="19">
        <f>N11/$N$32</f>
        <v>7.5204452269954248E-3</v>
      </c>
      <c r="P11" s="141"/>
      <c r="Q11" s="141"/>
    </row>
    <row r="12" spans="2:17" ht="15" thickBot="1" x14ac:dyDescent="0.35">
      <c r="B12" s="3" t="s">
        <v>547</v>
      </c>
      <c r="C12" s="47">
        <v>77</v>
      </c>
      <c r="D12" s="5">
        <v>2</v>
      </c>
      <c r="E12" s="5">
        <v>2</v>
      </c>
      <c r="F12" s="47">
        <v>767.3</v>
      </c>
      <c r="G12" s="47">
        <v>767.3</v>
      </c>
      <c r="H12" s="47">
        <v>520.70000000000005</v>
      </c>
      <c r="I12" s="47">
        <v>411200</v>
      </c>
      <c r="J12" s="47">
        <v>62880</v>
      </c>
      <c r="K12" s="47">
        <v>46400</v>
      </c>
      <c r="L12" s="47">
        <f t="shared" ref="L12:L31" si="0">I12+J12+K12</f>
        <v>520480</v>
      </c>
      <c r="M12" s="189">
        <v>2.67</v>
      </c>
      <c r="N12" s="189">
        <v>1.3896816000000001</v>
      </c>
      <c r="O12" s="19">
        <f t="shared" ref="O12:O31" si="1">N12/$N$32</f>
        <v>1.9104135237299489E-3</v>
      </c>
      <c r="P12" s="141"/>
      <c r="Q12" s="141"/>
    </row>
    <row r="13" spans="2:17" ht="15" thickBot="1" x14ac:dyDescent="0.35">
      <c r="B13" s="3" t="s">
        <v>549</v>
      </c>
      <c r="C13" s="47">
        <v>883</v>
      </c>
      <c r="D13" s="5">
        <v>415</v>
      </c>
      <c r="E13" s="5">
        <v>10</v>
      </c>
      <c r="F13" s="47">
        <v>15990.4</v>
      </c>
      <c r="G13" s="47">
        <v>12038</v>
      </c>
      <c r="H13" s="47">
        <v>4137</v>
      </c>
      <c r="I13" s="47">
        <v>3350000</v>
      </c>
      <c r="J13" s="47">
        <v>759570</v>
      </c>
      <c r="K13" s="47">
        <v>27680</v>
      </c>
      <c r="L13" s="47">
        <f t="shared" si="0"/>
        <v>4137250</v>
      </c>
      <c r="M13" s="189">
        <v>1.23</v>
      </c>
      <c r="N13" s="189">
        <v>5.0888175000000002</v>
      </c>
      <c r="O13" s="19">
        <f t="shared" si="1"/>
        <v>6.9956641663771251E-3</v>
      </c>
      <c r="P13" s="141"/>
      <c r="Q13" s="141"/>
    </row>
    <row r="14" spans="2:17" ht="15" thickBot="1" x14ac:dyDescent="0.35">
      <c r="B14" s="3" t="s">
        <v>550</v>
      </c>
      <c r="C14" s="47">
        <v>9009</v>
      </c>
      <c r="D14" s="5">
        <v>6325</v>
      </c>
      <c r="E14" s="5">
        <v>11</v>
      </c>
      <c r="F14" s="47">
        <v>113627.3</v>
      </c>
      <c r="G14" s="47">
        <v>113627.3</v>
      </c>
      <c r="H14" s="47">
        <v>35756.99</v>
      </c>
      <c r="I14" s="47">
        <v>14552340</v>
      </c>
      <c r="J14" s="47">
        <v>18471290</v>
      </c>
      <c r="K14" s="47">
        <v>2733360</v>
      </c>
      <c r="L14" s="47">
        <f t="shared" si="0"/>
        <v>35756990</v>
      </c>
      <c r="M14" s="189">
        <v>1.3</v>
      </c>
      <c r="N14" s="189">
        <v>46.484087000000002</v>
      </c>
      <c r="O14" s="19">
        <f t="shared" si="1"/>
        <v>6.3902284122520955E-2</v>
      </c>
      <c r="P14" s="141"/>
      <c r="Q14" s="141"/>
    </row>
    <row r="15" spans="2:17" ht="15" thickBot="1" x14ac:dyDescent="0.35">
      <c r="B15" s="3" t="s">
        <v>635</v>
      </c>
      <c r="C15" s="47">
        <v>78</v>
      </c>
      <c r="D15" s="5">
        <v>52</v>
      </c>
      <c r="E15" s="5">
        <v>4</v>
      </c>
      <c r="F15" s="47">
        <v>1778.8</v>
      </c>
      <c r="G15" s="47">
        <v>1778.8</v>
      </c>
      <c r="H15" s="47">
        <v>656.7</v>
      </c>
      <c r="I15" s="47">
        <v>656700</v>
      </c>
      <c r="J15" s="47">
        <v>0</v>
      </c>
      <c r="K15" s="47">
        <v>0</v>
      </c>
      <c r="L15" s="47">
        <f t="shared" si="0"/>
        <v>656700</v>
      </c>
      <c r="M15" s="189">
        <v>1.4</v>
      </c>
      <c r="N15" s="189">
        <v>0.91937999999999998</v>
      </c>
      <c r="O15" s="19">
        <f t="shared" si="1"/>
        <v>1.2638837453463011E-3</v>
      </c>
      <c r="P15" s="141"/>
      <c r="Q15" s="141"/>
    </row>
    <row r="16" spans="2:17" ht="15" thickBot="1" x14ac:dyDescent="0.35">
      <c r="B16" s="3" t="s">
        <v>552</v>
      </c>
      <c r="C16" s="47">
        <v>834</v>
      </c>
      <c r="D16" s="5">
        <v>252</v>
      </c>
      <c r="E16" s="5">
        <v>17</v>
      </c>
      <c r="F16" s="47">
        <v>25020</v>
      </c>
      <c r="G16" s="47">
        <v>12510</v>
      </c>
      <c r="H16" s="47">
        <v>4531</v>
      </c>
      <c r="I16" s="47">
        <v>4000000</v>
      </c>
      <c r="J16" s="47">
        <v>526000</v>
      </c>
      <c r="K16" s="47">
        <v>5000</v>
      </c>
      <c r="L16" s="47">
        <f t="shared" si="0"/>
        <v>4531000</v>
      </c>
      <c r="M16" s="189">
        <v>2</v>
      </c>
      <c r="N16" s="189">
        <v>9.0619999999999994</v>
      </c>
      <c r="O16" s="19">
        <f t="shared" si="1"/>
        <v>1.2457650264665514E-2</v>
      </c>
      <c r="P16" s="141"/>
      <c r="Q16" s="141"/>
    </row>
    <row r="17" spans="2:17" ht="15" thickBot="1" x14ac:dyDescent="0.35">
      <c r="B17" s="3" t="s">
        <v>554</v>
      </c>
      <c r="C17" s="47">
        <v>557</v>
      </c>
      <c r="D17" s="5">
        <v>828</v>
      </c>
      <c r="E17" s="5">
        <v>2</v>
      </c>
      <c r="F17" s="47">
        <v>8050</v>
      </c>
      <c r="G17" s="47">
        <v>6198</v>
      </c>
      <c r="H17" s="47">
        <v>6198</v>
      </c>
      <c r="I17" s="47">
        <v>2900000</v>
      </c>
      <c r="J17" s="47">
        <v>2341000</v>
      </c>
      <c r="K17" s="47">
        <v>127000</v>
      </c>
      <c r="L17" s="47">
        <f t="shared" si="0"/>
        <v>5368000</v>
      </c>
      <c r="M17" s="189">
        <v>3.75</v>
      </c>
      <c r="N17" s="189">
        <v>20.13</v>
      </c>
      <c r="O17" s="19">
        <f t="shared" si="1"/>
        <v>2.7672975041681393E-2</v>
      </c>
      <c r="P17" s="141"/>
      <c r="Q17" s="141"/>
    </row>
    <row r="18" spans="2:17" ht="15" thickBot="1" x14ac:dyDescent="0.35">
      <c r="B18" s="3" t="s">
        <v>636</v>
      </c>
      <c r="C18" s="47">
        <v>664</v>
      </c>
      <c r="D18" s="5">
        <v>537</v>
      </c>
      <c r="E18" s="5">
        <v>3</v>
      </c>
      <c r="F18" s="47">
        <v>365</v>
      </c>
      <c r="G18" s="47">
        <v>121.66</v>
      </c>
      <c r="H18" s="47">
        <v>88.21</v>
      </c>
      <c r="I18" s="47">
        <v>88210</v>
      </c>
      <c r="J18" s="47">
        <v>0</v>
      </c>
      <c r="K18" s="47">
        <v>0</v>
      </c>
      <c r="L18" s="47">
        <f t="shared" si="0"/>
        <v>88210</v>
      </c>
      <c r="M18" s="189">
        <v>16.43</v>
      </c>
      <c r="N18" s="189">
        <v>1.4492902999999999</v>
      </c>
      <c r="O18" s="19">
        <f t="shared" si="1"/>
        <v>1.9923583854968177E-3</v>
      </c>
      <c r="P18" s="141"/>
      <c r="Q18" s="141"/>
    </row>
    <row r="19" spans="2:17" ht="15" thickBot="1" x14ac:dyDescent="0.35">
      <c r="B19" s="3" t="s">
        <v>637</v>
      </c>
      <c r="C19" s="47">
        <v>248</v>
      </c>
      <c r="D19" s="5">
        <v>75</v>
      </c>
      <c r="E19" s="5">
        <v>4</v>
      </c>
      <c r="F19" s="47">
        <v>4476</v>
      </c>
      <c r="G19" s="47">
        <v>3718</v>
      </c>
      <c r="H19" s="47">
        <v>510</v>
      </c>
      <c r="I19" s="47">
        <v>510000</v>
      </c>
      <c r="J19" s="47">
        <v>0</v>
      </c>
      <c r="K19" s="47">
        <v>0</v>
      </c>
      <c r="L19" s="47">
        <f t="shared" si="0"/>
        <v>510000</v>
      </c>
      <c r="M19" s="189">
        <v>1.6</v>
      </c>
      <c r="N19" s="189">
        <v>0.81599999999999995</v>
      </c>
      <c r="O19" s="19">
        <f t="shared" si="1"/>
        <v>1.1217659033289627E-3</v>
      </c>
      <c r="P19" s="141"/>
      <c r="Q19" s="141"/>
    </row>
    <row r="20" spans="2:17" ht="15" thickBot="1" x14ac:dyDescent="0.35">
      <c r="B20" s="3" t="s">
        <v>638</v>
      </c>
      <c r="C20" s="47">
        <v>440</v>
      </c>
      <c r="D20" s="5">
        <v>165</v>
      </c>
      <c r="E20" s="5">
        <v>3</v>
      </c>
      <c r="F20" s="47">
        <v>8613.9</v>
      </c>
      <c r="G20" s="47">
        <v>4842.6000000000004</v>
      </c>
      <c r="H20" s="47">
        <v>275.86200000000002</v>
      </c>
      <c r="I20" s="47">
        <v>275862</v>
      </c>
      <c r="J20" s="47">
        <v>0</v>
      </c>
      <c r="K20" s="47">
        <v>0</v>
      </c>
      <c r="L20" s="47">
        <f t="shared" si="0"/>
        <v>275862</v>
      </c>
      <c r="M20" s="189">
        <v>1.65</v>
      </c>
      <c r="N20" s="189">
        <v>0.45517229999999997</v>
      </c>
      <c r="O20" s="19">
        <f t="shared" si="1"/>
        <v>6.2573133122527152E-4</v>
      </c>
      <c r="P20" s="141"/>
      <c r="Q20" s="141"/>
    </row>
    <row r="21" spans="2:17" ht="15" thickBot="1" x14ac:dyDescent="0.35">
      <c r="B21" s="3" t="s">
        <v>555</v>
      </c>
      <c r="C21" s="47">
        <v>1297</v>
      </c>
      <c r="D21" s="5">
        <v>277</v>
      </c>
      <c r="E21" s="5">
        <v>20</v>
      </c>
      <c r="F21" s="47">
        <v>20512</v>
      </c>
      <c r="G21" s="47">
        <v>20512</v>
      </c>
      <c r="H21" s="47">
        <v>11781.3</v>
      </c>
      <c r="I21" s="47">
        <v>11713500</v>
      </c>
      <c r="J21" s="47">
        <v>67800</v>
      </c>
      <c r="K21" s="47">
        <v>0</v>
      </c>
      <c r="L21" s="47">
        <f t="shared" si="0"/>
        <v>11781300</v>
      </c>
      <c r="M21" s="189">
        <v>1.9</v>
      </c>
      <c r="N21" s="189">
        <v>22.38447</v>
      </c>
      <c r="O21" s="19">
        <f t="shared" si="1"/>
        <v>3.0772224522169198E-2</v>
      </c>
      <c r="P21" s="141"/>
      <c r="Q21" s="141"/>
    </row>
    <row r="22" spans="2:17" ht="15" thickBot="1" x14ac:dyDescent="0.35">
      <c r="B22" s="3" t="s">
        <v>557</v>
      </c>
      <c r="C22" s="47">
        <v>1203</v>
      </c>
      <c r="D22" s="5">
        <v>241</v>
      </c>
      <c r="E22" s="5">
        <v>28</v>
      </c>
      <c r="F22" s="47">
        <v>31261.200000000001</v>
      </c>
      <c r="G22" s="47">
        <v>31261.200000000001</v>
      </c>
      <c r="H22" s="47">
        <v>5273.7</v>
      </c>
      <c r="I22" s="47">
        <v>4208490</v>
      </c>
      <c r="J22" s="47">
        <v>1060480</v>
      </c>
      <c r="K22" s="47">
        <v>4750</v>
      </c>
      <c r="L22" s="47">
        <f t="shared" si="0"/>
        <v>5273720</v>
      </c>
      <c r="M22" s="189">
        <v>1.62</v>
      </c>
      <c r="N22" s="189">
        <v>8.5434263999999995</v>
      </c>
      <c r="O22" s="19">
        <f t="shared" si="1"/>
        <v>1.1744760334706504E-2</v>
      </c>
      <c r="P22" s="141"/>
      <c r="Q22" s="141"/>
    </row>
    <row r="23" spans="2:17" ht="15" thickBot="1" x14ac:dyDescent="0.35">
      <c r="B23" s="3" t="s">
        <v>639</v>
      </c>
      <c r="C23" s="47">
        <v>0</v>
      </c>
      <c r="D23" s="5">
        <v>0</v>
      </c>
      <c r="E23" s="5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f t="shared" si="0"/>
        <v>0</v>
      </c>
      <c r="M23" s="189">
        <v>0</v>
      </c>
      <c r="N23" s="189">
        <v>0</v>
      </c>
      <c r="O23" s="19">
        <f t="shared" si="1"/>
        <v>0</v>
      </c>
      <c r="P23" s="141"/>
      <c r="Q23" s="141"/>
    </row>
    <row r="24" spans="2:17" ht="15" thickBot="1" x14ac:dyDescent="0.35">
      <c r="B24" s="3" t="s">
        <v>546</v>
      </c>
      <c r="C24" s="47">
        <v>1412</v>
      </c>
      <c r="D24" s="5">
        <v>224</v>
      </c>
      <c r="E24" s="5">
        <v>7</v>
      </c>
      <c r="F24" s="47">
        <v>2734.49</v>
      </c>
      <c r="G24" s="47">
        <v>290.89999999999998</v>
      </c>
      <c r="H24" s="47">
        <v>290.89999999999998</v>
      </c>
      <c r="I24" s="47">
        <v>190730</v>
      </c>
      <c r="J24" s="47">
        <v>98480</v>
      </c>
      <c r="K24" s="47">
        <v>840</v>
      </c>
      <c r="L24" s="47">
        <f t="shared" si="0"/>
        <v>290050</v>
      </c>
      <c r="M24" s="189">
        <v>3</v>
      </c>
      <c r="N24" s="189">
        <v>0.87014999999999998</v>
      </c>
      <c r="O24" s="19">
        <f t="shared" si="1"/>
        <v>1.1962066186050207E-3</v>
      </c>
      <c r="P24" s="141"/>
      <c r="Q24" s="141"/>
    </row>
    <row r="25" spans="2:17" ht="15" thickBot="1" x14ac:dyDescent="0.35">
      <c r="B25" s="3" t="s">
        <v>548</v>
      </c>
      <c r="C25" s="47">
        <v>13478</v>
      </c>
      <c r="D25" s="5">
        <v>4325</v>
      </c>
      <c r="E25" s="5">
        <v>63</v>
      </c>
      <c r="F25" s="47">
        <v>148782</v>
      </c>
      <c r="G25" s="47">
        <v>148782</v>
      </c>
      <c r="H25" s="47">
        <v>23743</v>
      </c>
      <c r="I25" s="47">
        <v>16396000</v>
      </c>
      <c r="J25" s="47">
        <v>7347000</v>
      </c>
      <c r="K25" s="47">
        <v>0</v>
      </c>
      <c r="L25" s="47">
        <f t="shared" si="0"/>
        <v>23743000</v>
      </c>
      <c r="M25" s="189">
        <v>1.1000000000000001</v>
      </c>
      <c r="N25" s="189">
        <v>26.1173</v>
      </c>
      <c r="O25" s="19">
        <f t="shared" si="1"/>
        <v>3.5903794886045975E-2</v>
      </c>
      <c r="P25" s="141"/>
      <c r="Q25" s="141"/>
    </row>
    <row r="26" spans="2:17" ht="15" thickBot="1" x14ac:dyDescent="0.35">
      <c r="B26" s="3" t="s">
        <v>640</v>
      </c>
      <c r="C26" s="47">
        <v>130</v>
      </c>
      <c r="D26" s="5">
        <v>9</v>
      </c>
      <c r="E26" s="5">
        <v>2</v>
      </c>
      <c r="F26" s="47">
        <v>5315</v>
      </c>
      <c r="G26" s="47">
        <v>5315</v>
      </c>
      <c r="H26" s="47">
        <v>5315</v>
      </c>
      <c r="I26" s="47">
        <v>82000</v>
      </c>
      <c r="J26" s="47">
        <v>0</v>
      </c>
      <c r="K26" s="47">
        <v>0</v>
      </c>
      <c r="L26" s="47">
        <f t="shared" si="0"/>
        <v>82000</v>
      </c>
      <c r="M26" s="189">
        <v>1.55</v>
      </c>
      <c r="N26" s="189">
        <v>0.12709999999999999</v>
      </c>
      <c r="O26" s="19">
        <f t="shared" si="1"/>
        <v>1.7472603714842054E-4</v>
      </c>
      <c r="P26" s="141"/>
      <c r="Q26" s="141"/>
    </row>
    <row r="27" spans="2:17" ht="15" thickBot="1" x14ac:dyDescent="0.35">
      <c r="B27" s="3" t="s">
        <v>551</v>
      </c>
      <c r="C27" s="47">
        <v>1394</v>
      </c>
      <c r="D27" s="5">
        <v>73</v>
      </c>
      <c r="E27" s="5">
        <v>3</v>
      </c>
      <c r="F27" s="47">
        <v>46691.199999999997</v>
      </c>
      <c r="G27" s="47">
        <v>46691.199999999997</v>
      </c>
      <c r="H27" s="47">
        <v>46691.199999999997</v>
      </c>
      <c r="I27" s="47">
        <v>13041100</v>
      </c>
      <c r="J27" s="47">
        <v>87510</v>
      </c>
      <c r="K27" s="47">
        <v>1376030</v>
      </c>
      <c r="L27" s="47">
        <f t="shared" si="0"/>
        <v>14504640</v>
      </c>
      <c r="M27" s="189">
        <v>1.0900000000000001</v>
      </c>
      <c r="N27" s="189">
        <v>15.8100576</v>
      </c>
      <c r="O27" s="19">
        <f t="shared" si="1"/>
        <v>2.1734293560474183E-2</v>
      </c>
      <c r="P27" s="141"/>
      <c r="Q27" s="141"/>
    </row>
    <row r="28" spans="2:17" ht="15" thickBot="1" x14ac:dyDescent="0.35">
      <c r="B28" s="3" t="s">
        <v>641</v>
      </c>
      <c r="C28" s="47">
        <v>61</v>
      </c>
      <c r="D28" s="5">
        <v>29</v>
      </c>
      <c r="E28" s="5">
        <v>6</v>
      </c>
      <c r="F28" s="47">
        <v>543.1</v>
      </c>
      <c r="G28" s="47">
        <v>428.3</v>
      </c>
      <c r="H28" s="47">
        <v>127</v>
      </c>
      <c r="I28" s="47">
        <v>127000</v>
      </c>
      <c r="J28" s="47">
        <v>0</v>
      </c>
      <c r="K28" s="47">
        <v>0</v>
      </c>
      <c r="L28" s="47">
        <f t="shared" si="0"/>
        <v>127000</v>
      </c>
      <c r="M28" s="189">
        <v>2.23</v>
      </c>
      <c r="N28" s="189">
        <v>0.28321000000000002</v>
      </c>
      <c r="O28" s="19">
        <f t="shared" si="1"/>
        <v>3.8933250181592594E-4</v>
      </c>
      <c r="P28" s="141"/>
      <c r="Q28" s="141"/>
    </row>
    <row r="29" spans="2:17" ht="15" thickBot="1" x14ac:dyDescent="0.35">
      <c r="B29" s="3" t="s">
        <v>553</v>
      </c>
      <c r="C29" s="47">
        <v>288.37</v>
      </c>
      <c r="D29" s="5">
        <v>50</v>
      </c>
      <c r="E29" s="5">
        <v>12</v>
      </c>
      <c r="F29" s="47">
        <v>13085.642</v>
      </c>
      <c r="G29" s="47">
        <v>12231.38</v>
      </c>
      <c r="H29" s="47">
        <v>10238.379999999999</v>
      </c>
      <c r="I29" s="47">
        <v>20000</v>
      </c>
      <c r="J29" s="47">
        <v>0</v>
      </c>
      <c r="K29" s="47">
        <v>0</v>
      </c>
      <c r="L29" s="47">
        <f t="shared" si="0"/>
        <v>20000</v>
      </c>
      <c r="M29" s="189">
        <v>0.34</v>
      </c>
      <c r="N29" s="189">
        <v>6.7999999999999996E-3</v>
      </c>
      <c r="O29" s="19">
        <f t="shared" si="1"/>
        <v>9.3480491944080222E-6</v>
      </c>
      <c r="P29" s="141"/>
      <c r="Q29" s="141"/>
    </row>
    <row r="30" spans="2:17" ht="15" thickBot="1" x14ac:dyDescent="0.35">
      <c r="B30" s="3" t="s">
        <v>642</v>
      </c>
      <c r="C30" s="47">
        <v>0</v>
      </c>
      <c r="D30" s="5">
        <v>0</v>
      </c>
      <c r="E30" s="5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f t="shared" si="0"/>
        <v>0</v>
      </c>
      <c r="M30" s="189">
        <v>0</v>
      </c>
      <c r="N30" s="189">
        <v>0</v>
      </c>
      <c r="O30" s="19">
        <f t="shared" si="1"/>
        <v>0</v>
      </c>
      <c r="P30" s="141"/>
      <c r="Q30" s="141"/>
    </row>
    <row r="31" spans="2:17" ht="15" thickBot="1" x14ac:dyDescent="0.35">
      <c r="B31" s="3" t="s">
        <v>556</v>
      </c>
      <c r="C31" s="47">
        <v>8631</v>
      </c>
      <c r="D31" s="5">
        <v>7032</v>
      </c>
      <c r="E31" s="5">
        <v>173</v>
      </c>
      <c r="F31" s="47">
        <v>374678</v>
      </c>
      <c r="G31" s="47">
        <v>374678</v>
      </c>
      <c r="H31" s="47">
        <v>374678</v>
      </c>
      <c r="I31" s="47">
        <v>369458000</v>
      </c>
      <c r="J31" s="47">
        <v>504000</v>
      </c>
      <c r="K31" s="47">
        <v>4716000</v>
      </c>
      <c r="L31" s="47">
        <f t="shared" si="0"/>
        <v>374678000</v>
      </c>
      <c r="M31" s="189">
        <v>1.5</v>
      </c>
      <c r="N31" s="189">
        <v>562.01700000000005</v>
      </c>
      <c r="O31" s="19">
        <f t="shared" si="1"/>
        <v>0.77261214177847271</v>
      </c>
      <c r="P31" s="141"/>
      <c r="Q31" s="141"/>
    </row>
    <row r="32" spans="2:17" ht="15" thickBot="1" x14ac:dyDescent="0.35">
      <c r="B32" s="8" t="s">
        <v>17</v>
      </c>
      <c r="C32" s="48">
        <f>SUM(C11:C31)</f>
        <v>55427.37</v>
      </c>
      <c r="D32" s="9">
        <f t="shared" ref="D32:O32" si="2">SUM(D11:D31)</f>
        <v>23350</v>
      </c>
      <c r="E32" s="9">
        <f t="shared" si="2"/>
        <v>375</v>
      </c>
      <c r="F32" s="48">
        <f t="shared" si="2"/>
        <v>829693.03199999989</v>
      </c>
      <c r="G32" s="48">
        <f t="shared" si="2"/>
        <v>797766.54</v>
      </c>
      <c r="H32" s="48">
        <f t="shared" si="2"/>
        <v>532787.84199999995</v>
      </c>
      <c r="I32" s="48">
        <f t="shared" si="2"/>
        <v>442868087</v>
      </c>
      <c r="J32" s="48">
        <f t="shared" si="2"/>
        <v>31495044</v>
      </c>
      <c r="K32" s="48">
        <f t="shared" si="2"/>
        <v>9956001</v>
      </c>
      <c r="L32" s="48">
        <f t="shared" si="2"/>
        <v>484319132</v>
      </c>
      <c r="M32" s="190">
        <f>AVERAGE(M11:M31)</f>
        <v>2.3395238095238091</v>
      </c>
      <c r="N32" s="190">
        <f t="shared" si="2"/>
        <v>727.42449880000004</v>
      </c>
      <c r="O32" s="106">
        <f t="shared" si="2"/>
        <v>1</v>
      </c>
      <c r="P32" s="141"/>
      <c r="Q32" s="141"/>
    </row>
    <row r="34" spans="2:17" ht="16.2" x14ac:dyDescent="0.3">
      <c r="B34" s="91" t="s">
        <v>647</v>
      </c>
    </row>
    <row r="35" spans="2:17" ht="15" thickBot="1" x14ac:dyDescent="0.35"/>
    <row r="36" spans="2:17" ht="15" thickBot="1" x14ac:dyDescent="0.35">
      <c r="B36" s="669" t="s">
        <v>0</v>
      </c>
      <c r="C36" s="531" t="s">
        <v>52</v>
      </c>
      <c r="D36" s="536"/>
      <c r="E36" s="532"/>
      <c r="F36" s="531" t="s">
        <v>275</v>
      </c>
      <c r="G36" s="536"/>
      <c r="H36" s="532"/>
      <c r="I36" s="542" t="s">
        <v>1327</v>
      </c>
      <c r="J36" s="667"/>
      <c r="K36" s="667"/>
      <c r="L36" s="543"/>
      <c r="M36" s="531" t="s">
        <v>478</v>
      </c>
      <c r="N36" s="536"/>
      <c r="O36" s="532"/>
    </row>
    <row r="37" spans="2:17" ht="15" thickBot="1" x14ac:dyDescent="0.35">
      <c r="B37" s="670"/>
      <c r="C37" s="548" t="s">
        <v>458</v>
      </c>
      <c r="D37" s="548" t="s">
        <v>459</v>
      </c>
      <c r="E37" s="533" t="s">
        <v>479</v>
      </c>
      <c r="F37" s="548" t="s">
        <v>480</v>
      </c>
      <c r="G37" s="548" t="s">
        <v>288</v>
      </c>
      <c r="H37" s="548" t="s">
        <v>279</v>
      </c>
      <c r="I37" s="544"/>
      <c r="J37" s="668"/>
      <c r="K37" s="668"/>
      <c r="L37" s="545"/>
      <c r="M37" s="533" t="s">
        <v>482</v>
      </c>
      <c r="N37" s="548" t="s">
        <v>481</v>
      </c>
      <c r="O37" s="548" t="s">
        <v>313</v>
      </c>
    </row>
    <row r="38" spans="2:17" x14ac:dyDescent="0.3">
      <c r="B38" s="670"/>
      <c r="C38" s="666"/>
      <c r="D38" s="666"/>
      <c r="E38" s="534"/>
      <c r="F38" s="666"/>
      <c r="G38" s="666"/>
      <c r="H38" s="666"/>
      <c r="I38" s="548" t="s">
        <v>66</v>
      </c>
      <c r="J38" s="548" t="s">
        <v>32</v>
      </c>
      <c r="K38" s="548" t="s">
        <v>312</v>
      </c>
      <c r="L38" s="548" t="s">
        <v>17</v>
      </c>
      <c r="M38" s="534"/>
      <c r="N38" s="666"/>
      <c r="O38" s="666"/>
      <c r="P38" s="274"/>
      <c r="Q38" s="274"/>
    </row>
    <row r="39" spans="2:17" x14ac:dyDescent="0.3">
      <c r="B39" s="670"/>
      <c r="C39" s="666"/>
      <c r="D39" s="666"/>
      <c r="E39" s="534"/>
      <c r="F39" s="666"/>
      <c r="G39" s="666"/>
      <c r="H39" s="666"/>
      <c r="I39" s="666"/>
      <c r="J39" s="666"/>
      <c r="K39" s="666"/>
      <c r="L39" s="666"/>
      <c r="M39" s="534"/>
      <c r="N39" s="666"/>
      <c r="O39" s="666"/>
      <c r="P39" s="275"/>
      <c r="Q39" s="275"/>
    </row>
    <row r="40" spans="2:17" ht="15" thickBot="1" x14ac:dyDescent="0.35">
      <c r="B40" s="671"/>
      <c r="C40" s="549"/>
      <c r="D40" s="549"/>
      <c r="E40" s="535"/>
      <c r="F40" s="549"/>
      <c r="G40" s="549"/>
      <c r="H40" s="549"/>
      <c r="I40" s="549"/>
      <c r="J40" s="549"/>
      <c r="K40" s="549"/>
      <c r="L40" s="549"/>
      <c r="M40" s="535"/>
      <c r="N40" s="549"/>
      <c r="O40" s="549"/>
      <c r="P40" s="275"/>
      <c r="Q40" s="275"/>
    </row>
    <row r="41" spans="2:17" ht="15" thickBot="1" x14ac:dyDescent="0.35">
      <c r="B41" s="3" t="s">
        <v>643</v>
      </c>
      <c r="C41" s="47">
        <v>5106</v>
      </c>
      <c r="D41" s="5">
        <v>1078</v>
      </c>
      <c r="E41" s="5">
        <v>10</v>
      </c>
      <c r="F41" s="47">
        <v>1844.8</v>
      </c>
      <c r="G41" s="47">
        <v>40.29</v>
      </c>
      <c r="H41" s="47">
        <v>40.299999999999997</v>
      </c>
      <c r="I41" s="47">
        <v>40290</v>
      </c>
      <c r="J41" s="47">
        <v>0</v>
      </c>
      <c r="K41" s="47">
        <v>0</v>
      </c>
      <c r="L41" s="47">
        <v>40290</v>
      </c>
      <c r="M41" s="189">
        <v>31.58</v>
      </c>
      <c r="N41" s="189">
        <v>1.2723582</v>
      </c>
      <c r="O41" s="19">
        <f>N41/$N$46</f>
        <v>0.37197267907149573</v>
      </c>
      <c r="P41" s="275"/>
      <c r="Q41" s="275"/>
    </row>
    <row r="42" spans="2:17" ht="15" thickBot="1" x14ac:dyDescent="0.35">
      <c r="B42" s="3" t="s">
        <v>644</v>
      </c>
      <c r="C42" s="47">
        <v>52</v>
      </c>
      <c r="D42" s="5">
        <v>40</v>
      </c>
      <c r="E42" s="5">
        <v>2</v>
      </c>
      <c r="F42" s="47">
        <v>7</v>
      </c>
      <c r="G42" s="47">
        <v>7</v>
      </c>
      <c r="H42" s="47">
        <v>7</v>
      </c>
      <c r="I42" s="47">
        <v>7000</v>
      </c>
      <c r="J42" s="47">
        <v>0</v>
      </c>
      <c r="K42" s="47">
        <v>0</v>
      </c>
      <c r="L42" s="47">
        <v>7000</v>
      </c>
      <c r="M42" s="189">
        <v>4</v>
      </c>
      <c r="N42" s="189">
        <v>2.8000000000000001E-2</v>
      </c>
      <c r="O42" s="19">
        <f t="shared" ref="O42:O45" si="3">N42/$N$46</f>
        <v>8.1857726967153443E-3</v>
      </c>
      <c r="P42" s="275"/>
      <c r="Q42" s="275"/>
    </row>
    <row r="43" spans="2:17" ht="15" thickBot="1" x14ac:dyDescent="0.35">
      <c r="B43" s="3" t="s">
        <v>645</v>
      </c>
      <c r="C43" s="47">
        <v>38</v>
      </c>
      <c r="D43" s="5">
        <v>55</v>
      </c>
      <c r="E43" s="5">
        <v>1</v>
      </c>
      <c r="F43" s="47">
        <v>27</v>
      </c>
      <c r="G43" s="47">
        <v>27</v>
      </c>
      <c r="H43" s="47">
        <v>27</v>
      </c>
      <c r="I43" s="47">
        <v>27000</v>
      </c>
      <c r="J43" s="47">
        <v>0</v>
      </c>
      <c r="K43" s="47">
        <v>0</v>
      </c>
      <c r="L43" s="47">
        <v>27000</v>
      </c>
      <c r="M43" s="189">
        <v>6.24</v>
      </c>
      <c r="N43" s="189">
        <v>0.16847999999999999</v>
      </c>
      <c r="O43" s="19">
        <f t="shared" si="3"/>
        <v>4.9254963712235748E-2</v>
      </c>
      <c r="P43" s="275"/>
      <c r="Q43" s="275"/>
    </row>
    <row r="44" spans="2:17" ht="15" thickBot="1" x14ac:dyDescent="0.35">
      <c r="B44" s="3" t="s">
        <v>564</v>
      </c>
      <c r="C44" s="47">
        <v>3951.75</v>
      </c>
      <c r="D44" s="5">
        <v>299</v>
      </c>
      <c r="E44" s="5">
        <v>18</v>
      </c>
      <c r="F44" s="47">
        <v>822.4</v>
      </c>
      <c r="G44" s="47">
        <v>0</v>
      </c>
      <c r="H44" s="47">
        <v>0</v>
      </c>
      <c r="I44" s="47">
        <v>114140</v>
      </c>
      <c r="J44" s="47">
        <v>410</v>
      </c>
      <c r="K44" s="47">
        <v>0</v>
      </c>
      <c r="L44" s="47">
        <v>114550</v>
      </c>
      <c r="M44" s="189">
        <v>13.78</v>
      </c>
      <c r="N44" s="189">
        <v>1.5784990000000001</v>
      </c>
      <c r="O44" s="19">
        <f t="shared" si="3"/>
        <v>0.46147264342830263</v>
      </c>
      <c r="P44" s="275"/>
      <c r="Q44" s="275"/>
    </row>
    <row r="45" spans="2:17" ht="15" thickBot="1" x14ac:dyDescent="0.35">
      <c r="B45" s="3" t="s">
        <v>646</v>
      </c>
      <c r="C45" s="47">
        <v>1294</v>
      </c>
      <c r="D45" s="5">
        <v>159</v>
      </c>
      <c r="E45" s="5">
        <v>15</v>
      </c>
      <c r="F45" s="47">
        <v>0</v>
      </c>
      <c r="G45" s="47">
        <v>111.11199999999999</v>
      </c>
      <c r="H45" s="47">
        <v>38.557000000000002</v>
      </c>
      <c r="I45" s="47">
        <v>38557</v>
      </c>
      <c r="J45" s="47">
        <v>0</v>
      </c>
      <c r="K45" s="47">
        <v>0</v>
      </c>
      <c r="L45" s="47">
        <v>38557</v>
      </c>
      <c r="M45" s="189">
        <v>9.68</v>
      </c>
      <c r="N45" s="189">
        <v>0.37323176000000002</v>
      </c>
      <c r="O45" s="19">
        <f t="shared" si="3"/>
        <v>0.1091139410912505</v>
      </c>
      <c r="P45" s="275"/>
      <c r="Q45" s="275"/>
    </row>
    <row r="46" spans="2:17" ht="15" thickBot="1" x14ac:dyDescent="0.35">
      <c r="B46" s="8" t="s">
        <v>17</v>
      </c>
      <c r="C46" s="48">
        <f t="shared" ref="C46:L46" si="4">SUM(C41:C45)</f>
        <v>10441.75</v>
      </c>
      <c r="D46" s="9">
        <f t="shared" si="4"/>
        <v>1631</v>
      </c>
      <c r="E46" s="9">
        <f t="shared" si="4"/>
        <v>46</v>
      </c>
      <c r="F46" s="48">
        <f t="shared" si="4"/>
        <v>2701.2</v>
      </c>
      <c r="G46" s="48">
        <f t="shared" si="4"/>
        <v>185.40199999999999</v>
      </c>
      <c r="H46" s="48">
        <f t="shared" si="4"/>
        <v>112.857</v>
      </c>
      <c r="I46" s="48">
        <f t="shared" si="4"/>
        <v>226987</v>
      </c>
      <c r="J46" s="48">
        <f t="shared" si="4"/>
        <v>410</v>
      </c>
      <c r="K46" s="48">
        <f t="shared" si="4"/>
        <v>0</v>
      </c>
      <c r="L46" s="48">
        <f t="shared" si="4"/>
        <v>227397</v>
      </c>
      <c r="M46" s="190">
        <f>AVERAGE(M41:M45)</f>
        <v>13.056000000000001</v>
      </c>
      <c r="N46" s="190">
        <f>SUM(N41:N45)</f>
        <v>3.4205689600000002</v>
      </c>
      <c r="O46" s="106">
        <f>SUM(O41:O45)</f>
        <v>1</v>
      </c>
    </row>
    <row r="48" spans="2:17" ht="16.2" x14ac:dyDescent="0.3">
      <c r="B48" s="91" t="s">
        <v>648</v>
      </c>
    </row>
    <row r="49" spans="2:18" ht="15" thickBot="1" x14ac:dyDescent="0.35"/>
    <row r="50" spans="2:18" ht="15" thickBot="1" x14ac:dyDescent="0.35">
      <c r="B50" s="669" t="s">
        <v>0</v>
      </c>
      <c r="C50" s="531" t="s">
        <v>52</v>
      </c>
      <c r="D50" s="536"/>
      <c r="E50" s="532"/>
      <c r="F50" s="531" t="s">
        <v>275</v>
      </c>
      <c r="G50" s="536"/>
      <c r="H50" s="532"/>
      <c r="I50" s="542" t="s">
        <v>1327</v>
      </c>
      <c r="J50" s="667"/>
      <c r="K50" s="667"/>
      <c r="L50" s="543"/>
      <c r="M50" s="531" t="s">
        <v>478</v>
      </c>
      <c r="N50" s="536"/>
      <c r="O50" s="532"/>
    </row>
    <row r="51" spans="2:18" ht="15" thickBot="1" x14ac:dyDescent="0.35">
      <c r="B51" s="670"/>
      <c r="C51" s="548" t="s">
        <v>458</v>
      </c>
      <c r="D51" s="548" t="s">
        <v>459</v>
      </c>
      <c r="E51" s="533" t="s">
        <v>479</v>
      </c>
      <c r="F51" s="548" t="s">
        <v>480</v>
      </c>
      <c r="G51" s="548" t="s">
        <v>288</v>
      </c>
      <c r="H51" s="548" t="s">
        <v>279</v>
      </c>
      <c r="I51" s="544"/>
      <c r="J51" s="668"/>
      <c r="K51" s="668"/>
      <c r="L51" s="545"/>
      <c r="M51" s="533" t="s">
        <v>482</v>
      </c>
      <c r="N51" s="548" t="s">
        <v>481</v>
      </c>
      <c r="O51" s="548" t="s">
        <v>313</v>
      </c>
    </row>
    <row r="52" spans="2:18" x14ac:dyDescent="0.3">
      <c r="B52" s="670"/>
      <c r="C52" s="666"/>
      <c r="D52" s="666"/>
      <c r="E52" s="534"/>
      <c r="F52" s="666"/>
      <c r="G52" s="666"/>
      <c r="H52" s="666"/>
      <c r="I52" s="548" t="s">
        <v>66</v>
      </c>
      <c r="J52" s="548" t="s">
        <v>32</v>
      </c>
      <c r="K52" s="548" t="s">
        <v>312</v>
      </c>
      <c r="L52" s="548" t="s">
        <v>17</v>
      </c>
      <c r="M52" s="534"/>
      <c r="N52" s="666"/>
      <c r="O52" s="666"/>
    </row>
    <row r="53" spans="2:18" x14ac:dyDescent="0.3">
      <c r="B53" s="670"/>
      <c r="C53" s="666"/>
      <c r="D53" s="666"/>
      <c r="E53" s="534"/>
      <c r="F53" s="666"/>
      <c r="G53" s="666"/>
      <c r="H53" s="666"/>
      <c r="I53" s="666"/>
      <c r="J53" s="666"/>
      <c r="K53" s="666"/>
      <c r="L53" s="666"/>
      <c r="M53" s="534"/>
      <c r="N53" s="666"/>
      <c r="O53" s="666"/>
    </row>
    <row r="54" spans="2:18" ht="15" thickBot="1" x14ac:dyDescent="0.35">
      <c r="B54" s="671"/>
      <c r="C54" s="549"/>
      <c r="D54" s="549"/>
      <c r="E54" s="535"/>
      <c r="F54" s="549"/>
      <c r="G54" s="549"/>
      <c r="H54" s="549"/>
      <c r="I54" s="549"/>
      <c r="J54" s="549"/>
      <c r="K54" s="549"/>
      <c r="L54" s="549"/>
      <c r="M54" s="535"/>
      <c r="N54" s="549"/>
      <c r="O54" s="549"/>
    </row>
    <row r="55" spans="2:18" ht="15" customHeight="1" thickBot="1" x14ac:dyDescent="0.35">
      <c r="B55" s="3" t="s">
        <v>543</v>
      </c>
      <c r="C55" s="47">
        <v>23400</v>
      </c>
      <c r="D55" s="5">
        <v>1145</v>
      </c>
      <c r="E55" s="5">
        <v>6</v>
      </c>
      <c r="F55" s="47">
        <v>289.98</v>
      </c>
      <c r="G55" s="47">
        <v>289.98</v>
      </c>
      <c r="H55" s="47">
        <v>56.87</v>
      </c>
      <c r="I55" s="47">
        <v>56550</v>
      </c>
      <c r="J55" s="47">
        <v>55.1</v>
      </c>
      <c r="K55" s="47">
        <v>264</v>
      </c>
      <c r="L55" s="47">
        <v>56869.1</v>
      </c>
      <c r="M55" s="189">
        <v>5</v>
      </c>
      <c r="N55" s="189">
        <v>0.28434549999999997</v>
      </c>
      <c r="O55" s="19">
        <f>N55/$N$57</f>
        <v>0.63477295987361038</v>
      </c>
    </row>
    <row r="56" spans="2:18" ht="14.4" customHeight="1" thickBot="1" x14ac:dyDescent="0.35">
      <c r="B56" s="3" t="s">
        <v>544</v>
      </c>
      <c r="C56" s="47">
        <v>44</v>
      </c>
      <c r="D56" s="5">
        <v>93</v>
      </c>
      <c r="E56" s="5">
        <v>3</v>
      </c>
      <c r="F56" s="47">
        <v>0.33</v>
      </c>
      <c r="G56" s="47">
        <v>0.19</v>
      </c>
      <c r="H56" s="47">
        <v>0.19</v>
      </c>
      <c r="I56" s="47">
        <v>13510</v>
      </c>
      <c r="J56" s="47">
        <v>67</v>
      </c>
      <c r="K56" s="47">
        <v>0</v>
      </c>
      <c r="L56" s="47">
        <v>13577</v>
      </c>
      <c r="M56" s="189">
        <v>12.05</v>
      </c>
      <c r="N56" s="189">
        <v>0.16360284999999999</v>
      </c>
      <c r="O56" s="19">
        <f>N56/$N$57</f>
        <v>0.36522704012638957</v>
      </c>
    </row>
    <row r="57" spans="2:18" ht="15" thickBot="1" x14ac:dyDescent="0.35">
      <c r="B57" s="8" t="s">
        <v>17</v>
      </c>
      <c r="C57" s="48">
        <f t="shared" ref="C57:L57" si="5">SUM(C55:C56)</f>
        <v>23444</v>
      </c>
      <c r="D57" s="9">
        <f t="shared" si="5"/>
        <v>1238</v>
      </c>
      <c r="E57" s="9">
        <f t="shared" si="5"/>
        <v>9</v>
      </c>
      <c r="F57" s="48">
        <f t="shared" si="5"/>
        <v>290.31</v>
      </c>
      <c r="G57" s="48">
        <f t="shared" si="5"/>
        <v>290.17</v>
      </c>
      <c r="H57" s="48">
        <f t="shared" si="5"/>
        <v>57.059999999999995</v>
      </c>
      <c r="I57" s="48">
        <f t="shared" si="5"/>
        <v>70060</v>
      </c>
      <c r="J57" s="48">
        <f t="shared" si="5"/>
        <v>122.1</v>
      </c>
      <c r="K57" s="48">
        <f t="shared" si="5"/>
        <v>264</v>
      </c>
      <c r="L57" s="48">
        <f t="shared" si="5"/>
        <v>70446.100000000006</v>
      </c>
      <c r="M57" s="190">
        <f>AVERAGE(M55:M56)</f>
        <v>8.5250000000000004</v>
      </c>
      <c r="N57" s="190">
        <f>SUM(N55:N56)</f>
        <v>0.44794835</v>
      </c>
      <c r="O57" s="106">
        <f>SUM(O55:O56)</f>
        <v>1</v>
      </c>
    </row>
    <row r="61" spans="2:18" ht="18" x14ac:dyDescent="0.3">
      <c r="B61" s="62" t="s">
        <v>444</v>
      </c>
      <c r="C61" s="275"/>
      <c r="D61" s="275"/>
      <c r="E61" s="275"/>
      <c r="F61" s="275"/>
      <c r="G61" s="275"/>
      <c r="H61" s="275"/>
      <c r="I61" s="275"/>
      <c r="J61" s="275"/>
      <c r="K61" s="275"/>
      <c r="L61" s="275"/>
      <c r="M61" s="275"/>
      <c r="N61" s="275"/>
      <c r="O61" s="275"/>
      <c r="P61" s="275"/>
      <c r="Q61" s="275"/>
      <c r="R61" s="275"/>
    </row>
    <row r="62" spans="2:18" ht="16.2" x14ac:dyDescent="0.3">
      <c r="B62" s="64" t="s">
        <v>402</v>
      </c>
      <c r="C62" s="275"/>
      <c r="D62" s="275"/>
      <c r="E62" s="275"/>
      <c r="F62" s="275"/>
      <c r="G62" s="275"/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</row>
    <row r="63" spans="2:18" ht="15" thickBot="1" x14ac:dyDescent="0.35"/>
    <row r="64" spans="2:18" ht="24.6" thickBot="1" x14ac:dyDescent="0.35">
      <c r="B64" s="23" t="s">
        <v>44</v>
      </c>
      <c r="C64" s="17" t="s">
        <v>45</v>
      </c>
      <c r="D64" s="17" t="s">
        <v>46</v>
      </c>
      <c r="E64" s="17" t="s">
        <v>47</v>
      </c>
      <c r="F64" s="17" t="s">
        <v>48</v>
      </c>
    </row>
    <row r="65" spans="2:6" ht="15" thickBot="1" x14ac:dyDescent="0.35">
      <c r="B65" s="3" t="s">
        <v>545</v>
      </c>
      <c r="C65" s="234">
        <v>2456865.35</v>
      </c>
      <c r="D65" s="234">
        <v>468224.18</v>
      </c>
      <c r="E65" s="234">
        <v>2545466.5699999998</v>
      </c>
      <c r="F65" s="234">
        <f>SUM(C65:E65)</f>
        <v>5470556.0999999996</v>
      </c>
    </row>
    <row r="66" spans="2:6" ht="15" thickBot="1" x14ac:dyDescent="0.35">
      <c r="B66" s="3" t="s">
        <v>547</v>
      </c>
      <c r="C66" s="234">
        <v>1097904</v>
      </c>
      <c r="D66" s="234">
        <v>167889.6</v>
      </c>
      <c r="E66" s="234">
        <v>123888</v>
      </c>
      <c r="F66" s="234">
        <f t="shared" ref="F66:F85" si="6">SUM(C66:E66)</f>
        <v>1389681.6</v>
      </c>
    </row>
    <row r="67" spans="2:6" ht="15" thickBot="1" x14ac:dyDescent="0.35">
      <c r="B67" s="3" t="s">
        <v>549</v>
      </c>
      <c r="C67" s="234">
        <v>4120500</v>
      </c>
      <c r="D67" s="234">
        <v>934271.1</v>
      </c>
      <c r="E67" s="234">
        <v>34046.400000000001</v>
      </c>
      <c r="F67" s="234">
        <f t="shared" si="6"/>
        <v>5088817.5</v>
      </c>
    </row>
    <row r="68" spans="2:6" ht="15" thickBot="1" x14ac:dyDescent="0.35">
      <c r="B68" s="3" t="s">
        <v>550</v>
      </c>
      <c r="C68" s="234">
        <v>18918042</v>
      </c>
      <c r="D68" s="234">
        <v>24012677</v>
      </c>
      <c r="E68" s="234">
        <v>3553368</v>
      </c>
      <c r="F68" s="234">
        <f t="shared" si="6"/>
        <v>46484087</v>
      </c>
    </row>
    <row r="69" spans="2:6" ht="15" thickBot="1" x14ac:dyDescent="0.35">
      <c r="B69" s="3" t="s">
        <v>635</v>
      </c>
      <c r="C69" s="234">
        <v>919380</v>
      </c>
      <c r="D69" s="234">
        <v>0</v>
      </c>
      <c r="E69" s="234">
        <v>0</v>
      </c>
      <c r="F69" s="234">
        <f t="shared" si="6"/>
        <v>919380</v>
      </c>
    </row>
    <row r="70" spans="2:6" ht="15" thickBot="1" x14ac:dyDescent="0.35">
      <c r="B70" s="3" t="s">
        <v>552</v>
      </c>
      <c r="C70" s="234">
        <v>8000000</v>
      </c>
      <c r="D70" s="234">
        <v>1052000</v>
      </c>
      <c r="E70" s="234">
        <v>10000</v>
      </c>
      <c r="F70" s="234">
        <f t="shared" si="6"/>
        <v>9062000</v>
      </c>
    </row>
    <row r="71" spans="2:6" ht="15" thickBot="1" x14ac:dyDescent="0.35">
      <c r="B71" s="3" t="s">
        <v>554</v>
      </c>
      <c r="C71" s="234">
        <v>10875000</v>
      </c>
      <c r="D71" s="234">
        <v>8778750</v>
      </c>
      <c r="E71" s="234">
        <v>476250</v>
      </c>
      <c r="F71" s="234">
        <f t="shared" si="6"/>
        <v>20130000</v>
      </c>
    </row>
    <row r="72" spans="2:6" ht="15" thickBot="1" x14ac:dyDescent="0.35">
      <c r="B72" s="3" t="s">
        <v>636</v>
      </c>
      <c r="C72" s="234">
        <v>1449290.3</v>
      </c>
      <c r="D72" s="234">
        <v>0</v>
      </c>
      <c r="E72" s="234">
        <v>0</v>
      </c>
      <c r="F72" s="234">
        <f t="shared" si="6"/>
        <v>1449290.3</v>
      </c>
    </row>
    <row r="73" spans="2:6" ht="15" thickBot="1" x14ac:dyDescent="0.35">
      <c r="B73" s="3" t="s">
        <v>637</v>
      </c>
      <c r="C73" s="234">
        <v>816000</v>
      </c>
      <c r="D73" s="234">
        <v>0</v>
      </c>
      <c r="E73" s="234">
        <v>0</v>
      </c>
      <c r="F73" s="234">
        <f t="shared" si="6"/>
        <v>816000</v>
      </c>
    </row>
    <row r="74" spans="2:6" ht="15" thickBot="1" x14ac:dyDescent="0.35">
      <c r="B74" s="3" t="s">
        <v>638</v>
      </c>
      <c r="C74" s="234">
        <v>455172.3</v>
      </c>
      <c r="D74" s="234">
        <v>0</v>
      </c>
      <c r="E74" s="234">
        <v>0</v>
      </c>
      <c r="F74" s="234">
        <f t="shared" si="6"/>
        <v>455172.3</v>
      </c>
    </row>
    <row r="75" spans="2:6" ht="15" thickBot="1" x14ac:dyDescent="0.35">
      <c r="B75" s="3" t="s">
        <v>555</v>
      </c>
      <c r="C75" s="234">
        <v>22255650</v>
      </c>
      <c r="D75" s="234">
        <v>128820</v>
      </c>
      <c r="E75" s="234">
        <v>0</v>
      </c>
      <c r="F75" s="234">
        <f t="shared" si="6"/>
        <v>22384470</v>
      </c>
    </row>
    <row r="76" spans="2:6" ht="15" thickBot="1" x14ac:dyDescent="0.35">
      <c r="B76" s="3" t="s">
        <v>557</v>
      </c>
      <c r="C76" s="234">
        <v>6817753.7999999998</v>
      </c>
      <c r="D76" s="234">
        <v>1717977.6</v>
      </c>
      <c r="E76" s="234">
        <v>7695</v>
      </c>
      <c r="F76" s="234">
        <f t="shared" si="6"/>
        <v>8543426.4000000004</v>
      </c>
    </row>
    <row r="77" spans="2:6" ht="15" thickBot="1" x14ac:dyDescent="0.35">
      <c r="B77" s="3" t="s">
        <v>639</v>
      </c>
      <c r="C77" s="234">
        <v>0</v>
      </c>
      <c r="D77" s="234">
        <v>0</v>
      </c>
      <c r="E77" s="234">
        <v>0</v>
      </c>
      <c r="F77" s="234">
        <f t="shared" si="6"/>
        <v>0</v>
      </c>
    </row>
    <row r="78" spans="2:6" ht="15" thickBot="1" x14ac:dyDescent="0.35">
      <c r="B78" s="3" t="s">
        <v>546</v>
      </c>
      <c r="C78" s="234">
        <v>572190</v>
      </c>
      <c r="D78" s="234">
        <v>295440</v>
      </c>
      <c r="E78" s="234">
        <v>2520</v>
      </c>
      <c r="F78" s="234">
        <f t="shared" si="6"/>
        <v>870150</v>
      </c>
    </row>
    <row r="79" spans="2:6" ht="15" thickBot="1" x14ac:dyDescent="0.35">
      <c r="B79" s="3" t="s">
        <v>548</v>
      </c>
      <c r="C79" s="234">
        <v>18035600</v>
      </c>
      <c r="D79" s="234">
        <v>8081700</v>
      </c>
      <c r="E79" s="234">
        <v>0</v>
      </c>
      <c r="F79" s="234">
        <f t="shared" si="6"/>
        <v>26117300</v>
      </c>
    </row>
    <row r="80" spans="2:6" ht="15" thickBot="1" x14ac:dyDescent="0.35">
      <c r="B80" s="3" t="s">
        <v>640</v>
      </c>
      <c r="C80" s="234">
        <v>127100</v>
      </c>
      <c r="D80" s="234">
        <v>0</v>
      </c>
      <c r="E80" s="234">
        <v>0</v>
      </c>
      <c r="F80" s="234">
        <f t="shared" si="6"/>
        <v>127100</v>
      </c>
    </row>
    <row r="81" spans="2:13" ht="15" thickBot="1" x14ac:dyDescent="0.35">
      <c r="B81" s="3" t="s">
        <v>551</v>
      </c>
      <c r="C81" s="234">
        <v>14214799</v>
      </c>
      <c r="D81" s="234">
        <v>95385.9</v>
      </c>
      <c r="E81" s="234">
        <v>1499872.7</v>
      </c>
      <c r="F81" s="234">
        <f t="shared" si="6"/>
        <v>15810057.6</v>
      </c>
    </row>
    <row r="82" spans="2:13" ht="15" thickBot="1" x14ac:dyDescent="0.35">
      <c r="B82" s="3" t="s">
        <v>641</v>
      </c>
      <c r="C82" s="234">
        <v>283210</v>
      </c>
      <c r="D82" s="234">
        <v>0</v>
      </c>
      <c r="E82" s="234">
        <v>0</v>
      </c>
      <c r="F82" s="234">
        <f t="shared" si="6"/>
        <v>283210</v>
      </c>
    </row>
    <row r="83" spans="2:13" ht="15" thickBot="1" x14ac:dyDescent="0.35">
      <c r="B83" s="3" t="s">
        <v>553</v>
      </c>
      <c r="C83" s="234">
        <v>6800</v>
      </c>
      <c r="D83" s="234">
        <v>0</v>
      </c>
      <c r="E83" s="234">
        <v>0</v>
      </c>
      <c r="F83" s="234">
        <f t="shared" si="6"/>
        <v>6800</v>
      </c>
    </row>
    <row r="84" spans="2:13" ht="15" thickBot="1" x14ac:dyDescent="0.35">
      <c r="B84" s="3" t="s">
        <v>642</v>
      </c>
      <c r="C84" s="234">
        <v>0</v>
      </c>
      <c r="D84" s="234">
        <v>0</v>
      </c>
      <c r="E84" s="234">
        <v>0</v>
      </c>
      <c r="F84" s="234">
        <f t="shared" si="6"/>
        <v>0</v>
      </c>
    </row>
    <row r="85" spans="2:13" ht="15" thickBot="1" x14ac:dyDescent="0.35">
      <c r="B85" s="3" t="s">
        <v>556</v>
      </c>
      <c r="C85" s="234">
        <v>554187000</v>
      </c>
      <c r="D85" s="234">
        <v>756000</v>
      </c>
      <c r="E85" s="234">
        <v>7074000</v>
      </c>
      <c r="F85" s="234">
        <f t="shared" si="6"/>
        <v>562017000</v>
      </c>
    </row>
    <row r="86" spans="2:13" ht="15" thickBot="1" x14ac:dyDescent="0.35">
      <c r="B86" s="8" t="s">
        <v>649</v>
      </c>
      <c r="C86" s="235">
        <f>SUM(C65:C85)</f>
        <v>665608256.75</v>
      </c>
      <c r="D86" s="235">
        <f t="shared" ref="D86:F86" si="7">SUM(D65:D85)</f>
        <v>46489135.379999995</v>
      </c>
      <c r="E86" s="235">
        <f t="shared" si="7"/>
        <v>15327106.67</v>
      </c>
      <c r="F86" s="235">
        <f t="shared" si="7"/>
        <v>727424498.79999995</v>
      </c>
      <c r="H86" s="352"/>
      <c r="I86" s="352"/>
      <c r="J86" s="352"/>
      <c r="K86" s="352"/>
      <c r="L86" s="352"/>
      <c r="M86" s="352"/>
    </row>
    <row r="87" spans="2:13" ht="15" thickBot="1" x14ac:dyDescent="0.35">
      <c r="B87" s="3" t="s">
        <v>643</v>
      </c>
      <c r="C87" s="234">
        <v>1272358.2</v>
      </c>
      <c r="D87" s="234">
        <v>0</v>
      </c>
      <c r="E87" s="234">
        <v>0</v>
      </c>
      <c r="F87" s="234">
        <f>SUM(C87:E87)</f>
        <v>1272358.2</v>
      </c>
    </row>
    <row r="88" spans="2:13" ht="15" thickBot="1" x14ac:dyDescent="0.35">
      <c r="B88" s="3" t="s">
        <v>644</v>
      </c>
      <c r="C88" s="234">
        <v>28000</v>
      </c>
      <c r="D88" s="234">
        <v>0</v>
      </c>
      <c r="E88" s="234">
        <v>0</v>
      </c>
      <c r="F88" s="234">
        <f t="shared" ref="F88:F94" si="8">SUM(C88:E88)</f>
        <v>28000</v>
      </c>
    </row>
    <row r="89" spans="2:13" ht="15" thickBot="1" x14ac:dyDescent="0.35">
      <c r="B89" s="3" t="s">
        <v>645</v>
      </c>
      <c r="C89" s="234">
        <v>168480</v>
      </c>
      <c r="D89" s="234">
        <v>0</v>
      </c>
      <c r="E89" s="234">
        <v>0</v>
      </c>
      <c r="F89" s="234">
        <f t="shared" si="8"/>
        <v>168480</v>
      </c>
    </row>
    <row r="90" spans="2:13" ht="15" thickBot="1" x14ac:dyDescent="0.35">
      <c r="B90" s="3" t="s">
        <v>564</v>
      </c>
      <c r="C90" s="234">
        <v>1572849.2</v>
      </c>
      <c r="D90" s="234">
        <v>5649.8</v>
      </c>
      <c r="E90" s="234">
        <v>0</v>
      </c>
      <c r="F90" s="234">
        <f t="shared" si="8"/>
        <v>1578499</v>
      </c>
    </row>
    <row r="91" spans="2:13" ht="15" thickBot="1" x14ac:dyDescent="0.35">
      <c r="B91" s="3" t="s">
        <v>646</v>
      </c>
      <c r="C91" s="234">
        <v>373231.76</v>
      </c>
      <c r="D91" s="234">
        <v>0</v>
      </c>
      <c r="E91" s="234">
        <v>0</v>
      </c>
      <c r="F91" s="234">
        <f t="shared" si="8"/>
        <v>373231.76</v>
      </c>
    </row>
    <row r="92" spans="2:13" ht="15" thickBot="1" x14ac:dyDescent="0.35">
      <c r="B92" s="8" t="s">
        <v>650</v>
      </c>
      <c r="C92" s="235">
        <f>SUM(C87:C91)</f>
        <v>3414919.16</v>
      </c>
      <c r="D92" s="235">
        <f t="shared" ref="D92:F92" si="9">SUM(D87:D91)</f>
        <v>5649.8</v>
      </c>
      <c r="E92" s="235">
        <f t="shared" si="9"/>
        <v>0</v>
      </c>
      <c r="F92" s="235">
        <f t="shared" si="9"/>
        <v>3420568.96</v>
      </c>
      <c r="H92" s="307"/>
      <c r="I92" s="307"/>
      <c r="J92" s="307"/>
      <c r="K92" s="307"/>
      <c r="L92" s="307"/>
      <c r="M92" s="307"/>
    </row>
    <row r="93" spans="2:13" ht="15" thickBot="1" x14ac:dyDescent="0.35">
      <c r="B93" s="3" t="s">
        <v>543</v>
      </c>
      <c r="C93" s="234">
        <v>282750</v>
      </c>
      <c r="D93" s="234">
        <v>275.5</v>
      </c>
      <c r="E93" s="234">
        <v>1320</v>
      </c>
      <c r="F93" s="234">
        <f t="shared" si="8"/>
        <v>284345.5</v>
      </c>
    </row>
    <row r="94" spans="2:13" ht="15" thickBot="1" x14ac:dyDescent="0.35">
      <c r="B94" s="3" t="s">
        <v>544</v>
      </c>
      <c r="C94" s="234">
        <v>162795.5</v>
      </c>
      <c r="D94" s="234">
        <v>807.35</v>
      </c>
      <c r="E94" s="234">
        <v>0</v>
      </c>
      <c r="F94" s="234">
        <f t="shared" si="8"/>
        <v>163602.85</v>
      </c>
    </row>
    <row r="95" spans="2:13" ht="15" thickBot="1" x14ac:dyDescent="0.35">
      <c r="B95" s="8" t="s">
        <v>651</v>
      </c>
      <c r="C95" s="235">
        <f>SUM(C93:C94)</f>
        <v>445545.5</v>
      </c>
      <c r="D95" s="235">
        <f t="shared" ref="D95:F95" si="10">SUM(D93:D94)</f>
        <v>1082.8499999999999</v>
      </c>
      <c r="E95" s="235">
        <f t="shared" si="10"/>
        <v>1320</v>
      </c>
      <c r="F95" s="235">
        <f t="shared" si="10"/>
        <v>447948.35</v>
      </c>
      <c r="H95" s="307"/>
      <c r="I95" s="307"/>
      <c r="J95" s="307"/>
      <c r="K95" s="307"/>
      <c r="L95" s="307"/>
      <c r="M95" s="307"/>
    </row>
    <row r="96" spans="2:13" ht="22.2" customHeight="1" thickBot="1" x14ac:dyDescent="0.35">
      <c r="B96" s="276" t="s">
        <v>17</v>
      </c>
      <c r="C96" s="277">
        <f>C95+C92+C86</f>
        <v>669468721.40999997</v>
      </c>
      <c r="D96" s="277">
        <f t="shared" ref="D96:F96" si="11">D95+D92+D86</f>
        <v>46495868.029999994</v>
      </c>
      <c r="E96" s="277">
        <f t="shared" si="11"/>
        <v>15328426.67</v>
      </c>
      <c r="F96" s="277">
        <f t="shared" si="11"/>
        <v>731293016.1099999</v>
      </c>
    </row>
  </sheetData>
  <sheetProtection algorithmName="SHA-512" hashValue="6DyQQY1iiv3YzsjM+Orna2ICqJhP4NhzEPcC5B0xgVtYggTohxCVwAG3Rqi6iG8smwuGfAtz/CWcMZBhTO7YmA==" saltValue="kcT5Kf1dmENHnrXfPuezRQ==" spinCount="100000" sheet="1" objects="1" scenarios="1"/>
  <mergeCells count="54">
    <mergeCell ref="B50:B54"/>
    <mergeCell ref="C50:E50"/>
    <mergeCell ref="F50:H50"/>
    <mergeCell ref="I50:L51"/>
    <mergeCell ref="M50:O50"/>
    <mergeCell ref="C51:C54"/>
    <mergeCell ref="D51:D54"/>
    <mergeCell ref="E51:E54"/>
    <mergeCell ref="F51:F54"/>
    <mergeCell ref="G51:G54"/>
    <mergeCell ref="H51:H54"/>
    <mergeCell ref="M51:M54"/>
    <mergeCell ref="N51:N54"/>
    <mergeCell ref="O51:O54"/>
    <mergeCell ref="I52:I54"/>
    <mergeCell ref="J52:J54"/>
    <mergeCell ref="K52:K54"/>
    <mergeCell ref="L52:L54"/>
    <mergeCell ref="I36:L37"/>
    <mergeCell ref="M36:O36"/>
    <mergeCell ref="C37:C40"/>
    <mergeCell ref="D37:D40"/>
    <mergeCell ref="E37:E40"/>
    <mergeCell ref="F37:F40"/>
    <mergeCell ref="G37:G40"/>
    <mergeCell ref="H37:H40"/>
    <mergeCell ref="M37:M40"/>
    <mergeCell ref="N37:N40"/>
    <mergeCell ref="O37:O40"/>
    <mergeCell ref="I38:I40"/>
    <mergeCell ref="J38:J40"/>
    <mergeCell ref="K38:K40"/>
    <mergeCell ref="L38:L40"/>
    <mergeCell ref="B6:B10"/>
    <mergeCell ref="C6:E6"/>
    <mergeCell ref="F6:H6"/>
    <mergeCell ref="B36:B40"/>
    <mergeCell ref="C36:E36"/>
    <mergeCell ref="F36:H36"/>
    <mergeCell ref="M6:O6"/>
    <mergeCell ref="C7:C10"/>
    <mergeCell ref="D7:D10"/>
    <mergeCell ref="E7:E10"/>
    <mergeCell ref="F7:F10"/>
    <mergeCell ref="G7:G10"/>
    <mergeCell ref="L8:L10"/>
    <mergeCell ref="H7:H10"/>
    <mergeCell ref="M7:M10"/>
    <mergeCell ref="N7:N10"/>
    <mergeCell ref="O7:O10"/>
    <mergeCell ref="I8:I10"/>
    <mergeCell ref="J8:J10"/>
    <mergeCell ref="K8:K10"/>
    <mergeCell ref="I6:L7"/>
  </mergeCells>
  <pageMargins left="0.7" right="0.7" top="0.75" bottom="0.75" header="0.3" footer="0.3"/>
  <ignoredErrors>
    <ignoredError sqref="M32 F86 M46" formula="1"/>
    <ignoredError sqref="C95:F95 C92:E92" formulaRange="1"/>
    <ignoredError sqref="F92" formula="1" formulaRange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CF73-AB38-4EF7-BFB7-F236A6B0A737}">
  <dimension ref="B1:AX561"/>
  <sheetViews>
    <sheetView showGridLines="0" showRowColHeaders="0" workbookViewId="0">
      <selection activeCell="B2" sqref="B2"/>
    </sheetView>
  </sheetViews>
  <sheetFormatPr baseColWidth="10" defaultRowHeight="14.4" x14ac:dyDescent="0.3"/>
  <cols>
    <col min="1" max="1" width="5.33203125" customWidth="1"/>
    <col min="2" max="2" width="43.6640625" customWidth="1"/>
    <col min="3" max="3" width="11.77734375" bestFit="1" customWidth="1"/>
    <col min="4" max="4" width="11.109375" customWidth="1"/>
    <col min="5" max="5" width="12.5546875" customWidth="1"/>
    <col min="6" max="6" width="12.6640625" customWidth="1"/>
    <col min="8" max="8" width="12.6640625" bestFit="1" customWidth="1"/>
    <col min="10" max="10" width="11.5546875" style="63"/>
    <col min="11" max="11" width="14" style="63" bestFit="1" customWidth="1"/>
    <col min="12" max="12" width="11.6640625" style="63" bestFit="1" customWidth="1"/>
    <col min="13" max="13" width="13" style="63" bestFit="1" customWidth="1"/>
    <col min="14" max="14" width="14" style="63" bestFit="1" customWidth="1"/>
    <col min="15" max="15" width="15.109375" style="63" customWidth="1"/>
    <col min="16" max="50" width="11.5546875" style="63"/>
  </cols>
  <sheetData>
    <row r="1" spans="2:11" s="63" customFormat="1" ht="18" x14ac:dyDescent="0.3">
      <c r="B1" s="62" t="s">
        <v>268</v>
      </c>
    </row>
    <row r="2" spans="2:11" s="63" customFormat="1" ht="16.2" x14ac:dyDescent="0.3">
      <c r="B2" s="64" t="s">
        <v>18</v>
      </c>
    </row>
    <row r="3" spans="2:11" s="63" customFormat="1" ht="15" thickBot="1" x14ac:dyDescent="0.35"/>
    <row r="4" spans="2:11" ht="15.6" x14ac:dyDescent="0.3">
      <c r="B4" s="546" t="s">
        <v>51</v>
      </c>
      <c r="C4" s="556" t="s">
        <v>52</v>
      </c>
      <c r="D4" s="672"/>
      <c r="E4" s="557"/>
      <c r="F4" s="556" t="s">
        <v>257</v>
      </c>
      <c r="G4" s="672"/>
      <c r="H4" s="672"/>
      <c r="I4" s="557"/>
      <c r="J4" s="99"/>
      <c r="K4" s="100"/>
    </row>
    <row r="5" spans="2:11" ht="15" thickBot="1" x14ac:dyDescent="0.35">
      <c r="B5" s="555"/>
      <c r="C5" s="560"/>
      <c r="D5" s="673"/>
      <c r="E5" s="561"/>
      <c r="F5" s="560"/>
      <c r="G5" s="673"/>
      <c r="H5" s="673"/>
      <c r="I5" s="561"/>
      <c r="J5" s="101"/>
      <c r="K5" s="100"/>
    </row>
    <row r="6" spans="2:11" ht="24" customHeight="1" x14ac:dyDescent="0.3">
      <c r="B6" s="555"/>
      <c r="C6" s="21" t="s">
        <v>258</v>
      </c>
      <c r="D6" s="21" t="s">
        <v>260</v>
      </c>
      <c r="E6" s="548" t="s">
        <v>262</v>
      </c>
      <c r="F6" s="548" t="s">
        <v>264</v>
      </c>
      <c r="G6" s="548" t="s">
        <v>265</v>
      </c>
      <c r="H6" s="548" t="s">
        <v>263</v>
      </c>
      <c r="I6" s="548" t="s">
        <v>267</v>
      </c>
      <c r="J6" s="100"/>
      <c r="K6" s="100"/>
    </row>
    <row r="7" spans="2:11" ht="31.8" customHeight="1" x14ac:dyDescent="0.3">
      <c r="B7" s="555"/>
      <c r="C7" s="21" t="s">
        <v>259</v>
      </c>
      <c r="D7" s="21" t="s">
        <v>261</v>
      </c>
      <c r="E7" s="666"/>
      <c r="F7" s="666"/>
      <c r="G7" s="666"/>
      <c r="H7" s="666"/>
      <c r="I7" s="666"/>
      <c r="J7" s="101"/>
      <c r="K7" s="100"/>
    </row>
    <row r="8" spans="2:11" ht="22.2" customHeight="1" thickBot="1" x14ac:dyDescent="0.35">
      <c r="B8" s="24" t="s">
        <v>382</v>
      </c>
      <c r="C8" s="47">
        <v>3104</v>
      </c>
      <c r="D8" s="5">
        <v>537</v>
      </c>
      <c r="E8" s="5">
        <v>9</v>
      </c>
      <c r="F8" s="47">
        <v>28003</v>
      </c>
      <c r="G8" s="5">
        <v>10438</v>
      </c>
      <c r="H8" s="47">
        <v>10438</v>
      </c>
      <c r="I8" s="47">
        <v>10438</v>
      </c>
      <c r="J8" s="100"/>
      <c r="K8" s="100"/>
    </row>
    <row r="9" spans="2:11" ht="22.2" customHeight="1" thickBot="1" x14ac:dyDescent="0.35">
      <c r="B9" s="24" t="s">
        <v>380</v>
      </c>
      <c r="C9" s="47">
        <v>7580.38</v>
      </c>
      <c r="D9" s="5">
        <v>778</v>
      </c>
      <c r="E9" s="5">
        <v>3</v>
      </c>
      <c r="F9" s="47">
        <v>66298.55</v>
      </c>
      <c r="G9" s="47">
        <v>35629.629999999997</v>
      </c>
      <c r="H9" s="47">
        <v>40497.9</v>
      </c>
      <c r="I9" s="47">
        <v>5361.67</v>
      </c>
      <c r="J9" s="100"/>
      <c r="K9" s="100"/>
    </row>
    <row r="10" spans="2:11" ht="22.2" customHeight="1" thickBot="1" x14ac:dyDescent="0.35">
      <c r="B10" s="24" t="s">
        <v>381</v>
      </c>
      <c r="C10" s="5">
        <v>881</v>
      </c>
      <c r="D10" s="5">
        <v>136</v>
      </c>
      <c r="E10" s="5">
        <v>2</v>
      </c>
      <c r="F10" s="47">
        <v>3131</v>
      </c>
      <c r="G10" s="47">
        <v>1318</v>
      </c>
      <c r="H10" s="47">
        <v>1318</v>
      </c>
      <c r="I10" s="47">
        <v>1318</v>
      </c>
      <c r="J10" s="100"/>
      <c r="K10" s="100"/>
    </row>
    <row r="11" spans="2:11" ht="15" thickBot="1" x14ac:dyDescent="0.35">
      <c r="B11" s="8" t="s">
        <v>17</v>
      </c>
      <c r="C11" s="48">
        <f>C8+C9+C10</f>
        <v>11565.380000000001</v>
      </c>
      <c r="D11" s="48">
        <f t="shared" ref="D11:I11" si="0">D8+D9+D10</f>
        <v>1451</v>
      </c>
      <c r="E11" s="48">
        <f t="shared" si="0"/>
        <v>14</v>
      </c>
      <c r="F11" s="48">
        <f t="shared" si="0"/>
        <v>97432.55</v>
      </c>
      <c r="G11" s="48">
        <f t="shared" si="0"/>
        <v>47385.63</v>
      </c>
      <c r="H11" s="48">
        <f t="shared" si="0"/>
        <v>52253.9</v>
      </c>
      <c r="I11" s="48">
        <f t="shared" si="0"/>
        <v>17117.669999999998</v>
      </c>
      <c r="J11" s="100"/>
      <c r="K11" s="100"/>
    </row>
    <row r="12" spans="2:11" x14ac:dyDescent="0.3">
      <c r="B12" s="122" t="s">
        <v>266</v>
      </c>
      <c r="C12" s="63"/>
      <c r="D12" s="63"/>
      <c r="E12" s="63"/>
      <c r="F12" s="63"/>
      <c r="G12" s="63"/>
      <c r="H12" s="63"/>
      <c r="I12" s="63"/>
    </row>
    <row r="13" spans="2:11" x14ac:dyDescent="0.3">
      <c r="B13" s="122"/>
      <c r="C13" s="63"/>
      <c r="D13" s="63"/>
      <c r="E13" s="63"/>
      <c r="F13" s="63"/>
      <c r="G13" s="63"/>
      <c r="H13" s="63"/>
      <c r="I13" s="63"/>
    </row>
    <row r="14" spans="2:11" x14ac:dyDescent="0.3">
      <c r="B14" s="122"/>
      <c r="C14" s="63"/>
      <c r="D14" s="63"/>
      <c r="E14" s="63"/>
      <c r="F14" s="63"/>
      <c r="G14" s="63"/>
      <c r="H14" s="63"/>
      <c r="I14" s="63"/>
    </row>
    <row r="15" spans="2:11" ht="16.2" x14ac:dyDescent="0.3">
      <c r="B15" s="64" t="s">
        <v>269</v>
      </c>
      <c r="C15" s="123"/>
      <c r="D15" s="63"/>
      <c r="E15" s="63"/>
      <c r="F15" s="63"/>
      <c r="G15" s="63"/>
      <c r="H15" s="63"/>
      <c r="I15" s="63"/>
    </row>
    <row r="16" spans="2:11" ht="15" thickBot="1" x14ac:dyDescent="0.35">
      <c r="B16" s="63"/>
      <c r="C16" s="63"/>
      <c r="D16" s="63"/>
      <c r="E16" s="63"/>
      <c r="F16" s="63"/>
      <c r="G16" s="63"/>
      <c r="H16" s="63"/>
      <c r="I16" s="63"/>
    </row>
    <row r="17" spans="2:15" ht="15.6" x14ac:dyDescent="0.3">
      <c r="B17" s="546" t="s">
        <v>51</v>
      </c>
      <c r="C17" s="542" t="s">
        <v>270</v>
      </c>
      <c r="D17" s="667"/>
      <c r="E17" s="667"/>
      <c r="F17" s="543"/>
      <c r="G17" s="548" t="s">
        <v>271</v>
      </c>
      <c r="H17" s="556" t="s">
        <v>38</v>
      </c>
      <c r="I17" s="557"/>
      <c r="J17" s="99"/>
      <c r="K17" s="100"/>
    </row>
    <row r="18" spans="2:15" ht="15" thickBot="1" x14ac:dyDescent="0.35">
      <c r="B18" s="555"/>
      <c r="C18" s="544"/>
      <c r="D18" s="668"/>
      <c r="E18" s="668"/>
      <c r="F18" s="545"/>
      <c r="G18" s="666"/>
      <c r="H18" s="558"/>
      <c r="I18" s="559"/>
      <c r="J18" s="101"/>
      <c r="K18" s="100"/>
    </row>
    <row r="19" spans="2:15" ht="15" thickBot="1" x14ac:dyDescent="0.35">
      <c r="B19" s="555"/>
      <c r="C19" s="548" t="s">
        <v>66</v>
      </c>
      <c r="D19" s="548" t="s">
        <v>32</v>
      </c>
      <c r="E19" s="548" t="s">
        <v>272</v>
      </c>
      <c r="F19" s="546" t="s">
        <v>93</v>
      </c>
      <c r="G19" s="666"/>
      <c r="H19" s="560"/>
      <c r="I19" s="561"/>
      <c r="J19" s="100"/>
      <c r="K19" s="100"/>
    </row>
    <row r="20" spans="2:15" ht="21" customHeight="1" x14ac:dyDescent="0.3">
      <c r="B20" s="555"/>
      <c r="C20" s="666"/>
      <c r="D20" s="666"/>
      <c r="E20" s="666"/>
      <c r="F20" s="555"/>
      <c r="G20" s="666"/>
      <c r="H20" s="546" t="s">
        <v>273</v>
      </c>
      <c r="I20" s="548" t="s">
        <v>86</v>
      </c>
      <c r="J20" s="100"/>
      <c r="K20" s="100"/>
    </row>
    <row r="21" spans="2:15" ht="15" thickBot="1" x14ac:dyDescent="0.35">
      <c r="B21" s="547"/>
      <c r="C21" s="549"/>
      <c r="D21" s="549"/>
      <c r="E21" s="549"/>
      <c r="F21" s="547"/>
      <c r="G21" s="549"/>
      <c r="H21" s="547"/>
      <c r="I21" s="549"/>
      <c r="J21" s="101"/>
      <c r="K21" s="100"/>
    </row>
    <row r="22" spans="2:15" ht="21.6" customHeight="1" thickBot="1" x14ac:dyDescent="0.35">
      <c r="B22" s="24" t="s">
        <v>382</v>
      </c>
      <c r="C22" s="47">
        <v>9916.1</v>
      </c>
      <c r="D22" s="5">
        <v>313.14</v>
      </c>
      <c r="E22" s="5">
        <v>208.76</v>
      </c>
      <c r="F22" s="47">
        <f>C22+D22+E22</f>
        <v>10438</v>
      </c>
      <c r="G22" s="5">
        <v>2.2000000000000002</v>
      </c>
      <c r="H22" s="189">
        <f>F30/1000000</f>
        <v>22.9636</v>
      </c>
      <c r="I22" s="19">
        <f>H22/$H$25</f>
        <v>0.69004750815847393</v>
      </c>
      <c r="J22" s="100"/>
      <c r="K22" s="100"/>
      <c r="L22" s="267"/>
      <c r="M22" s="267"/>
      <c r="N22" s="267"/>
      <c r="O22" s="267"/>
    </row>
    <row r="23" spans="2:15" ht="21.6" customHeight="1" thickBot="1" x14ac:dyDescent="0.35">
      <c r="B23" s="24" t="s">
        <v>380</v>
      </c>
      <c r="C23" s="47">
        <v>2853.7040000000002</v>
      </c>
      <c r="D23" s="5">
        <v>50.994999999999997</v>
      </c>
      <c r="E23" s="5">
        <v>72.17</v>
      </c>
      <c r="F23" s="47">
        <f t="shared" ref="F23:F24" si="1">C23+D23+E23</f>
        <v>2976.8690000000001</v>
      </c>
      <c r="G23" s="5">
        <v>2.3199999999999998</v>
      </c>
      <c r="H23" s="189">
        <f>F31/1000000</f>
        <v>6.9063360800000009</v>
      </c>
      <c r="I23" s="19">
        <f t="shared" ref="I23:I24" si="2">H23/$H$25</f>
        <v>0.20753279113505563</v>
      </c>
      <c r="J23" s="100"/>
      <c r="K23" s="100"/>
      <c r="L23" s="268"/>
      <c r="M23" s="269"/>
      <c r="N23" s="269"/>
      <c r="O23" s="269"/>
    </row>
    <row r="24" spans="2:15" ht="21.6" customHeight="1" thickBot="1" x14ac:dyDescent="0.35">
      <c r="B24" s="24" t="s">
        <v>381</v>
      </c>
      <c r="C24" s="47">
        <v>1141.133</v>
      </c>
      <c r="D24" s="5">
        <v>46.293999999999997</v>
      </c>
      <c r="E24" s="5">
        <v>154.44399999999999</v>
      </c>
      <c r="F24" s="47">
        <f t="shared" si="1"/>
        <v>1341.8710000000001</v>
      </c>
      <c r="G24" s="5">
        <v>2.54</v>
      </c>
      <c r="H24" s="189">
        <f>F32/1000000</f>
        <v>3.40835234</v>
      </c>
      <c r="I24" s="19">
        <f t="shared" si="2"/>
        <v>0.1024197007064704</v>
      </c>
      <c r="J24" s="100"/>
      <c r="K24" s="100"/>
      <c r="L24" s="268"/>
      <c r="M24" s="269"/>
      <c r="N24" s="269"/>
      <c r="O24" s="269"/>
    </row>
    <row r="25" spans="2:15" ht="15" thickBot="1" x14ac:dyDescent="0.35">
      <c r="B25" s="8" t="s">
        <v>17</v>
      </c>
      <c r="C25" s="48">
        <f>C22+C23+C24</f>
        <v>13910.937</v>
      </c>
      <c r="D25" s="48">
        <f t="shared" ref="D25:F25" si="3">D22+D23+D24</f>
        <v>410.42899999999997</v>
      </c>
      <c r="E25" s="48">
        <f t="shared" si="3"/>
        <v>435.37400000000002</v>
      </c>
      <c r="F25" s="48">
        <f t="shared" si="3"/>
        <v>14756.740000000002</v>
      </c>
      <c r="G25" s="48">
        <f>(G22+G23+G24)/3</f>
        <v>2.3533333333333331</v>
      </c>
      <c r="H25" s="190">
        <f>H22+H23+H24</f>
        <v>33.278288420000003</v>
      </c>
      <c r="I25" s="22">
        <f>H25/$H$25</f>
        <v>1</v>
      </c>
      <c r="J25" s="100"/>
      <c r="K25" s="100"/>
      <c r="L25" s="268"/>
      <c r="M25" s="269"/>
      <c r="N25" s="269"/>
      <c r="O25" s="269"/>
    </row>
    <row r="26" spans="2:15" x14ac:dyDescent="0.3">
      <c r="B26" s="63"/>
      <c r="C26" s="63"/>
      <c r="D26" s="63"/>
      <c r="E26" s="63"/>
      <c r="F26" s="63"/>
      <c r="G26" s="63"/>
      <c r="H26" s="63"/>
      <c r="I26" s="63"/>
    </row>
    <row r="27" spans="2:15" ht="16.2" x14ac:dyDescent="0.3">
      <c r="B27" s="64" t="s">
        <v>525</v>
      </c>
      <c r="C27" s="63"/>
      <c r="D27" s="63"/>
      <c r="E27" s="63"/>
      <c r="F27" s="63"/>
      <c r="G27" s="63"/>
      <c r="H27" s="63"/>
      <c r="I27" s="63"/>
      <c r="M27" s="81"/>
      <c r="N27" s="81"/>
      <c r="O27" s="81"/>
    </row>
    <row r="28" spans="2:15" ht="15" thickBot="1" x14ac:dyDescent="0.35">
      <c r="B28" s="63"/>
      <c r="C28" s="63"/>
      <c r="D28" s="63"/>
      <c r="E28" s="63"/>
      <c r="F28" s="63"/>
      <c r="G28" s="63"/>
      <c r="H28" s="63"/>
      <c r="I28" s="63"/>
    </row>
    <row r="29" spans="2:15" ht="48.6" thickBot="1" x14ac:dyDescent="0.35">
      <c r="B29" s="23" t="s">
        <v>51</v>
      </c>
      <c r="C29" s="17" t="s">
        <v>45</v>
      </c>
      <c r="D29" s="17" t="s">
        <v>46</v>
      </c>
      <c r="E29" s="17" t="s">
        <v>47</v>
      </c>
      <c r="F29" s="17" t="s">
        <v>48</v>
      </c>
      <c r="G29" s="63"/>
      <c r="H29" s="63"/>
      <c r="I29" s="63"/>
    </row>
    <row r="30" spans="2:15" ht="19.2" customHeight="1" thickBot="1" x14ac:dyDescent="0.35">
      <c r="B30" s="24" t="s">
        <v>382</v>
      </c>
      <c r="C30" s="234">
        <v>21815420</v>
      </c>
      <c r="D30" s="234">
        <v>688908</v>
      </c>
      <c r="E30" s="234">
        <v>459272</v>
      </c>
      <c r="F30" s="234">
        <f>C30+D30+E30</f>
        <v>22963600</v>
      </c>
      <c r="G30" s="63"/>
      <c r="H30" s="63"/>
      <c r="I30" s="63"/>
    </row>
    <row r="31" spans="2:15" ht="19.2" customHeight="1" thickBot="1" x14ac:dyDescent="0.35">
      <c r="B31" s="24" t="s">
        <v>380</v>
      </c>
      <c r="C31" s="234">
        <v>6620593.2800000003</v>
      </c>
      <c r="D31" s="234">
        <v>118308.4</v>
      </c>
      <c r="E31" s="234">
        <v>167434.4</v>
      </c>
      <c r="F31" s="234">
        <f t="shared" ref="F31:F32" si="4">C31+D31+E31</f>
        <v>6906336.080000001</v>
      </c>
      <c r="G31" s="63"/>
      <c r="H31" s="63"/>
      <c r="I31" s="63"/>
    </row>
    <row r="32" spans="2:15" ht="19.2" customHeight="1" thickBot="1" x14ac:dyDescent="0.35">
      <c r="B32" s="24" t="s">
        <v>381</v>
      </c>
      <c r="C32" s="234">
        <v>2898477.82</v>
      </c>
      <c r="D32" s="234">
        <v>117586.76</v>
      </c>
      <c r="E32" s="234">
        <v>392287.76</v>
      </c>
      <c r="F32" s="234">
        <f t="shared" si="4"/>
        <v>3408352.34</v>
      </c>
      <c r="G32" s="63"/>
      <c r="H32" s="63"/>
      <c r="I32" s="63"/>
    </row>
    <row r="33" spans="2:9" ht="19.2" customHeight="1" thickBot="1" x14ac:dyDescent="0.35">
      <c r="B33" s="8" t="s">
        <v>17</v>
      </c>
      <c r="C33" s="235">
        <f>C30+C31+C32</f>
        <v>31334491.100000001</v>
      </c>
      <c r="D33" s="235">
        <f t="shared" ref="D33:F33" si="5">D30+D31+D32</f>
        <v>924803.16</v>
      </c>
      <c r="E33" s="235">
        <f t="shared" si="5"/>
        <v>1018994.16</v>
      </c>
      <c r="F33" s="235">
        <f t="shared" si="5"/>
        <v>33278288.420000002</v>
      </c>
      <c r="G33" s="63"/>
      <c r="H33" s="63"/>
      <c r="I33" s="63"/>
    </row>
    <row r="34" spans="2:9" x14ac:dyDescent="0.3">
      <c r="B34" s="63"/>
      <c r="C34" s="63"/>
      <c r="D34" s="63"/>
      <c r="E34" s="63"/>
      <c r="F34" s="63"/>
      <c r="G34" s="63"/>
      <c r="H34" s="63"/>
      <c r="I34" s="63"/>
    </row>
    <row r="35" spans="2:9" s="63" customFormat="1" x14ac:dyDescent="0.3"/>
    <row r="36" spans="2:9" s="63" customFormat="1" x14ac:dyDescent="0.3"/>
    <row r="37" spans="2:9" s="63" customFormat="1" x14ac:dyDescent="0.3"/>
    <row r="38" spans="2:9" s="63" customFormat="1" x14ac:dyDescent="0.3"/>
    <row r="39" spans="2:9" s="63" customFormat="1" x14ac:dyDescent="0.3"/>
    <row r="40" spans="2:9" s="63" customFormat="1" x14ac:dyDescent="0.3"/>
    <row r="41" spans="2:9" s="63" customFormat="1" x14ac:dyDescent="0.3"/>
    <row r="42" spans="2:9" s="63" customFormat="1" x14ac:dyDescent="0.3"/>
    <row r="43" spans="2:9" s="63" customFormat="1" x14ac:dyDescent="0.3"/>
    <row r="44" spans="2:9" s="63" customFormat="1" x14ac:dyDescent="0.3"/>
    <row r="45" spans="2:9" s="63" customFormat="1" x14ac:dyDescent="0.3"/>
    <row r="46" spans="2:9" s="63" customFormat="1" x14ac:dyDescent="0.3"/>
    <row r="47" spans="2:9" s="63" customFormat="1" x14ac:dyDescent="0.3"/>
    <row r="48" spans="2:9" s="63" customFormat="1" x14ac:dyDescent="0.3"/>
    <row r="49" s="63" customFormat="1" x14ac:dyDescent="0.3"/>
    <row r="50" s="63" customFormat="1" x14ac:dyDescent="0.3"/>
    <row r="51" s="63" customFormat="1" x14ac:dyDescent="0.3"/>
    <row r="52" s="63" customFormat="1" x14ac:dyDescent="0.3"/>
    <row r="53" s="63" customFormat="1" x14ac:dyDescent="0.3"/>
    <row r="54" s="63" customFormat="1" x14ac:dyDescent="0.3"/>
    <row r="55" s="63" customFormat="1" x14ac:dyDescent="0.3"/>
    <row r="56" s="63" customFormat="1" x14ac:dyDescent="0.3"/>
    <row r="57" s="63" customFormat="1" x14ac:dyDescent="0.3"/>
    <row r="58" s="63" customFormat="1" x14ac:dyDescent="0.3"/>
    <row r="59" s="63" customFormat="1" x14ac:dyDescent="0.3"/>
    <row r="60" s="63" customFormat="1" x14ac:dyDescent="0.3"/>
    <row r="61" s="63" customFormat="1" x14ac:dyDescent="0.3"/>
    <row r="62" s="63" customFormat="1" x14ac:dyDescent="0.3"/>
    <row r="63" s="63" customFormat="1" x14ac:dyDescent="0.3"/>
    <row r="64" s="63" customFormat="1" x14ac:dyDescent="0.3"/>
    <row r="65" s="63" customFormat="1" x14ac:dyDescent="0.3"/>
    <row r="66" s="63" customFormat="1" x14ac:dyDescent="0.3"/>
    <row r="67" s="63" customFormat="1" x14ac:dyDescent="0.3"/>
    <row r="68" s="63" customFormat="1" x14ac:dyDescent="0.3"/>
    <row r="69" s="63" customFormat="1" x14ac:dyDescent="0.3"/>
    <row r="70" s="63" customFormat="1" x14ac:dyDescent="0.3"/>
    <row r="71" s="63" customFormat="1" x14ac:dyDescent="0.3"/>
    <row r="72" s="63" customFormat="1" x14ac:dyDescent="0.3"/>
    <row r="73" s="63" customFormat="1" x14ac:dyDescent="0.3"/>
    <row r="74" s="63" customFormat="1" x14ac:dyDescent="0.3"/>
    <row r="75" s="63" customFormat="1" x14ac:dyDescent="0.3"/>
    <row r="76" s="63" customFormat="1" x14ac:dyDescent="0.3"/>
    <row r="77" s="63" customFormat="1" x14ac:dyDescent="0.3"/>
    <row r="78" s="63" customFormat="1" x14ac:dyDescent="0.3"/>
    <row r="79" s="63" customFormat="1" x14ac:dyDescent="0.3"/>
    <row r="80" s="63" customFormat="1" x14ac:dyDescent="0.3"/>
    <row r="81" s="63" customFormat="1" x14ac:dyDescent="0.3"/>
    <row r="82" s="63" customFormat="1" x14ac:dyDescent="0.3"/>
    <row r="83" s="63" customFormat="1" x14ac:dyDescent="0.3"/>
    <row r="84" s="63" customFormat="1" x14ac:dyDescent="0.3"/>
    <row r="85" s="63" customFormat="1" x14ac:dyDescent="0.3"/>
    <row r="86" s="63" customFormat="1" x14ac:dyDescent="0.3"/>
    <row r="87" s="63" customFormat="1" x14ac:dyDescent="0.3"/>
    <row r="88" s="63" customFormat="1" x14ac:dyDescent="0.3"/>
    <row r="89" s="63" customFormat="1" x14ac:dyDescent="0.3"/>
    <row r="90" s="63" customFormat="1" x14ac:dyDescent="0.3"/>
    <row r="91" s="63" customFormat="1" x14ac:dyDescent="0.3"/>
    <row r="92" s="63" customFormat="1" x14ac:dyDescent="0.3"/>
    <row r="93" s="63" customFormat="1" x14ac:dyDescent="0.3"/>
    <row r="94" s="63" customFormat="1" x14ac:dyDescent="0.3"/>
    <row r="95" s="63" customFormat="1" x14ac:dyDescent="0.3"/>
    <row r="96" s="63" customFormat="1" x14ac:dyDescent="0.3"/>
    <row r="97" s="63" customFormat="1" x14ac:dyDescent="0.3"/>
    <row r="98" s="63" customFormat="1" x14ac:dyDescent="0.3"/>
    <row r="99" s="63" customFormat="1" x14ac:dyDescent="0.3"/>
    <row r="100" s="63" customFormat="1" x14ac:dyDescent="0.3"/>
    <row r="101" s="63" customFormat="1" x14ac:dyDescent="0.3"/>
    <row r="102" s="63" customFormat="1" x14ac:dyDescent="0.3"/>
    <row r="103" s="63" customFormat="1" x14ac:dyDescent="0.3"/>
    <row r="104" s="63" customFormat="1" x14ac:dyDescent="0.3"/>
    <row r="105" s="63" customFormat="1" x14ac:dyDescent="0.3"/>
    <row r="106" s="63" customFormat="1" x14ac:dyDescent="0.3"/>
    <row r="107" s="63" customFormat="1" x14ac:dyDescent="0.3"/>
    <row r="108" s="63" customFormat="1" x14ac:dyDescent="0.3"/>
    <row r="109" s="63" customFormat="1" x14ac:dyDescent="0.3"/>
    <row r="110" s="63" customFormat="1" x14ac:dyDescent="0.3"/>
    <row r="111" s="63" customFormat="1" x14ac:dyDescent="0.3"/>
    <row r="112" s="63" customFormat="1" x14ac:dyDescent="0.3"/>
    <row r="113" s="63" customFormat="1" x14ac:dyDescent="0.3"/>
    <row r="114" s="63" customFormat="1" x14ac:dyDescent="0.3"/>
    <row r="115" s="63" customFormat="1" x14ac:dyDescent="0.3"/>
    <row r="116" s="63" customFormat="1" x14ac:dyDescent="0.3"/>
    <row r="117" s="63" customFormat="1" x14ac:dyDescent="0.3"/>
    <row r="118" s="63" customFormat="1" x14ac:dyDescent="0.3"/>
    <row r="119" s="63" customFormat="1" x14ac:dyDescent="0.3"/>
    <row r="120" s="63" customFormat="1" x14ac:dyDescent="0.3"/>
    <row r="121" s="63" customFormat="1" x14ac:dyDescent="0.3"/>
    <row r="122" s="63" customFormat="1" x14ac:dyDescent="0.3"/>
    <row r="123" s="63" customFormat="1" x14ac:dyDescent="0.3"/>
    <row r="124" s="63" customFormat="1" x14ac:dyDescent="0.3"/>
    <row r="125" s="63" customFormat="1" x14ac:dyDescent="0.3"/>
    <row r="126" s="63" customFormat="1" x14ac:dyDescent="0.3"/>
    <row r="127" s="63" customFormat="1" x14ac:dyDescent="0.3"/>
    <row r="128" s="63" customFormat="1" x14ac:dyDescent="0.3"/>
    <row r="129" s="63" customFormat="1" x14ac:dyDescent="0.3"/>
    <row r="130" s="63" customFormat="1" x14ac:dyDescent="0.3"/>
    <row r="131" s="63" customFormat="1" x14ac:dyDescent="0.3"/>
    <row r="132" s="63" customFormat="1" x14ac:dyDescent="0.3"/>
    <row r="133" s="63" customFormat="1" x14ac:dyDescent="0.3"/>
    <row r="134" s="63" customFormat="1" x14ac:dyDescent="0.3"/>
    <row r="135" s="63" customFormat="1" x14ac:dyDescent="0.3"/>
    <row r="136" s="63" customFormat="1" x14ac:dyDescent="0.3"/>
    <row r="137" s="63" customFormat="1" x14ac:dyDescent="0.3"/>
    <row r="138" s="63" customFormat="1" x14ac:dyDescent="0.3"/>
    <row r="139" s="63" customFormat="1" x14ac:dyDescent="0.3"/>
    <row r="140" s="63" customFormat="1" x14ac:dyDescent="0.3"/>
    <row r="141" s="63" customFormat="1" x14ac:dyDescent="0.3"/>
    <row r="142" s="63" customFormat="1" x14ac:dyDescent="0.3"/>
    <row r="143" s="63" customFormat="1" x14ac:dyDescent="0.3"/>
    <row r="144" s="63" customFormat="1" x14ac:dyDescent="0.3"/>
    <row r="145" s="63" customFormat="1" x14ac:dyDescent="0.3"/>
    <row r="146" s="63" customFormat="1" x14ac:dyDescent="0.3"/>
    <row r="147" s="63" customFormat="1" x14ac:dyDescent="0.3"/>
    <row r="148" s="63" customFormat="1" x14ac:dyDescent="0.3"/>
    <row r="149" s="63" customFormat="1" x14ac:dyDescent="0.3"/>
    <row r="150" s="63" customFormat="1" x14ac:dyDescent="0.3"/>
    <row r="151" s="63" customFormat="1" x14ac:dyDescent="0.3"/>
    <row r="152" s="63" customFormat="1" x14ac:dyDescent="0.3"/>
    <row r="153" s="63" customFormat="1" x14ac:dyDescent="0.3"/>
    <row r="154" s="63" customFormat="1" x14ac:dyDescent="0.3"/>
    <row r="155" s="63" customFormat="1" x14ac:dyDescent="0.3"/>
    <row r="156" s="63" customFormat="1" x14ac:dyDescent="0.3"/>
    <row r="157" s="63" customFormat="1" x14ac:dyDescent="0.3"/>
    <row r="158" s="63" customFormat="1" x14ac:dyDescent="0.3"/>
    <row r="159" s="63" customFormat="1" x14ac:dyDescent="0.3"/>
    <row r="160" s="63" customFormat="1" x14ac:dyDescent="0.3"/>
    <row r="161" s="63" customFormat="1" x14ac:dyDescent="0.3"/>
    <row r="162" s="63" customFormat="1" x14ac:dyDescent="0.3"/>
    <row r="163" s="63" customFormat="1" x14ac:dyDescent="0.3"/>
    <row r="164" s="63" customFormat="1" x14ac:dyDescent="0.3"/>
    <row r="165" s="63" customFormat="1" x14ac:dyDescent="0.3"/>
    <row r="166" s="63" customFormat="1" x14ac:dyDescent="0.3"/>
    <row r="167" s="63" customFormat="1" x14ac:dyDescent="0.3"/>
    <row r="168" s="63" customFormat="1" x14ac:dyDescent="0.3"/>
    <row r="169" s="63" customFormat="1" x14ac:dyDescent="0.3"/>
    <row r="170" s="63" customFormat="1" x14ac:dyDescent="0.3"/>
    <row r="171" s="63" customFormat="1" x14ac:dyDescent="0.3"/>
    <row r="172" s="63" customFormat="1" x14ac:dyDescent="0.3"/>
    <row r="173" s="63" customFormat="1" x14ac:dyDescent="0.3"/>
    <row r="174" s="63" customFormat="1" x14ac:dyDescent="0.3"/>
    <row r="175" s="63" customFormat="1" x14ac:dyDescent="0.3"/>
    <row r="176" s="63" customFormat="1" x14ac:dyDescent="0.3"/>
    <row r="177" s="63" customFormat="1" x14ac:dyDescent="0.3"/>
    <row r="178" s="63" customFormat="1" x14ac:dyDescent="0.3"/>
    <row r="179" s="63" customFormat="1" x14ac:dyDescent="0.3"/>
    <row r="180" s="63" customFormat="1" x14ac:dyDescent="0.3"/>
    <row r="181" s="63" customFormat="1" x14ac:dyDescent="0.3"/>
    <row r="182" s="63" customFormat="1" x14ac:dyDescent="0.3"/>
    <row r="183" s="63" customFormat="1" x14ac:dyDescent="0.3"/>
    <row r="184" s="63" customFormat="1" x14ac:dyDescent="0.3"/>
    <row r="185" s="63" customFormat="1" x14ac:dyDescent="0.3"/>
    <row r="186" s="63" customFormat="1" x14ac:dyDescent="0.3"/>
    <row r="187" s="63" customFormat="1" x14ac:dyDescent="0.3"/>
    <row r="188" s="63" customFormat="1" x14ac:dyDescent="0.3"/>
    <row r="189" s="63" customFormat="1" x14ac:dyDescent="0.3"/>
    <row r="190" s="63" customFormat="1" x14ac:dyDescent="0.3"/>
    <row r="191" s="63" customFormat="1" x14ac:dyDescent="0.3"/>
    <row r="192" s="63" customFormat="1" x14ac:dyDescent="0.3"/>
    <row r="193" s="63" customFormat="1" x14ac:dyDescent="0.3"/>
    <row r="194" s="63" customFormat="1" x14ac:dyDescent="0.3"/>
    <row r="195" s="63" customFormat="1" x14ac:dyDescent="0.3"/>
    <row r="196" s="63" customFormat="1" x14ac:dyDescent="0.3"/>
    <row r="197" s="63" customFormat="1" x14ac:dyDescent="0.3"/>
    <row r="198" s="63" customFormat="1" x14ac:dyDescent="0.3"/>
    <row r="199" s="63" customFormat="1" x14ac:dyDescent="0.3"/>
    <row r="200" s="63" customFormat="1" x14ac:dyDescent="0.3"/>
    <row r="201" s="63" customFormat="1" x14ac:dyDescent="0.3"/>
    <row r="202" s="63" customFormat="1" x14ac:dyDescent="0.3"/>
    <row r="203" s="63" customFormat="1" x14ac:dyDescent="0.3"/>
    <row r="204" s="63" customFormat="1" x14ac:dyDescent="0.3"/>
    <row r="205" s="63" customFormat="1" x14ac:dyDescent="0.3"/>
    <row r="206" s="63" customFormat="1" x14ac:dyDescent="0.3"/>
    <row r="207" s="63" customFormat="1" x14ac:dyDescent="0.3"/>
    <row r="208" s="63" customFormat="1" x14ac:dyDescent="0.3"/>
    <row r="209" s="63" customFormat="1" x14ac:dyDescent="0.3"/>
    <row r="210" s="63" customFormat="1" x14ac:dyDescent="0.3"/>
    <row r="211" s="63" customFormat="1" x14ac:dyDescent="0.3"/>
    <row r="212" s="63" customFormat="1" x14ac:dyDescent="0.3"/>
    <row r="213" s="63" customFormat="1" x14ac:dyDescent="0.3"/>
    <row r="214" s="63" customFormat="1" x14ac:dyDescent="0.3"/>
    <row r="215" s="63" customFormat="1" x14ac:dyDescent="0.3"/>
    <row r="216" s="63" customFormat="1" x14ac:dyDescent="0.3"/>
    <row r="217" s="63" customFormat="1" x14ac:dyDescent="0.3"/>
    <row r="218" s="63" customFormat="1" x14ac:dyDescent="0.3"/>
    <row r="219" s="63" customFormat="1" x14ac:dyDescent="0.3"/>
    <row r="220" s="63" customFormat="1" x14ac:dyDescent="0.3"/>
    <row r="221" s="63" customFormat="1" x14ac:dyDescent="0.3"/>
    <row r="222" s="63" customFormat="1" x14ac:dyDescent="0.3"/>
    <row r="223" s="63" customFormat="1" x14ac:dyDescent="0.3"/>
    <row r="224" s="63" customFormat="1" x14ac:dyDescent="0.3"/>
    <row r="225" s="63" customFormat="1" x14ac:dyDescent="0.3"/>
    <row r="226" s="63" customFormat="1" x14ac:dyDescent="0.3"/>
    <row r="227" s="63" customFormat="1" x14ac:dyDescent="0.3"/>
    <row r="228" s="63" customFormat="1" x14ac:dyDescent="0.3"/>
    <row r="229" s="63" customFormat="1" x14ac:dyDescent="0.3"/>
    <row r="230" s="63" customFormat="1" x14ac:dyDescent="0.3"/>
    <row r="231" s="63" customFormat="1" x14ac:dyDescent="0.3"/>
    <row r="232" s="63" customFormat="1" x14ac:dyDescent="0.3"/>
    <row r="233" s="63" customFormat="1" x14ac:dyDescent="0.3"/>
    <row r="234" s="63" customFormat="1" x14ac:dyDescent="0.3"/>
    <row r="235" s="63" customFormat="1" x14ac:dyDescent="0.3"/>
    <row r="236" s="63" customFormat="1" x14ac:dyDescent="0.3"/>
    <row r="237" s="63" customFormat="1" x14ac:dyDescent="0.3"/>
    <row r="238" s="63" customFormat="1" x14ac:dyDescent="0.3"/>
    <row r="239" s="63" customFormat="1" x14ac:dyDescent="0.3"/>
    <row r="240" s="63" customFormat="1" x14ac:dyDescent="0.3"/>
    <row r="241" s="63" customFormat="1" x14ac:dyDescent="0.3"/>
    <row r="242" s="63" customFormat="1" x14ac:dyDescent="0.3"/>
    <row r="243" s="63" customFormat="1" x14ac:dyDescent="0.3"/>
    <row r="244" s="63" customFormat="1" x14ac:dyDescent="0.3"/>
    <row r="245" s="63" customFormat="1" x14ac:dyDescent="0.3"/>
    <row r="246" s="63" customFormat="1" x14ac:dyDescent="0.3"/>
    <row r="247" s="63" customFormat="1" x14ac:dyDescent="0.3"/>
    <row r="248" s="63" customFormat="1" x14ac:dyDescent="0.3"/>
    <row r="249" s="63" customFormat="1" x14ac:dyDescent="0.3"/>
    <row r="250" s="63" customFormat="1" x14ac:dyDescent="0.3"/>
    <row r="251" s="63" customFormat="1" x14ac:dyDescent="0.3"/>
    <row r="252" s="63" customFormat="1" x14ac:dyDescent="0.3"/>
    <row r="253" s="63" customFormat="1" x14ac:dyDescent="0.3"/>
    <row r="254" s="63" customFormat="1" x14ac:dyDescent="0.3"/>
    <row r="255" s="63" customFormat="1" x14ac:dyDescent="0.3"/>
    <row r="256" s="63" customFormat="1" x14ac:dyDescent="0.3"/>
    <row r="257" s="63" customFormat="1" x14ac:dyDescent="0.3"/>
    <row r="258" s="63" customFormat="1" x14ac:dyDescent="0.3"/>
    <row r="259" s="63" customFormat="1" x14ac:dyDescent="0.3"/>
    <row r="260" s="63" customFormat="1" x14ac:dyDescent="0.3"/>
    <row r="261" s="63" customFormat="1" x14ac:dyDescent="0.3"/>
    <row r="262" s="63" customFormat="1" x14ac:dyDescent="0.3"/>
    <row r="263" s="63" customFormat="1" x14ac:dyDescent="0.3"/>
    <row r="264" s="63" customFormat="1" x14ac:dyDescent="0.3"/>
    <row r="265" s="63" customFormat="1" x14ac:dyDescent="0.3"/>
    <row r="266" s="63" customFormat="1" x14ac:dyDescent="0.3"/>
    <row r="267" s="63" customFormat="1" x14ac:dyDescent="0.3"/>
    <row r="268" s="63" customFormat="1" x14ac:dyDescent="0.3"/>
    <row r="269" s="63" customFormat="1" x14ac:dyDescent="0.3"/>
    <row r="270" s="63" customFormat="1" x14ac:dyDescent="0.3"/>
    <row r="271" s="63" customFormat="1" x14ac:dyDescent="0.3"/>
    <row r="272" s="63" customFormat="1" x14ac:dyDescent="0.3"/>
    <row r="273" s="63" customFormat="1" x14ac:dyDescent="0.3"/>
    <row r="274" s="63" customFormat="1" x14ac:dyDescent="0.3"/>
    <row r="275" s="63" customFormat="1" x14ac:dyDescent="0.3"/>
    <row r="276" s="63" customFormat="1" x14ac:dyDescent="0.3"/>
    <row r="277" s="63" customFormat="1" x14ac:dyDescent="0.3"/>
    <row r="278" s="63" customFormat="1" x14ac:dyDescent="0.3"/>
    <row r="279" s="63" customFormat="1" x14ac:dyDescent="0.3"/>
    <row r="280" s="63" customFormat="1" x14ac:dyDescent="0.3"/>
    <row r="281" s="63" customFormat="1" x14ac:dyDescent="0.3"/>
    <row r="282" s="63" customFormat="1" x14ac:dyDescent="0.3"/>
    <row r="283" s="63" customFormat="1" x14ac:dyDescent="0.3"/>
    <row r="284" s="63" customFormat="1" x14ac:dyDescent="0.3"/>
    <row r="285" s="63" customFormat="1" x14ac:dyDescent="0.3"/>
    <row r="286" s="63" customFormat="1" x14ac:dyDescent="0.3"/>
    <row r="287" s="63" customFormat="1" x14ac:dyDescent="0.3"/>
    <row r="288" s="63" customFormat="1" x14ac:dyDescent="0.3"/>
    <row r="289" s="63" customFormat="1" x14ac:dyDescent="0.3"/>
    <row r="290" s="63" customFormat="1" x14ac:dyDescent="0.3"/>
    <row r="291" s="63" customFormat="1" x14ac:dyDescent="0.3"/>
    <row r="292" s="63" customFormat="1" x14ac:dyDescent="0.3"/>
    <row r="293" s="63" customFormat="1" x14ac:dyDescent="0.3"/>
    <row r="294" s="63" customFormat="1" x14ac:dyDescent="0.3"/>
    <row r="295" s="63" customFormat="1" x14ac:dyDescent="0.3"/>
    <row r="296" s="63" customFormat="1" x14ac:dyDescent="0.3"/>
    <row r="297" s="63" customFormat="1" x14ac:dyDescent="0.3"/>
    <row r="298" s="63" customFormat="1" x14ac:dyDescent="0.3"/>
    <row r="299" s="63" customFormat="1" x14ac:dyDescent="0.3"/>
    <row r="300" s="63" customFormat="1" x14ac:dyDescent="0.3"/>
    <row r="301" s="63" customFormat="1" x14ac:dyDescent="0.3"/>
    <row r="302" s="63" customFormat="1" x14ac:dyDescent="0.3"/>
    <row r="303" s="63" customFormat="1" x14ac:dyDescent="0.3"/>
    <row r="304" s="63" customFormat="1" x14ac:dyDescent="0.3"/>
    <row r="305" s="63" customFormat="1" x14ac:dyDescent="0.3"/>
    <row r="306" s="63" customFormat="1" x14ac:dyDescent="0.3"/>
    <row r="307" s="63" customFormat="1" x14ac:dyDescent="0.3"/>
    <row r="308" s="63" customFormat="1" x14ac:dyDescent="0.3"/>
    <row r="309" s="63" customFormat="1" x14ac:dyDescent="0.3"/>
    <row r="310" s="63" customFormat="1" x14ac:dyDescent="0.3"/>
    <row r="311" s="63" customFormat="1" x14ac:dyDescent="0.3"/>
    <row r="312" s="63" customFormat="1" x14ac:dyDescent="0.3"/>
    <row r="313" s="63" customFormat="1" x14ac:dyDescent="0.3"/>
    <row r="314" s="63" customFormat="1" x14ac:dyDescent="0.3"/>
    <row r="315" s="63" customFormat="1" x14ac:dyDescent="0.3"/>
    <row r="316" s="63" customFormat="1" x14ac:dyDescent="0.3"/>
    <row r="317" s="63" customFormat="1" x14ac:dyDescent="0.3"/>
    <row r="318" s="63" customFormat="1" x14ac:dyDescent="0.3"/>
    <row r="319" s="63" customFormat="1" x14ac:dyDescent="0.3"/>
    <row r="320" s="63" customFormat="1" x14ac:dyDescent="0.3"/>
    <row r="321" s="63" customFormat="1" x14ac:dyDescent="0.3"/>
    <row r="322" s="63" customFormat="1" x14ac:dyDescent="0.3"/>
    <row r="323" s="63" customFormat="1" x14ac:dyDescent="0.3"/>
    <row r="324" s="63" customFormat="1" x14ac:dyDescent="0.3"/>
    <row r="325" s="63" customFormat="1" x14ac:dyDescent="0.3"/>
    <row r="326" s="63" customFormat="1" x14ac:dyDescent="0.3"/>
    <row r="327" s="63" customFormat="1" x14ac:dyDescent="0.3"/>
    <row r="328" s="63" customFormat="1" x14ac:dyDescent="0.3"/>
    <row r="329" s="63" customFormat="1" x14ac:dyDescent="0.3"/>
    <row r="330" s="63" customFormat="1" x14ac:dyDescent="0.3"/>
    <row r="331" s="63" customFormat="1" x14ac:dyDescent="0.3"/>
    <row r="332" s="63" customFormat="1" x14ac:dyDescent="0.3"/>
    <row r="333" s="63" customFormat="1" x14ac:dyDescent="0.3"/>
    <row r="334" s="63" customFormat="1" x14ac:dyDescent="0.3"/>
    <row r="335" s="63" customFormat="1" x14ac:dyDescent="0.3"/>
    <row r="336" s="63" customFormat="1" x14ac:dyDescent="0.3"/>
    <row r="337" s="63" customFormat="1" x14ac:dyDescent="0.3"/>
    <row r="338" s="63" customFormat="1" x14ac:dyDescent="0.3"/>
    <row r="339" s="63" customFormat="1" x14ac:dyDescent="0.3"/>
    <row r="340" s="63" customFormat="1" x14ac:dyDescent="0.3"/>
    <row r="341" s="63" customFormat="1" x14ac:dyDescent="0.3"/>
    <row r="342" s="63" customFormat="1" x14ac:dyDescent="0.3"/>
    <row r="343" s="63" customFormat="1" x14ac:dyDescent="0.3"/>
    <row r="344" s="63" customFormat="1" x14ac:dyDescent="0.3"/>
    <row r="345" s="63" customFormat="1" x14ac:dyDescent="0.3"/>
    <row r="346" s="63" customFormat="1" x14ac:dyDescent="0.3"/>
    <row r="347" s="63" customFormat="1" x14ac:dyDescent="0.3"/>
    <row r="348" s="63" customFormat="1" x14ac:dyDescent="0.3"/>
    <row r="349" s="63" customFormat="1" x14ac:dyDescent="0.3"/>
    <row r="350" s="63" customFormat="1" x14ac:dyDescent="0.3"/>
    <row r="351" s="63" customFormat="1" x14ac:dyDescent="0.3"/>
    <row r="352" s="63" customFormat="1" x14ac:dyDescent="0.3"/>
    <row r="353" s="63" customFormat="1" x14ac:dyDescent="0.3"/>
    <row r="354" s="63" customFormat="1" x14ac:dyDescent="0.3"/>
    <row r="355" s="63" customFormat="1" x14ac:dyDescent="0.3"/>
    <row r="356" s="63" customFormat="1" x14ac:dyDescent="0.3"/>
    <row r="357" s="63" customFormat="1" x14ac:dyDescent="0.3"/>
    <row r="358" s="63" customFormat="1" x14ac:dyDescent="0.3"/>
    <row r="359" s="63" customFormat="1" x14ac:dyDescent="0.3"/>
    <row r="360" s="63" customFormat="1" x14ac:dyDescent="0.3"/>
    <row r="361" s="63" customFormat="1" x14ac:dyDescent="0.3"/>
    <row r="362" s="63" customFormat="1" x14ac:dyDescent="0.3"/>
    <row r="363" s="63" customFormat="1" x14ac:dyDescent="0.3"/>
    <row r="364" s="63" customFormat="1" x14ac:dyDescent="0.3"/>
    <row r="365" s="63" customFormat="1" x14ac:dyDescent="0.3"/>
    <row r="366" s="63" customFormat="1" x14ac:dyDescent="0.3"/>
    <row r="367" s="63" customFormat="1" x14ac:dyDescent="0.3"/>
    <row r="368" s="63" customFormat="1" x14ac:dyDescent="0.3"/>
    <row r="369" s="63" customFormat="1" x14ac:dyDescent="0.3"/>
    <row r="370" s="63" customFormat="1" x14ac:dyDescent="0.3"/>
    <row r="371" s="63" customFormat="1" x14ac:dyDescent="0.3"/>
    <row r="372" s="63" customFormat="1" x14ac:dyDescent="0.3"/>
    <row r="373" s="63" customFormat="1" x14ac:dyDescent="0.3"/>
    <row r="374" s="63" customFormat="1" x14ac:dyDescent="0.3"/>
    <row r="375" s="63" customFormat="1" x14ac:dyDescent="0.3"/>
    <row r="376" s="63" customFormat="1" x14ac:dyDescent="0.3"/>
    <row r="377" s="63" customFormat="1" x14ac:dyDescent="0.3"/>
    <row r="378" s="63" customFormat="1" x14ac:dyDescent="0.3"/>
    <row r="379" s="63" customFormat="1" x14ac:dyDescent="0.3"/>
    <row r="380" s="63" customFormat="1" x14ac:dyDescent="0.3"/>
    <row r="381" s="63" customFormat="1" x14ac:dyDescent="0.3"/>
    <row r="382" s="63" customFormat="1" x14ac:dyDescent="0.3"/>
    <row r="383" s="63" customFormat="1" x14ac:dyDescent="0.3"/>
    <row r="384" s="63" customFormat="1" x14ac:dyDescent="0.3"/>
    <row r="385" s="63" customFormat="1" x14ac:dyDescent="0.3"/>
    <row r="386" s="63" customFormat="1" x14ac:dyDescent="0.3"/>
    <row r="387" s="63" customFormat="1" x14ac:dyDescent="0.3"/>
    <row r="388" s="63" customFormat="1" x14ac:dyDescent="0.3"/>
    <row r="389" s="63" customFormat="1" x14ac:dyDescent="0.3"/>
    <row r="390" s="63" customFormat="1" x14ac:dyDescent="0.3"/>
    <row r="391" s="63" customFormat="1" x14ac:dyDescent="0.3"/>
    <row r="392" s="63" customFormat="1" x14ac:dyDescent="0.3"/>
    <row r="393" s="63" customFormat="1" x14ac:dyDescent="0.3"/>
    <row r="394" s="63" customFormat="1" x14ac:dyDescent="0.3"/>
    <row r="395" s="63" customFormat="1" x14ac:dyDescent="0.3"/>
    <row r="396" s="63" customFormat="1" x14ac:dyDescent="0.3"/>
    <row r="397" s="63" customFormat="1" x14ac:dyDescent="0.3"/>
    <row r="398" s="63" customFormat="1" x14ac:dyDescent="0.3"/>
    <row r="399" s="63" customFormat="1" x14ac:dyDescent="0.3"/>
    <row r="400" s="63" customFormat="1" x14ac:dyDescent="0.3"/>
    <row r="401" s="63" customFormat="1" x14ac:dyDescent="0.3"/>
    <row r="402" s="63" customFormat="1" x14ac:dyDescent="0.3"/>
    <row r="403" s="63" customFormat="1" x14ac:dyDescent="0.3"/>
    <row r="404" s="63" customFormat="1" x14ac:dyDescent="0.3"/>
    <row r="405" s="63" customFormat="1" x14ac:dyDescent="0.3"/>
    <row r="406" s="63" customFormat="1" x14ac:dyDescent="0.3"/>
    <row r="407" s="63" customFormat="1" x14ac:dyDescent="0.3"/>
    <row r="408" s="63" customFormat="1" x14ac:dyDescent="0.3"/>
    <row r="409" s="63" customFormat="1" x14ac:dyDescent="0.3"/>
    <row r="410" s="63" customFormat="1" x14ac:dyDescent="0.3"/>
    <row r="411" s="63" customFormat="1" x14ac:dyDescent="0.3"/>
    <row r="412" s="63" customFormat="1" x14ac:dyDescent="0.3"/>
    <row r="413" s="63" customFormat="1" x14ac:dyDescent="0.3"/>
    <row r="414" s="63" customFormat="1" x14ac:dyDescent="0.3"/>
    <row r="415" s="63" customFormat="1" x14ac:dyDescent="0.3"/>
    <row r="416" s="63" customFormat="1" x14ac:dyDescent="0.3"/>
    <row r="417" s="63" customFormat="1" x14ac:dyDescent="0.3"/>
    <row r="418" s="63" customFormat="1" x14ac:dyDescent="0.3"/>
    <row r="419" s="63" customFormat="1" x14ac:dyDescent="0.3"/>
    <row r="420" s="63" customFormat="1" x14ac:dyDescent="0.3"/>
    <row r="421" s="63" customFormat="1" x14ac:dyDescent="0.3"/>
    <row r="422" s="63" customFormat="1" x14ac:dyDescent="0.3"/>
    <row r="423" s="63" customFormat="1" x14ac:dyDescent="0.3"/>
    <row r="424" s="63" customFormat="1" x14ac:dyDescent="0.3"/>
    <row r="425" s="63" customFormat="1" x14ac:dyDescent="0.3"/>
    <row r="426" s="63" customFormat="1" x14ac:dyDescent="0.3"/>
    <row r="427" s="63" customFormat="1" x14ac:dyDescent="0.3"/>
    <row r="428" s="63" customFormat="1" x14ac:dyDescent="0.3"/>
    <row r="429" s="63" customFormat="1" x14ac:dyDescent="0.3"/>
    <row r="430" s="63" customFormat="1" x14ac:dyDescent="0.3"/>
    <row r="431" s="63" customFormat="1" x14ac:dyDescent="0.3"/>
    <row r="432" s="63" customFormat="1" x14ac:dyDescent="0.3"/>
    <row r="433" s="63" customFormat="1" x14ac:dyDescent="0.3"/>
    <row r="434" s="63" customFormat="1" x14ac:dyDescent="0.3"/>
    <row r="435" s="63" customFormat="1" x14ac:dyDescent="0.3"/>
    <row r="436" s="63" customFormat="1" x14ac:dyDescent="0.3"/>
    <row r="437" s="63" customFormat="1" x14ac:dyDescent="0.3"/>
    <row r="438" s="63" customFormat="1" x14ac:dyDescent="0.3"/>
    <row r="439" s="63" customFormat="1" x14ac:dyDescent="0.3"/>
    <row r="440" s="63" customFormat="1" x14ac:dyDescent="0.3"/>
    <row r="441" s="63" customFormat="1" x14ac:dyDescent="0.3"/>
    <row r="442" s="63" customFormat="1" x14ac:dyDescent="0.3"/>
    <row r="443" s="63" customFormat="1" x14ac:dyDescent="0.3"/>
    <row r="444" s="63" customFormat="1" x14ac:dyDescent="0.3"/>
    <row r="445" s="63" customFormat="1" x14ac:dyDescent="0.3"/>
    <row r="446" s="63" customFormat="1" x14ac:dyDescent="0.3"/>
    <row r="447" s="63" customFormat="1" x14ac:dyDescent="0.3"/>
    <row r="448" s="63" customFormat="1" x14ac:dyDescent="0.3"/>
    <row r="449" s="63" customFormat="1" x14ac:dyDescent="0.3"/>
    <row r="450" s="63" customFormat="1" x14ac:dyDescent="0.3"/>
    <row r="451" s="63" customFormat="1" x14ac:dyDescent="0.3"/>
    <row r="452" s="63" customFormat="1" x14ac:dyDescent="0.3"/>
    <row r="453" s="63" customFormat="1" x14ac:dyDescent="0.3"/>
    <row r="454" s="63" customFormat="1" x14ac:dyDescent="0.3"/>
    <row r="455" s="63" customFormat="1" x14ac:dyDescent="0.3"/>
    <row r="456" s="63" customFormat="1" x14ac:dyDescent="0.3"/>
    <row r="457" s="63" customFormat="1" x14ac:dyDescent="0.3"/>
    <row r="458" s="63" customFormat="1" x14ac:dyDescent="0.3"/>
    <row r="459" s="63" customFormat="1" x14ac:dyDescent="0.3"/>
    <row r="460" s="63" customFormat="1" x14ac:dyDescent="0.3"/>
    <row r="461" s="63" customFormat="1" x14ac:dyDescent="0.3"/>
    <row r="462" s="63" customFormat="1" x14ac:dyDescent="0.3"/>
    <row r="463" s="63" customFormat="1" x14ac:dyDescent="0.3"/>
    <row r="464" s="63" customFormat="1" x14ac:dyDescent="0.3"/>
    <row r="465" s="63" customFormat="1" x14ac:dyDescent="0.3"/>
    <row r="466" s="63" customFormat="1" x14ac:dyDescent="0.3"/>
    <row r="467" s="63" customFormat="1" x14ac:dyDescent="0.3"/>
    <row r="468" s="63" customFormat="1" x14ac:dyDescent="0.3"/>
    <row r="469" s="63" customFormat="1" x14ac:dyDescent="0.3"/>
    <row r="470" s="63" customFormat="1" x14ac:dyDescent="0.3"/>
    <row r="471" s="63" customFormat="1" x14ac:dyDescent="0.3"/>
    <row r="472" s="63" customFormat="1" x14ac:dyDescent="0.3"/>
    <row r="473" s="63" customFormat="1" x14ac:dyDescent="0.3"/>
    <row r="474" s="63" customFormat="1" x14ac:dyDescent="0.3"/>
    <row r="475" s="63" customFormat="1" x14ac:dyDescent="0.3"/>
    <row r="476" s="63" customFormat="1" x14ac:dyDescent="0.3"/>
    <row r="477" s="63" customFormat="1" x14ac:dyDescent="0.3"/>
    <row r="478" s="63" customFormat="1" x14ac:dyDescent="0.3"/>
    <row r="479" s="63" customFormat="1" x14ac:dyDescent="0.3"/>
    <row r="480" s="63" customFormat="1" x14ac:dyDescent="0.3"/>
    <row r="481" s="63" customFormat="1" x14ac:dyDescent="0.3"/>
    <row r="482" s="63" customFormat="1" x14ac:dyDescent="0.3"/>
    <row r="483" s="63" customFormat="1" x14ac:dyDescent="0.3"/>
    <row r="484" s="63" customFormat="1" x14ac:dyDescent="0.3"/>
    <row r="485" s="63" customFormat="1" x14ac:dyDescent="0.3"/>
    <row r="486" s="63" customFormat="1" x14ac:dyDescent="0.3"/>
    <row r="487" s="63" customFormat="1" x14ac:dyDescent="0.3"/>
    <row r="488" s="63" customFormat="1" x14ac:dyDescent="0.3"/>
    <row r="489" s="63" customFormat="1" x14ac:dyDescent="0.3"/>
    <row r="490" s="63" customFormat="1" x14ac:dyDescent="0.3"/>
    <row r="491" s="63" customFormat="1" x14ac:dyDescent="0.3"/>
    <row r="492" s="63" customFormat="1" x14ac:dyDescent="0.3"/>
    <row r="493" s="63" customFormat="1" x14ac:dyDescent="0.3"/>
    <row r="494" s="63" customFormat="1" x14ac:dyDescent="0.3"/>
    <row r="495" s="63" customFormat="1" x14ac:dyDescent="0.3"/>
    <row r="496" s="63" customFormat="1" x14ac:dyDescent="0.3"/>
    <row r="497" s="63" customFormat="1" x14ac:dyDescent="0.3"/>
    <row r="498" s="63" customFormat="1" x14ac:dyDescent="0.3"/>
    <row r="499" s="63" customFormat="1" x14ac:dyDescent="0.3"/>
    <row r="500" s="63" customFormat="1" x14ac:dyDescent="0.3"/>
    <row r="501" s="63" customFormat="1" x14ac:dyDescent="0.3"/>
    <row r="502" s="63" customFormat="1" x14ac:dyDescent="0.3"/>
    <row r="503" s="63" customFormat="1" x14ac:dyDescent="0.3"/>
    <row r="504" s="63" customFormat="1" x14ac:dyDescent="0.3"/>
    <row r="505" s="63" customFormat="1" x14ac:dyDescent="0.3"/>
    <row r="506" s="63" customFormat="1" x14ac:dyDescent="0.3"/>
    <row r="507" s="63" customFormat="1" x14ac:dyDescent="0.3"/>
    <row r="508" s="63" customFormat="1" x14ac:dyDescent="0.3"/>
    <row r="509" s="63" customFormat="1" x14ac:dyDescent="0.3"/>
    <row r="510" s="63" customFormat="1" x14ac:dyDescent="0.3"/>
    <row r="511" s="63" customFormat="1" x14ac:dyDescent="0.3"/>
    <row r="512" s="63" customFormat="1" x14ac:dyDescent="0.3"/>
    <row r="513" s="63" customFormat="1" x14ac:dyDescent="0.3"/>
    <row r="514" s="63" customFormat="1" x14ac:dyDescent="0.3"/>
    <row r="515" s="63" customFormat="1" x14ac:dyDescent="0.3"/>
    <row r="516" s="63" customFormat="1" x14ac:dyDescent="0.3"/>
    <row r="517" s="63" customFormat="1" x14ac:dyDescent="0.3"/>
    <row r="518" s="63" customFormat="1" x14ac:dyDescent="0.3"/>
    <row r="519" s="63" customFormat="1" x14ac:dyDescent="0.3"/>
    <row r="520" s="63" customFormat="1" x14ac:dyDescent="0.3"/>
    <row r="521" s="63" customFormat="1" x14ac:dyDescent="0.3"/>
    <row r="522" s="63" customFormat="1" x14ac:dyDescent="0.3"/>
    <row r="523" s="63" customFormat="1" x14ac:dyDescent="0.3"/>
    <row r="524" s="63" customFormat="1" x14ac:dyDescent="0.3"/>
    <row r="525" s="63" customFormat="1" x14ac:dyDescent="0.3"/>
    <row r="526" s="63" customFormat="1" x14ac:dyDescent="0.3"/>
    <row r="527" s="63" customFormat="1" x14ac:dyDescent="0.3"/>
    <row r="528" s="63" customFormat="1" x14ac:dyDescent="0.3"/>
    <row r="529" s="63" customFormat="1" x14ac:dyDescent="0.3"/>
    <row r="530" s="63" customFormat="1" x14ac:dyDescent="0.3"/>
    <row r="531" s="63" customFormat="1" x14ac:dyDescent="0.3"/>
    <row r="532" s="63" customFormat="1" x14ac:dyDescent="0.3"/>
    <row r="533" s="63" customFormat="1" x14ac:dyDescent="0.3"/>
    <row r="534" s="63" customFormat="1" x14ac:dyDescent="0.3"/>
    <row r="535" s="63" customFormat="1" x14ac:dyDescent="0.3"/>
    <row r="536" s="63" customFormat="1" x14ac:dyDescent="0.3"/>
    <row r="537" s="63" customFormat="1" x14ac:dyDescent="0.3"/>
    <row r="538" s="63" customFormat="1" x14ac:dyDescent="0.3"/>
    <row r="539" s="63" customFormat="1" x14ac:dyDescent="0.3"/>
    <row r="540" s="63" customFormat="1" x14ac:dyDescent="0.3"/>
    <row r="541" s="63" customFormat="1" x14ac:dyDescent="0.3"/>
    <row r="542" s="63" customFormat="1" x14ac:dyDescent="0.3"/>
    <row r="543" s="63" customFormat="1" x14ac:dyDescent="0.3"/>
    <row r="544" s="63" customFormat="1" x14ac:dyDescent="0.3"/>
    <row r="545" s="63" customFormat="1" x14ac:dyDescent="0.3"/>
    <row r="546" s="63" customFormat="1" x14ac:dyDescent="0.3"/>
    <row r="547" s="63" customFormat="1" x14ac:dyDescent="0.3"/>
    <row r="548" s="63" customFormat="1" x14ac:dyDescent="0.3"/>
    <row r="549" s="63" customFormat="1" x14ac:dyDescent="0.3"/>
    <row r="550" s="63" customFormat="1" x14ac:dyDescent="0.3"/>
    <row r="551" s="63" customFormat="1" x14ac:dyDescent="0.3"/>
    <row r="552" s="63" customFormat="1" x14ac:dyDescent="0.3"/>
    <row r="553" s="63" customFormat="1" x14ac:dyDescent="0.3"/>
    <row r="554" s="63" customFormat="1" x14ac:dyDescent="0.3"/>
    <row r="555" s="63" customFormat="1" x14ac:dyDescent="0.3"/>
    <row r="556" s="63" customFormat="1" x14ac:dyDescent="0.3"/>
    <row r="557" s="63" customFormat="1" x14ac:dyDescent="0.3"/>
    <row r="558" s="63" customFormat="1" x14ac:dyDescent="0.3"/>
    <row r="559" s="63" customFormat="1" x14ac:dyDescent="0.3"/>
    <row r="560" s="63" customFormat="1" x14ac:dyDescent="0.3"/>
    <row r="561" s="63" customFormat="1" x14ac:dyDescent="0.3"/>
  </sheetData>
  <sheetProtection algorithmName="SHA-512" hashValue="NESv17YpcmDnKfRsOMKvor0BGHDVHI80RfsKL/2aXf/T1NweYm9YSzlACsGMNkysoZf5salZmAafTWJ+4xkEZw==" saltValue="f35oZWBXHNmG9sGmyH8iyA==" spinCount="100000" sheet="1" objects="1" scenarios="1"/>
  <mergeCells count="18">
    <mergeCell ref="B17:B21"/>
    <mergeCell ref="C17:F18"/>
    <mergeCell ref="G17:G21"/>
    <mergeCell ref="H17:I19"/>
    <mergeCell ref="C19:C21"/>
    <mergeCell ref="D19:D21"/>
    <mergeCell ref="E19:E21"/>
    <mergeCell ref="F19:F21"/>
    <mergeCell ref="H20:H21"/>
    <mergeCell ref="I20:I21"/>
    <mergeCell ref="H6:H7"/>
    <mergeCell ref="I6:I7"/>
    <mergeCell ref="B4:B7"/>
    <mergeCell ref="C4:E5"/>
    <mergeCell ref="F4:I5"/>
    <mergeCell ref="E6:E7"/>
    <mergeCell ref="F6:F7"/>
    <mergeCell ref="G6:G7"/>
  </mergeCells>
  <pageMargins left="0.7" right="0.7" top="0.75" bottom="0.75" header="0.3" footer="0.3"/>
  <ignoredErrors>
    <ignoredError sqref="G25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88F45-F35D-4418-A5B6-D09D923745C8}">
  <dimension ref="B1:Q18"/>
  <sheetViews>
    <sheetView showGridLines="0" showRowColHeaders="0" workbookViewId="0">
      <selection activeCell="B1" sqref="B1"/>
    </sheetView>
  </sheetViews>
  <sheetFormatPr baseColWidth="10" defaultRowHeight="14.4" x14ac:dyDescent="0.3"/>
  <cols>
    <col min="1" max="1" width="3.44140625" customWidth="1"/>
    <col min="2" max="2" width="20.21875" customWidth="1"/>
    <col min="3" max="3" width="15.5546875" customWidth="1"/>
    <col min="4" max="4" width="11.6640625" bestFit="1" customWidth="1"/>
    <col min="5" max="6" width="11.77734375" bestFit="1" customWidth="1"/>
  </cols>
  <sheetData>
    <row r="1" spans="2:17" ht="18" x14ac:dyDescent="0.3">
      <c r="B1" s="90" t="s">
        <v>274</v>
      </c>
    </row>
    <row r="2" spans="2:17" ht="16.2" x14ac:dyDescent="0.3">
      <c r="B2" s="25" t="s">
        <v>50</v>
      </c>
    </row>
    <row r="3" spans="2:17" ht="15" thickBot="1" x14ac:dyDescent="0.35"/>
    <row r="4" spans="2:17" ht="16.2" customHeight="1" thickBot="1" x14ac:dyDescent="0.35">
      <c r="B4" s="674" t="s">
        <v>75</v>
      </c>
      <c r="C4" s="674" t="s">
        <v>52</v>
      </c>
      <c r="D4" s="677" t="s">
        <v>275</v>
      </c>
      <c r="E4" s="623"/>
      <c r="F4" s="679" t="s">
        <v>1327</v>
      </c>
      <c r="G4" s="680"/>
      <c r="H4" s="680"/>
      <c r="I4" s="681"/>
      <c r="J4" s="677" t="s">
        <v>79</v>
      </c>
      <c r="K4" s="623"/>
      <c r="L4" s="26"/>
      <c r="M4" s="28"/>
    </row>
    <row r="5" spans="2:17" ht="16.2" thickBot="1" x14ac:dyDescent="0.35">
      <c r="B5" s="675"/>
      <c r="C5" s="676"/>
      <c r="D5" s="678"/>
      <c r="E5" s="626"/>
      <c r="F5" s="679" t="s">
        <v>276</v>
      </c>
      <c r="G5" s="680"/>
      <c r="H5" s="680"/>
      <c r="I5" s="681"/>
      <c r="J5" s="678"/>
      <c r="K5" s="626"/>
      <c r="L5" s="26"/>
      <c r="M5" s="28"/>
    </row>
    <row r="6" spans="2:17" ht="30.6" customHeight="1" x14ac:dyDescent="0.3">
      <c r="B6" s="675"/>
      <c r="C6" s="674" t="s">
        <v>277</v>
      </c>
      <c r="D6" s="674" t="s">
        <v>278</v>
      </c>
      <c r="E6" s="674" t="s">
        <v>279</v>
      </c>
      <c r="F6" s="674" t="s">
        <v>66</v>
      </c>
      <c r="G6" s="674" t="s">
        <v>32</v>
      </c>
      <c r="H6" s="677" t="s">
        <v>284</v>
      </c>
      <c r="I6" s="674" t="s">
        <v>17</v>
      </c>
      <c r="J6" s="674" t="s">
        <v>280</v>
      </c>
      <c r="K6" s="674" t="s">
        <v>281</v>
      </c>
      <c r="L6" s="26"/>
      <c r="M6" s="28"/>
    </row>
    <row r="7" spans="2:17" x14ac:dyDescent="0.3">
      <c r="B7" s="675"/>
      <c r="C7" s="675"/>
      <c r="D7" s="675"/>
      <c r="E7" s="675"/>
      <c r="F7" s="675"/>
      <c r="G7" s="675"/>
      <c r="H7" s="682"/>
      <c r="I7" s="675"/>
      <c r="J7" s="675"/>
      <c r="K7" s="675"/>
      <c r="L7" s="27"/>
      <c r="M7" s="28"/>
    </row>
    <row r="8" spans="2:17" ht="15" thickBot="1" x14ac:dyDescent="0.35">
      <c r="B8" s="676"/>
      <c r="C8" s="676"/>
      <c r="D8" s="676"/>
      <c r="E8" s="676"/>
      <c r="F8" s="676"/>
      <c r="G8" s="676"/>
      <c r="H8" s="678"/>
      <c r="I8" s="676"/>
      <c r="J8" s="676"/>
      <c r="K8" s="676"/>
      <c r="L8" s="27"/>
      <c r="M8" s="28"/>
    </row>
    <row r="9" spans="2:17" ht="15" thickBot="1" x14ac:dyDescent="0.35">
      <c r="B9" s="98" t="s">
        <v>282</v>
      </c>
      <c r="C9" s="94">
        <v>7</v>
      </c>
      <c r="D9" s="95">
        <v>3841.1170000000002</v>
      </c>
      <c r="E9" s="95">
        <v>2909.194</v>
      </c>
      <c r="F9" s="95">
        <v>989239</v>
      </c>
      <c r="G9" s="95">
        <v>0</v>
      </c>
      <c r="H9" s="95">
        <v>1514806</v>
      </c>
      <c r="I9" s="95">
        <v>2504045</v>
      </c>
      <c r="J9" s="94">
        <v>1.77</v>
      </c>
      <c r="K9" s="464">
        <v>4.43215965</v>
      </c>
      <c r="L9" s="28"/>
      <c r="M9" s="28"/>
    </row>
    <row r="11" spans="2:17" ht="16.2" x14ac:dyDescent="0.3">
      <c r="B11" s="25" t="s">
        <v>402</v>
      </c>
    </row>
    <row r="12" spans="2:17" ht="15" thickBot="1" x14ac:dyDescent="0.35"/>
    <row r="13" spans="2:17" ht="48.6" thickBot="1" x14ac:dyDescent="0.35">
      <c r="B13" s="76" t="s">
        <v>283</v>
      </c>
      <c r="C13" s="77" t="s">
        <v>45</v>
      </c>
      <c r="D13" s="77" t="s">
        <v>228</v>
      </c>
      <c r="E13" s="96" t="s">
        <v>229</v>
      </c>
      <c r="F13" s="97" t="s">
        <v>48</v>
      </c>
    </row>
    <row r="14" spans="2:17" ht="15" thickBot="1" x14ac:dyDescent="0.35">
      <c r="B14" s="79" t="s">
        <v>282</v>
      </c>
      <c r="C14" s="166">
        <v>1750953.03</v>
      </c>
      <c r="D14" s="166">
        <v>0</v>
      </c>
      <c r="E14" s="166">
        <v>2681206.62</v>
      </c>
      <c r="F14" s="465">
        <f>C14+D14+E14</f>
        <v>4432159.6500000004</v>
      </c>
    </row>
    <row r="15" spans="2:17" x14ac:dyDescent="0.3">
      <c r="I15" s="348"/>
    </row>
    <row r="16" spans="2:17" x14ac:dyDescent="0.3">
      <c r="B16" s="760"/>
      <c r="C16" s="761"/>
      <c r="D16" s="760"/>
      <c r="E16" s="760"/>
      <c r="F16" s="760"/>
      <c r="G16" s="760"/>
      <c r="H16" s="760"/>
      <c r="I16" s="760"/>
      <c r="J16" s="760"/>
      <c r="K16" s="760"/>
      <c r="L16" s="760"/>
      <c r="M16" s="760"/>
      <c r="N16" s="760"/>
      <c r="O16" s="760"/>
      <c r="P16" s="760"/>
      <c r="Q16" s="762"/>
    </row>
    <row r="17" spans="2:17" x14ac:dyDescent="0.3">
      <c r="B17" s="762"/>
      <c r="C17" s="762"/>
      <c r="D17" s="762"/>
      <c r="E17" s="762"/>
      <c r="F17" s="762"/>
      <c r="G17" s="762"/>
      <c r="H17" s="762"/>
      <c r="I17" s="762"/>
      <c r="J17" s="762"/>
      <c r="K17" s="762"/>
      <c r="L17" s="762"/>
      <c r="M17" s="762"/>
      <c r="N17" s="762"/>
      <c r="O17" s="762"/>
      <c r="P17" s="762"/>
      <c r="Q17" s="762"/>
    </row>
    <row r="18" spans="2:17" x14ac:dyDescent="0.3">
      <c r="B18" s="762"/>
      <c r="C18" s="762"/>
      <c r="D18" s="762"/>
      <c r="E18" s="762"/>
      <c r="F18" s="762"/>
      <c r="G18" s="762"/>
      <c r="H18" s="762"/>
      <c r="I18" s="762"/>
      <c r="J18" s="762"/>
      <c r="K18" s="762"/>
      <c r="L18" s="762"/>
      <c r="M18" s="762"/>
      <c r="N18" s="762"/>
      <c r="O18" s="762"/>
      <c r="P18" s="762"/>
      <c r="Q18" s="762"/>
    </row>
  </sheetData>
  <sheetProtection algorithmName="SHA-512" hashValue="sqPi2MWYhOaTxmLFd6Y6hCwE1AcfDO+zskUaapY10LE+/WD5C1b+1ZD2qKUziKeiYZ7xfQ/8YEG94Til+67dgg==" saltValue="WqLQB1lVlCrGFbjJC2kCPg==" spinCount="100000" sheet="1" objects="1" scenarios="1"/>
  <mergeCells count="15">
    <mergeCell ref="J6:J8"/>
    <mergeCell ref="K6:K8"/>
    <mergeCell ref="B4:B8"/>
    <mergeCell ref="C4:C5"/>
    <mergeCell ref="D4:E5"/>
    <mergeCell ref="F4:I4"/>
    <mergeCell ref="J4:K5"/>
    <mergeCell ref="C6:C8"/>
    <mergeCell ref="D6:D8"/>
    <mergeCell ref="E6:E8"/>
    <mergeCell ref="I6:I8"/>
    <mergeCell ref="F5:I5"/>
    <mergeCell ref="F6:F8"/>
    <mergeCell ref="G6:G8"/>
    <mergeCell ref="H6:H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59FC-6777-408B-BF74-B4E8915524EE}">
  <dimension ref="A1:U111"/>
  <sheetViews>
    <sheetView showGridLines="0" showRowColHeaders="0" workbookViewId="0">
      <selection activeCell="I6" sqref="I6:L6"/>
    </sheetView>
  </sheetViews>
  <sheetFormatPr baseColWidth="10" defaultRowHeight="14.4" x14ac:dyDescent="0.3"/>
  <cols>
    <col min="1" max="1" width="3.5546875" style="193" customWidth="1"/>
    <col min="2" max="2" width="37.88671875" style="193" customWidth="1"/>
    <col min="3" max="13" width="13.5546875" style="193" customWidth="1"/>
    <col min="14" max="14" width="14.88671875" style="193" customWidth="1"/>
    <col min="15" max="15" width="14" style="193" bestFit="1" customWidth="1"/>
    <col min="16" max="16" width="11.5546875" style="193"/>
    <col min="17" max="17" width="14" style="193" bestFit="1" customWidth="1"/>
    <col min="18" max="20" width="13" style="193" bestFit="1" customWidth="1"/>
    <col min="21" max="21" width="14" style="193" bestFit="1" customWidth="1"/>
    <col min="22" max="16384" width="11.5546875" style="193"/>
  </cols>
  <sheetData>
    <row r="1" spans="1:19" s="279" customFormat="1" x14ac:dyDescent="0.3">
      <c r="A1" s="272"/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</row>
    <row r="2" spans="1:19" ht="18" x14ac:dyDescent="0.3">
      <c r="A2" s="273"/>
      <c r="B2" s="62" t="s">
        <v>445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</row>
    <row r="3" spans="1:19" x14ac:dyDescent="0.3">
      <c r="A3" s="273"/>
      <c r="B3" s="282" t="s">
        <v>73</v>
      </c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</row>
    <row r="4" spans="1:19" ht="16.2" x14ac:dyDescent="0.3">
      <c r="A4" s="273"/>
      <c r="B4" s="102" t="s">
        <v>668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</row>
    <row r="5" spans="1:19" ht="15" thickBot="1" x14ac:dyDescent="0.35">
      <c r="A5" s="273"/>
      <c r="B5" s="280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</row>
    <row r="6" spans="1:19" ht="16.2" thickBot="1" x14ac:dyDescent="0.35">
      <c r="A6" s="273"/>
      <c r="B6" s="548" t="s">
        <v>0</v>
      </c>
      <c r="C6" s="531" t="s">
        <v>52</v>
      </c>
      <c r="D6" s="536"/>
      <c r="E6" s="532"/>
      <c r="F6" s="531" t="s">
        <v>275</v>
      </c>
      <c r="G6" s="536"/>
      <c r="H6" s="532"/>
      <c r="I6" s="531" t="s">
        <v>1327</v>
      </c>
      <c r="J6" s="536"/>
      <c r="K6" s="536"/>
      <c r="L6" s="532"/>
      <c r="M6" s="548" t="s">
        <v>669</v>
      </c>
      <c r="N6" s="531" t="s">
        <v>254</v>
      </c>
      <c r="O6" s="532"/>
      <c r="P6" s="99"/>
      <c r="Q6" s="100"/>
      <c r="R6" s="273"/>
      <c r="S6" s="273"/>
    </row>
    <row r="7" spans="1:19" ht="21" customHeight="1" thickBot="1" x14ac:dyDescent="0.35">
      <c r="A7" s="273"/>
      <c r="B7" s="666"/>
      <c r="C7" s="548" t="s">
        <v>458</v>
      </c>
      <c r="D7" s="548" t="s">
        <v>459</v>
      </c>
      <c r="E7" s="548" t="s">
        <v>670</v>
      </c>
      <c r="F7" s="548" t="s">
        <v>671</v>
      </c>
      <c r="G7" s="548" t="s">
        <v>672</v>
      </c>
      <c r="H7" s="548" t="s">
        <v>678</v>
      </c>
      <c r="I7" s="531" t="s">
        <v>276</v>
      </c>
      <c r="J7" s="536"/>
      <c r="K7" s="532"/>
      <c r="L7" s="546" t="s">
        <v>17</v>
      </c>
      <c r="M7" s="666"/>
      <c r="N7" s="548" t="s">
        <v>673</v>
      </c>
      <c r="O7" s="548" t="s">
        <v>674</v>
      </c>
      <c r="P7" s="99"/>
      <c r="Q7" s="100"/>
      <c r="R7" s="273"/>
      <c r="S7" s="273"/>
    </row>
    <row r="8" spans="1:19" ht="12.6" customHeight="1" x14ac:dyDescent="0.3">
      <c r="A8" s="273"/>
      <c r="B8" s="666"/>
      <c r="C8" s="666"/>
      <c r="D8" s="666"/>
      <c r="E8" s="666"/>
      <c r="F8" s="666"/>
      <c r="G8" s="666"/>
      <c r="H8" s="666"/>
      <c r="I8" s="546" t="s">
        <v>66</v>
      </c>
      <c r="J8" s="548" t="s">
        <v>32</v>
      </c>
      <c r="K8" s="548" t="s">
        <v>410</v>
      </c>
      <c r="L8" s="555"/>
      <c r="M8" s="666"/>
      <c r="N8" s="666"/>
      <c r="O8" s="666"/>
      <c r="P8" s="99"/>
      <c r="Q8" s="100"/>
      <c r="R8" s="273"/>
      <c r="S8" s="273"/>
    </row>
    <row r="9" spans="1:19" ht="10.199999999999999" customHeight="1" x14ac:dyDescent="0.25">
      <c r="B9" s="666"/>
      <c r="C9" s="666"/>
      <c r="D9" s="666"/>
      <c r="E9" s="666"/>
      <c r="F9" s="666"/>
      <c r="G9" s="666"/>
      <c r="H9" s="666"/>
      <c r="I9" s="555"/>
      <c r="J9" s="666"/>
      <c r="K9" s="666"/>
      <c r="L9" s="555"/>
      <c r="M9" s="666"/>
      <c r="N9" s="666"/>
      <c r="O9" s="666"/>
      <c r="P9" s="101"/>
      <c r="Q9" s="100"/>
    </row>
    <row r="10" spans="1:19" ht="13.2" customHeight="1" thickBot="1" x14ac:dyDescent="0.3">
      <c r="B10" s="549"/>
      <c r="C10" s="549"/>
      <c r="D10" s="549"/>
      <c r="E10" s="549"/>
      <c r="F10" s="549"/>
      <c r="G10" s="549"/>
      <c r="H10" s="549"/>
      <c r="I10" s="547"/>
      <c r="J10" s="549"/>
      <c r="K10" s="549"/>
      <c r="L10" s="547"/>
      <c r="M10" s="549"/>
      <c r="N10" s="549"/>
      <c r="O10" s="549"/>
      <c r="P10" s="101"/>
      <c r="Q10" s="100"/>
    </row>
    <row r="11" spans="1:19" ht="18" customHeight="1" thickBot="1" x14ac:dyDescent="0.35">
      <c r="A11" s="286"/>
      <c r="B11" s="24" t="s">
        <v>559</v>
      </c>
      <c r="C11" s="47">
        <v>323</v>
      </c>
      <c r="D11" s="5">
        <v>73</v>
      </c>
      <c r="E11" s="5">
        <v>4</v>
      </c>
      <c r="F11" s="47">
        <v>4643</v>
      </c>
      <c r="G11" s="47">
        <v>837</v>
      </c>
      <c r="H11" s="47">
        <v>837</v>
      </c>
      <c r="I11" s="47">
        <v>837000</v>
      </c>
      <c r="J11" s="47">
        <v>0</v>
      </c>
      <c r="K11" s="47">
        <v>0</v>
      </c>
      <c r="L11" s="47">
        <f>I11+J11+K11</f>
        <v>837000</v>
      </c>
      <c r="M11" s="466">
        <v>1.62</v>
      </c>
      <c r="N11" s="220">
        <f>F73/1000000</f>
        <v>1.3559399999999999</v>
      </c>
      <c r="O11" s="19">
        <f>N11/$N$38</f>
        <v>4.0360496398617857E-2</v>
      </c>
      <c r="P11" s="100"/>
      <c r="Q11" s="100"/>
    </row>
    <row r="12" spans="1:19" ht="18" customHeight="1" thickBot="1" x14ac:dyDescent="0.35">
      <c r="A12" s="286"/>
      <c r="B12" s="24" t="s">
        <v>652</v>
      </c>
      <c r="C12" s="47">
        <v>52</v>
      </c>
      <c r="D12" s="5">
        <v>8</v>
      </c>
      <c r="E12" s="5">
        <v>3</v>
      </c>
      <c r="F12" s="47">
        <v>2168.4699999999998</v>
      </c>
      <c r="G12" s="47">
        <v>485.6</v>
      </c>
      <c r="H12" s="47">
        <v>485.58</v>
      </c>
      <c r="I12" s="47">
        <v>485580</v>
      </c>
      <c r="J12" s="47">
        <v>0</v>
      </c>
      <c r="K12" s="47">
        <v>0</v>
      </c>
      <c r="L12" s="47">
        <f t="shared" ref="L12:L37" si="0">I12+J12+K12</f>
        <v>485580</v>
      </c>
      <c r="M12" s="466">
        <v>1.22</v>
      </c>
      <c r="N12" s="220">
        <f t="shared" ref="N12:N36" si="1">F74/1000000</f>
        <v>0.59240759999999992</v>
      </c>
      <c r="O12" s="19">
        <f t="shared" ref="O12:O37" si="2">N12/$N$38</f>
        <v>1.7633423902469022E-2</v>
      </c>
      <c r="P12" s="100"/>
      <c r="Q12" s="100"/>
    </row>
    <row r="13" spans="1:19" ht="18" customHeight="1" thickBot="1" x14ac:dyDescent="0.35">
      <c r="A13" s="286"/>
      <c r="B13" s="24" t="s">
        <v>653</v>
      </c>
      <c r="C13" s="47">
        <v>0</v>
      </c>
      <c r="D13" s="5">
        <v>0</v>
      </c>
      <c r="E13" s="5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f t="shared" si="0"/>
        <v>0</v>
      </c>
      <c r="M13" s="466">
        <v>0</v>
      </c>
      <c r="N13" s="220">
        <f t="shared" si="1"/>
        <v>0</v>
      </c>
      <c r="O13" s="19">
        <f t="shared" si="2"/>
        <v>0</v>
      </c>
      <c r="P13" s="100"/>
      <c r="Q13" s="100"/>
    </row>
    <row r="14" spans="1:19" ht="18" customHeight="1" thickBot="1" x14ac:dyDescent="0.35">
      <c r="A14" s="286"/>
      <c r="B14" s="24" t="s">
        <v>654</v>
      </c>
      <c r="C14" s="47">
        <v>22</v>
      </c>
      <c r="D14" s="5">
        <v>26</v>
      </c>
      <c r="E14" s="5">
        <v>9</v>
      </c>
      <c r="F14" s="47">
        <v>0</v>
      </c>
      <c r="G14" s="47">
        <v>68.599999999999994</v>
      </c>
      <c r="H14" s="47">
        <v>68.599999999999994</v>
      </c>
      <c r="I14" s="47">
        <v>68563</v>
      </c>
      <c r="J14" s="47">
        <v>0</v>
      </c>
      <c r="K14" s="47">
        <v>0</v>
      </c>
      <c r="L14" s="47">
        <f t="shared" si="0"/>
        <v>68563</v>
      </c>
      <c r="M14" s="466">
        <v>4.16</v>
      </c>
      <c r="N14" s="220">
        <f t="shared" si="1"/>
        <v>0.28522207999999999</v>
      </c>
      <c r="O14" s="19">
        <f t="shared" si="2"/>
        <v>8.4898334237844542E-3</v>
      </c>
      <c r="P14" s="100"/>
      <c r="Q14" s="100"/>
    </row>
    <row r="15" spans="1:19" ht="18" customHeight="1" thickBot="1" x14ac:dyDescent="0.35">
      <c r="A15" s="286"/>
      <c r="B15" s="24" t="s">
        <v>1285</v>
      </c>
      <c r="C15" s="47">
        <v>189</v>
      </c>
      <c r="D15" s="5">
        <v>57</v>
      </c>
      <c r="E15" s="5">
        <v>11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f t="shared" si="0"/>
        <v>0</v>
      </c>
      <c r="M15" s="466">
        <v>0</v>
      </c>
      <c r="N15" s="220">
        <f t="shared" si="1"/>
        <v>0</v>
      </c>
      <c r="O15" s="19">
        <f t="shared" si="2"/>
        <v>0</v>
      </c>
      <c r="P15" s="100"/>
      <c r="Q15" s="100"/>
    </row>
    <row r="16" spans="1:19" ht="18" customHeight="1" thickBot="1" x14ac:dyDescent="0.35">
      <c r="A16" s="286"/>
      <c r="B16" s="24" t="s">
        <v>558</v>
      </c>
      <c r="C16" s="47">
        <v>1278</v>
      </c>
      <c r="D16" s="5">
        <v>245</v>
      </c>
      <c r="E16" s="5">
        <v>6</v>
      </c>
      <c r="F16" s="47">
        <v>7474.2</v>
      </c>
      <c r="G16" s="47">
        <v>6503.1</v>
      </c>
      <c r="H16" s="47">
        <v>6503.1</v>
      </c>
      <c r="I16" s="47">
        <v>1451200</v>
      </c>
      <c r="J16" s="47">
        <v>0</v>
      </c>
      <c r="K16" s="47">
        <v>0</v>
      </c>
      <c r="L16" s="47">
        <f t="shared" si="0"/>
        <v>1451200</v>
      </c>
      <c r="M16" s="466">
        <v>5.36</v>
      </c>
      <c r="N16" s="220">
        <f t="shared" si="1"/>
        <v>7.7784319999999996</v>
      </c>
      <c r="O16" s="19">
        <f t="shared" si="2"/>
        <v>0.23153043403313853</v>
      </c>
      <c r="P16" s="100"/>
      <c r="Q16" s="100"/>
    </row>
    <row r="17" spans="1:17" ht="18" customHeight="1" thickBot="1" x14ac:dyDescent="0.35">
      <c r="A17" s="286"/>
      <c r="B17" s="24" t="s">
        <v>683</v>
      </c>
      <c r="C17" s="47">
        <v>355</v>
      </c>
      <c r="D17" s="5">
        <v>54</v>
      </c>
      <c r="E17" s="5">
        <v>16</v>
      </c>
      <c r="F17" s="47">
        <v>1468</v>
      </c>
      <c r="G17" s="47">
        <v>600.29999999999995</v>
      </c>
      <c r="H17" s="47">
        <v>350.5</v>
      </c>
      <c r="I17" s="47">
        <v>350500</v>
      </c>
      <c r="J17" s="47">
        <v>0</v>
      </c>
      <c r="K17" s="47">
        <v>0</v>
      </c>
      <c r="L17" s="47">
        <f t="shared" si="0"/>
        <v>350500</v>
      </c>
      <c r="M17" s="466">
        <v>1.2323999999999999</v>
      </c>
      <c r="N17" s="220">
        <f t="shared" si="1"/>
        <v>0.43195620000000001</v>
      </c>
      <c r="O17" s="19">
        <f t="shared" si="2"/>
        <v>1.2857476477174988E-2</v>
      </c>
      <c r="P17" s="100"/>
      <c r="Q17" s="100"/>
    </row>
    <row r="18" spans="1:17" ht="18" customHeight="1" thickBot="1" x14ac:dyDescent="0.35">
      <c r="A18" s="287"/>
      <c r="B18" s="24" t="s">
        <v>655</v>
      </c>
      <c r="C18" s="47">
        <v>44</v>
      </c>
      <c r="D18" s="5">
        <v>18</v>
      </c>
      <c r="E18" s="5">
        <v>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f t="shared" si="0"/>
        <v>0</v>
      </c>
      <c r="M18" s="466">
        <v>0</v>
      </c>
      <c r="N18" s="220">
        <f t="shared" si="1"/>
        <v>0</v>
      </c>
      <c r="O18" s="19">
        <f t="shared" si="2"/>
        <v>0</v>
      </c>
      <c r="P18" s="100"/>
      <c r="Q18" s="100"/>
    </row>
    <row r="19" spans="1:17" ht="18" customHeight="1" thickBot="1" x14ac:dyDescent="0.35">
      <c r="A19" s="288"/>
      <c r="B19" s="24" t="s">
        <v>656</v>
      </c>
      <c r="C19" s="47">
        <v>120</v>
      </c>
      <c r="D19" s="5">
        <v>47</v>
      </c>
      <c r="E19" s="5">
        <v>49</v>
      </c>
      <c r="F19" s="47">
        <v>1917</v>
      </c>
      <c r="G19" s="47">
        <v>1917</v>
      </c>
      <c r="H19" s="47">
        <v>1917</v>
      </c>
      <c r="I19" s="47">
        <v>1917000</v>
      </c>
      <c r="J19" s="47">
        <v>0</v>
      </c>
      <c r="K19" s="47">
        <v>0</v>
      </c>
      <c r="L19" s="47">
        <f t="shared" si="0"/>
        <v>1917000</v>
      </c>
      <c r="M19" s="466">
        <v>1.5</v>
      </c>
      <c r="N19" s="220">
        <f t="shared" si="1"/>
        <v>2.8755000000000002</v>
      </c>
      <c r="O19" s="19">
        <f t="shared" si="2"/>
        <v>8.5591255803520547E-2</v>
      </c>
      <c r="P19" s="100"/>
      <c r="Q19" s="100"/>
    </row>
    <row r="20" spans="1:17" ht="18" customHeight="1" thickBot="1" x14ac:dyDescent="0.35">
      <c r="A20" s="288"/>
      <c r="B20" s="24" t="s">
        <v>560</v>
      </c>
      <c r="C20" s="47">
        <v>236</v>
      </c>
      <c r="D20" s="5">
        <v>17</v>
      </c>
      <c r="E20" s="5">
        <v>4</v>
      </c>
      <c r="F20" s="47">
        <v>21420.5</v>
      </c>
      <c r="G20" s="47">
        <v>19379.849999999999</v>
      </c>
      <c r="H20" s="47">
        <v>19379.849999999999</v>
      </c>
      <c r="I20" s="47">
        <v>12966600</v>
      </c>
      <c r="J20" s="47">
        <v>5383736</v>
      </c>
      <c r="K20" s="47">
        <v>2070195</v>
      </c>
      <c r="L20" s="47">
        <f t="shared" si="0"/>
        <v>20420531</v>
      </c>
      <c r="M20" s="466">
        <v>0.35</v>
      </c>
      <c r="N20" s="220">
        <f t="shared" si="1"/>
        <v>7.3244158499999994</v>
      </c>
      <c r="O20" s="19">
        <f t="shared" si="2"/>
        <v>0.21801632781384464</v>
      </c>
      <c r="P20" s="100"/>
      <c r="Q20" s="100"/>
    </row>
    <row r="21" spans="1:17" ht="18" customHeight="1" thickBot="1" x14ac:dyDescent="0.35">
      <c r="A21" s="288"/>
      <c r="B21" s="24" t="s">
        <v>657</v>
      </c>
      <c r="C21" s="47">
        <v>48</v>
      </c>
      <c r="D21" s="5">
        <v>0</v>
      </c>
      <c r="E21" s="5">
        <v>1</v>
      </c>
      <c r="F21" s="47">
        <v>1986</v>
      </c>
      <c r="G21" s="47">
        <v>1184</v>
      </c>
      <c r="H21" s="47">
        <v>546</v>
      </c>
      <c r="I21" s="47">
        <v>546000</v>
      </c>
      <c r="J21" s="47">
        <v>0</v>
      </c>
      <c r="K21" s="47">
        <v>0</v>
      </c>
      <c r="L21" s="47">
        <f t="shared" si="0"/>
        <v>546000</v>
      </c>
      <c r="M21" s="466">
        <v>0.81</v>
      </c>
      <c r="N21" s="220">
        <f t="shared" si="1"/>
        <v>0.44225999999999999</v>
      </c>
      <c r="O21" s="19">
        <f t="shared" si="2"/>
        <v>1.3164176244710482E-2</v>
      </c>
      <c r="P21" s="100"/>
      <c r="Q21" s="100"/>
    </row>
    <row r="22" spans="1:17" ht="18" customHeight="1" thickBot="1" x14ac:dyDescent="0.35">
      <c r="A22" s="288"/>
      <c r="B22" s="24" t="s">
        <v>658</v>
      </c>
      <c r="C22" s="47">
        <v>19.639900000000001</v>
      </c>
      <c r="D22" s="5">
        <v>29</v>
      </c>
      <c r="E22" s="5">
        <v>1</v>
      </c>
      <c r="F22" s="47">
        <v>92.120999999999995</v>
      </c>
      <c r="G22" s="47">
        <v>9.9</v>
      </c>
      <c r="H22" s="47">
        <v>9.9</v>
      </c>
      <c r="I22" s="47">
        <v>9900</v>
      </c>
      <c r="J22" s="47">
        <v>0</v>
      </c>
      <c r="K22" s="47">
        <v>0</v>
      </c>
      <c r="L22" s="47">
        <f t="shared" si="0"/>
        <v>9900</v>
      </c>
      <c r="M22" s="466">
        <v>4.3944999999999999</v>
      </c>
      <c r="N22" s="220">
        <f t="shared" si="1"/>
        <v>4.3505550000000004E-2</v>
      </c>
      <c r="O22" s="19">
        <f t="shared" si="2"/>
        <v>1.2949729295506358E-3</v>
      </c>
      <c r="P22" s="100"/>
      <c r="Q22" s="100"/>
    </row>
    <row r="23" spans="1:17" ht="18" customHeight="1" thickBot="1" x14ac:dyDescent="0.35">
      <c r="A23" s="288"/>
      <c r="B23" s="24" t="s">
        <v>682</v>
      </c>
      <c r="C23" s="47">
        <v>1388</v>
      </c>
      <c r="D23" s="5">
        <v>304</v>
      </c>
      <c r="E23" s="5">
        <v>45</v>
      </c>
      <c r="F23" s="47">
        <v>2980.3</v>
      </c>
      <c r="G23" s="47">
        <v>541.5</v>
      </c>
      <c r="H23" s="47">
        <v>139.30000000000001</v>
      </c>
      <c r="I23" s="47">
        <v>139300</v>
      </c>
      <c r="J23" s="47">
        <v>0</v>
      </c>
      <c r="K23" s="47">
        <v>0</v>
      </c>
      <c r="L23" s="47">
        <f t="shared" si="0"/>
        <v>139300</v>
      </c>
      <c r="M23" s="466">
        <v>4.75</v>
      </c>
      <c r="N23" s="220">
        <f t="shared" si="1"/>
        <v>0.66167500000000001</v>
      </c>
      <c r="O23" s="19">
        <f t="shared" si="2"/>
        <v>1.9695216200241509E-2</v>
      </c>
      <c r="P23" s="100"/>
      <c r="Q23" s="100"/>
    </row>
    <row r="24" spans="1:17" ht="18" customHeight="1" thickBot="1" x14ac:dyDescent="0.35">
      <c r="A24" s="288"/>
      <c r="B24" s="24" t="s">
        <v>659</v>
      </c>
      <c r="C24" s="47">
        <v>203</v>
      </c>
      <c r="D24" s="5">
        <v>3</v>
      </c>
      <c r="E24" s="5">
        <v>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f t="shared" si="0"/>
        <v>0</v>
      </c>
      <c r="M24" s="466">
        <v>0</v>
      </c>
      <c r="N24" s="220">
        <f t="shared" si="1"/>
        <v>0</v>
      </c>
      <c r="O24" s="19">
        <f t="shared" si="2"/>
        <v>0</v>
      </c>
      <c r="P24" s="100"/>
      <c r="Q24" s="100"/>
    </row>
    <row r="25" spans="1:17" ht="18" customHeight="1" thickBot="1" x14ac:dyDescent="0.35">
      <c r="A25" s="288"/>
      <c r="B25" s="24" t="s">
        <v>681</v>
      </c>
      <c r="C25" s="47">
        <v>820.38</v>
      </c>
      <c r="D25" s="5">
        <v>12</v>
      </c>
      <c r="E25" s="5">
        <v>5</v>
      </c>
      <c r="F25" s="47">
        <v>0</v>
      </c>
      <c r="G25" s="47">
        <v>0.56899999999999995</v>
      </c>
      <c r="H25" s="47">
        <v>0.56899999999999995</v>
      </c>
      <c r="I25" s="47">
        <v>560</v>
      </c>
      <c r="J25" s="47">
        <v>0</v>
      </c>
      <c r="K25" s="47">
        <v>0</v>
      </c>
      <c r="L25" s="47">
        <f t="shared" si="0"/>
        <v>560</v>
      </c>
      <c r="M25" s="466">
        <v>2.08</v>
      </c>
      <c r="N25" s="220">
        <f t="shared" si="1"/>
        <v>1.1647999999999999E-3</v>
      </c>
      <c r="O25" s="19">
        <f t="shared" si="2"/>
        <v>3.4671081467550243E-5</v>
      </c>
      <c r="P25" s="100"/>
      <c r="Q25" s="100"/>
    </row>
    <row r="26" spans="1:17" ht="18" customHeight="1" thickBot="1" x14ac:dyDescent="0.35">
      <c r="A26" s="288"/>
      <c r="B26" s="24" t="s">
        <v>660</v>
      </c>
      <c r="C26" s="47">
        <v>648.70000000000005</v>
      </c>
      <c r="D26" s="5">
        <v>85</v>
      </c>
      <c r="E26" s="5">
        <v>13</v>
      </c>
      <c r="F26" s="47">
        <v>26838.3</v>
      </c>
      <c r="G26" s="47">
        <v>26838.3</v>
      </c>
      <c r="H26" s="47">
        <v>5976.6</v>
      </c>
      <c r="I26" s="47">
        <v>5976628</v>
      </c>
      <c r="J26" s="47">
        <v>0</v>
      </c>
      <c r="K26" s="47">
        <v>0</v>
      </c>
      <c r="L26" s="47">
        <f t="shared" si="0"/>
        <v>5976628</v>
      </c>
      <c r="M26" s="466">
        <v>1.4</v>
      </c>
      <c r="N26" s="220">
        <f t="shared" si="1"/>
        <v>8.3672792000000005</v>
      </c>
      <c r="O26" s="19">
        <f t="shared" si="2"/>
        <v>0.24905788015533881</v>
      </c>
      <c r="P26" s="100"/>
      <c r="Q26" s="100"/>
    </row>
    <row r="27" spans="1:17" ht="18" customHeight="1" thickBot="1" x14ac:dyDescent="0.35">
      <c r="A27" s="288"/>
      <c r="B27" s="24" t="s">
        <v>661</v>
      </c>
      <c r="C27" s="47">
        <v>4</v>
      </c>
      <c r="D27" s="5">
        <v>9</v>
      </c>
      <c r="E27" s="5">
        <v>2</v>
      </c>
      <c r="F27" s="47">
        <v>6.4</v>
      </c>
      <c r="G27" s="47">
        <v>6.4</v>
      </c>
      <c r="H27" s="47">
        <v>6.4</v>
      </c>
      <c r="I27" s="47">
        <v>6400</v>
      </c>
      <c r="J27" s="47">
        <v>0</v>
      </c>
      <c r="K27" s="47">
        <v>0</v>
      </c>
      <c r="L27" s="47">
        <f t="shared" si="0"/>
        <v>6400</v>
      </c>
      <c r="M27" s="466">
        <v>1.84</v>
      </c>
      <c r="N27" s="220">
        <f t="shared" si="1"/>
        <v>1.1776E-2</v>
      </c>
      <c r="O27" s="19">
        <f t="shared" si="2"/>
        <v>3.5052082362798049E-4</v>
      </c>
      <c r="P27" s="100"/>
      <c r="Q27" s="100"/>
    </row>
    <row r="28" spans="1:17" ht="18" customHeight="1" thickBot="1" x14ac:dyDescent="0.35">
      <c r="A28" s="288"/>
      <c r="B28" s="24" t="s">
        <v>662</v>
      </c>
      <c r="C28" s="47">
        <v>0</v>
      </c>
      <c r="D28" s="5">
        <v>0</v>
      </c>
      <c r="E28" s="5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f t="shared" si="0"/>
        <v>0</v>
      </c>
      <c r="M28" s="466">
        <v>0</v>
      </c>
      <c r="N28" s="220">
        <f t="shared" si="1"/>
        <v>0</v>
      </c>
      <c r="O28" s="19">
        <f t="shared" si="2"/>
        <v>0</v>
      </c>
      <c r="P28" s="100"/>
      <c r="Q28" s="100"/>
    </row>
    <row r="29" spans="1:17" ht="18" customHeight="1" thickBot="1" x14ac:dyDescent="0.35">
      <c r="A29" s="288"/>
      <c r="B29" s="24" t="s">
        <v>663</v>
      </c>
      <c r="C29" s="47">
        <v>1.42</v>
      </c>
      <c r="D29" s="5">
        <v>4</v>
      </c>
      <c r="E29" s="5">
        <v>4</v>
      </c>
      <c r="F29" s="47">
        <v>0</v>
      </c>
      <c r="G29" s="47">
        <v>1.75</v>
      </c>
      <c r="H29" s="47">
        <v>0.65</v>
      </c>
      <c r="I29" s="47">
        <v>650</v>
      </c>
      <c r="J29" s="47">
        <v>0</v>
      </c>
      <c r="K29" s="47">
        <v>0</v>
      </c>
      <c r="L29" s="47">
        <f t="shared" si="0"/>
        <v>650</v>
      </c>
      <c r="M29" s="466">
        <v>4.16</v>
      </c>
      <c r="N29" s="220">
        <f t="shared" si="1"/>
        <v>2.7039999999999998E-3</v>
      </c>
      <c r="O29" s="19">
        <f t="shared" si="2"/>
        <v>8.0486439121098778E-5</v>
      </c>
      <c r="P29" s="100"/>
      <c r="Q29" s="100"/>
    </row>
    <row r="30" spans="1:17" ht="18" customHeight="1" thickBot="1" x14ac:dyDescent="0.35">
      <c r="A30" s="288"/>
      <c r="B30" s="24" t="s">
        <v>664</v>
      </c>
      <c r="C30" s="47">
        <v>12.18</v>
      </c>
      <c r="D30" s="5">
        <v>11</v>
      </c>
      <c r="E30" s="5">
        <v>3</v>
      </c>
      <c r="F30" s="47">
        <v>0</v>
      </c>
      <c r="G30" s="47">
        <v>2.7519999999999998</v>
      </c>
      <c r="H30" s="47">
        <v>2.7519999999999998</v>
      </c>
      <c r="I30" s="47">
        <v>2752</v>
      </c>
      <c r="J30" s="47">
        <v>0</v>
      </c>
      <c r="K30" s="47">
        <v>0</v>
      </c>
      <c r="L30" s="47">
        <f t="shared" si="0"/>
        <v>2752</v>
      </c>
      <c r="M30" s="466">
        <v>1.3520000000000001</v>
      </c>
      <c r="N30" s="220">
        <f t="shared" si="1"/>
        <v>3.720704E-3</v>
      </c>
      <c r="O30" s="19">
        <f t="shared" si="2"/>
        <v>1.1074934023063192E-4</v>
      </c>
      <c r="P30" s="100"/>
      <c r="Q30" s="100"/>
    </row>
    <row r="31" spans="1:17" ht="18" customHeight="1" thickBot="1" x14ac:dyDescent="0.35">
      <c r="A31" s="288"/>
      <c r="B31" s="24" t="s">
        <v>665</v>
      </c>
      <c r="C31" s="47">
        <v>4.33</v>
      </c>
      <c r="D31" s="5">
        <v>23</v>
      </c>
      <c r="E31" s="5">
        <v>3</v>
      </c>
      <c r="F31" s="47">
        <v>21.155000000000001</v>
      </c>
      <c r="G31" s="47">
        <v>21.155000000000001</v>
      </c>
      <c r="H31" s="47">
        <v>21.155000000000001</v>
      </c>
      <c r="I31" s="47">
        <v>21155</v>
      </c>
      <c r="J31" s="47">
        <v>0</v>
      </c>
      <c r="K31" s="47">
        <v>0</v>
      </c>
      <c r="L31" s="47">
        <f t="shared" si="0"/>
        <v>21155</v>
      </c>
      <c r="M31" s="466">
        <v>3.12</v>
      </c>
      <c r="N31" s="220">
        <f t="shared" si="1"/>
        <v>6.6003600000000009E-2</v>
      </c>
      <c r="O31" s="19">
        <f t="shared" si="2"/>
        <v>1.9646430226232824E-3</v>
      </c>
      <c r="P31" s="100"/>
      <c r="Q31" s="100"/>
    </row>
    <row r="32" spans="1:17" ht="18" customHeight="1" thickBot="1" x14ac:dyDescent="0.35">
      <c r="A32" s="288"/>
      <c r="B32" s="24" t="s">
        <v>1286</v>
      </c>
      <c r="C32" s="47">
        <v>10</v>
      </c>
      <c r="D32" s="5">
        <v>18</v>
      </c>
      <c r="E32" s="5">
        <v>9</v>
      </c>
      <c r="F32" s="47">
        <v>99.9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f t="shared" si="0"/>
        <v>0</v>
      </c>
      <c r="M32" s="466">
        <v>1.1000000000000001</v>
      </c>
      <c r="N32" s="220">
        <f t="shared" si="1"/>
        <v>0</v>
      </c>
      <c r="O32" s="19">
        <f t="shared" si="2"/>
        <v>0</v>
      </c>
      <c r="P32" s="100"/>
      <c r="Q32" s="100"/>
    </row>
    <row r="33" spans="1:18" ht="18" customHeight="1" thickBot="1" x14ac:dyDescent="0.35">
      <c r="A33" s="288"/>
      <c r="B33" s="24" t="s">
        <v>666</v>
      </c>
      <c r="C33" s="47">
        <v>2</v>
      </c>
      <c r="D33" s="5">
        <v>6</v>
      </c>
      <c r="E33" s="5">
        <v>7</v>
      </c>
      <c r="F33" s="47">
        <v>6</v>
      </c>
      <c r="G33" s="47">
        <v>6</v>
      </c>
      <c r="H33" s="47">
        <v>6</v>
      </c>
      <c r="I33" s="47">
        <v>6000</v>
      </c>
      <c r="J33" s="47">
        <v>0</v>
      </c>
      <c r="K33" s="47">
        <v>0</v>
      </c>
      <c r="L33" s="47">
        <f t="shared" si="0"/>
        <v>6000</v>
      </c>
      <c r="M33" s="466">
        <v>2.5</v>
      </c>
      <c r="N33" s="220">
        <f t="shared" si="1"/>
        <v>1.4999999999999999E-2</v>
      </c>
      <c r="O33" s="19">
        <f t="shared" si="2"/>
        <v>4.4648542411852133E-4</v>
      </c>
      <c r="P33" s="283"/>
      <c r="Q33" s="100"/>
    </row>
    <row r="34" spans="1:18" ht="17.399999999999999" customHeight="1" thickBot="1" x14ac:dyDescent="0.35">
      <c r="A34" s="288"/>
      <c r="B34" s="24" t="s">
        <v>667</v>
      </c>
      <c r="C34" s="47">
        <v>3</v>
      </c>
      <c r="D34" s="5">
        <v>10</v>
      </c>
      <c r="E34" s="5">
        <v>4</v>
      </c>
      <c r="F34" s="47">
        <v>164.1</v>
      </c>
      <c r="G34" s="47">
        <v>46.2</v>
      </c>
      <c r="H34" s="47">
        <v>14.8</v>
      </c>
      <c r="I34" s="47">
        <v>14800</v>
      </c>
      <c r="J34" s="47">
        <v>0</v>
      </c>
      <c r="K34" s="47">
        <v>0</v>
      </c>
      <c r="L34" s="47">
        <f t="shared" si="0"/>
        <v>14800</v>
      </c>
      <c r="M34" s="466">
        <v>23.78</v>
      </c>
      <c r="N34" s="220">
        <f t="shared" si="1"/>
        <v>0.35194399999999998</v>
      </c>
      <c r="O34" s="19">
        <f t="shared" si="2"/>
        <v>1.0475857740397925E-2</v>
      </c>
      <c r="P34" s="100"/>
      <c r="Q34" s="100"/>
    </row>
    <row r="35" spans="1:18" ht="15" thickBot="1" x14ac:dyDescent="0.35">
      <c r="A35" s="288"/>
      <c r="B35" s="24" t="s">
        <v>680</v>
      </c>
      <c r="C35" s="47">
        <v>28</v>
      </c>
      <c r="D35" s="5">
        <v>5</v>
      </c>
      <c r="E35" s="5">
        <v>5</v>
      </c>
      <c r="F35" s="47">
        <v>179.4</v>
      </c>
      <c r="G35" s="47">
        <v>26.9</v>
      </c>
      <c r="H35" s="47">
        <v>26.9</v>
      </c>
      <c r="I35" s="47">
        <v>26900</v>
      </c>
      <c r="J35" s="47">
        <v>0</v>
      </c>
      <c r="K35" s="47">
        <v>0</v>
      </c>
      <c r="L35" s="47">
        <f t="shared" si="0"/>
        <v>26900</v>
      </c>
      <c r="M35" s="466">
        <v>0.35</v>
      </c>
      <c r="N35" s="220">
        <f t="shared" si="1"/>
        <v>9.4149999999999998E-3</v>
      </c>
      <c r="O35" s="19">
        <f t="shared" si="2"/>
        <v>2.8024401787172523E-4</v>
      </c>
    </row>
    <row r="36" spans="1:18" ht="15" thickBot="1" x14ac:dyDescent="0.35">
      <c r="A36" s="288"/>
      <c r="B36" s="24" t="s">
        <v>679</v>
      </c>
      <c r="C36" s="47">
        <v>0</v>
      </c>
      <c r="D36" s="5">
        <v>0</v>
      </c>
      <c r="E36" s="5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f t="shared" ref="L36" si="3">I36+J36+K36</f>
        <v>0</v>
      </c>
      <c r="M36" s="466">
        <v>0</v>
      </c>
      <c r="N36" s="220">
        <f t="shared" si="1"/>
        <v>0</v>
      </c>
      <c r="O36" s="19">
        <f t="shared" si="2"/>
        <v>0</v>
      </c>
    </row>
    <row r="37" spans="1:18" ht="15" thickBot="1" x14ac:dyDescent="0.35">
      <c r="A37" s="288"/>
      <c r="B37" s="24" t="s">
        <v>684</v>
      </c>
      <c r="C37" s="47">
        <v>415</v>
      </c>
      <c r="D37" s="5">
        <v>275</v>
      </c>
      <c r="E37" s="5">
        <v>16</v>
      </c>
      <c r="F37" s="47">
        <v>6265</v>
      </c>
      <c r="G37" s="47">
        <v>3132</v>
      </c>
      <c r="H37" s="47">
        <v>3132</v>
      </c>
      <c r="I37" s="47">
        <v>3132000</v>
      </c>
      <c r="J37" s="47">
        <v>0</v>
      </c>
      <c r="K37" s="47">
        <v>0</v>
      </c>
      <c r="L37" s="47">
        <f t="shared" si="0"/>
        <v>3132000</v>
      </c>
      <c r="M37" s="466">
        <v>0.95</v>
      </c>
      <c r="N37" s="220">
        <f>N108/1000000</f>
        <v>2.9754</v>
      </c>
      <c r="O37" s="19">
        <f t="shared" si="2"/>
        <v>8.8564848728149889E-2</v>
      </c>
    </row>
    <row r="38" spans="1:18" ht="15" thickBot="1" x14ac:dyDescent="0.35">
      <c r="A38" s="280"/>
      <c r="B38" s="8" t="s">
        <v>17</v>
      </c>
      <c r="C38" s="48">
        <f t="shared" ref="C38:L38" si="4">SUM(C11:C37)</f>
        <v>6226.6499000000003</v>
      </c>
      <c r="D38" s="48">
        <f t="shared" si="4"/>
        <v>1339</v>
      </c>
      <c r="E38" s="9">
        <f t="shared" si="4"/>
        <v>226</v>
      </c>
      <c r="F38" s="48">
        <f t="shared" si="4"/>
        <v>77729.84599999999</v>
      </c>
      <c r="G38" s="48">
        <f t="shared" si="4"/>
        <v>61608.875999999997</v>
      </c>
      <c r="H38" s="48">
        <f t="shared" si="4"/>
        <v>39424.656000000003</v>
      </c>
      <c r="I38" s="48">
        <f t="shared" si="4"/>
        <v>27959488</v>
      </c>
      <c r="J38" s="48">
        <f t="shared" si="4"/>
        <v>5383736</v>
      </c>
      <c r="K38" s="48">
        <f t="shared" si="4"/>
        <v>2070195</v>
      </c>
      <c r="L38" s="48">
        <f t="shared" si="4"/>
        <v>35413419</v>
      </c>
      <c r="M38" s="48">
        <f>AVERAGE(M11:M37)</f>
        <v>2.5195888888888884</v>
      </c>
      <c r="N38" s="417">
        <f>SUM(N11:N37)</f>
        <v>33.595721583999996</v>
      </c>
      <c r="O38" s="106">
        <f>N38/$N$38</f>
        <v>1</v>
      </c>
    </row>
    <row r="39" spans="1:18" x14ac:dyDescent="0.3">
      <c r="A39" s="280"/>
      <c r="C39" s="273"/>
      <c r="D39" s="273"/>
      <c r="E39" s="273"/>
    </row>
    <row r="40" spans="1:18" x14ac:dyDescent="0.3">
      <c r="B40" s="285" t="s">
        <v>675</v>
      </c>
      <c r="C40" s="278"/>
      <c r="D40" s="278"/>
    </row>
    <row r="41" spans="1:18" x14ac:dyDescent="0.3">
      <c r="B41" s="285" t="s">
        <v>1283</v>
      </c>
    </row>
    <row r="42" spans="1:18" x14ac:dyDescent="0.3">
      <c r="B42" s="285" t="s">
        <v>676</v>
      </c>
    </row>
    <row r="43" spans="1:18" x14ac:dyDescent="0.3">
      <c r="A43" s="281"/>
      <c r="B43" s="284" t="s">
        <v>677</v>
      </c>
      <c r="C43" s="281"/>
      <c r="D43" s="281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</row>
    <row r="44" spans="1:18" x14ac:dyDescent="0.3">
      <c r="A44" s="281"/>
      <c r="B44" s="284"/>
      <c r="C44" s="281"/>
      <c r="D44" s="281"/>
      <c r="E44" s="281"/>
      <c r="F44" s="281"/>
      <c r="G44" s="281"/>
      <c r="H44" s="281"/>
      <c r="I44" s="281"/>
      <c r="J44" s="281"/>
      <c r="K44" s="281"/>
      <c r="L44" s="281"/>
      <c r="M44" s="281"/>
      <c r="N44" s="281"/>
      <c r="O44" s="281"/>
      <c r="P44" s="281"/>
      <c r="Q44" s="281"/>
      <c r="R44" s="281"/>
    </row>
    <row r="45" spans="1:18" x14ac:dyDescent="0.3">
      <c r="A45" s="281"/>
      <c r="B45" s="284"/>
      <c r="C45" s="281"/>
      <c r="D45" s="281"/>
      <c r="E45" s="281"/>
      <c r="F45" s="281"/>
      <c r="G45" s="281"/>
      <c r="H45" s="281"/>
      <c r="I45" s="281"/>
      <c r="J45" s="281"/>
      <c r="K45" s="281"/>
      <c r="L45" s="281"/>
      <c r="M45" s="281"/>
      <c r="N45" s="281"/>
      <c r="O45" s="281"/>
      <c r="P45" s="281"/>
      <c r="Q45" s="281"/>
      <c r="R45" s="281"/>
    </row>
    <row r="46" spans="1:18" ht="18" x14ac:dyDescent="0.3">
      <c r="A46" s="281"/>
      <c r="B46" s="62" t="s">
        <v>445</v>
      </c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281"/>
      <c r="N46" s="281"/>
      <c r="O46" s="281"/>
      <c r="P46" s="281"/>
      <c r="Q46" s="281"/>
      <c r="R46" s="281"/>
    </row>
    <row r="47" spans="1:18" ht="16.2" x14ac:dyDescent="0.3">
      <c r="A47" s="281"/>
      <c r="B47" s="64" t="s">
        <v>73</v>
      </c>
      <c r="C47" s="281"/>
      <c r="D47" s="281"/>
      <c r="E47" s="281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</row>
    <row r="48" spans="1:18" ht="16.2" x14ac:dyDescent="0.3">
      <c r="A48" s="281"/>
      <c r="B48" s="102" t="s">
        <v>685</v>
      </c>
      <c r="C48" s="281"/>
      <c r="D48" s="281"/>
      <c r="E48" s="281"/>
      <c r="F48" s="281"/>
      <c r="G48" s="281"/>
      <c r="H48" s="281"/>
      <c r="I48" s="281"/>
      <c r="J48" s="281"/>
      <c r="K48" s="281"/>
      <c r="L48" s="281"/>
      <c r="M48" s="281"/>
      <c r="N48" s="281"/>
      <c r="O48" s="281"/>
      <c r="P48" s="281"/>
      <c r="Q48" s="281"/>
      <c r="R48" s="281"/>
    </row>
    <row r="49" spans="1:18" ht="15" thickBot="1" x14ac:dyDescent="0.35">
      <c r="A49" s="281"/>
      <c r="B49" s="284"/>
      <c r="C49" s="281"/>
      <c r="D49" s="281"/>
      <c r="E49" s="281"/>
      <c r="F49" s="281"/>
      <c r="G49" s="281"/>
      <c r="H49" s="281"/>
      <c r="I49" s="281"/>
      <c r="J49" s="281"/>
      <c r="K49" s="281"/>
      <c r="L49" s="281"/>
      <c r="M49" s="281"/>
      <c r="N49" s="281"/>
      <c r="O49" s="281"/>
      <c r="P49" s="281"/>
      <c r="Q49" s="281"/>
      <c r="R49" s="281"/>
    </row>
    <row r="50" spans="1:18" ht="16.2" thickBot="1" x14ac:dyDescent="0.35">
      <c r="A50" s="281"/>
      <c r="B50" s="685" t="s">
        <v>0</v>
      </c>
      <c r="C50" s="683" t="s">
        <v>52</v>
      </c>
      <c r="D50" s="688"/>
      <c r="E50" s="684"/>
      <c r="F50" s="683" t="s">
        <v>275</v>
      </c>
      <c r="G50" s="688"/>
      <c r="H50" s="688"/>
      <c r="I50" s="684"/>
      <c r="J50" s="689" t="s">
        <v>1327</v>
      </c>
      <c r="K50" s="690"/>
      <c r="L50" s="690"/>
      <c r="M50" s="691"/>
      <c r="N50" s="674" t="s">
        <v>686</v>
      </c>
      <c r="O50" s="683" t="s">
        <v>254</v>
      </c>
      <c r="P50" s="684"/>
      <c r="Q50" s="99"/>
      <c r="R50" s="100"/>
    </row>
    <row r="51" spans="1:18" ht="16.2" thickBot="1" x14ac:dyDescent="0.35">
      <c r="A51" s="281"/>
      <c r="B51" s="686"/>
      <c r="C51" s="674" t="s">
        <v>458</v>
      </c>
      <c r="D51" s="674" t="s">
        <v>459</v>
      </c>
      <c r="E51" s="674" t="s">
        <v>670</v>
      </c>
      <c r="F51" s="674" t="s">
        <v>671</v>
      </c>
      <c r="G51" s="674" t="s">
        <v>687</v>
      </c>
      <c r="H51" s="674" t="s">
        <v>672</v>
      </c>
      <c r="I51" s="548" t="s">
        <v>691</v>
      </c>
      <c r="J51" s="683" t="s">
        <v>276</v>
      </c>
      <c r="K51" s="688"/>
      <c r="L51" s="688"/>
      <c r="M51" s="695" t="s">
        <v>17</v>
      </c>
      <c r="N51" s="675"/>
      <c r="O51" s="674" t="s">
        <v>673</v>
      </c>
      <c r="P51" s="674" t="s">
        <v>674</v>
      </c>
      <c r="Q51" s="99"/>
      <c r="R51" s="100"/>
    </row>
    <row r="52" spans="1:18" ht="15.6" x14ac:dyDescent="0.3">
      <c r="A52" s="281"/>
      <c r="B52" s="686"/>
      <c r="C52" s="675"/>
      <c r="D52" s="675"/>
      <c r="E52" s="675"/>
      <c r="F52" s="675"/>
      <c r="G52" s="675"/>
      <c r="H52" s="675"/>
      <c r="I52" s="666"/>
      <c r="J52" s="692" t="s">
        <v>66</v>
      </c>
      <c r="K52" s="674" t="s">
        <v>32</v>
      </c>
      <c r="L52" s="677" t="s">
        <v>410</v>
      </c>
      <c r="M52" s="696"/>
      <c r="N52" s="675"/>
      <c r="O52" s="675"/>
      <c r="P52" s="675"/>
      <c r="Q52" s="99"/>
      <c r="R52" s="100"/>
    </row>
    <row r="53" spans="1:18" x14ac:dyDescent="0.25">
      <c r="A53" s="281"/>
      <c r="B53" s="686"/>
      <c r="C53" s="675"/>
      <c r="D53" s="675"/>
      <c r="E53" s="675"/>
      <c r="F53" s="675"/>
      <c r="G53" s="675"/>
      <c r="H53" s="675"/>
      <c r="I53" s="666"/>
      <c r="J53" s="693"/>
      <c r="K53" s="675"/>
      <c r="L53" s="682"/>
      <c r="M53" s="696"/>
      <c r="N53" s="675"/>
      <c r="O53" s="675"/>
      <c r="P53" s="675"/>
      <c r="Q53" s="101"/>
      <c r="R53" s="100"/>
    </row>
    <row r="54" spans="1:18" ht="15" thickBot="1" x14ac:dyDescent="0.3">
      <c r="A54" s="281"/>
      <c r="B54" s="687"/>
      <c r="C54" s="676"/>
      <c r="D54" s="676"/>
      <c r="E54" s="676"/>
      <c r="F54" s="676"/>
      <c r="G54" s="676"/>
      <c r="H54" s="676"/>
      <c r="I54" s="549"/>
      <c r="J54" s="694"/>
      <c r="K54" s="676"/>
      <c r="L54" s="678"/>
      <c r="M54" s="697"/>
      <c r="N54" s="676"/>
      <c r="O54" s="676"/>
      <c r="P54" s="676"/>
      <c r="Q54" s="101"/>
      <c r="R54" s="100"/>
    </row>
    <row r="55" spans="1:18" ht="15" thickBot="1" x14ac:dyDescent="0.35">
      <c r="A55" s="290"/>
      <c r="B55" s="291" t="s">
        <v>1285</v>
      </c>
      <c r="C55" s="44">
        <v>189</v>
      </c>
      <c r="D55" s="296">
        <v>57</v>
      </c>
      <c r="E55" s="296">
        <v>11</v>
      </c>
      <c r="F55" s="298">
        <v>0</v>
      </c>
      <c r="G55" s="298">
        <v>1491</v>
      </c>
      <c r="H55" s="296">
        <v>582.20000000000005</v>
      </c>
      <c r="I55" s="296">
        <v>582.20000000000005</v>
      </c>
      <c r="J55" s="294">
        <v>450600</v>
      </c>
      <c r="K55" s="294">
        <v>85000</v>
      </c>
      <c r="L55" s="294">
        <v>46600</v>
      </c>
      <c r="M55" s="298">
        <f>SUM(J55:L55)</f>
        <v>582200</v>
      </c>
      <c r="N55" s="44">
        <v>15.26</v>
      </c>
      <c r="O55" s="467">
        <v>9.1230740000000008</v>
      </c>
      <c r="P55" s="289">
        <f>O55/$O$62</f>
        <v>0.14104682771929664</v>
      </c>
      <c r="Q55" s="100"/>
      <c r="R55" s="100"/>
    </row>
    <row r="56" spans="1:18" ht="15" thickBot="1" x14ac:dyDescent="0.35">
      <c r="A56" s="290"/>
      <c r="B56" s="292" t="s">
        <v>683</v>
      </c>
      <c r="C56" s="44">
        <v>355</v>
      </c>
      <c r="D56" s="296">
        <v>54</v>
      </c>
      <c r="E56" s="296">
        <v>16</v>
      </c>
      <c r="F56" s="298">
        <v>1468</v>
      </c>
      <c r="G56" s="296">
        <v>867.8</v>
      </c>
      <c r="H56" s="296">
        <v>618</v>
      </c>
      <c r="I56" s="296">
        <v>618</v>
      </c>
      <c r="J56" s="294">
        <v>617500</v>
      </c>
      <c r="K56" s="294">
        <v>88.2</v>
      </c>
      <c r="L56" s="294">
        <v>433.39</v>
      </c>
      <c r="M56" s="298">
        <f t="shared" ref="M56:M61" si="5">SUM(J56:L56)</f>
        <v>618021.59</v>
      </c>
      <c r="N56" s="44">
        <v>16.899999999999999</v>
      </c>
      <c r="O56" s="467">
        <v>10.726568122517</v>
      </c>
      <c r="P56" s="289">
        <f t="shared" ref="P56:P61" si="6">O56/$O$62</f>
        <v>0.16583756812626471</v>
      </c>
      <c r="Q56" s="100"/>
      <c r="R56" s="100"/>
    </row>
    <row r="57" spans="1:18" ht="15" thickBot="1" x14ac:dyDescent="0.35">
      <c r="A57" s="290"/>
      <c r="B57" s="292" t="s">
        <v>655</v>
      </c>
      <c r="C57" s="44">
        <v>44</v>
      </c>
      <c r="D57" s="296">
        <v>18</v>
      </c>
      <c r="E57" s="296">
        <v>3</v>
      </c>
      <c r="F57" s="298">
        <v>0</v>
      </c>
      <c r="G57" s="298">
        <v>3914.3</v>
      </c>
      <c r="H57" s="298">
        <v>3914.3</v>
      </c>
      <c r="I57" s="298">
        <v>3914.3</v>
      </c>
      <c r="J57" s="294">
        <v>3914300</v>
      </c>
      <c r="K57" s="294">
        <v>0</v>
      </c>
      <c r="L57" s="294">
        <v>0</v>
      </c>
      <c r="M57" s="298">
        <f t="shared" si="5"/>
        <v>3914300</v>
      </c>
      <c r="N57" s="44">
        <v>5.41</v>
      </c>
      <c r="O57" s="467">
        <v>21.176362999999998</v>
      </c>
      <c r="P57" s="289">
        <f t="shared" si="6"/>
        <v>0.3273960973880391</v>
      </c>
      <c r="Q57" s="100"/>
      <c r="R57" s="100"/>
    </row>
    <row r="58" spans="1:18" ht="15" thickBot="1" x14ac:dyDescent="0.35">
      <c r="A58" s="290"/>
      <c r="B58" s="292" t="s">
        <v>682</v>
      </c>
      <c r="C58" s="294">
        <v>1388</v>
      </c>
      <c r="D58" s="296">
        <v>304</v>
      </c>
      <c r="E58" s="296">
        <v>45</v>
      </c>
      <c r="F58" s="298">
        <v>2980.3</v>
      </c>
      <c r="G58" s="298">
        <v>2438.5</v>
      </c>
      <c r="H58" s="298">
        <v>1058.876</v>
      </c>
      <c r="I58" s="298">
        <v>1058.876</v>
      </c>
      <c r="J58" s="294">
        <v>817900</v>
      </c>
      <c r="K58" s="294">
        <v>110000</v>
      </c>
      <c r="L58" s="294">
        <v>131000</v>
      </c>
      <c r="M58" s="298">
        <f t="shared" si="5"/>
        <v>1058900</v>
      </c>
      <c r="N58" s="44">
        <v>19.88</v>
      </c>
      <c r="O58" s="467">
        <v>21.622737999999998</v>
      </c>
      <c r="P58" s="289">
        <f t="shared" si="6"/>
        <v>0.33429725567341539</v>
      </c>
      <c r="Q58" s="100"/>
      <c r="R58" s="100"/>
    </row>
    <row r="59" spans="1:18" ht="15" thickBot="1" x14ac:dyDescent="0.35">
      <c r="A59" s="290"/>
      <c r="B59" s="292" t="s">
        <v>681</v>
      </c>
      <c r="C59" s="44">
        <v>820.38</v>
      </c>
      <c r="D59" s="296">
        <v>12</v>
      </c>
      <c r="E59" s="296">
        <v>5</v>
      </c>
      <c r="F59" s="299">
        <v>0</v>
      </c>
      <c r="G59" s="296">
        <v>0</v>
      </c>
      <c r="H59" s="296">
        <v>215.05799999999999</v>
      </c>
      <c r="I59" s="296">
        <v>0</v>
      </c>
      <c r="J59" s="294">
        <v>215050</v>
      </c>
      <c r="K59" s="294">
        <v>0</v>
      </c>
      <c r="L59" s="294">
        <v>0</v>
      </c>
      <c r="M59" s="298">
        <f t="shared" si="5"/>
        <v>215050</v>
      </c>
      <c r="N59" s="44">
        <v>2.2000000000000002</v>
      </c>
      <c r="O59" s="467">
        <v>0.44730399999999998</v>
      </c>
      <c r="P59" s="289">
        <f t="shared" si="6"/>
        <v>6.9155210432527746E-3</v>
      </c>
      <c r="Q59" s="100"/>
      <c r="R59" s="100"/>
    </row>
    <row r="60" spans="1:18" ht="15" thickBot="1" x14ac:dyDescent="0.35">
      <c r="A60" s="290"/>
      <c r="B60" s="292" t="s">
        <v>1284</v>
      </c>
      <c r="C60" s="44">
        <v>10</v>
      </c>
      <c r="D60" s="296">
        <v>18</v>
      </c>
      <c r="E60" s="296">
        <v>9</v>
      </c>
      <c r="F60" s="296">
        <v>99.9</v>
      </c>
      <c r="G60" s="296">
        <v>99.9</v>
      </c>
      <c r="H60" s="296">
        <v>33</v>
      </c>
      <c r="I60" s="296">
        <v>33</v>
      </c>
      <c r="J60" s="294">
        <v>32993</v>
      </c>
      <c r="K60" s="294">
        <v>0</v>
      </c>
      <c r="L60" s="294">
        <v>0</v>
      </c>
      <c r="M60" s="298">
        <f t="shared" si="5"/>
        <v>32993</v>
      </c>
      <c r="N60" s="44">
        <v>11</v>
      </c>
      <c r="O60" s="467">
        <v>0.59387400000000001</v>
      </c>
      <c r="P60" s="289">
        <f t="shared" si="6"/>
        <v>9.1815591723765008E-3</v>
      </c>
      <c r="Q60" s="100"/>
      <c r="R60" s="100"/>
    </row>
    <row r="61" spans="1:18" ht="15" thickBot="1" x14ac:dyDescent="0.35">
      <c r="A61" s="290"/>
      <c r="B61" s="292" t="s">
        <v>680</v>
      </c>
      <c r="C61" s="44">
        <v>28</v>
      </c>
      <c r="D61" s="296">
        <v>5</v>
      </c>
      <c r="E61" s="296">
        <v>5</v>
      </c>
      <c r="F61" s="296">
        <v>179.4</v>
      </c>
      <c r="G61" s="296">
        <v>152.5</v>
      </c>
      <c r="H61" s="296">
        <v>152.5</v>
      </c>
      <c r="I61" s="296">
        <v>152.5</v>
      </c>
      <c r="J61" s="294">
        <v>152500</v>
      </c>
      <c r="K61" s="294">
        <v>0</v>
      </c>
      <c r="L61" s="294">
        <v>0</v>
      </c>
      <c r="M61" s="298">
        <f t="shared" si="5"/>
        <v>152500</v>
      </c>
      <c r="N61" s="44">
        <v>4.5</v>
      </c>
      <c r="O61" s="467">
        <v>0.99124999999999996</v>
      </c>
      <c r="P61" s="289">
        <f t="shared" si="6"/>
        <v>1.5325170877354802E-2</v>
      </c>
      <c r="Q61" s="100"/>
      <c r="R61" s="100"/>
    </row>
    <row r="62" spans="1:18" ht="15" thickBot="1" x14ac:dyDescent="0.35">
      <c r="A62" s="281"/>
      <c r="B62" s="293" t="s">
        <v>17</v>
      </c>
      <c r="C62" s="295">
        <f>SUM(C55:C61)</f>
        <v>2834.38</v>
      </c>
      <c r="D62" s="300">
        <f t="shared" ref="D62:P62" si="7">SUM(D55:D61)</f>
        <v>468</v>
      </c>
      <c r="E62" s="300">
        <f t="shared" si="7"/>
        <v>94</v>
      </c>
      <c r="F62" s="295">
        <f t="shared" si="7"/>
        <v>4727.5999999999995</v>
      </c>
      <c r="G62" s="295">
        <f t="shared" si="7"/>
        <v>8964</v>
      </c>
      <c r="H62" s="295">
        <f t="shared" si="7"/>
        <v>6573.9340000000002</v>
      </c>
      <c r="I62" s="295">
        <f t="shared" si="7"/>
        <v>6358.8760000000002</v>
      </c>
      <c r="J62" s="295">
        <f t="shared" si="7"/>
        <v>6200843</v>
      </c>
      <c r="K62" s="295">
        <f t="shared" si="7"/>
        <v>195088.2</v>
      </c>
      <c r="L62" s="295">
        <f t="shared" si="7"/>
        <v>178033.39</v>
      </c>
      <c r="M62" s="295">
        <f t="shared" si="7"/>
        <v>6573964.5899999999</v>
      </c>
      <c r="N62" s="295">
        <f>AVERAGE(N55:N61)</f>
        <v>10.735714285714284</v>
      </c>
      <c r="O62" s="468">
        <f t="shared" si="7"/>
        <v>64.681171122517</v>
      </c>
      <c r="P62" s="297">
        <f t="shared" si="7"/>
        <v>1</v>
      </c>
      <c r="Q62" s="100"/>
      <c r="R62" s="100"/>
    </row>
    <row r="63" spans="1:18" x14ac:dyDescent="0.3">
      <c r="A63" s="281"/>
      <c r="B63" s="301" t="s">
        <v>688</v>
      </c>
      <c r="C63" s="281"/>
      <c r="D63" s="281"/>
      <c r="E63" s="281"/>
      <c r="F63" s="281"/>
      <c r="G63" s="281"/>
      <c r="H63" s="281"/>
      <c r="I63" s="281"/>
      <c r="J63" s="281"/>
      <c r="K63" s="281"/>
      <c r="L63" s="281"/>
      <c r="M63" s="281"/>
      <c r="N63" s="281"/>
      <c r="O63" s="281"/>
      <c r="P63" s="281"/>
      <c r="Q63" s="281"/>
      <c r="R63" s="281"/>
    </row>
    <row r="64" spans="1:18" x14ac:dyDescent="0.3">
      <c r="A64" s="290"/>
      <c r="B64" s="301" t="s">
        <v>689</v>
      </c>
      <c r="C64" s="281"/>
      <c r="E64" s="281"/>
      <c r="F64" s="281"/>
      <c r="G64" s="281"/>
      <c r="H64" s="281"/>
      <c r="I64" s="281"/>
      <c r="J64" s="281"/>
      <c r="K64" s="281"/>
      <c r="L64" s="281"/>
      <c r="M64" s="281"/>
      <c r="N64" s="281"/>
      <c r="O64" s="281"/>
      <c r="P64" s="281"/>
      <c r="Q64" s="281"/>
      <c r="R64" s="281"/>
    </row>
    <row r="65" spans="1:21" x14ac:dyDescent="0.3">
      <c r="A65" s="290"/>
      <c r="B65" s="301" t="s">
        <v>690</v>
      </c>
      <c r="C65" s="281"/>
      <c r="E65" s="281"/>
      <c r="F65" s="281"/>
      <c r="G65" s="281"/>
      <c r="H65" s="281"/>
      <c r="I65" s="281"/>
      <c r="J65" s="281"/>
      <c r="K65" s="281"/>
      <c r="L65" s="281"/>
      <c r="M65" s="281"/>
      <c r="N65" s="281"/>
      <c r="O65" s="281"/>
      <c r="P65" s="281"/>
      <c r="Q65" s="281"/>
      <c r="R65" s="281"/>
    </row>
    <row r="68" spans="1:21" ht="18" x14ac:dyDescent="0.3">
      <c r="B68" s="62" t="s">
        <v>445</v>
      </c>
    </row>
    <row r="69" spans="1:21" ht="16.2" x14ac:dyDescent="0.3">
      <c r="B69" s="302" t="s">
        <v>402</v>
      </c>
    </row>
    <row r="70" spans="1:21" ht="15" thickBot="1" x14ac:dyDescent="0.35"/>
    <row r="71" spans="1:21" ht="20.399999999999999" customHeight="1" thickBot="1" x14ac:dyDescent="0.35">
      <c r="B71" s="303"/>
      <c r="C71" s="698" t="s">
        <v>693</v>
      </c>
      <c r="D71" s="551"/>
      <c r="E71" s="551"/>
      <c r="F71" s="552"/>
      <c r="G71" s="698" t="s">
        <v>696</v>
      </c>
      <c r="H71" s="551"/>
      <c r="I71" s="551"/>
      <c r="J71" s="552"/>
      <c r="K71" s="698" t="s">
        <v>697</v>
      </c>
      <c r="L71" s="551"/>
      <c r="M71" s="551"/>
      <c r="N71" s="552"/>
    </row>
    <row r="72" spans="1:21" ht="31.8" customHeight="1" thickBot="1" x14ac:dyDescent="0.35">
      <c r="B72" s="304" t="s">
        <v>692</v>
      </c>
      <c r="C72" s="17" t="s">
        <v>31</v>
      </c>
      <c r="D72" s="17" t="s">
        <v>699</v>
      </c>
      <c r="E72" s="17" t="s">
        <v>694</v>
      </c>
      <c r="F72" s="17" t="s">
        <v>695</v>
      </c>
      <c r="G72" s="17" t="s">
        <v>31</v>
      </c>
      <c r="H72" s="17" t="s">
        <v>699</v>
      </c>
      <c r="I72" s="17" t="s">
        <v>694</v>
      </c>
      <c r="J72" s="17" t="s">
        <v>698</v>
      </c>
      <c r="K72" s="17" t="s">
        <v>31</v>
      </c>
      <c r="L72" s="17" t="s">
        <v>699</v>
      </c>
      <c r="M72" s="17" t="s">
        <v>694</v>
      </c>
      <c r="N72" s="17" t="s">
        <v>17</v>
      </c>
      <c r="Q72" s="354"/>
      <c r="R72" s="354"/>
      <c r="S72" s="354"/>
      <c r="T72" s="355"/>
      <c r="U72" s="355"/>
    </row>
    <row r="73" spans="1:21" ht="16.2" customHeight="1" thickBot="1" x14ac:dyDescent="0.35">
      <c r="B73" s="24" t="s">
        <v>559</v>
      </c>
      <c r="C73" s="189">
        <v>1355940</v>
      </c>
      <c r="D73" s="189">
        <v>0</v>
      </c>
      <c r="E73" s="189">
        <v>0</v>
      </c>
      <c r="F73" s="189">
        <f>C73+D73+E73</f>
        <v>1355940</v>
      </c>
      <c r="G73" s="189">
        <v>0</v>
      </c>
      <c r="H73" s="189">
        <v>0</v>
      </c>
      <c r="I73" s="189">
        <v>0</v>
      </c>
      <c r="J73" s="189">
        <f>G73+H73+I73</f>
        <v>0</v>
      </c>
      <c r="K73" s="189">
        <f>C73+G73</f>
        <v>1355940</v>
      </c>
      <c r="L73" s="189">
        <f>D73+H73</f>
        <v>0</v>
      </c>
      <c r="M73" s="189">
        <f>E73+I73</f>
        <v>0</v>
      </c>
      <c r="N73" s="306">
        <f>K73+L73+M73</f>
        <v>1355940</v>
      </c>
      <c r="O73" s="353"/>
      <c r="P73" s="307"/>
      <c r="Q73" s="307"/>
      <c r="R73" s="307"/>
      <c r="S73" s="307"/>
      <c r="T73" s="307"/>
      <c r="U73" s="307"/>
    </row>
    <row r="74" spans="1:21" ht="15" thickBot="1" x14ac:dyDescent="0.35">
      <c r="B74" s="24" t="s">
        <v>652</v>
      </c>
      <c r="C74" s="189">
        <v>592407.6</v>
      </c>
      <c r="D74" s="189">
        <v>0</v>
      </c>
      <c r="E74" s="189">
        <v>0</v>
      </c>
      <c r="F74" s="189">
        <f t="shared" ref="F74:F98" si="8">C74+D74+E74</f>
        <v>592407.6</v>
      </c>
      <c r="G74" s="189">
        <v>0</v>
      </c>
      <c r="H74" s="189">
        <v>0</v>
      </c>
      <c r="I74" s="189">
        <v>0</v>
      </c>
      <c r="J74" s="189">
        <f t="shared" ref="J74:J98" si="9">G74+H74+I74</f>
        <v>0</v>
      </c>
      <c r="K74" s="189">
        <f t="shared" ref="K74:K98" si="10">C74+G74</f>
        <v>592407.6</v>
      </c>
      <c r="L74" s="189">
        <f t="shared" ref="L74:L98" si="11">D74+H74</f>
        <v>0</v>
      </c>
      <c r="M74" s="189">
        <f t="shared" ref="M74:M98" si="12">E74+I74</f>
        <v>0</v>
      </c>
      <c r="N74" s="306">
        <f t="shared" ref="N74:N98" si="13">K74+L74+M74</f>
        <v>592407.6</v>
      </c>
      <c r="O74" s="353"/>
      <c r="P74" s="307"/>
      <c r="Q74" s="307"/>
      <c r="R74" s="307"/>
      <c r="S74" s="307"/>
      <c r="T74" s="307"/>
      <c r="U74" s="307"/>
    </row>
    <row r="75" spans="1:21" ht="15" thickBot="1" x14ac:dyDescent="0.35">
      <c r="B75" s="24" t="s">
        <v>653</v>
      </c>
      <c r="C75" s="189">
        <v>0</v>
      </c>
      <c r="D75" s="189">
        <v>0</v>
      </c>
      <c r="E75" s="189">
        <v>0</v>
      </c>
      <c r="F75" s="189">
        <f t="shared" si="8"/>
        <v>0</v>
      </c>
      <c r="G75" s="189">
        <v>0</v>
      </c>
      <c r="H75" s="189">
        <v>0</v>
      </c>
      <c r="I75" s="189">
        <v>0</v>
      </c>
      <c r="J75" s="189">
        <f t="shared" si="9"/>
        <v>0</v>
      </c>
      <c r="K75" s="189">
        <f t="shared" si="10"/>
        <v>0</v>
      </c>
      <c r="L75" s="189">
        <f t="shared" si="11"/>
        <v>0</v>
      </c>
      <c r="M75" s="189">
        <f t="shared" si="12"/>
        <v>0</v>
      </c>
      <c r="N75" s="306">
        <f t="shared" si="13"/>
        <v>0</v>
      </c>
      <c r="O75" s="353"/>
      <c r="P75" s="307"/>
      <c r="Q75" s="307"/>
      <c r="R75" s="307"/>
      <c r="S75" s="307"/>
      <c r="T75" s="307"/>
      <c r="U75" s="307"/>
    </row>
    <row r="76" spans="1:21" ht="15" thickBot="1" x14ac:dyDescent="0.35">
      <c r="B76" s="24" t="s">
        <v>654</v>
      </c>
      <c r="C76" s="189">
        <v>285222.08</v>
      </c>
      <c r="D76" s="189">
        <v>0</v>
      </c>
      <c r="E76" s="189">
        <v>0</v>
      </c>
      <c r="F76" s="189">
        <f t="shared" si="8"/>
        <v>285222.08</v>
      </c>
      <c r="G76" s="189">
        <v>0</v>
      </c>
      <c r="H76" s="189">
        <v>0</v>
      </c>
      <c r="I76" s="189">
        <v>0</v>
      </c>
      <c r="J76" s="189">
        <f t="shared" si="9"/>
        <v>0</v>
      </c>
      <c r="K76" s="189">
        <f t="shared" si="10"/>
        <v>285222.08</v>
      </c>
      <c r="L76" s="189">
        <f t="shared" si="11"/>
        <v>0</v>
      </c>
      <c r="M76" s="189">
        <f t="shared" si="12"/>
        <v>0</v>
      </c>
      <c r="N76" s="306">
        <f t="shared" si="13"/>
        <v>285222.08</v>
      </c>
      <c r="O76" s="353"/>
      <c r="P76" s="307"/>
      <c r="Q76" s="307"/>
      <c r="R76" s="307"/>
      <c r="S76" s="307"/>
      <c r="T76" s="307"/>
      <c r="U76" s="307"/>
    </row>
    <row r="77" spans="1:21" ht="15" thickBot="1" x14ac:dyDescent="0.35">
      <c r="B77" s="24" t="s">
        <v>563</v>
      </c>
      <c r="C77" s="189">
        <v>0</v>
      </c>
      <c r="D77" s="189">
        <v>0</v>
      </c>
      <c r="E77" s="189">
        <v>0</v>
      </c>
      <c r="F77" s="189">
        <f t="shared" si="8"/>
        <v>0</v>
      </c>
      <c r="G77" s="189">
        <v>7060902</v>
      </c>
      <c r="H77" s="189">
        <v>1331950</v>
      </c>
      <c r="I77" s="189">
        <v>730222</v>
      </c>
      <c r="J77" s="189">
        <f t="shared" si="9"/>
        <v>9123074</v>
      </c>
      <c r="K77" s="189">
        <f t="shared" si="10"/>
        <v>7060902</v>
      </c>
      <c r="L77" s="189">
        <f t="shared" si="11"/>
        <v>1331950</v>
      </c>
      <c r="M77" s="189">
        <f t="shared" si="12"/>
        <v>730222</v>
      </c>
      <c r="N77" s="306">
        <f t="shared" si="13"/>
        <v>9123074</v>
      </c>
      <c r="O77" s="353"/>
      <c r="P77" s="307"/>
      <c r="Q77" s="307"/>
      <c r="R77" s="307"/>
      <c r="S77" s="307"/>
      <c r="T77" s="307"/>
      <c r="U77" s="307"/>
    </row>
    <row r="78" spans="1:21" ht="15" thickBot="1" x14ac:dyDescent="0.35">
      <c r="B78" s="24" t="s">
        <v>558</v>
      </c>
      <c r="C78" s="189">
        <v>7778432</v>
      </c>
      <c r="D78" s="189">
        <v>0</v>
      </c>
      <c r="E78" s="189">
        <v>0</v>
      </c>
      <c r="F78" s="189">
        <f t="shared" si="8"/>
        <v>7778432</v>
      </c>
      <c r="G78" s="189">
        <v>0</v>
      </c>
      <c r="H78" s="189">
        <v>0</v>
      </c>
      <c r="I78" s="189">
        <v>0</v>
      </c>
      <c r="J78" s="189">
        <f t="shared" si="9"/>
        <v>0</v>
      </c>
      <c r="K78" s="189">
        <f t="shared" si="10"/>
        <v>7778432</v>
      </c>
      <c r="L78" s="189">
        <f t="shared" si="11"/>
        <v>0</v>
      </c>
      <c r="M78" s="189">
        <f t="shared" si="12"/>
        <v>0</v>
      </c>
      <c r="N78" s="306">
        <f t="shared" si="13"/>
        <v>7778432</v>
      </c>
      <c r="O78" s="353"/>
      <c r="P78" s="307"/>
      <c r="Q78" s="307"/>
      <c r="R78" s="307"/>
      <c r="S78" s="307"/>
      <c r="T78" s="307"/>
      <c r="U78" s="307"/>
    </row>
    <row r="79" spans="1:21" ht="15" thickBot="1" x14ac:dyDescent="0.35">
      <c r="B79" s="24" t="s">
        <v>683</v>
      </c>
      <c r="C79" s="189">
        <v>431956.2</v>
      </c>
      <c r="D79" s="189">
        <v>0</v>
      </c>
      <c r="E79" s="189">
        <v>0</v>
      </c>
      <c r="F79" s="189">
        <f t="shared" si="8"/>
        <v>431956.2</v>
      </c>
      <c r="G79" s="189">
        <v>10717515.25</v>
      </c>
      <c r="H79" s="189">
        <v>1530.82566</v>
      </c>
      <c r="I79" s="189">
        <v>7522.0468570000003</v>
      </c>
      <c r="J79" s="189">
        <f t="shared" si="9"/>
        <v>10726568.122516999</v>
      </c>
      <c r="K79" s="189">
        <f t="shared" si="10"/>
        <v>11149471.449999999</v>
      </c>
      <c r="L79" s="189">
        <f t="shared" si="11"/>
        <v>1530.82566</v>
      </c>
      <c r="M79" s="189">
        <f t="shared" si="12"/>
        <v>7522.0468570000003</v>
      </c>
      <c r="N79" s="306">
        <f t="shared" si="13"/>
        <v>11158524.322516998</v>
      </c>
      <c r="O79" s="353"/>
      <c r="P79" s="307"/>
      <c r="Q79" s="307"/>
      <c r="R79" s="307"/>
      <c r="S79" s="307"/>
      <c r="T79" s="307"/>
      <c r="U79" s="307"/>
    </row>
    <row r="80" spans="1:21" ht="15" thickBot="1" x14ac:dyDescent="0.35">
      <c r="B80" s="24" t="s">
        <v>655</v>
      </c>
      <c r="C80" s="189">
        <v>0</v>
      </c>
      <c r="D80" s="189">
        <v>0</v>
      </c>
      <c r="E80" s="189">
        <v>0</v>
      </c>
      <c r="F80" s="189">
        <f t="shared" si="8"/>
        <v>0</v>
      </c>
      <c r="G80" s="189">
        <v>21176363</v>
      </c>
      <c r="H80" s="189">
        <v>0</v>
      </c>
      <c r="I80" s="189">
        <v>0</v>
      </c>
      <c r="J80" s="189">
        <f t="shared" si="9"/>
        <v>21176363</v>
      </c>
      <c r="K80" s="189">
        <f t="shared" si="10"/>
        <v>21176363</v>
      </c>
      <c r="L80" s="189">
        <f t="shared" si="11"/>
        <v>0</v>
      </c>
      <c r="M80" s="189">
        <f t="shared" si="12"/>
        <v>0</v>
      </c>
      <c r="N80" s="306">
        <f t="shared" si="13"/>
        <v>21176363</v>
      </c>
      <c r="O80" s="353"/>
      <c r="P80" s="307"/>
      <c r="Q80" s="307"/>
      <c r="R80" s="307"/>
      <c r="S80" s="307"/>
      <c r="T80" s="307"/>
      <c r="U80" s="307"/>
    </row>
    <row r="81" spans="2:21" ht="15" thickBot="1" x14ac:dyDescent="0.35">
      <c r="B81" s="24" t="s">
        <v>656</v>
      </c>
      <c r="C81" s="189">
        <v>2875500</v>
      </c>
      <c r="D81" s="189">
        <v>0</v>
      </c>
      <c r="E81" s="189">
        <v>0</v>
      </c>
      <c r="F81" s="189">
        <f t="shared" si="8"/>
        <v>2875500</v>
      </c>
      <c r="G81" s="189">
        <v>0</v>
      </c>
      <c r="H81" s="189">
        <v>0</v>
      </c>
      <c r="I81" s="189">
        <v>0</v>
      </c>
      <c r="J81" s="189">
        <f t="shared" si="9"/>
        <v>0</v>
      </c>
      <c r="K81" s="189">
        <f t="shared" si="10"/>
        <v>2875500</v>
      </c>
      <c r="L81" s="189">
        <f t="shared" si="11"/>
        <v>0</v>
      </c>
      <c r="M81" s="189">
        <f t="shared" si="12"/>
        <v>0</v>
      </c>
      <c r="N81" s="306">
        <f t="shared" si="13"/>
        <v>2875500</v>
      </c>
      <c r="O81" s="353"/>
      <c r="P81" s="307"/>
      <c r="Q81" s="307"/>
      <c r="R81" s="307"/>
      <c r="S81" s="307"/>
      <c r="T81" s="307"/>
      <c r="U81" s="307"/>
    </row>
    <row r="82" spans="2:21" ht="15" thickBot="1" x14ac:dyDescent="0.35">
      <c r="B82" s="24" t="s">
        <v>560</v>
      </c>
      <c r="C82" s="189">
        <v>4538310</v>
      </c>
      <c r="D82" s="189">
        <v>2061537.6</v>
      </c>
      <c r="E82" s="189">
        <v>724568.25</v>
      </c>
      <c r="F82" s="189">
        <f t="shared" si="8"/>
        <v>7324415.8499999996</v>
      </c>
      <c r="G82" s="189">
        <v>0</v>
      </c>
      <c r="H82" s="189">
        <v>0</v>
      </c>
      <c r="I82" s="189">
        <v>0</v>
      </c>
      <c r="J82" s="189">
        <f t="shared" si="9"/>
        <v>0</v>
      </c>
      <c r="K82" s="189">
        <f t="shared" si="10"/>
        <v>4538310</v>
      </c>
      <c r="L82" s="189">
        <f t="shared" si="11"/>
        <v>2061537.6</v>
      </c>
      <c r="M82" s="189">
        <f t="shared" si="12"/>
        <v>724568.25</v>
      </c>
      <c r="N82" s="306">
        <f t="shared" si="13"/>
        <v>7324415.8499999996</v>
      </c>
      <c r="O82" s="353"/>
      <c r="P82" s="307"/>
      <c r="Q82" s="307"/>
      <c r="R82" s="307"/>
      <c r="S82" s="307"/>
      <c r="T82" s="307"/>
      <c r="U82" s="307"/>
    </row>
    <row r="83" spans="2:21" ht="15" thickBot="1" x14ac:dyDescent="0.35">
      <c r="B83" s="24" t="s">
        <v>657</v>
      </c>
      <c r="C83" s="189">
        <v>442260</v>
      </c>
      <c r="D83" s="189">
        <v>0</v>
      </c>
      <c r="E83" s="189">
        <v>0</v>
      </c>
      <c r="F83" s="189">
        <f t="shared" si="8"/>
        <v>442260</v>
      </c>
      <c r="G83" s="189">
        <v>0</v>
      </c>
      <c r="H83" s="189">
        <v>0</v>
      </c>
      <c r="I83" s="189">
        <v>0</v>
      </c>
      <c r="J83" s="189">
        <f t="shared" si="9"/>
        <v>0</v>
      </c>
      <c r="K83" s="189">
        <f t="shared" si="10"/>
        <v>442260</v>
      </c>
      <c r="L83" s="189">
        <f t="shared" si="11"/>
        <v>0</v>
      </c>
      <c r="M83" s="189">
        <f t="shared" si="12"/>
        <v>0</v>
      </c>
      <c r="N83" s="306">
        <f t="shared" si="13"/>
        <v>442260</v>
      </c>
      <c r="O83" s="353"/>
      <c r="P83" s="307"/>
      <c r="Q83" s="307"/>
      <c r="R83" s="307"/>
      <c r="S83" s="307"/>
      <c r="T83" s="307"/>
      <c r="U83" s="307"/>
    </row>
    <row r="84" spans="2:21" ht="15" thickBot="1" x14ac:dyDescent="0.35">
      <c r="B84" s="24" t="s">
        <v>658</v>
      </c>
      <c r="C84" s="189">
        <v>43505.55</v>
      </c>
      <c r="D84" s="189">
        <v>0</v>
      </c>
      <c r="E84" s="189">
        <v>0</v>
      </c>
      <c r="F84" s="189">
        <f t="shared" si="8"/>
        <v>43505.55</v>
      </c>
      <c r="G84" s="189">
        <v>0</v>
      </c>
      <c r="H84" s="189">
        <v>0</v>
      </c>
      <c r="I84" s="189">
        <v>0</v>
      </c>
      <c r="J84" s="189">
        <f t="shared" si="9"/>
        <v>0</v>
      </c>
      <c r="K84" s="189">
        <f t="shared" si="10"/>
        <v>43505.55</v>
      </c>
      <c r="L84" s="189">
        <f t="shared" si="11"/>
        <v>0</v>
      </c>
      <c r="M84" s="189">
        <f t="shared" si="12"/>
        <v>0</v>
      </c>
      <c r="N84" s="306">
        <f t="shared" si="13"/>
        <v>43505.55</v>
      </c>
      <c r="O84" s="353"/>
      <c r="P84" s="307"/>
      <c r="Q84" s="307"/>
      <c r="R84" s="307"/>
      <c r="S84" s="307"/>
      <c r="T84" s="307"/>
      <c r="U84" s="307"/>
    </row>
    <row r="85" spans="2:21" ht="15" thickBot="1" x14ac:dyDescent="0.35">
      <c r="B85" s="24" t="s">
        <v>682</v>
      </c>
      <c r="C85" s="189">
        <v>661675</v>
      </c>
      <c r="D85" s="189">
        <v>0</v>
      </c>
      <c r="E85" s="189">
        <v>0</v>
      </c>
      <c r="F85" s="189">
        <f t="shared" si="8"/>
        <v>661675</v>
      </c>
      <c r="G85" s="189">
        <v>16701518</v>
      </c>
      <c r="H85" s="189">
        <v>2246200</v>
      </c>
      <c r="I85" s="189">
        <v>2675020</v>
      </c>
      <c r="J85" s="189">
        <f t="shared" si="9"/>
        <v>21622738</v>
      </c>
      <c r="K85" s="189">
        <f t="shared" si="10"/>
        <v>17363193</v>
      </c>
      <c r="L85" s="189">
        <f t="shared" si="11"/>
        <v>2246200</v>
      </c>
      <c r="M85" s="189">
        <f t="shared" si="12"/>
        <v>2675020</v>
      </c>
      <c r="N85" s="306">
        <f t="shared" si="13"/>
        <v>22284413</v>
      </c>
      <c r="O85" s="353"/>
      <c r="P85" s="307"/>
      <c r="Q85" s="307"/>
      <c r="R85" s="307"/>
      <c r="S85" s="307"/>
      <c r="T85" s="307"/>
      <c r="U85" s="307"/>
    </row>
    <row r="86" spans="2:21" ht="15" thickBot="1" x14ac:dyDescent="0.35">
      <c r="B86" s="24" t="s">
        <v>659</v>
      </c>
      <c r="C86" s="189">
        <v>0</v>
      </c>
      <c r="D86" s="189">
        <v>0</v>
      </c>
      <c r="E86" s="189">
        <v>0</v>
      </c>
      <c r="F86" s="189">
        <f t="shared" si="8"/>
        <v>0</v>
      </c>
      <c r="G86" s="189">
        <v>0</v>
      </c>
      <c r="H86" s="189">
        <v>0</v>
      </c>
      <c r="I86" s="189">
        <v>0</v>
      </c>
      <c r="J86" s="189">
        <f t="shared" si="9"/>
        <v>0</v>
      </c>
      <c r="K86" s="189">
        <f t="shared" si="10"/>
        <v>0</v>
      </c>
      <c r="L86" s="189">
        <f t="shared" si="11"/>
        <v>0</v>
      </c>
      <c r="M86" s="189">
        <f t="shared" si="12"/>
        <v>0</v>
      </c>
      <c r="N86" s="306">
        <f t="shared" si="13"/>
        <v>0</v>
      </c>
      <c r="O86" s="353"/>
      <c r="P86" s="307"/>
      <c r="Q86" s="307"/>
      <c r="R86" s="307"/>
      <c r="S86" s="307"/>
      <c r="T86" s="307"/>
      <c r="U86" s="307"/>
    </row>
    <row r="87" spans="2:21" ht="15" thickBot="1" x14ac:dyDescent="0.35">
      <c r="B87" s="24" t="s">
        <v>681</v>
      </c>
      <c r="C87" s="189">
        <v>1164.8</v>
      </c>
      <c r="D87" s="189">
        <v>0</v>
      </c>
      <c r="E87" s="189">
        <v>0</v>
      </c>
      <c r="F87" s="189">
        <f t="shared" si="8"/>
        <v>1164.8</v>
      </c>
      <c r="G87" s="189">
        <v>447304</v>
      </c>
      <c r="H87" s="189">
        <v>0</v>
      </c>
      <c r="I87" s="189">
        <v>0</v>
      </c>
      <c r="J87" s="189">
        <f t="shared" si="9"/>
        <v>447304</v>
      </c>
      <c r="K87" s="189">
        <f t="shared" si="10"/>
        <v>448468.8</v>
      </c>
      <c r="L87" s="189">
        <f t="shared" si="11"/>
        <v>0</v>
      </c>
      <c r="M87" s="189">
        <f t="shared" si="12"/>
        <v>0</v>
      </c>
      <c r="N87" s="306">
        <f t="shared" si="13"/>
        <v>448468.8</v>
      </c>
      <c r="O87" s="353"/>
      <c r="P87" s="307"/>
      <c r="Q87" s="307"/>
      <c r="R87" s="307"/>
      <c r="S87" s="307"/>
      <c r="T87" s="307"/>
      <c r="U87" s="307"/>
    </row>
    <row r="88" spans="2:21" ht="15" thickBot="1" x14ac:dyDescent="0.35">
      <c r="B88" s="24" t="s">
        <v>660</v>
      </c>
      <c r="C88" s="189">
        <v>8367279.2000000002</v>
      </c>
      <c r="D88" s="189">
        <v>0</v>
      </c>
      <c r="E88" s="189">
        <v>0</v>
      </c>
      <c r="F88" s="189">
        <f t="shared" si="8"/>
        <v>8367279.2000000002</v>
      </c>
      <c r="G88" s="189">
        <v>0</v>
      </c>
      <c r="H88" s="189">
        <v>0</v>
      </c>
      <c r="I88" s="189">
        <v>0</v>
      </c>
      <c r="J88" s="189">
        <f t="shared" si="9"/>
        <v>0</v>
      </c>
      <c r="K88" s="189">
        <f t="shared" si="10"/>
        <v>8367279.2000000002</v>
      </c>
      <c r="L88" s="189">
        <f t="shared" si="11"/>
        <v>0</v>
      </c>
      <c r="M88" s="189">
        <f t="shared" si="12"/>
        <v>0</v>
      </c>
      <c r="N88" s="306">
        <f t="shared" si="13"/>
        <v>8367279.2000000002</v>
      </c>
      <c r="O88" s="353"/>
      <c r="P88" s="307"/>
      <c r="Q88" s="307"/>
      <c r="R88" s="307"/>
      <c r="S88" s="307"/>
      <c r="T88" s="307"/>
      <c r="U88" s="307"/>
    </row>
    <row r="89" spans="2:21" ht="15" thickBot="1" x14ac:dyDescent="0.35">
      <c r="B89" s="24" t="s">
        <v>661</v>
      </c>
      <c r="C89" s="189">
        <v>11776</v>
      </c>
      <c r="D89" s="189">
        <v>0</v>
      </c>
      <c r="E89" s="189">
        <v>0</v>
      </c>
      <c r="F89" s="189">
        <f t="shared" si="8"/>
        <v>11776</v>
      </c>
      <c r="G89" s="189">
        <v>0</v>
      </c>
      <c r="H89" s="189">
        <v>0</v>
      </c>
      <c r="I89" s="189">
        <v>0</v>
      </c>
      <c r="J89" s="189">
        <f t="shared" si="9"/>
        <v>0</v>
      </c>
      <c r="K89" s="189">
        <f t="shared" si="10"/>
        <v>11776</v>
      </c>
      <c r="L89" s="189">
        <f t="shared" si="11"/>
        <v>0</v>
      </c>
      <c r="M89" s="189">
        <f t="shared" si="12"/>
        <v>0</v>
      </c>
      <c r="N89" s="306">
        <f t="shared" si="13"/>
        <v>11776</v>
      </c>
      <c r="O89" s="353"/>
      <c r="P89" s="307"/>
      <c r="Q89" s="307"/>
      <c r="R89" s="307"/>
      <c r="S89" s="307"/>
      <c r="T89" s="307"/>
      <c r="U89" s="307"/>
    </row>
    <row r="90" spans="2:21" ht="15" thickBot="1" x14ac:dyDescent="0.35">
      <c r="B90" s="24" t="s">
        <v>662</v>
      </c>
      <c r="C90" s="189">
        <v>0</v>
      </c>
      <c r="D90" s="189">
        <v>0</v>
      </c>
      <c r="E90" s="189">
        <v>0</v>
      </c>
      <c r="F90" s="189">
        <f t="shared" si="8"/>
        <v>0</v>
      </c>
      <c r="G90" s="189">
        <v>0</v>
      </c>
      <c r="H90" s="189">
        <v>0</v>
      </c>
      <c r="I90" s="189">
        <v>0</v>
      </c>
      <c r="J90" s="189">
        <f t="shared" si="9"/>
        <v>0</v>
      </c>
      <c r="K90" s="189">
        <f t="shared" si="10"/>
        <v>0</v>
      </c>
      <c r="L90" s="189">
        <f t="shared" si="11"/>
        <v>0</v>
      </c>
      <c r="M90" s="189">
        <f t="shared" si="12"/>
        <v>0</v>
      </c>
      <c r="N90" s="306">
        <f t="shared" si="13"/>
        <v>0</v>
      </c>
      <c r="O90" s="353"/>
      <c r="P90" s="307"/>
      <c r="Q90" s="307"/>
      <c r="R90" s="307"/>
      <c r="S90" s="307"/>
      <c r="T90" s="307"/>
      <c r="U90" s="307"/>
    </row>
    <row r="91" spans="2:21" ht="15" thickBot="1" x14ac:dyDescent="0.35">
      <c r="B91" s="24" t="s">
        <v>663</v>
      </c>
      <c r="C91" s="189">
        <v>2704</v>
      </c>
      <c r="D91" s="189">
        <v>0</v>
      </c>
      <c r="E91" s="189">
        <v>0</v>
      </c>
      <c r="F91" s="189">
        <f t="shared" si="8"/>
        <v>2704</v>
      </c>
      <c r="G91" s="189">
        <v>0</v>
      </c>
      <c r="H91" s="189">
        <v>0</v>
      </c>
      <c r="I91" s="189">
        <v>0</v>
      </c>
      <c r="J91" s="189">
        <f t="shared" si="9"/>
        <v>0</v>
      </c>
      <c r="K91" s="189">
        <f t="shared" si="10"/>
        <v>2704</v>
      </c>
      <c r="L91" s="189">
        <f t="shared" si="11"/>
        <v>0</v>
      </c>
      <c r="M91" s="189">
        <f t="shared" si="12"/>
        <v>0</v>
      </c>
      <c r="N91" s="306">
        <f t="shared" si="13"/>
        <v>2704</v>
      </c>
      <c r="O91" s="353"/>
      <c r="P91" s="307"/>
      <c r="Q91" s="307"/>
      <c r="R91" s="307"/>
      <c r="S91" s="307"/>
      <c r="T91" s="307"/>
      <c r="U91" s="307"/>
    </row>
    <row r="92" spans="2:21" ht="15" thickBot="1" x14ac:dyDescent="0.35">
      <c r="B92" s="24" t="s">
        <v>664</v>
      </c>
      <c r="C92" s="189">
        <v>3720.7040000000002</v>
      </c>
      <c r="D92" s="189">
        <v>0</v>
      </c>
      <c r="E92" s="189">
        <v>0</v>
      </c>
      <c r="F92" s="189">
        <f t="shared" si="8"/>
        <v>3720.7040000000002</v>
      </c>
      <c r="G92" s="189">
        <v>0</v>
      </c>
      <c r="H92" s="189">
        <v>0</v>
      </c>
      <c r="I92" s="189">
        <v>0</v>
      </c>
      <c r="J92" s="189">
        <f t="shared" si="9"/>
        <v>0</v>
      </c>
      <c r="K92" s="189">
        <f t="shared" si="10"/>
        <v>3720.7040000000002</v>
      </c>
      <c r="L92" s="189">
        <f t="shared" si="11"/>
        <v>0</v>
      </c>
      <c r="M92" s="189">
        <f t="shared" si="12"/>
        <v>0</v>
      </c>
      <c r="N92" s="306">
        <f t="shared" si="13"/>
        <v>3720.7040000000002</v>
      </c>
      <c r="O92" s="353"/>
      <c r="P92" s="307"/>
      <c r="Q92" s="307"/>
      <c r="R92" s="307"/>
      <c r="S92" s="307"/>
      <c r="T92" s="307"/>
      <c r="U92" s="307"/>
    </row>
    <row r="93" spans="2:21" ht="15" thickBot="1" x14ac:dyDescent="0.35">
      <c r="B93" s="24" t="s">
        <v>665</v>
      </c>
      <c r="C93" s="189">
        <v>66003.600000000006</v>
      </c>
      <c r="D93" s="189">
        <v>0</v>
      </c>
      <c r="E93" s="189">
        <v>0</v>
      </c>
      <c r="F93" s="189">
        <f t="shared" si="8"/>
        <v>66003.600000000006</v>
      </c>
      <c r="G93" s="189">
        <v>0</v>
      </c>
      <c r="H93" s="189">
        <v>0</v>
      </c>
      <c r="I93" s="189">
        <v>0</v>
      </c>
      <c r="J93" s="189">
        <f t="shared" si="9"/>
        <v>0</v>
      </c>
      <c r="K93" s="189">
        <f t="shared" si="10"/>
        <v>66003.600000000006</v>
      </c>
      <c r="L93" s="189">
        <f t="shared" si="11"/>
        <v>0</v>
      </c>
      <c r="M93" s="189">
        <f t="shared" si="12"/>
        <v>0</v>
      </c>
      <c r="N93" s="306">
        <f t="shared" si="13"/>
        <v>66003.600000000006</v>
      </c>
      <c r="O93" s="353"/>
      <c r="P93" s="307"/>
      <c r="Q93" s="307"/>
      <c r="R93" s="307"/>
      <c r="S93" s="307"/>
      <c r="T93" s="307"/>
      <c r="U93" s="307"/>
    </row>
    <row r="94" spans="2:21" ht="15" thickBot="1" x14ac:dyDescent="0.35">
      <c r="B94" s="24" t="s">
        <v>562</v>
      </c>
      <c r="C94" s="189">
        <v>0</v>
      </c>
      <c r="D94" s="189">
        <v>0</v>
      </c>
      <c r="E94" s="189">
        <v>0</v>
      </c>
      <c r="F94" s="189">
        <f t="shared" si="8"/>
        <v>0</v>
      </c>
      <c r="G94" s="189">
        <v>593874</v>
      </c>
      <c r="H94" s="189">
        <v>0</v>
      </c>
      <c r="I94" s="189">
        <v>0</v>
      </c>
      <c r="J94" s="189">
        <f t="shared" si="9"/>
        <v>593874</v>
      </c>
      <c r="K94" s="189">
        <f t="shared" si="10"/>
        <v>593874</v>
      </c>
      <c r="L94" s="189">
        <f t="shared" si="11"/>
        <v>0</v>
      </c>
      <c r="M94" s="189">
        <f t="shared" si="12"/>
        <v>0</v>
      </c>
      <c r="N94" s="306">
        <f t="shared" si="13"/>
        <v>593874</v>
      </c>
      <c r="O94" s="353"/>
      <c r="P94" s="307"/>
      <c r="Q94" s="307"/>
      <c r="R94" s="307"/>
      <c r="S94" s="307"/>
      <c r="T94" s="307"/>
      <c r="U94" s="307"/>
    </row>
    <row r="95" spans="2:21" ht="15" thickBot="1" x14ac:dyDescent="0.35">
      <c r="B95" s="24" t="s">
        <v>666</v>
      </c>
      <c r="C95" s="189">
        <v>15000</v>
      </c>
      <c r="D95" s="189">
        <v>0</v>
      </c>
      <c r="E95" s="189">
        <v>0</v>
      </c>
      <c r="F95" s="189">
        <f t="shared" si="8"/>
        <v>15000</v>
      </c>
      <c r="G95" s="189">
        <v>0</v>
      </c>
      <c r="H95" s="189">
        <v>0</v>
      </c>
      <c r="I95" s="189">
        <v>0</v>
      </c>
      <c r="J95" s="189">
        <f t="shared" si="9"/>
        <v>0</v>
      </c>
      <c r="K95" s="189">
        <f t="shared" si="10"/>
        <v>15000</v>
      </c>
      <c r="L95" s="189">
        <f t="shared" si="11"/>
        <v>0</v>
      </c>
      <c r="M95" s="189">
        <f t="shared" si="12"/>
        <v>0</v>
      </c>
      <c r="N95" s="306">
        <f t="shared" si="13"/>
        <v>15000</v>
      </c>
      <c r="O95" s="353"/>
      <c r="P95" s="307"/>
      <c r="Q95" s="307"/>
      <c r="R95" s="307"/>
      <c r="S95" s="307"/>
      <c r="T95" s="307"/>
      <c r="U95" s="307"/>
    </row>
    <row r="96" spans="2:21" ht="15" thickBot="1" x14ac:dyDescent="0.35">
      <c r="B96" s="24" t="s">
        <v>667</v>
      </c>
      <c r="C96" s="189">
        <v>351944</v>
      </c>
      <c r="D96" s="189">
        <v>0</v>
      </c>
      <c r="E96" s="189">
        <v>0</v>
      </c>
      <c r="F96" s="189">
        <f t="shared" si="8"/>
        <v>351944</v>
      </c>
      <c r="G96" s="189">
        <v>0</v>
      </c>
      <c r="H96" s="189">
        <v>0</v>
      </c>
      <c r="I96" s="189">
        <v>0</v>
      </c>
      <c r="J96" s="189">
        <f t="shared" si="9"/>
        <v>0</v>
      </c>
      <c r="K96" s="189">
        <f t="shared" si="10"/>
        <v>351944</v>
      </c>
      <c r="L96" s="189">
        <f t="shared" si="11"/>
        <v>0</v>
      </c>
      <c r="M96" s="189">
        <f t="shared" si="12"/>
        <v>0</v>
      </c>
      <c r="N96" s="306">
        <f t="shared" si="13"/>
        <v>351944</v>
      </c>
      <c r="O96" s="353"/>
      <c r="P96" s="307"/>
      <c r="Q96" s="307"/>
      <c r="R96" s="307"/>
      <c r="S96" s="307"/>
      <c r="T96" s="307"/>
      <c r="U96" s="307"/>
    </row>
    <row r="97" spans="2:21" ht="15" thickBot="1" x14ac:dyDescent="0.35">
      <c r="B97" s="24" t="s">
        <v>680</v>
      </c>
      <c r="C97" s="189">
        <v>9415</v>
      </c>
      <c r="D97" s="189">
        <v>0</v>
      </c>
      <c r="E97" s="189">
        <v>0</v>
      </c>
      <c r="F97" s="189">
        <f t="shared" si="8"/>
        <v>9415</v>
      </c>
      <c r="G97" s="189">
        <v>991250</v>
      </c>
      <c r="H97" s="189">
        <v>0</v>
      </c>
      <c r="I97" s="189">
        <v>0</v>
      </c>
      <c r="J97" s="189">
        <f t="shared" si="9"/>
        <v>991250</v>
      </c>
      <c r="K97" s="189">
        <f t="shared" si="10"/>
        <v>1000665</v>
      </c>
      <c r="L97" s="189">
        <f t="shared" si="11"/>
        <v>0</v>
      </c>
      <c r="M97" s="189">
        <f t="shared" si="12"/>
        <v>0</v>
      </c>
      <c r="N97" s="306">
        <f t="shared" si="13"/>
        <v>1000665</v>
      </c>
      <c r="O97" s="353"/>
      <c r="P97" s="307"/>
      <c r="Q97" s="307"/>
      <c r="R97" s="307"/>
      <c r="S97" s="307"/>
      <c r="T97" s="307"/>
      <c r="U97" s="307"/>
    </row>
    <row r="98" spans="2:21" ht="15" thickBot="1" x14ac:dyDescent="0.35">
      <c r="B98" s="24" t="s">
        <v>679</v>
      </c>
      <c r="C98" s="305">
        <v>0</v>
      </c>
      <c r="D98" s="305">
        <v>0</v>
      </c>
      <c r="E98" s="305">
        <v>0</v>
      </c>
      <c r="F98" s="189">
        <f t="shared" si="8"/>
        <v>0</v>
      </c>
      <c r="G98" s="189">
        <v>0</v>
      </c>
      <c r="H98" s="189">
        <v>0</v>
      </c>
      <c r="I98" s="189">
        <v>0</v>
      </c>
      <c r="J98" s="189">
        <f t="shared" si="9"/>
        <v>0</v>
      </c>
      <c r="K98" s="189">
        <f t="shared" si="10"/>
        <v>0</v>
      </c>
      <c r="L98" s="189">
        <f t="shared" si="11"/>
        <v>0</v>
      </c>
      <c r="M98" s="189">
        <f t="shared" si="12"/>
        <v>0</v>
      </c>
      <c r="N98" s="306">
        <f t="shared" si="13"/>
        <v>0</v>
      </c>
      <c r="O98" s="353"/>
      <c r="P98" s="307"/>
      <c r="Q98" s="307"/>
      <c r="R98" s="307"/>
      <c r="S98" s="307"/>
      <c r="T98" s="307"/>
      <c r="U98" s="307"/>
    </row>
    <row r="99" spans="2:21" ht="15" thickBot="1" x14ac:dyDescent="0.35">
      <c r="B99" s="8" t="s">
        <v>17</v>
      </c>
      <c r="C99" s="190">
        <f t="shared" ref="C99:N99" si="14">SUM(C73:C98)</f>
        <v>27834215.734000001</v>
      </c>
      <c r="D99" s="190">
        <f t="shared" si="14"/>
        <v>2061537.6</v>
      </c>
      <c r="E99" s="190">
        <f t="shared" si="14"/>
        <v>724568.25</v>
      </c>
      <c r="F99" s="190">
        <f t="shared" si="14"/>
        <v>30620321.583999999</v>
      </c>
      <c r="G99" s="190">
        <f t="shared" si="14"/>
        <v>57688726.25</v>
      </c>
      <c r="H99" s="190">
        <f t="shared" si="14"/>
        <v>3579680.8256600001</v>
      </c>
      <c r="I99" s="190">
        <f t="shared" si="14"/>
        <v>3412764.0468569999</v>
      </c>
      <c r="J99" s="190">
        <f t="shared" si="14"/>
        <v>64681171.122516997</v>
      </c>
      <c r="K99" s="190">
        <f t="shared" si="14"/>
        <v>85522941.983999982</v>
      </c>
      <c r="L99" s="190">
        <f t="shared" si="14"/>
        <v>5641218.4256600002</v>
      </c>
      <c r="M99" s="190">
        <f t="shared" si="14"/>
        <v>4137332.2968569999</v>
      </c>
      <c r="N99" s="190">
        <f t="shared" si="14"/>
        <v>95301492.706516981</v>
      </c>
    </row>
    <row r="100" spans="2:21" x14ac:dyDescent="0.3">
      <c r="K100" s="307"/>
      <c r="L100" s="307"/>
      <c r="M100" s="307"/>
      <c r="N100" s="307"/>
    </row>
    <row r="101" spans="2:21" x14ac:dyDescent="0.3">
      <c r="N101" s="469"/>
      <c r="O101" s="353"/>
    </row>
    <row r="102" spans="2:21" x14ac:dyDescent="0.3">
      <c r="E102" s="307"/>
      <c r="J102" s="307"/>
      <c r="K102" s="307"/>
      <c r="L102" s="307"/>
      <c r="M102" s="307"/>
      <c r="N102" s="307"/>
      <c r="O102" s="307"/>
    </row>
    <row r="103" spans="2:21" ht="18" x14ac:dyDescent="0.3">
      <c r="B103" s="62" t="s">
        <v>806</v>
      </c>
      <c r="E103" s="307"/>
      <c r="K103" s="307"/>
    </row>
    <row r="104" spans="2:21" ht="16.2" x14ac:dyDescent="0.3">
      <c r="B104" s="302" t="s">
        <v>402</v>
      </c>
    </row>
    <row r="105" spans="2:21" ht="15" thickBot="1" x14ac:dyDescent="0.35"/>
    <row r="106" spans="2:21" ht="15" thickBot="1" x14ac:dyDescent="0.35">
      <c r="B106" s="303"/>
      <c r="C106" s="698" t="s">
        <v>693</v>
      </c>
      <c r="D106" s="551"/>
      <c r="E106" s="551"/>
      <c r="F106" s="552"/>
      <c r="G106" s="698" t="s">
        <v>696</v>
      </c>
      <c r="H106" s="551"/>
      <c r="I106" s="551"/>
      <c r="J106" s="552"/>
      <c r="K106" s="698" t="s">
        <v>697</v>
      </c>
      <c r="L106" s="551"/>
      <c r="M106" s="551"/>
      <c r="N106" s="552"/>
    </row>
    <row r="107" spans="2:21" ht="24.6" thickBot="1" x14ac:dyDescent="0.35">
      <c r="B107" s="304" t="s">
        <v>692</v>
      </c>
      <c r="C107" s="17" t="s">
        <v>31</v>
      </c>
      <c r="D107" s="17" t="s">
        <v>699</v>
      </c>
      <c r="E107" s="17" t="s">
        <v>694</v>
      </c>
      <c r="F107" s="17" t="s">
        <v>695</v>
      </c>
      <c r="G107" s="17" t="s">
        <v>31</v>
      </c>
      <c r="H107" s="17" t="s">
        <v>699</v>
      </c>
      <c r="I107" s="17" t="s">
        <v>694</v>
      </c>
      <c r="J107" s="17" t="s">
        <v>698</v>
      </c>
      <c r="K107" s="17" t="s">
        <v>31</v>
      </c>
      <c r="L107" s="17" t="s">
        <v>699</v>
      </c>
      <c r="M107" s="17" t="s">
        <v>694</v>
      </c>
      <c r="N107" s="17" t="s">
        <v>17</v>
      </c>
    </row>
    <row r="108" spans="2:21" ht="15" thickBot="1" x14ac:dyDescent="0.35">
      <c r="B108" s="24" t="s">
        <v>684</v>
      </c>
      <c r="C108" s="189">
        <v>2975400</v>
      </c>
      <c r="D108" s="189">
        <v>0</v>
      </c>
      <c r="E108" s="189">
        <v>0</v>
      </c>
      <c r="F108" s="189">
        <f t="shared" ref="F108" si="15">C108+D108+E108</f>
        <v>2975400</v>
      </c>
      <c r="G108" s="189">
        <v>0</v>
      </c>
      <c r="H108" s="189">
        <v>0</v>
      </c>
      <c r="I108" s="189">
        <v>0</v>
      </c>
      <c r="J108" s="189">
        <f t="shared" ref="J108" si="16">G108+H108+I108</f>
        <v>0</v>
      </c>
      <c r="K108" s="189">
        <f t="shared" ref="K108" si="17">C108+G108</f>
        <v>2975400</v>
      </c>
      <c r="L108" s="189">
        <f t="shared" ref="L108" si="18">D108+H108</f>
        <v>0</v>
      </c>
      <c r="M108" s="189">
        <f t="shared" ref="M108" si="19">E108+I108</f>
        <v>0</v>
      </c>
      <c r="N108" s="306">
        <f t="shared" ref="N108" si="20">K108+L108+M108</f>
        <v>2975400</v>
      </c>
    </row>
    <row r="109" spans="2:21" ht="15" thickBot="1" x14ac:dyDescent="0.35">
      <c r="B109" s="8" t="s">
        <v>17</v>
      </c>
      <c r="C109" s="190">
        <f>C108</f>
        <v>2975400</v>
      </c>
      <c r="D109" s="190">
        <f t="shared" ref="D109:N109" si="21">D108</f>
        <v>0</v>
      </c>
      <c r="E109" s="190">
        <f t="shared" si="21"/>
        <v>0</v>
      </c>
      <c r="F109" s="190">
        <f t="shared" si="21"/>
        <v>2975400</v>
      </c>
      <c r="G109" s="190">
        <f t="shared" si="21"/>
        <v>0</v>
      </c>
      <c r="H109" s="190">
        <f t="shared" si="21"/>
        <v>0</v>
      </c>
      <c r="I109" s="190">
        <f t="shared" si="21"/>
        <v>0</v>
      </c>
      <c r="J109" s="190">
        <f t="shared" si="21"/>
        <v>0</v>
      </c>
      <c r="K109" s="190">
        <f t="shared" si="21"/>
        <v>2975400</v>
      </c>
      <c r="L109" s="190">
        <f t="shared" si="21"/>
        <v>0</v>
      </c>
      <c r="M109" s="190">
        <f t="shared" si="21"/>
        <v>0</v>
      </c>
      <c r="N109" s="190">
        <f t="shared" si="21"/>
        <v>2975400</v>
      </c>
    </row>
    <row r="111" spans="2:21" x14ac:dyDescent="0.3">
      <c r="N111" s="469"/>
    </row>
  </sheetData>
  <sheetProtection algorithmName="SHA-512" hashValue="skQOAwWNIdTFiL9sY+dKZrO3pcVhCMPPYQLh29M6cmSB1QU80Tlui3l3N8X5s2737gx3F0tn65OHywIc+4dnEw==" saltValue="u9X+ljugIUJzRzhIehv9rw==" spinCount="100000" sheet="1" objects="1" scenarios="1"/>
  <mergeCells count="45">
    <mergeCell ref="C106:F106"/>
    <mergeCell ref="G106:J106"/>
    <mergeCell ref="K106:N106"/>
    <mergeCell ref="C71:F71"/>
    <mergeCell ref="G71:J71"/>
    <mergeCell ref="K71:N71"/>
    <mergeCell ref="B50:B54"/>
    <mergeCell ref="C50:E50"/>
    <mergeCell ref="F50:I50"/>
    <mergeCell ref="J50:M50"/>
    <mergeCell ref="N50:N54"/>
    <mergeCell ref="J52:J54"/>
    <mergeCell ref="K52:K54"/>
    <mergeCell ref="L52:L54"/>
    <mergeCell ref="G51:G54"/>
    <mergeCell ref="H51:H54"/>
    <mergeCell ref="J51:L51"/>
    <mergeCell ref="M51:M54"/>
    <mergeCell ref="I51:I54"/>
    <mergeCell ref="O50:P50"/>
    <mergeCell ref="C51:C54"/>
    <mergeCell ref="D51:D54"/>
    <mergeCell ref="E51:E54"/>
    <mergeCell ref="F51:F54"/>
    <mergeCell ref="O51:O54"/>
    <mergeCell ref="P51:P54"/>
    <mergeCell ref="B6:B10"/>
    <mergeCell ref="C6:E6"/>
    <mergeCell ref="F6:H6"/>
    <mergeCell ref="I6:L6"/>
    <mergeCell ref="M6:M10"/>
    <mergeCell ref="G7:G10"/>
    <mergeCell ref="I7:K7"/>
    <mergeCell ref="L7:L10"/>
    <mergeCell ref="I8:I10"/>
    <mergeCell ref="J8:J10"/>
    <mergeCell ref="K8:K10"/>
    <mergeCell ref="H7:H10"/>
    <mergeCell ref="N6:O6"/>
    <mergeCell ref="C7:C10"/>
    <mergeCell ref="D7:D10"/>
    <mergeCell ref="E7:E10"/>
    <mergeCell ref="F7:F10"/>
    <mergeCell ref="N7:N10"/>
    <mergeCell ref="O7:O10"/>
  </mergeCells>
  <pageMargins left="0.7" right="0.7" top="0.75" bottom="0.75" header="0.3" footer="0.3"/>
  <ignoredErrors>
    <ignoredError sqref="M55 M56:M61" formulaRange="1"/>
    <ignoredError sqref="N62" formula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533F6-4B14-4537-B04A-0F9F1CD2B99D}">
  <dimension ref="A2:Q42"/>
  <sheetViews>
    <sheetView showGridLines="0" showRowColHeaders="0" workbookViewId="0">
      <selection activeCell="B2" sqref="B2"/>
    </sheetView>
  </sheetViews>
  <sheetFormatPr baseColWidth="10" defaultRowHeight="14.4" x14ac:dyDescent="0.3"/>
  <cols>
    <col min="1" max="1" width="4.6640625" style="193" customWidth="1"/>
    <col min="2" max="2" width="29.44140625" style="193" customWidth="1"/>
    <col min="3" max="3" width="15.109375" style="193" customWidth="1"/>
    <col min="4" max="5" width="11.5546875" style="193"/>
    <col min="6" max="6" width="13.77734375" style="193" customWidth="1"/>
    <col min="7" max="16384" width="11.5546875" style="193"/>
  </cols>
  <sheetData>
    <row r="2" spans="1:17" ht="18" x14ac:dyDescent="0.3">
      <c r="B2" s="62" t="s">
        <v>446</v>
      </c>
    </row>
    <row r="3" spans="1:17" ht="16.2" x14ac:dyDescent="0.3">
      <c r="B3" s="64" t="s">
        <v>50</v>
      </c>
    </row>
    <row r="4" spans="1:17" ht="15" thickBot="1" x14ac:dyDescent="0.35"/>
    <row r="5" spans="1:17" ht="27.6" customHeight="1" thickBot="1" x14ac:dyDescent="0.35">
      <c r="B5" s="699" t="s">
        <v>44</v>
      </c>
      <c r="C5" s="702" t="s">
        <v>52</v>
      </c>
      <c r="D5" s="536"/>
      <c r="E5" s="532"/>
      <c r="F5" s="550" t="s">
        <v>1287</v>
      </c>
      <c r="G5" s="551"/>
      <c r="H5" s="552"/>
      <c r="I5" s="531" t="s">
        <v>1327</v>
      </c>
      <c r="J5" s="536"/>
      <c r="K5" s="536"/>
      <c r="L5" s="532"/>
      <c r="M5" s="548" t="s">
        <v>718</v>
      </c>
      <c r="N5" s="531" t="s">
        <v>700</v>
      </c>
      <c r="O5" s="532"/>
      <c r="P5" s="99"/>
      <c r="Q5" s="100"/>
    </row>
    <row r="6" spans="1:17" ht="16.2" customHeight="1" x14ac:dyDescent="0.3">
      <c r="B6" s="700"/>
      <c r="C6" s="557" t="s">
        <v>701</v>
      </c>
      <c r="D6" s="548" t="s">
        <v>459</v>
      </c>
      <c r="E6" s="548" t="s">
        <v>262</v>
      </c>
      <c r="F6" s="548" t="s">
        <v>702</v>
      </c>
      <c r="G6" s="548" t="s">
        <v>703</v>
      </c>
      <c r="H6" s="548" t="s">
        <v>719</v>
      </c>
      <c r="I6" s="546" t="s">
        <v>66</v>
      </c>
      <c r="J6" s="546" t="s">
        <v>32</v>
      </c>
      <c r="K6" s="548" t="s">
        <v>347</v>
      </c>
      <c r="L6" s="546" t="s">
        <v>17</v>
      </c>
      <c r="M6" s="666"/>
      <c r="N6" s="548" t="s">
        <v>704</v>
      </c>
      <c r="O6" s="548" t="s">
        <v>86</v>
      </c>
      <c r="P6" s="100"/>
      <c r="Q6" s="100"/>
    </row>
    <row r="7" spans="1:17" ht="12.6" customHeight="1" x14ac:dyDescent="0.25">
      <c r="B7" s="700"/>
      <c r="C7" s="559"/>
      <c r="D7" s="666"/>
      <c r="E7" s="666"/>
      <c r="F7" s="666"/>
      <c r="G7" s="666"/>
      <c r="H7" s="666"/>
      <c r="I7" s="555"/>
      <c r="J7" s="555"/>
      <c r="K7" s="666"/>
      <c r="L7" s="555"/>
      <c r="M7" s="666"/>
      <c r="N7" s="666"/>
      <c r="O7" s="666"/>
      <c r="P7" s="101"/>
      <c r="Q7" s="100"/>
    </row>
    <row r="8" spans="1:17" ht="19.8" customHeight="1" thickBot="1" x14ac:dyDescent="0.3">
      <c r="B8" s="701"/>
      <c r="C8" s="561"/>
      <c r="D8" s="549"/>
      <c r="E8" s="549"/>
      <c r="F8" s="549"/>
      <c r="G8" s="549"/>
      <c r="H8" s="549"/>
      <c r="I8" s="547"/>
      <c r="J8" s="547"/>
      <c r="K8" s="549"/>
      <c r="L8" s="547"/>
      <c r="M8" s="549"/>
      <c r="N8" s="549"/>
      <c r="O8" s="549"/>
      <c r="P8" s="101"/>
      <c r="Q8" s="100"/>
    </row>
    <row r="9" spans="1:17" ht="16.8" customHeight="1" thickBot="1" x14ac:dyDescent="0.35">
      <c r="A9" s="308"/>
      <c r="B9" s="309" t="s">
        <v>705</v>
      </c>
      <c r="C9" s="5">
        <v>25</v>
      </c>
      <c r="D9" s="5">
        <v>34</v>
      </c>
      <c r="E9" s="5">
        <v>25</v>
      </c>
      <c r="F9" s="5">
        <v>32</v>
      </c>
      <c r="G9" s="5">
        <v>32</v>
      </c>
      <c r="H9" s="5">
        <v>32</v>
      </c>
      <c r="I9" s="247">
        <v>32000</v>
      </c>
      <c r="J9" s="247">
        <v>0</v>
      </c>
      <c r="K9" s="247">
        <v>0</v>
      </c>
      <c r="L9" s="247">
        <f>I9+J9+K9</f>
        <v>32000</v>
      </c>
      <c r="M9" s="314">
        <v>11</v>
      </c>
      <c r="N9" s="313">
        <f>F27/1000000</f>
        <v>0.35199999999999998</v>
      </c>
      <c r="O9" s="19">
        <f>N9/$N$20</f>
        <v>8.9532932052666825E-2</v>
      </c>
      <c r="P9" s="100"/>
      <c r="Q9" s="100"/>
    </row>
    <row r="10" spans="1:17" ht="16.8" customHeight="1" thickBot="1" x14ac:dyDescent="0.35">
      <c r="A10" s="308"/>
      <c r="B10" s="310" t="s">
        <v>706</v>
      </c>
      <c r="C10" s="5">
        <v>28</v>
      </c>
      <c r="D10" s="5">
        <v>10</v>
      </c>
      <c r="E10" s="5">
        <v>10</v>
      </c>
      <c r="F10" s="5">
        <v>17.489999999999998</v>
      </c>
      <c r="G10" s="5">
        <v>17.489999999999998</v>
      </c>
      <c r="H10" s="5">
        <v>17.489999999999998</v>
      </c>
      <c r="I10" s="247">
        <v>17490</v>
      </c>
      <c r="J10" s="247">
        <v>0</v>
      </c>
      <c r="K10" s="247">
        <v>0</v>
      </c>
      <c r="L10" s="247">
        <f t="shared" ref="L10:L19" si="0">I10+J10+K10</f>
        <v>17490</v>
      </c>
      <c r="M10" s="314">
        <v>8.4</v>
      </c>
      <c r="N10" s="313">
        <f t="shared" ref="N10:N19" si="1">F28/1000000</f>
        <v>0.14691599999999999</v>
      </c>
      <c r="O10" s="19">
        <f t="shared" ref="O10:O19" si="2">N10/$N$20</f>
        <v>3.7368807515481814E-2</v>
      </c>
      <c r="P10" s="100"/>
      <c r="Q10" s="100"/>
    </row>
    <row r="11" spans="1:17" ht="16.8" customHeight="1" thickBot="1" x14ac:dyDescent="0.35">
      <c r="A11" s="308"/>
      <c r="B11" s="310" t="s">
        <v>707</v>
      </c>
      <c r="C11" s="5">
        <v>9</v>
      </c>
      <c r="D11" s="5">
        <v>9</v>
      </c>
      <c r="E11" s="5">
        <v>3</v>
      </c>
      <c r="F11" s="5">
        <v>14.9</v>
      </c>
      <c r="G11" s="5">
        <v>5.29</v>
      </c>
      <c r="H11" s="5">
        <v>5.29</v>
      </c>
      <c r="I11" s="247">
        <v>5291</v>
      </c>
      <c r="J11" s="247">
        <v>0</v>
      </c>
      <c r="K11" s="247">
        <v>0</v>
      </c>
      <c r="L11" s="247">
        <f t="shared" si="0"/>
        <v>5291</v>
      </c>
      <c r="M11" s="314">
        <v>7.8</v>
      </c>
      <c r="N11" s="313">
        <f t="shared" si="1"/>
        <v>4.1269800000000002E-2</v>
      </c>
      <c r="O11" s="19">
        <f t="shared" si="2"/>
        <v>1.0497176702349858E-2</v>
      </c>
      <c r="P11" s="100"/>
      <c r="Q11" s="100"/>
    </row>
    <row r="12" spans="1:17" ht="16.8" customHeight="1" thickBot="1" x14ac:dyDescent="0.35">
      <c r="A12" s="308"/>
      <c r="B12" s="310" t="s">
        <v>708</v>
      </c>
      <c r="C12" s="5">
        <v>310</v>
      </c>
      <c r="D12" s="5">
        <v>42</v>
      </c>
      <c r="E12" s="5">
        <v>8</v>
      </c>
      <c r="F12" s="5">
        <v>730.8</v>
      </c>
      <c r="G12" s="5">
        <v>730.8</v>
      </c>
      <c r="H12" s="5">
        <v>730.8</v>
      </c>
      <c r="I12" s="247">
        <v>227660</v>
      </c>
      <c r="J12" s="247">
        <v>6743</v>
      </c>
      <c r="K12" s="247">
        <v>0</v>
      </c>
      <c r="L12" s="247">
        <f t="shared" si="0"/>
        <v>234403</v>
      </c>
      <c r="M12" s="314">
        <v>2.29</v>
      </c>
      <c r="N12" s="313">
        <f t="shared" si="1"/>
        <v>0.53678287000000002</v>
      </c>
      <c r="O12" s="19">
        <f t="shared" si="2"/>
        <v>0.13653336428052698</v>
      </c>
      <c r="P12" s="100"/>
      <c r="Q12" s="100"/>
    </row>
    <row r="13" spans="1:17" ht="16.8" customHeight="1" thickBot="1" x14ac:dyDescent="0.35">
      <c r="A13" s="308"/>
      <c r="B13" s="310" t="s">
        <v>709</v>
      </c>
      <c r="C13" s="5">
        <v>206</v>
      </c>
      <c r="D13" s="5">
        <v>111</v>
      </c>
      <c r="E13" s="5">
        <v>52</v>
      </c>
      <c r="F13" s="5">
        <v>196.1</v>
      </c>
      <c r="G13" s="5">
        <v>153.1</v>
      </c>
      <c r="H13" s="5">
        <v>40.9</v>
      </c>
      <c r="I13" s="247">
        <v>52634.9</v>
      </c>
      <c r="J13" s="247">
        <v>0</v>
      </c>
      <c r="K13" s="247">
        <v>144</v>
      </c>
      <c r="L13" s="247">
        <f t="shared" si="0"/>
        <v>52778.9</v>
      </c>
      <c r="M13" s="314">
        <v>16</v>
      </c>
      <c r="N13" s="313">
        <f t="shared" si="1"/>
        <v>0.84446240000000006</v>
      </c>
      <c r="O13" s="19">
        <f t="shared" si="2"/>
        <v>0.21479316670520443</v>
      </c>
      <c r="P13" s="100"/>
      <c r="Q13" s="100"/>
    </row>
    <row r="14" spans="1:17" ht="16.8" customHeight="1" thickBot="1" x14ac:dyDescent="0.35">
      <c r="A14" s="308"/>
      <c r="B14" s="310" t="s">
        <v>710</v>
      </c>
      <c r="C14" s="5">
        <v>152.03</v>
      </c>
      <c r="D14" s="5">
        <v>40</v>
      </c>
      <c r="E14" s="5">
        <v>8</v>
      </c>
      <c r="F14" s="5">
        <v>0</v>
      </c>
      <c r="G14" s="5">
        <v>31.17</v>
      </c>
      <c r="H14" s="5">
        <v>10.87</v>
      </c>
      <c r="I14" s="247">
        <v>10870</v>
      </c>
      <c r="J14" s="247">
        <v>0</v>
      </c>
      <c r="K14" s="247">
        <v>0</v>
      </c>
      <c r="L14" s="247">
        <f t="shared" si="0"/>
        <v>10870</v>
      </c>
      <c r="M14" s="314">
        <v>9.36</v>
      </c>
      <c r="N14" s="313">
        <f t="shared" si="1"/>
        <v>0.10174319999999999</v>
      </c>
      <c r="O14" s="19">
        <f t="shared" si="2"/>
        <v>2.5878883558013894E-2</v>
      </c>
      <c r="P14" s="100"/>
      <c r="Q14" s="100"/>
    </row>
    <row r="15" spans="1:17" ht="16.8" customHeight="1" thickBot="1" x14ac:dyDescent="0.35">
      <c r="A15" s="308"/>
      <c r="B15" s="310" t="s">
        <v>711</v>
      </c>
      <c r="C15" s="5">
        <v>545</v>
      </c>
      <c r="D15" s="5">
        <v>162</v>
      </c>
      <c r="E15" s="5">
        <v>3</v>
      </c>
      <c r="F15" s="5">
        <v>294.5</v>
      </c>
      <c r="G15" s="5">
        <v>294.5</v>
      </c>
      <c r="H15" s="5">
        <v>294.5</v>
      </c>
      <c r="I15" s="247">
        <v>101430</v>
      </c>
      <c r="J15" s="247">
        <v>0</v>
      </c>
      <c r="K15" s="247">
        <v>0</v>
      </c>
      <c r="L15" s="247">
        <f t="shared" si="0"/>
        <v>101430</v>
      </c>
      <c r="M15" s="314">
        <v>3</v>
      </c>
      <c r="N15" s="313">
        <f t="shared" si="1"/>
        <v>0.30429</v>
      </c>
      <c r="O15" s="19">
        <f t="shared" si="2"/>
        <v>7.7397658790642018E-2</v>
      </c>
      <c r="P15" s="100"/>
      <c r="Q15" s="100"/>
    </row>
    <row r="16" spans="1:17" ht="16.8" customHeight="1" thickBot="1" x14ac:dyDescent="0.35">
      <c r="A16" s="308"/>
      <c r="B16" s="310" t="s">
        <v>712</v>
      </c>
      <c r="C16" s="5">
        <v>973</v>
      </c>
      <c r="D16" s="5">
        <v>77</v>
      </c>
      <c r="E16" s="5">
        <v>8</v>
      </c>
      <c r="F16" s="5">
        <v>333.4</v>
      </c>
      <c r="G16" s="5">
        <v>333.4</v>
      </c>
      <c r="H16" s="5">
        <v>192</v>
      </c>
      <c r="I16" s="247">
        <v>192000</v>
      </c>
      <c r="J16" s="247">
        <v>0</v>
      </c>
      <c r="K16" s="247">
        <v>0</v>
      </c>
      <c r="L16" s="247">
        <f t="shared" si="0"/>
        <v>192000</v>
      </c>
      <c r="M16" s="314">
        <v>3.5</v>
      </c>
      <c r="N16" s="313">
        <f t="shared" si="1"/>
        <v>0.67200000000000004</v>
      </c>
      <c r="O16" s="19">
        <f t="shared" si="2"/>
        <v>0.17092650664600031</v>
      </c>
      <c r="P16" s="100"/>
      <c r="Q16" s="100"/>
    </row>
    <row r="17" spans="1:17" ht="16.8" customHeight="1" thickBot="1" x14ac:dyDescent="0.35">
      <c r="A17" s="308"/>
      <c r="B17" s="310" t="s">
        <v>713</v>
      </c>
      <c r="C17" s="5">
        <v>15</v>
      </c>
      <c r="D17" s="5">
        <v>25</v>
      </c>
      <c r="E17" s="5">
        <v>4</v>
      </c>
      <c r="F17" s="5">
        <v>12</v>
      </c>
      <c r="G17" s="5">
        <v>12</v>
      </c>
      <c r="H17" s="5">
        <v>5</v>
      </c>
      <c r="I17" s="247">
        <v>5000</v>
      </c>
      <c r="J17" s="247">
        <v>0</v>
      </c>
      <c r="K17" s="247">
        <v>0</v>
      </c>
      <c r="L17" s="247">
        <f t="shared" si="0"/>
        <v>5000</v>
      </c>
      <c r="M17" s="314">
        <v>12.5</v>
      </c>
      <c r="N17" s="313">
        <f t="shared" si="1"/>
        <v>6.25E-2</v>
      </c>
      <c r="O17" s="19">
        <f t="shared" si="2"/>
        <v>1.5897182537760447E-2</v>
      </c>
      <c r="P17" s="100"/>
      <c r="Q17" s="100"/>
    </row>
    <row r="18" spans="1:17" ht="16.8" customHeight="1" thickBot="1" x14ac:dyDescent="0.35">
      <c r="A18" s="308"/>
      <c r="B18" s="310" t="s">
        <v>714</v>
      </c>
      <c r="C18" s="47">
        <v>573</v>
      </c>
      <c r="D18" s="5">
        <v>68</v>
      </c>
      <c r="E18" s="5">
        <v>8</v>
      </c>
      <c r="F18" s="47">
        <v>347.39</v>
      </c>
      <c r="G18" s="47">
        <v>347.39</v>
      </c>
      <c r="H18" s="5">
        <v>83</v>
      </c>
      <c r="I18" s="247">
        <v>83000</v>
      </c>
      <c r="J18" s="247">
        <v>0</v>
      </c>
      <c r="K18" s="247">
        <v>0</v>
      </c>
      <c r="L18" s="247">
        <f t="shared" si="0"/>
        <v>83000</v>
      </c>
      <c r="M18" s="314">
        <v>0</v>
      </c>
      <c r="N18" s="313">
        <f t="shared" si="1"/>
        <v>0.33615</v>
      </c>
      <c r="O18" s="19">
        <f t="shared" si="2"/>
        <v>8.5501406561090787E-2</v>
      </c>
      <c r="P18" s="100"/>
      <c r="Q18" s="100"/>
    </row>
    <row r="19" spans="1:17" ht="16.8" customHeight="1" thickBot="1" x14ac:dyDescent="0.35">
      <c r="A19" s="308"/>
      <c r="B19" s="310" t="s">
        <v>715</v>
      </c>
      <c r="C19" s="5">
        <v>2642</v>
      </c>
      <c r="D19" s="5">
        <v>138</v>
      </c>
      <c r="E19" s="5">
        <v>9</v>
      </c>
      <c r="F19" s="5">
        <v>2908.3</v>
      </c>
      <c r="G19" s="5">
        <v>2908.3</v>
      </c>
      <c r="H19" s="5">
        <v>711.2</v>
      </c>
      <c r="I19" s="247">
        <v>711200</v>
      </c>
      <c r="J19" s="247">
        <v>0</v>
      </c>
      <c r="K19" s="247">
        <v>0</v>
      </c>
      <c r="L19" s="247">
        <f t="shared" si="0"/>
        <v>711200</v>
      </c>
      <c r="M19" s="314">
        <v>4.05</v>
      </c>
      <c r="N19" s="313">
        <f t="shared" si="1"/>
        <v>0.53339999999999999</v>
      </c>
      <c r="O19" s="19">
        <f t="shared" si="2"/>
        <v>0.13567291465026274</v>
      </c>
      <c r="P19" s="100"/>
      <c r="Q19" s="100"/>
    </row>
    <row r="20" spans="1:17" ht="15" thickBot="1" x14ac:dyDescent="0.35">
      <c r="B20" s="311" t="s">
        <v>17</v>
      </c>
      <c r="C20" s="48">
        <f>SUM(C9:C19)</f>
        <v>5478.03</v>
      </c>
      <c r="D20" s="9">
        <f t="shared" ref="D20:O20" si="3">SUM(D9:D19)</f>
        <v>716</v>
      </c>
      <c r="E20" s="9">
        <f t="shared" si="3"/>
        <v>138</v>
      </c>
      <c r="F20" s="48">
        <f t="shared" si="3"/>
        <v>4886.88</v>
      </c>
      <c r="G20" s="48">
        <f t="shared" si="3"/>
        <v>4865.4400000000005</v>
      </c>
      <c r="H20" s="48">
        <f t="shared" si="3"/>
        <v>2123.0500000000002</v>
      </c>
      <c r="I20" s="271">
        <f t="shared" si="3"/>
        <v>1438575.9</v>
      </c>
      <c r="J20" s="48">
        <f t="shared" si="3"/>
        <v>6743</v>
      </c>
      <c r="K20" s="48">
        <f t="shared" si="3"/>
        <v>144</v>
      </c>
      <c r="L20" s="48">
        <f t="shared" si="3"/>
        <v>1445462.9</v>
      </c>
      <c r="M20" s="48">
        <v>0.75</v>
      </c>
      <c r="N20" s="225">
        <f t="shared" si="3"/>
        <v>3.9315142699999996</v>
      </c>
      <c r="O20" s="22">
        <f t="shared" si="3"/>
        <v>1</v>
      </c>
      <c r="P20" s="100"/>
      <c r="Q20" s="100"/>
    </row>
    <row r="21" spans="1:17" x14ac:dyDescent="0.3">
      <c r="B21" s="312" t="s">
        <v>716</v>
      </c>
    </row>
    <row r="22" spans="1:17" x14ac:dyDescent="0.3">
      <c r="B22" s="312" t="s">
        <v>717</v>
      </c>
    </row>
    <row r="24" spans="1:17" ht="16.2" x14ac:dyDescent="0.3">
      <c r="B24" s="64" t="s">
        <v>402</v>
      </c>
      <c r="I24" s="358"/>
      <c r="J24" s="359"/>
    </row>
    <row r="25" spans="1:17" ht="15" thickBot="1" x14ac:dyDescent="0.35"/>
    <row r="26" spans="1:17" ht="36.6" thickBot="1" x14ac:dyDescent="0.35">
      <c r="B26" s="304" t="s">
        <v>692</v>
      </c>
      <c r="C26" s="17" t="s">
        <v>31</v>
      </c>
      <c r="D26" s="17" t="s">
        <v>699</v>
      </c>
      <c r="E26" s="17" t="s">
        <v>694</v>
      </c>
      <c r="F26" s="17" t="s">
        <v>34</v>
      </c>
    </row>
    <row r="27" spans="1:17" ht="15" thickBot="1" x14ac:dyDescent="0.35">
      <c r="B27" s="309" t="s">
        <v>705</v>
      </c>
      <c r="C27" s="189">
        <v>352000</v>
      </c>
      <c r="D27" s="189">
        <v>0</v>
      </c>
      <c r="E27" s="189">
        <v>0</v>
      </c>
      <c r="F27" s="189">
        <f>C27+D27+E27</f>
        <v>352000</v>
      </c>
      <c r="I27" s="353"/>
      <c r="K27" s="357"/>
      <c r="L27" s="353"/>
      <c r="M27" s="353"/>
      <c r="N27" s="353"/>
      <c r="O27" s="353"/>
      <c r="P27" s="353"/>
    </row>
    <row r="28" spans="1:17" ht="15" thickBot="1" x14ac:dyDescent="0.35">
      <c r="B28" s="310" t="s">
        <v>706</v>
      </c>
      <c r="C28" s="189">
        <v>146916</v>
      </c>
      <c r="D28" s="189">
        <v>0</v>
      </c>
      <c r="E28" s="189">
        <v>0</v>
      </c>
      <c r="F28" s="189">
        <f t="shared" ref="F28:F37" si="4">C28+D28+E28</f>
        <v>146916</v>
      </c>
      <c r="I28" s="353"/>
      <c r="K28" s="357"/>
      <c r="L28" s="353"/>
      <c r="M28" s="353"/>
      <c r="N28" s="353"/>
      <c r="O28" s="353"/>
      <c r="P28" s="353"/>
    </row>
    <row r="29" spans="1:17" ht="15" thickBot="1" x14ac:dyDescent="0.35">
      <c r="B29" s="310" t="s">
        <v>707</v>
      </c>
      <c r="C29" s="189">
        <v>41269.800000000003</v>
      </c>
      <c r="D29" s="189">
        <v>0</v>
      </c>
      <c r="E29" s="189">
        <v>0</v>
      </c>
      <c r="F29" s="189">
        <f t="shared" si="4"/>
        <v>41269.800000000003</v>
      </c>
      <c r="I29" s="353"/>
      <c r="K29" s="357"/>
      <c r="L29" s="353"/>
      <c r="M29" s="353"/>
      <c r="N29" s="353"/>
      <c r="O29" s="353"/>
      <c r="P29" s="353"/>
    </row>
    <row r="30" spans="1:17" ht="15" thickBot="1" x14ac:dyDescent="0.35">
      <c r="B30" s="310" t="s">
        <v>708</v>
      </c>
      <c r="C30" s="189">
        <v>521341.4</v>
      </c>
      <c r="D30" s="189">
        <v>0</v>
      </c>
      <c r="E30" s="189">
        <v>15441.47</v>
      </c>
      <c r="F30" s="189">
        <f t="shared" si="4"/>
        <v>536782.87</v>
      </c>
      <c r="I30" s="353"/>
      <c r="K30" s="357"/>
      <c r="L30" s="353"/>
      <c r="M30" s="353"/>
      <c r="N30" s="353"/>
      <c r="O30" s="353"/>
      <c r="P30" s="353"/>
    </row>
    <row r="31" spans="1:17" ht="15" thickBot="1" x14ac:dyDescent="0.35">
      <c r="B31" s="310" t="s">
        <v>709</v>
      </c>
      <c r="C31" s="189">
        <v>842158.4</v>
      </c>
      <c r="D31" s="189">
        <v>0</v>
      </c>
      <c r="E31" s="189">
        <v>2304</v>
      </c>
      <c r="F31" s="189">
        <f t="shared" si="4"/>
        <v>844462.4</v>
      </c>
      <c r="I31" s="353"/>
      <c r="K31" s="357"/>
      <c r="L31" s="353"/>
      <c r="M31" s="353"/>
      <c r="N31" s="353"/>
      <c r="O31" s="353"/>
      <c r="P31" s="353"/>
    </row>
    <row r="32" spans="1:17" ht="15" thickBot="1" x14ac:dyDescent="0.35">
      <c r="B32" s="310" t="s">
        <v>710</v>
      </c>
      <c r="C32" s="189">
        <v>101743.2</v>
      </c>
      <c r="D32" s="189">
        <v>0</v>
      </c>
      <c r="E32" s="189">
        <v>0</v>
      </c>
      <c r="F32" s="189">
        <f t="shared" si="4"/>
        <v>101743.2</v>
      </c>
      <c r="I32" s="353"/>
      <c r="K32" s="357"/>
      <c r="L32" s="353"/>
      <c r="M32" s="353"/>
      <c r="N32" s="353"/>
      <c r="O32" s="353"/>
      <c r="P32" s="353"/>
    </row>
    <row r="33" spans="2:16" ht="15" thickBot="1" x14ac:dyDescent="0.35">
      <c r="B33" s="310" t="s">
        <v>711</v>
      </c>
      <c r="C33" s="189">
        <v>304290</v>
      </c>
      <c r="D33" s="189">
        <v>0</v>
      </c>
      <c r="E33" s="189">
        <v>0</v>
      </c>
      <c r="F33" s="189">
        <f t="shared" si="4"/>
        <v>304290</v>
      </c>
      <c r="I33" s="353"/>
      <c r="K33" s="357"/>
      <c r="L33" s="353"/>
      <c r="M33" s="353"/>
      <c r="N33" s="353"/>
      <c r="O33" s="353"/>
      <c r="P33" s="353"/>
    </row>
    <row r="34" spans="2:16" ht="15" thickBot="1" x14ac:dyDescent="0.35">
      <c r="B34" s="310" t="s">
        <v>712</v>
      </c>
      <c r="C34" s="189">
        <v>672000</v>
      </c>
      <c r="D34" s="189">
        <v>0</v>
      </c>
      <c r="E34" s="189">
        <v>0</v>
      </c>
      <c r="F34" s="189">
        <f t="shared" si="4"/>
        <v>672000</v>
      </c>
      <c r="I34" s="353"/>
      <c r="K34" s="357"/>
      <c r="L34" s="353"/>
      <c r="M34" s="353"/>
      <c r="N34" s="353"/>
      <c r="O34" s="353"/>
      <c r="P34" s="353"/>
    </row>
    <row r="35" spans="2:16" ht="15" thickBot="1" x14ac:dyDescent="0.35">
      <c r="B35" s="310" t="s">
        <v>713</v>
      </c>
      <c r="C35" s="189">
        <v>62500</v>
      </c>
      <c r="D35" s="189">
        <v>0</v>
      </c>
      <c r="E35" s="189">
        <v>0</v>
      </c>
      <c r="F35" s="189">
        <f t="shared" si="4"/>
        <v>62500</v>
      </c>
      <c r="I35" s="353"/>
      <c r="K35" s="357"/>
      <c r="L35" s="353"/>
      <c r="M35" s="353"/>
      <c r="N35" s="353"/>
      <c r="O35" s="353"/>
      <c r="P35" s="353"/>
    </row>
    <row r="36" spans="2:16" ht="15" thickBot="1" x14ac:dyDescent="0.35">
      <c r="B36" s="310" t="s">
        <v>714</v>
      </c>
      <c r="C36" s="189">
        <v>336150</v>
      </c>
      <c r="D36" s="189">
        <v>0</v>
      </c>
      <c r="E36" s="189">
        <v>0</v>
      </c>
      <c r="F36" s="189">
        <f t="shared" si="4"/>
        <v>336150</v>
      </c>
      <c r="I36" s="353"/>
      <c r="K36" s="357"/>
      <c r="L36" s="353"/>
      <c r="M36" s="353"/>
      <c r="N36" s="353"/>
      <c r="O36" s="353"/>
      <c r="P36" s="353"/>
    </row>
    <row r="37" spans="2:16" ht="15" thickBot="1" x14ac:dyDescent="0.35">
      <c r="B37" s="310" t="s">
        <v>715</v>
      </c>
      <c r="C37" s="189">
        <v>533400</v>
      </c>
      <c r="D37" s="189">
        <v>0</v>
      </c>
      <c r="E37" s="189">
        <v>0</v>
      </c>
      <c r="F37" s="189">
        <f t="shared" si="4"/>
        <v>533400</v>
      </c>
      <c r="I37" s="353"/>
      <c r="K37" s="357"/>
      <c r="L37" s="353"/>
      <c r="M37" s="353"/>
      <c r="N37" s="353"/>
      <c r="O37" s="353"/>
      <c r="P37" s="353"/>
    </row>
    <row r="38" spans="2:16" ht="15" thickBot="1" x14ac:dyDescent="0.35">
      <c r="B38" s="8" t="s">
        <v>17</v>
      </c>
      <c r="C38" s="190">
        <f>SUM(C27:C37)</f>
        <v>3913768.8</v>
      </c>
      <c r="D38" s="190">
        <f>SUM(D27:D37)</f>
        <v>0</v>
      </c>
      <c r="E38" s="190">
        <f>SUM(E27:E37)</f>
        <v>17745.47</v>
      </c>
      <c r="F38" s="190">
        <f>SUM(F27:F37)</f>
        <v>3931514.2699999996</v>
      </c>
    </row>
    <row r="40" spans="2:16" x14ac:dyDescent="0.3">
      <c r="F40" s="469"/>
    </row>
    <row r="42" spans="2:16" x14ac:dyDescent="0.3">
      <c r="F42" s="356"/>
    </row>
  </sheetData>
  <sheetProtection algorithmName="SHA-512" hashValue="u6e4LzL7Wt2Kq80/uqibpUOw77/1EE4oV1WbbAq/I4xCImzli/YcmNQyS9brn+tv37nnJcGY+NCU5sSLLLCuWg==" saltValue="O0Gf6DBiAHzJHUf/UDwDHw==" spinCount="100000" sheet="1" objects="1" scenarios="1"/>
  <mergeCells count="18">
    <mergeCell ref="N5:O5"/>
    <mergeCell ref="N6:N8"/>
    <mergeCell ref="O6:O8"/>
    <mergeCell ref="B5:B8"/>
    <mergeCell ref="I5:L5"/>
    <mergeCell ref="F5:H5"/>
    <mergeCell ref="C5:E5"/>
    <mergeCell ref="M5:M8"/>
    <mergeCell ref="I6:I8"/>
    <mergeCell ref="J6:J8"/>
    <mergeCell ref="K6:K8"/>
    <mergeCell ref="L6:L8"/>
    <mergeCell ref="C6:C8"/>
    <mergeCell ref="D6:D8"/>
    <mergeCell ref="E6:E8"/>
    <mergeCell ref="F6:F8"/>
    <mergeCell ref="G6:G8"/>
    <mergeCell ref="H6:H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D8D4-2592-4064-972A-B99710E5490B}">
  <dimension ref="B1:S41"/>
  <sheetViews>
    <sheetView showGridLines="0" showRowColHeaders="0" workbookViewId="0">
      <selection activeCell="G37" sqref="G37"/>
    </sheetView>
  </sheetViews>
  <sheetFormatPr baseColWidth="10" defaultRowHeight="14.4" x14ac:dyDescent="0.3"/>
  <cols>
    <col min="1" max="1" width="6" style="63" customWidth="1"/>
    <col min="2" max="2" width="25.33203125" style="63" customWidth="1"/>
    <col min="3" max="3" width="14" style="63" bestFit="1" customWidth="1"/>
    <col min="4" max="4" width="11.77734375" style="63" bestFit="1" customWidth="1"/>
    <col min="5" max="5" width="14" style="63" customWidth="1"/>
    <col min="6" max="6" width="16.109375" style="63" customWidth="1"/>
    <col min="7" max="16384" width="11.5546875" style="63"/>
  </cols>
  <sheetData>
    <row r="1" spans="2:14" ht="18" x14ac:dyDescent="0.3">
      <c r="B1" s="62" t="s">
        <v>285</v>
      </c>
    </row>
    <row r="2" spans="2:14" ht="16.2" x14ac:dyDescent="0.3">
      <c r="B2" s="64" t="s">
        <v>73</v>
      </c>
    </row>
    <row r="3" spans="2:14" ht="16.2" x14ac:dyDescent="0.3">
      <c r="B3" s="102" t="s">
        <v>286</v>
      </c>
    </row>
    <row r="4" spans="2:14" ht="15" thickBot="1" x14ac:dyDescent="0.35"/>
    <row r="5" spans="2:14" ht="16.2" thickBot="1" x14ac:dyDescent="0.35">
      <c r="B5" s="703" t="s">
        <v>75</v>
      </c>
      <c r="C5" s="712" t="s">
        <v>52</v>
      </c>
      <c r="D5" s="715" t="s">
        <v>257</v>
      </c>
      <c r="E5" s="716"/>
      <c r="F5" s="706" t="s">
        <v>1288</v>
      </c>
      <c r="G5" s="707"/>
      <c r="H5" s="707"/>
      <c r="I5" s="708"/>
      <c r="J5" s="548" t="s">
        <v>271</v>
      </c>
      <c r="K5" s="556" t="s">
        <v>38</v>
      </c>
      <c r="L5" s="557"/>
      <c r="M5" s="99"/>
      <c r="N5" s="100"/>
    </row>
    <row r="6" spans="2:14" ht="16.2" thickBot="1" x14ac:dyDescent="0.35">
      <c r="B6" s="704"/>
      <c r="C6" s="714"/>
      <c r="D6" s="717"/>
      <c r="E6" s="718"/>
      <c r="F6" s="706" t="s">
        <v>276</v>
      </c>
      <c r="G6" s="707"/>
      <c r="H6" s="707"/>
      <c r="I6" s="708"/>
      <c r="J6" s="666"/>
      <c r="K6" s="558"/>
      <c r="L6" s="559"/>
      <c r="M6" s="99"/>
      <c r="N6" s="100"/>
    </row>
    <row r="7" spans="2:14" ht="16.2" thickBot="1" x14ac:dyDescent="0.35">
      <c r="B7" s="704"/>
      <c r="C7" s="569" t="s">
        <v>287</v>
      </c>
      <c r="D7" s="569" t="s">
        <v>288</v>
      </c>
      <c r="E7" s="569" t="s">
        <v>279</v>
      </c>
      <c r="F7" s="712" t="s">
        <v>66</v>
      </c>
      <c r="G7" s="712" t="s">
        <v>32</v>
      </c>
      <c r="H7" s="569" t="s">
        <v>67</v>
      </c>
      <c r="I7" s="712" t="s">
        <v>17</v>
      </c>
      <c r="J7" s="666"/>
      <c r="K7" s="560"/>
      <c r="L7" s="561"/>
      <c r="M7" s="99"/>
      <c r="N7" s="100"/>
    </row>
    <row r="8" spans="2:14" ht="21" customHeight="1" x14ac:dyDescent="0.3">
      <c r="B8" s="704"/>
      <c r="C8" s="711"/>
      <c r="D8" s="711"/>
      <c r="E8" s="711"/>
      <c r="F8" s="713"/>
      <c r="G8" s="713"/>
      <c r="H8" s="711"/>
      <c r="I8" s="713"/>
      <c r="J8" s="666"/>
      <c r="K8" s="546" t="s">
        <v>273</v>
      </c>
      <c r="L8" s="548" t="s">
        <v>86</v>
      </c>
      <c r="M8" s="99"/>
      <c r="N8" s="100"/>
    </row>
    <row r="9" spans="2:14" ht="15" thickBot="1" x14ac:dyDescent="0.35">
      <c r="B9" s="705"/>
      <c r="C9" s="711"/>
      <c r="D9" s="570"/>
      <c r="E9" s="570"/>
      <c r="F9" s="714"/>
      <c r="G9" s="714"/>
      <c r="H9" s="570"/>
      <c r="I9" s="714"/>
      <c r="J9" s="549"/>
      <c r="K9" s="547"/>
      <c r="L9" s="549"/>
      <c r="M9" s="101"/>
      <c r="N9" s="100"/>
    </row>
    <row r="10" spans="2:14" ht="15" thickBot="1" x14ac:dyDescent="0.35">
      <c r="B10" s="470" t="s">
        <v>289</v>
      </c>
      <c r="C10" s="471">
        <v>4</v>
      </c>
      <c r="D10" s="47">
        <v>3300.7</v>
      </c>
      <c r="E10" s="47">
        <v>1398</v>
      </c>
      <c r="F10" s="47">
        <v>1392600</v>
      </c>
      <c r="G10" s="5">
        <v>4666</v>
      </c>
      <c r="H10" s="5">
        <v>730</v>
      </c>
      <c r="I10" s="47">
        <f>F10+G10+H10</f>
        <v>1397996</v>
      </c>
      <c r="J10" s="5">
        <v>9.7200000000000006</v>
      </c>
      <c r="K10" s="5">
        <v>13.588521119999999</v>
      </c>
      <c r="L10" s="19">
        <f>K10/$K$14</f>
        <v>0.58079581534899682</v>
      </c>
      <c r="M10" s="100"/>
      <c r="N10" s="100"/>
    </row>
    <row r="11" spans="2:14" ht="15" thickBot="1" x14ac:dyDescent="0.35">
      <c r="B11" s="470" t="s">
        <v>290</v>
      </c>
      <c r="C11" s="472">
        <v>5</v>
      </c>
      <c r="D11" s="5">
        <v>414.5</v>
      </c>
      <c r="E11" s="5">
        <v>314.45</v>
      </c>
      <c r="F11" s="5">
        <v>285450</v>
      </c>
      <c r="G11" s="5">
        <v>0</v>
      </c>
      <c r="H11" s="5">
        <v>0</v>
      </c>
      <c r="I11" s="47">
        <f t="shared" ref="I11:I13" si="0">F11+G11+H11</f>
        <v>285450</v>
      </c>
      <c r="J11" s="5">
        <v>15.68</v>
      </c>
      <c r="K11" s="5">
        <v>4.4758560000000003</v>
      </c>
      <c r="L11" s="19">
        <f t="shared" ref="L11:L13" si="1">K11/$K$14</f>
        <v>0.19130547113611873</v>
      </c>
      <c r="M11" s="100"/>
      <c r="N11" s="100"/>
    </row>
    <row r="12" spans="2:14" ht="15" thickBot="1" x14ac:dyDescent="0.35">
      <c r="B12" s="470" t="s">
        <v>291</v>
      </c>
      <c r="C12" s="473">
        <v>2</v>
      </c>
      <c r="D12" s="5">
        <v>144.44</v>
      </c>
      <c r="E12" s="5">
        <v>88</v>
      </c>
      <c r="F12" s="5">
        <v>85450</v>
      </c>
      <c r="G12" s="5">
        <v>1120</v>
      </c>
      <c r="H12" s="5">
        <v>1430</v>
      </c>
      <c r="I12" s="47">
        <f t="shared" si="0"/>
        <v>88000</v>
      </c>
      <c r="J12" s="5">
        <v>29.6</v>
      </c>
      <c r="K12" s="5">
        <v>2.6048</v>
      </c>
      <c r="L12" s="19">
        <f t="shared" si="1"/>
        <v>0.11133345023060663</v>
      </c>
      <c r="M12" s="100"/>
      <c r="N12" s="100"/>
    </row>
    <row r="13" spans="2:14" ht="15" thickBot="1" x14ac:dyDescent="0.35">
      <c r="B13" s="470" t="s">
        <v>292</v>
      </c>
      <c r="C13" s="474">
        <v>2</v>
      </c>
      <c r="D13" s="5">
        <v>208.89</v>
      </c>
      <c r="E13" s="5">
        <v>80.95</v>
      </c>
      <c r="F13" s="5">
        <v>80950</v>
      </c>
      <c r="G13" s="5">
        <v>0</v>
      </c>
      <c r="H13" s="5">
        <v>0</v>
      </c>
      <c r="I13" s="47">
        <f t="shared" si="0"/>
        <v>80950</v>
      </c>
      <c r="J13" s="5">
        <v>33.69</v>
      </c>
      <c r="K13" s="5">
        <v>2.7272055000000002</v>
      </c>
      <c r="L13" s="19">
        <f t="shared" si="1"/>
        <v>0.11656526328427776</v>
      </c>
      <c r="M13" s="100"/>
      <c r="N13" s="100"/>
    </row>
    <row r="14" spans="2:14" ht="15" thickBot="1" x14ac:dyDescent="0.35">
      <c r="B14" s="8" t="s">
        <v>17</v>
      </c>
      <c r="C14" s="10">
        <f>SUM(C10:C13)</f>
        <v>13</v>
      </c>
      <c r="D14" s="48">
        <f>D10+D11+D12+D13</f>
        <v>4068.5299999999997</v>
      </c>
      <c r="E14" s="48">
        <f t="shared" ref="E14:K14" si="2">E10+E11+E12+E13</f>
        <v>1881.4</v>
      </c>
      <c r="F14" s="48">
        <f t="shared" si="2"/>
        <v>1844450</v>
      </c>
      <c r="G14" s="48">
        <f t="shared" si="2"/>
        <v>5786</v>
      </c>
      <c r="H14" s="48">
        <f t="shared" si="2"/>
        <v>2160</v>
      </c>
      <c r="I14" s="48">
        <f t="shared" si="2"/>
        <v>1852396</v>
      </c>
      <c r="J14" s="48">
        <f>AVERAGE(J10:J13)</f>
        <v>22.172499999999999</v>
      </c>
      <c r="K14" s="48">
        <f t="shared" si="2"/>
        <v>23.396382620000001</v>
      </c>
      <c r="L14" s="22">
        <f>$K$14/$K$14</f>
        <v>1</v>
      </c>
      <c r="M14" s="100"/>
      <c r="N14" s="100"/>
    </row>
    <row r="15" spans="2:14" x14ac:dyDescent="0.3">
      <c r="B15" s="93"/>
    </row>
    <row r="17" spans="2:19" ht="16.2" x14ac:dyDescent="0.3">
      <c r="B17" s="91" t="s">
        <v>293</v>
      </c>
    </row>
    <row r="18" spans="2:19" s="104" customFormat="1" ht="15" thickBot="1" x14ac:dyDescent="0.35"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</row>
    <row r="19" spans="2:19" ht="16.2" thickBot="1" x14ac:dyDescent="0.35">
      <c r="B19" s="703" t="s">
        <v>51</v>
      </c>
      <c r="C19" s="706" t="s">
        <v>52</v>
      </c>
      <c r="D19" s="707"/>
      <c r="E19" s="707"/>
      <c r="F19" s="708"/>
      <c r="G19" s="709" t="s">
        <v>257</v>
      </c>
      <c r="H19" s="710"/>
      <c r="I19" s="706" t="s">
        <v>1288</v>
      </c>
      <c r="J19" s="707"/>
      <c r="K19" s="707"/>
      <c r="L19" s="708"/>
      <c r="M19" s="548" t="s">
        <v>271</v>
      </c>
      <c r="N19" s="548" t="s">
        <v>38</v>
      </c>
      <c r="O19" s="99"/>
      <c r="P19" s="100"/>
    </row>
    <row r="20" spans="2:19" ht="16.2" thickBot="1" x14ac:dyDescent="0.35">
      <c r="B20" s="704"/>
      <c r="C20" s="569" t="s">
        <v>294</v>
      </c>
      <c r="D20" s="569" t="s">
        <v>295</v>
      </c>
      <c r="E20" s="569" t="s">
        <v>296</v>
      </c>
      <c r="F20" s="569" t="s">
        <v>287</v>
      </c>
      <c r="G20" s="569" t="s">
        <v>288</v>
      </c>
      <c r="H20" s="569" t="s">
        <v>279</v>
      </c>
      <c r="I20" s="706" t="s">
        <v>276</v>
      </c>
      <c r="J20" s="707"/>
      <c r="K20" s="708"/>
      <c r="L20" s="712" t="s">
        <v>17</v>
      </c>
      <c r="M20" s="666"/>
      <c r="N20" s="666"/>
      <c r="O20" s="99"/>
      <c r="P20" s="100"/>
    </row>
    <row r="21" spans="2:19" ht="16.2" thickBot="1" x14ac:dyDescent="0.35">
      <c r="B21" s="704"/>
      <c r="C21" s="711"/>
      <c r="D21" s="711"/>
      <c r="E21" s="711"/>
      <c r="F21" s="711"/>
      <c r="G21" s="711"/>
      <c r="H21" s="711"/>
      <c r="I21" s="712" t="s">
        <v>66</v>
      </c>
      <c r="J21" s="569" t="s">
        <v>32</v>
      </c>
      <c r="K21" s="569" t="s">
        <v>92</v>
      </c>
      <c r="L21" s="713"/>
      <c r="M21" s="666"/>
      <c r="N21" s="549"/>
      <c r="O21" s="99"/>
      <c r="P21" s="100"/>
    </row>
    <row r="22" spans="2:19" ht="15.6" x14ac:dyDescent="0.3">
      <c r="B22" s="704"/>
      <c r="C22" s="711"/>
      <c r="D22" s="711"/>
      <c r="E22" s="711"/>
      <c r="F22" s="711"/>
      <c r="G22" s="711"/>
      <c r="H22" s="711"/>
      <c r="I22" s="713"/>
      <c r="J22" s="711"/>
      <c r="K22" s="711"/>
      <c r="L22" s="713"/>
      <c r="M22" s="666"/>
      <c r="N22" s="546" t="s">
        <v>273</v>
      </c>
      <c r="O22" s="99"/>
      <c r="P22" s="100"/>
    </row>
    <row r="23" spans="2:19" ht="15" thickBot="1" x14ac:dyDescent="0.35">
      <c r="B23" s="705"/>
      <c r="C23" s="570"/>
      <c r="D23" s="570"/>
      <c r="E23" s="570"/>
      <c r="F23" s="570"/>
      <c r="G23" s="570"/>
      <c r="H23" s="570"/>
      <c r="I23" s="714"/>
      <c r="J23" s="570"/>
      <c r="K23" s="570"/>
      <c r="L23" s="714"/>
      <c r="M23" s="549"/>
      <c r="N23" s="547"/>
      <c r="O23" s="101"/>
      <c r="P23" s="100"/>
    </row>
    <row r="24" spans="2:19" ht="15" thickBot="1" x14ac:dyDescent="0.35">
      <c r="B24" s="70" t="s">
        <v>297</v>
      </c>
      <c r="C24" s="4">
        <v>2049</v>
      </c>
      <c r="D24" s="5">
        <v>10</v>
      </c>
      <c r="E24" s="5">
        <v>0</v>
      </c>
      <c r="F24" s="5">
        <v>42</v>
      </c>
      <c r="G24" s="47">
        <v>20462.671999999999</v>
      </c>
      <c r="H24" s="47">
        <v>20462.671999999999</v>
      </c>
      <c r="I24" s="47">
        <v>3616854.2</v>
      </c>
      <c r="J24" s="47">
        <v>0</v>
      </c>
      <c r="K24" s="47">
        <v>0</v>
      </c>
      <c r="L24" s="47">
        <f>SUM(I24:K24)</f>
        <v>3616854.2</v>
      </c>
      <c r="M24" s="5">
        <v>2.19</v>
      </c>
      <c r="N24" s="189">
        <f>F34/1000000</f>
        <v>14.839660698000001</v>
      </c>
      <c r="O24" s="100"/>
      <c r="P24" s="100"/>
    </row>
    <row r="25" spans="2:19" x14ac:dyDescent="0.3">
      <c r="F25" s="105"/>
      <c r="G25" s="105"/>
      <c r="H25" s="105"/>
    </row>
    <row r="27" spans="2:19" ht="16.2" x14ac:dyDescent="0.3">
      <c r="B27" s="25" t="s">
        <v>402</v>
      </c>
    </row>
    <row r="28" spans="2:19" ht="15" thickBot="1" x14ac:dyDescent="0.35">
      <c r="S28" s="63" t="e">
        <f>#REF!/1000000</f>
        <v>#REF!</v>
      </c>
    </row>
    <row r="29" spans="2:19" ht="36.6" thickBot="1" x14ac:dyDescent="0.35">
      <c r="B29" s="23" t="s">
        <v>44</v>
      </c>
      <c r="C29" s="17" t="s">
        <v>45</v>
      </c>
      <c r="D29" s="17" t="s">
        <v>228</v>
      </c>
      <c r="E29" s="17" t="s">
        <v>229</v>
      </c>
      <c r="F29" s="17" t="s">
        <v>48</v>
      </c>
    </row>
    <row r="30" spans="2:19" ht="15" thickBot="1" x14ac:dyDescent="0.35">
      <c r="B30" s="24" t="s">
        <v>289</v>
      </c>
      <c r="C30" s="189">
        <v>13536072</v>
      </c>
      <c r="D30" s="189">
        <v>45353.52</v>
      </c>
      <c r="E30" s="189">
        <v>7095.6</v>
      </c>
      <c r="F30" s="189">
        <f>C30+D30+E30</f>
        <v>13588521.119999999</v>
      </c>
    </row>
    <row r="31" spans="2:19" ht="15" thickBot="1" x14ac:dyDescent="0.35">
      <c r="B31" s="24" t="s">
        <v>290</v>
      </c>
      <c r="C31" s="189">
        <v>4475856</v>
      </c>
      <c r="D31" s="189">
        <v>0</v>
      </c>
      <c r="E31" s="189">
        <v>0</v>
      </c>
      <c r="F31" s="189">
        <f>C31+D31+E31</f>
        <v>4475856</v>
      </c>
    </row>
    <row r="32" spans="2:19" ht="15" thickBot="1" x14ac:dyDescent="0.35">
      <c r="B32" s="24" t="s">
        <v>291</v>
      </c>
      <c r="C32" s="189">
        <v>2529320</v>
      </c>
      <c r="D32" s="189">
        <v>33152</v>
      </c>
      <c r="E32" s="189">
        <v>42328</v>
      </c>
      <c r="F32" s="189">
        <f>C32+D32+E32</f>
        <v>2604800</v>
      </c>
    </row>
    <row r="33" spans="2:7" ht="15" thickBot="1" x14ac:dyDescent="0.35">
      <c r="B33" s="24" t="s">
        <v>292</v>
      </c>
      <c r="C33" s="189">
        <v>2727205.5</v>
      </c>
      <c r="D33" s="189">
        <v>0</v>
      </c>
      <c r="E33" s="189">
        <v>0</v>
      </c>
      <c r="F33" s="189">
        <f>C33+D33+E33</f>
        <v>2727205.5</v>
      </c>
    </row>
    <row r="34" spans="2:7" ht="15" thickBot="1" x14ac:dyDescent="0.35">
      <c r="B34" s="24" t="s">
        <v>297</v>
      </c>
      <c r="C34" s="189">
        <v>14839660.698000001</v>
      </c>
      <c r="D34" s="189">
        <v>0</v>
      </c>
      <c r="E34" s="189">
        <v>0</v>
      </c>
      <c r="F34" s="189">
        <f>C34+D34+E34</f>
        <v>14839660.698000001</v>
      </c>
    </row>
    <row r="35" spans="2:7" ht="15" thickBot="1" x14ac:dyDescent="0.35">
      <c r="B35" s="8" t="s">
        <v>17</v>
      </c>
      <c r="C35" s="190">
        <f t="shared" ref="C35:E35" si="3">SUM(C30:C34)</f>
        <v>38108114.197999999</v>
      </c>
      <c r="D35" s="190">
        <f t="shared" si="3"/>
        <v>78505.51999999999</v>
      </c>
      <c r="E35" s="190">
        <f t="shared" si="3"/>
        <v>49423.6</v>
      </c>
      <c r="F35" s="190">
        <f>SUM(F30:F34)</f>
        <v>38236043.317999996</v>
      </c>
    </row>
    <row r="37" spans="2:7" x14ac:dyDescent="0.3">
      <c r="E37" s="469"/>
      <c r="F37" s="469"/>
    </row>
    <row r="39" spans="2:7" x14ac:dyDescent="0.3">
      <c r="B39" s="360"/>
      <c r="C39" s="361"/>
      <c r="D39" s="361"/>
      <c r="E39" s="361"/>
      <c r="F39" s="361"/>
      <c r="G39" s="361"/>
    </row>
    <row r="40" spans="2:7" x14ac:dyDescent="0.3">
      <c r="B40" s="360"/>
      <c r="C40" s="361"/>
      <c r="D40" s="361"/>
      <c r="E40" s="361"/>
      <c r="F40" s="361"/>
      <c r="G40" s="361"/>
    </row>
    <row r="41" spans="2:7" x14ac:dyDescent="0.3">
      <c r="C41" s="344"/>
      <c r="D41" s="344"/>
      <c r="E41" s="344"/>
      <c r="F41" s="344"/>
      <c r="G41" s="344"/>
    </row>
  </sheetData>
  <sheetProtection algorithmName="SHA-512" hashValue="T3DZcqoPqrEswOy9kHMk3IL8DHb15IXaHQHmtWgk/tkSKZZ2tso0nFaqWVMmKRLBi0meBex5CZYOzZTQV5vcow==" saltValue="2R6/BPdHjrG/JN2r2MfXtA==" spinCount="100000" sheet="1" objects="1" scenarios="1"/>
  <mergeCells count="34">
    <mergeCell ref="I7:I9"/>
    <mergeCell ref="K8:K9"/>
    <mergeCell ref="J21:J23"/>
    <mergeCell ref="K21:K23"/>
    <mergeCell ref="L8:L9"/>
    <mergeCell ref="B5:B9"/>
    <mergeCell ref="C5:C6"/>
    <mergeCell ref="D5:E6"/>
    <mergeCell ref="F5:I5"/>
    <mergeCell ref="J5:J9"/>
    <mergeCell ref="K5:L7"/>
    <mergeCell ref="F6:I6"/>
    <mergeCell ref="C7:C9"/>
    <mergeCell ref="D7:D9"/>
    <mergeCell ref="E7:E9"/>
    <mergeCell ref="F7:F9"/>
    <mergeCell ref="G7:G9"/>
    <mergeCell ref="H7:H9"/>
    <mergeCell ref="B19:B23"/>
    <mergeCell ref="C19:F19"/>
    <mergeCell ref="G19:H19"/>
    <mergeCell ref="N22:N23"/>
    <mergeCell ref="M19:M23"/>
    <mergeCell ref="N19:N21"/>
    <mergeCell ref="C20:C23"/>
    <mergeCell ref="D20:D23"/>
    <mergeCell ref="E20:E23"/>
    <mergeCell ref="F20:F23"/>
    <mergeCell ref="G20:G23"/>
    <mergeCell ref="H20:H23"/>
    <mergeCell ref="I20:K20"/>
    <mergeCell ref="L20:L23"/>
    <mergeCell ref="I19:L19"/>
    <mergeCell ref="I21:I23"/>
  </mergeCells>
  <pageMargins left="0.7" right="0.7" top="0.75" bottom="0.75" header="0.3" footer="0.3"/>
  <ignoredErrors>
    <ignoredError sqref="J14" formula="1"/>
    <ignoredError sqref="L24" formulaRange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CF3DD-0FAE-47C8-8B7C-7328A95E5268}">
  <dimension ref="B1:R33"/>
  <sheetViews>
    <sheetView showGridLines="0" showRowColHeaders="0" zoomScale="98" zoomScaleNormal="98" workbookViewId="0">
      <selection activeCell="J12" sqref="J12"/>
    </sheetView>
  </sheetViews>
  <sheetFormatPr baseColWidth="10" defaultRowHeight="14.4" x14ac:dyDescent="0.3"/>
  <cols>
    <col min="1" max="1" width="4.44140625" style="63" customWidth="1"/>
    <col min="2" max="2" width="39.5546875" style="63" customWidth="1"/>
    <col min="3" max="3" width="11.77734375" style="63" bestFit="1" customWidth="1"/>
    <col min="4" max="4" width="11.5546875" style="63"/>
    <col min="5" max="5" width="13" style="63" customWidth="1"/>
    <col min="6" max="6" width="13.44140625" style="63" customWidth="1"/>
    <col min="7" max="7" width="12.77734375" style="63" bestFit="1" customWidth="1"/>
    <col min="8" max="9" width="11.5546875" style="63"/>
    <col min="10" max="10" width="14" style="63" bestFit="1" customWidth="1"/>
    <col min="11" max="12" width="11.6640625" style="63" bestFit="1" customWidth="1"/>
    <col min="13" max="13" width="13" style="63" bestFit="1" customWidth="1"/>
    <col min="14" max="14" width="14" style="63" bestFit="1" customWidth="1"/>
    <col min="15" max="16384" width="11.5546875" style="63"/>
  </cols>
  <sheetData>
    <row r="1" spans="2:17" ht="18" x14ac:dyDescent="0.3">
      <c r="B1" s="62" t="s">
        <v>384</v>
      </c>
    </row>
    <row r="2" spans="2:17" ht="16.2" x14ac:dyDescent="0.3">
      <c r="B2" s="64" t="s">
        <v>73</v>
      </c>
    </row>
    <row r="3" spans="2:17" ht="16.2" x14ac:dyDescent="0.3">
      <c r="B3" s="102" t="s">
        <v>385</v>
      </c>
    </row>
    <row r="4" spans="2:17" ht="15" thickBot="1" x14ac:dyDescent="0.35"/>
    <row r="5" spans="2:17" ht="15" thickBot="1" x14ac:dyDescent="0.35">
      <c r="B5" s="726" t="s">
        <v>51</v>
      </c>
      <c r="C5" s="531" t="s">
        <v>52</v>
      </c>
      <c r="D5" s="536"/>
      <c r="E5" s="536"/>
      <c r="F5" s="532"/>
      <c r="G5" s="531" t="s">
        <v>386</v>
      </c>
      <c r="H5" s="536"/>
      <c r="I5" s="532"/>
      <c r="J5" s="531" t="s">
        <v>100</v>
      </c>
      <c r="K5" s="536"/>
      <c r="L5" s="536"/>
      <c r="M5" s="532"/>
      <c r="N5" s="550" t="s">
        <v>79</v>
      </c>
      <c r="O5" s="552"/>
      <c r="P5" s="100"/>
    </row>
    <row r="6" spans="2:17" ht="21" customHeight="1" thickBot="1" x14ac:dyDescent="0.35">
      <c r="B6" s="727"/>
      <c r="C6" s="548" t="s">
        <v>392</v>
      </c>
      <c r="D6" s="548" t="s">
        <v>393</v>
      </c>
      <c r="E6" s="556" t="s">
        <v>1289</v>
      </c>
      <c r="F6" s="557"/>
      <c r="G6" s="557" t="s">
        <v>387</v>
      </c>
      <c r="H6" s="548" t="s">
        <v>388</v>
      </c>
      <c r="I6" s="548" t="s">
        <v>394</v>
      </c>
      <c r="J6" s="531" t="s">
        <v>276</v>
      </c>
      <c r="K6" s="536"/>
      <c r="L6" s="532"/>
      <c r="M6" s="546" t="s">
        <v>17</v>
      </c>
      <c r="N6" s="548" t="s">
        <v>395</v>
      </c>
      <c r="O6" s="719" t="s">
        <v>121</v>
      </c>
      <c r="P6" s="100"/>
    </row>
    <row r="7" spans="2:17" ht="15" thickBot="1" x14ac:dyDescent="0.35">
      <c r="B7" s="727"/>
      <c r="C7" s="666"/>
      <c r="D7" s="666"/>
      <c r="E7" s="560"/>
      <c r="F7" s="561"/>
      <c r="G7" s="559"/>
      <c r="H7" s="666"/>
      <c r="I7" s="666"/>
      <c r="J7" s="546" t="s">
        <v>66</v>
      </c>
      <c r="K7" s="548" t="s">
        <v>32</v>
      </c>
      <c r="L7" s="548" t="s">
        <v>284</v>
      </c>
      <c r="M7" s="555"/>
      <c r="N7" s="666"/>
      <c r="O7" s="720"/>
      <c r="P7" s="100"/>
    </row>
    <row r="8" spans="2:17" ht="21" customHeight="1" x14ac:dyDescent="0.3">
      <c r="B8" s="727"/>
      <c r="C8" s="666"/>
      <c r="D8" s="666"/>
      <c r="E8" s="722" t="s">
        <v>389</v>
      </c>
      <c r="F8" s="724" t="s">
        <v>390</v>
      </c>
      <c r="G8" s="559"/>
      <c r="H8" s="666"/>
      <c r="I8" s="666"/>
      <c r="J8" s="555"/>
      <c r="K8" s="666"/>
      <c r="L8" s="666"/>
      <c r="M8" s="555"/>
      <c r="N8" s="666"/>
      <c r="O8" s="720"/>
      <c r="P8" s="100"/>
    </row>
    <row r="9" spans="2:17" ht="15" thickBot="1" x14ac:dyDescent="0.35">
      <c r="B9" s="728"/>
      <c r="C9" s="549"/>
      <c r="D9" s="549"/>
      <c r="E9" s="723"/>
      <c r="F9" s="725"/>
      <c r="G9" s="561"/>
      <c r="H9" s="549"/>
      <c r="I9" s="549"/>
      <c r="J9" s="547"/>
      <c r="K9" s="549"/>
      <c r="L9" s="549"/>
      <c r="M9" s="547"/>
      <c r="N9" s="549"/>
      <c r="O9" s="721"/>
      <c r="P9" s="101"/>
      <c r="Q9" s="100"/>
    </row>
    <row r="10" spans="2:17" ht="22.8" customHeight="1" thickBot="1" x14ac:dyDescent="0.35">
      <c r="B10" s="24" t="s">
        <v>396</v>
      </c>
      <c r="C10" s="5">
        <v>84.55</v>
      </c>
      <c r="D10" s="5">
        <v>141</v>
      </c>
      <c r="E10" s="5">
        <v>141</v>
      </c>
      <c r="F10" s="5">
        <v>9</v>
      </c>
      <c r="G10" s="5">
        <v>280.42</v>
      </c>
      <c r="H10" s="5">
        <v>280.42</v>
      </c>
      <c r="I10" s="5">
        <v>280.42</v>
      </c>
      <c r="J10" s="5">
        <v>142.989</v>
      </c>
      <c r="K10" s="5">
        <v>6.4545000000000003</v>
      </c>
      <c r="L10" s="5">
        <v>15.333</v>
      </c>
      <c r="M10" s="6">
        <f>J10+K10+L10</f>
        <v>164.7765</v>
      </c>
      <c r="N10" s="124">
        <v>7000</v>
      </c>
      <c r="O10" s="125">
        <f>F27/1000000</f>
        <v>1.1534355000000001</v>
      </c>
      <c r="P10" s="100"/>
      <c r="Q10" s="100"/>
    </row>
    <row r="12" spans="2:17" ht="16.2" x14ac:dyDescent="0.3">
      <c r="B12" s="91" t="s">
        <v>400</v>
      </c>
    </row>
    <row r="13" spans="2:17" ht="15" thickBot="1" x14ac:dyDescent="0.35"/>
    <row r="14" spans="2:17" ht="15" thickBot="1" x14ac:dyDescent="0.35">
      <c r="B14" s="726" t="s">
        <v>51</v>
      </c>
      <c r="C14" s="531" t="s">
        <v>52</v>
      </c>
      <c r="D14" s="536"/>
      <c r="E14" s="536"/>
      <c r="F14" s="532"/>
      <c r="G14" s="531" t="s">
        <v>386</v>
      </c>
      <c r="H14" s="536"/>
      <c r="I14" s="532"/>
      <c r="J14" s="531" t="s">
        <v>100</v>
      </c>
      <c r="K14" s="536"/>
      <c r="L14" s="536"/>
      <c r="M14" s="532"/>
      <c r="N14" s="550" t="s">
        <v>79</v>
      </c>
      <c r="O14" s="551"/>
      <c r="P14" s="729"/>
      <c r="Q14" s="100"/>
    </row>
    <row r="15" spans="2:17" ht="15" customHeight="1" thickBot="1" x14ac:dyDescent="0.35">
      <c r="B15" s="727"/>
      <c r="C15" s="548" t="s">
        <v>392</v>
      </c>
      <c r="D15" s="548" t="s">
        <v>393</v>
      </c>
      <c r="E15" s="556" t="s">
        <v>1290</v>
      </c>
      <c r="F15" s="557"/>
      <c r="G15" s="557" t="s">
        <v>387</v>
      </c>
      <c r="H15" s="548" t="s">
        <v>388</v>
      </c>
      <c r="I15" s="548" t="s">
        <v>394</v>
      </c>
      <c r="J15" s="531" t="s">
        <v>276</v>
      </c>
      <c r="K15" s="536"/>
      <c r="L15" s="532"/>
      <c r="M15" s="546" t="s">
        <v>17</v>
      </c>
      <c r="N15" s="548" t="s">
        <v>395</v>
      </c>
      <c r="O15" s="548" t="s">
        <v>121</v>
      </c>
      <c r="P15" s="719" t="s">
        <v>86</v>
      </c>
      <c r="Q15" s="100"/>
    </row>
    <row r="16" spans="2:17" ht="15" thickBot="1" x14ac:dyDescent="0.35">
      <c r="B16" s="727"/>
      <c r="C16" s="666"/>
      <c r="D16" s="666"/>
      <c r="E16" s="560"/>
      <c r="F16" s="561"/>
      <c r="G16" s="559"/>
      <c r="H16" s="666"/>
      <c r="I16" s="666"/>
      <c r="J16" s="546" t="s">
        <v>66</v>
      </c>
      <c r="K16" s="548" t="s">
        <v>32</v>
      </c>
      <c r="L16" s="548" t="s">
        <v>272</v>
      </c>
      <c r="M16" s="555"/>
      <c r="N16" s="666"/>
      <c r="O16" s="666"/>
      <c r="P16" s="720"/>
      <c r="Q16" s="100"/>
    </row>
    <row r="17" spans="2:18" x14ac:dyDescent="0.3">
      <c r="B17" s="727"/>
      <c r="C17" s="666"/>
      <c r="D17" s="666"/>
      <c r="E17" s="722" t="s">
        <v>401</v>
      </c>
      <c r="F17" s="724" t="s">
        <v>390</v>
      </c>
      <c r="G17" s="559"/>
      <c r="H17" s="666"/>
      <c r="I17" s="666"/>
      <c r="J17" s="555"/>
      <c r="K17" s="666"/>
      <c r="L17" s="666"/>
      <c r="M17" s="555"/>
      <c r="N17" s="666"/>
      <c r="O17" s="666"/>
      <c r="P17" s="720"/>
      <c r="Q17" s="100"/>
    </row>
    <row r="18" spans="2:18" ht="15" thickBot="1" x14ac:dyDescent="0.35">
      <c r="B18" s="728"/>
      <c r="C18" s="549"/>
      <c r="D18" s="549"/>
      <c r="E18" s="723"/>
      <c r="F18" s="725"/>
      <c r="G18" s="561"/>
      <c r="H18" s="549"/>
      <c r="I18" s="549"/>
      <c r="J18" s="547"/>
      <c r="K18" s="549"/>
      <c r="L18" s="549"/>
      <c r="M18" s="547"/>
      <c r="N18" s="549"/>
      <c r="O18" s="549"/>
      <c r="P18" s="721"/>
      <c r="Q18" s="101"/>
      <c r="R18" s="100"/>
    </row>
    <row r="19" spans="2:18" ht="19.8" customHeight="1" thickBot="1" x14ac:dyDescent="0.35">
      <c r="B19" s="24" t="s">
        <v>397</v>
      </c>
      <c r="C19" s="47">
        <v>16.600000000000001</v>
      </c>
      <c r="D19" s="47">
        <v>9</v>
      </c>
      <c r="E19" s="4">
        <v>2</v>
      </c>
      <c r="F19" s="4">
        <v>2</v>
      </c>
      <c r="G19" s="47">
        <v>12630</v>
      </c>
      <c r="H19" s="47">
        <v>2350</v>
      </c>
      <c r="I19" s="47">
        <v>14990</v>
      </c>
      <c r="J19" s="47">
        <v>6190</v>
      </c>
      <c r="K19" s="47">
        <v>0</v>
      </c>
      <c r="L19" s="47">
        <v>0</v>
      </c>
      <c r="M19" s="47">
        <f>J19+K19+L19</f>
        <v>6190</v>
      </c>
      <c r="N19" s="127">
        <v>37.700000000000003</v>
      </c>
      <c r="O19" s="130">
        <f>F28/1000000</f>
        <v>0.23336299999999999</v>
      </c>
      <c r="P19" s="126">
        <f>O19/$O$22</f>
        <v>1.96214857551829E-2</v>
      </c>
      <c r="Q19" s="100"/>
      <c r="R19" s="100"/>
    </row>
    <row r="20" spans="2:18" ht="19.8" customHeight="1" thickBot="1" x14ac:dyDescent="0.35">
      <c r="B20" s="3" t="s">
        <v>398</v>
      </c>
      <c r="C20" s="47">
        <v>1176</v>
      </c>
      <c r="D20" s="47">
        <v>470</v>
      </c>
      <c r="E20" s="5">
        <v>0</v>
      </c>
      <c r="F20" s="5">
        <v>12</v>
      </c>
      <c r="G20" s="47">
        <v>2547121</v>
      </c>
      <c r="H20" s="47">
        <v>1513457</v>
      </c>
      <c r="I20" s="47">
        <v>3057600</v>
      </c>
      <c r="J20" s="47">
        <v>1286000</v>
      </c>
      <c r="K20" s="47">
        <v>118910</v>
      </c>
      <c r="L20" s="47">
        <v>108220</v>
      </c>
      <c r="M20" s="47">
        <f t="shared" ref="M20:M21" si="0">J20+K20+L20</f>
        <v>1513130</v>
      </c>
      <c r="N20" s="127">
        <v>7.5</v>
      </c>
      <c r="O20" s="130">
        <f t="shared" ref="O20:O21" si="1">F29/1000000</f>
        <v>11.348475000000001</v>
      </c>
      <c r="P20" s="126">
        <f t="shared" ref="P20:P21" si="2">O20/$O$22</f>
        <v>0.95419556894430257</v>
      </c>
      <c r="Q20" s="100"/>
      <c r="R20" s="100"/>
    </row>
    <row r="21" spans="2:18" ht="19.8" customHeight="1" thickBot="1" x14ac:dyDescent="0.35">
      <c r="B21" s="3" t="s">
        <v>399</v>
      </c>
      <c r="C21" s="47">
        <v>220.1018</v>
      </c>
      <c r="D21" s="47">
        <v>25</v>
      </c>
      <c r="E21" s="5">
        <v>14</v>
      </c>
      <c r="F21" s="5">
        <v>3</v>
      </c>
      <c r="G21" s="47">
        <v>2932091</v>
      </c>
      <c r="H21" s="47">
        <v>518240</v>
      </c>
      <c r="I21" s="47">
        <v>2932091</v>
      </c>
      <c r="J21" s="47">
        <v>15570</v>
      </c>
      <c r="K21" s="47">
        <v>0</v>
      </c>
      <c r="L21" s="47">
        <v>0</v>
      </c>
      <c r="M21" s="47">
        <f t="shared" si="0"/>
        <v>15570</v>
      </c>
      <c r="N21" s="127">
        <v>20</v>
      </c>
      <c r="O21" s="130">
        <f t="shared" si="1"/>
        <v>0.31140000000000001</v>
      </c>
      <c r="P21" s="126">
        <f t="shared" si="2"/>
        <v>2.6182945300514456E-2</v>
      </c>
      <c r="Q21" s="100"/>
      <c r="R21" s="100"/>
    </row>
    <row r="22" spans="2:18" ht="15" thickBot="1" x14ac:dyDescent="0.35">
      <c r="B22" s="8" t="s">
        <v>17</v>
      </c>
      <c r="C22" s="9">
        <f>SUM(C19:C21)</f>
        <v>1412.7017999999998</v>
      </c>
      <c r="D22" s="48">
        <f>SUM(D19:D21)</f>
        <v>504</v>
      </c>
      <c r="E22" s="10">
        <f>SUM(E19:E21)</f>
        <v>16</v>
      </c>
      <c r="F22" s="10">
        <f>SUM(F19:F21)</f>
        <v>17</v>
      </c>
      <c r="G22" s="48">
        <f t="shared" ref="G22:I22" si="3">SUM(G19:G21)</f>
        <v>5491842</v>
      </c>
      <c r="H22" s="48">
        <f t="shared" si="3"/>
        <v>2034047</v>
      </c>
      <c r="I22" s="48">
        <f t="shared" si="3"/>
        <v>6004681</v>
      </c>
      <c r="J22" s="48">
        <f t="shared" ref="J22" si="4">SUM(J19:J21)</f>
        <v>1307760</v>
      </c>
      <c r="K22" s="48">
        <f t="shared" ref="K22" si="5">SUM(K19:K21)</f>
        <v>118910</v>
      </c>
      <c r="L22" s="48">
        <f t="shared" ref="L22" si="6">SUM(L19:L21)</f>
        <v>108220</v>
      </c>
      <c r="M22" s="48">
        <f t="shared" ref="M22:O22" si="7">SUM(M19:M21)</f>
        <v>1534890</v>
      </c>
      <c r="N22" s="128">
        <f>AVERAGE(N19:N21)</f>
        <v>21.733333333333334</v>
      </c>
      <c r="O22" s="131">
        <f t="shared" si="7"/>
        <v>11.893238000000002</v>
      </c>
      <c r="P22" s="129">
        <f>O22/$O$22</f>
        <v>1</v>
      </c>
      <c r="Q22" s="100"/>
      <c r="R22" s="100"/>
    </row>
    <row r="24" spans="2:18" ht="16.2" x14ac:dyDescent="0.3">
      <c r="B24" s="25" t="s">
        <v>402</v>
      </c>
    </row>
    <row r="25" spans="2:18" ht="15" thickBot="1" x14ac:dyDescent="0.35">
      <c r="L25" s="270"/>
      <c r="M25" s="270"/>
      <c r="N25" s="270"/>
    </row>
    <row r="26" spans="2:18" ht="48.6" thickBot="1" x14ac:dyDescent="0.35">
      <c r="B26" s="23" t="s">
        <v>51</v>
      </c>
      <c r="C26" s="17" t="s">
        <v>403</v>
      </c>
      <c r="D26" s="17" t="s">
        <v>228</v>
      </c>
      <c r="E26" s="17" t="s">
        <v>229</v>
      </c>
      <c r="F26" s="17" t="s">
        <v>404</v>
      </c>
      <c r="L26" s="133"/>
      <c r="M26" s="133"/>
      <c r="N26" s="133"/>
    </row>
    <row r="27" spans="2:18" ht="21" customHeight="1" thickBot="1" x14ac:dyDescent="0.35">
      <c r="B27" s="134" t="s">
        <v>1291</v>
      </c>
      <c r="C27" s="47">
        <v>1000923</v>
      </c>
      <c r="D27" s="47">
        <v>45181.5</v>
      </c>
      <c r="E27" s="47">
        <v>107331</v>
      </c>
      <c r="F27" s="47">
        <f>C27+D27+E27</f>
        <v>1153435.5</v>
      </c>
      <c r="I27" s="349"/>
      <c r="J27" s="349"/>
      <c r="K27" s="349"/>
      <c r="L27" s="350"/>
      <c r="M27" s="350"/>
      <c r="N27" s="350"/>
    </row>
    <row r="28" spans="2:18" ht="21" customHeight="1" thickBot="1" x14ac:dyDescent="0.35">
      <c r="B28" s="134" t="s">
        <v>397</v>
      </c>
      <c r="C28" s="47">
        <v>233363</v>
      </c>
      <c r="D28" s="47">
        <v>0</v>
      </c>
      <c r="E28" s="47">
        <v>0</v>
      </c>
      <c r="F28" s="47">
        <f t="shared" ref="F28:F30" si="8">C28+D28+E28</f>
        <v>233363</v>
      </c>
      <c r="I28" s="350"/>
      <c r="J28" s="350"/>
      <c r="K28" s="350"/>
      <c r="L28" s="350"/>
      <c r="M28" s="350"/>
      <c r="N28" s="350"/>
    </row>
    <row r="29" spans="2:18" ht="21" customHeight="1" thickBot="1" x14ac:dyDescent="0.35">
      <c r="B29" s="134" t="s">
        <v>398</v>
      </c>
      <c r="C29" s="47">
        <v>9645000</v>
      </c>
      <c r="D29" s="47">
        <v>891825</v>
      </c>
      <c r="E29" s="47">
        <v>811650</v>
      </c>
      <c r="F29" s="47">
        <f t="shared" si="8"/>
        <v>11348475</v>
      </c>
      <c r="I29" s="350"/>
      <c r="J29" s="350"/>
      <c r="K29" s="350"/>
      <c r="L29" s="350"/>
      <c r="M29" s="350"/>
      <c r="N29" s="350"/>
    </row>
    <row r="30" spans="2:18" s="104" customFormat="1" ht="21" customHeight="1" thickBot="1" x14ac:dyDescent="0.35">
      <c r="B30" s="134" t="s">
        <v>399</v>
      </c>
      <c r="C30" s="47">
        <v>311400</v>
      </c>
      <c r="D30" s="47">
        <v>0</v>
      </c>
      <c r="E30" s="47">
        <v>0</v>
      </c>
      <c r="F30" s="47">
        <f t="shared" si="8"/>
        <v>311400</v>
      </c>
      <c r="G30" s="475"/>
      <c r="H30" s="132"/>
      <c r="I30" s="350"/>
      <c r="J30" s="350"/>
      <c r="K30" s="350"/>
      <c r="L30" s="350"/>
      <c r="M30" s="351"/>
      <c r="N30" s="351"/>
      <c r="O30" s="132"/>
      <c r="P30" s="132"/>
    </row>
    <row r="31" spans="2:18" ht="15" thickBot="1" x14ac:dyDescent="0.35">
      <c r="B31" s="8" t="s">
        <v>17</v>
      </c>
      <c r="C31" s="48">
        <f>SUM(C27:C30)</f>
        <v>11190686</v>
      </c>
      <c r="D31" s="48">
        <f t="shared" ref="D31:F31" si="9">SUM(D27:D30)</f>
        <v>937006.5</v>
      </c>
      <c r="E31" s="48">
        <f t="shared" si="9"/>
        <v>918981</v>
      </c>
      <c r="F31" s="48">
        <f t="shared" si="9"/>
        <v>13046673.5</v>
      </c>
      <c r="G31" s="133"/>
      <c r="H31" s="133"/>
      <c r="I31" s="133"/>
      <c r="J31" s="133"/>
      <c r="K31" s="133"/>
      <c r="L31" s="133"/>
      <c r="M31" s="133"/>
      <c r="N31" s="133"/>
      <c r="O31" s="133"/>
      <c r="P31" s="133"/>
    </row>
    <row r="32" spans="2:18" x14ac:dyDescent="0.3">
      <c r="G32" s="133"/>
      <c r="H32" s="133"/>
      <c r="I32" s="133"/>
      <c r="J32" s="133"/>
      <c r="K32" s="133"/>
      <c r="L32" s="133"/>
      <c r="M32" s="133"/>
      <c r="N32" s="133"/>
      <c r="O32" s="133"/>
      <c r="P32" s="133"/>
    </row>
    <row r="33" spans="6:16" x14ac:dyDescent="0.3">
      <c r="F33" s="476"/>
      <c r="G33" s="133"/>
      <c r="H33" s="133"/>
      <c r="I33" s="133"/>
      <c r="J33" s="133"/>
      <c r="K33" s="133"/>
      <c r="L33" s="133"/>
      <c r="M33" s="133"/>
      <c r="N33" s="133"/>
      <c r="O33" s="133"/>
      <c r="P33" s="133"/>
    </row>
  </sheetData>
  <sheetProtection algorithmName="SHA-512" hashValue="SNrPhwneRPl3GL+het0+YUxqU2cw4jqkHrTl7iupCN0H5lr65HSgsTKtQc4WaQorxA+kU0T43RvpJkj+2oRKVA==" saltValue="NW53AXDYZH7Pvsc9WnGBXw==" spinCount="100000" sheet="1" objects="1" scenarios="1"/>
  <mergeCells count="41">
    <mergeCell ref="J14:M14"/>
    <mergeCell ref="N14:P14"/>
    <mergeCell ref="C15:C18"/>
    <mergeCell ref="E15:F16"/>
    <mergeCell ref="G15:G18"/>
    <mergeCell ref="H15:H18"/>
    <mergeCell ref="J15:L15"/>
    <mergeCell ref="M15:M18"/>
    <mergeCell ref="N15:N18"/>
    <mergeCell ref="O15:O18"/>
    <mergeCell ref="P15:P18"/>
    <mergeCell ref="J16:J18"/>
    <mergeCell ref="K16:K18"/>
    <mergeCell ref="L16:L18"/>
    <mergeCell ref="E17:E18"/>
    <mergeCell ref="F17:F18"/>
    <mergeCell ref="I6:I9"/>
    <mergeCell ref="B14:B18"/>
    <mergeCell ref="C14:F14"/>
    <mergeCell ref="G14:I14"/>
    <mergeCell ref="D15:D18"/>
    <mergeCell ref="B5:B9"/>
    <mergeCell ref="C5:F5"/>
    <mergeCell ref="G5:I5"/>
    <mergeCell ref="I15:I18"/>
    <mergeCell ref="J5:M5"/>
    <mergeCell ref="N5:O5"/>
    <mergeCell ref="C6:C9"/>
    <mergeCell ref="E6:F7"/>
    <mergeCell ref="G6:G9"/>
    <mergeCell ref="H6:H9"/>
    <mergeCell ref="J6:L6"/>
    <mergeCell ref="M6:M9"/>
    <mergeCell ref="N6:N9"/>
    <mergeCell ref="O6:O9"/>
    <mergeCell ref="J7:J9"/>
    <mergeCell ref="K7:K9"/>
    <mergeCell ref="L7:L9"/>
    <mergeCell ref="E8:E9"/>
    <mergeCell ref="F8:F9"/>
    <mergeCell ref="D6:D9"/>
  </mergeCells>
  <pageMargins left="0.7" right="0.7" top="0.75" bottom="0.75" header="0.3" footer="0.3"/>
  <ignoredErrors>
    <ignoredError sqref="N22" formula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1415-0C20-42E0-B354-CC2D5947FD1D}">
  <dimension ref="B1:P34"/>
  <sheetViews>
    <sheetView showGridLines="0" showRowColHeaders="0" topLeftCell="A8" workbookViewId="0">
      <selection activeCell="N8" sqref="N8"/>
    </sheetView>
  </sheetViews>
  <sheetFormatPr baseColWidth="10" defaultRowHeight="14.4" x14ac:dyDescent="0.3"/>
  <cols>
    <col min="1" max="1" width="4.6640625" style="63" customWidth="1"/>
    <col min="2" max="2" width="26.109375" style="63" customWidth="1"/>
    <col min="3" max="3" width="15.109375" style="63" customWidth="1"/>
    <col min="4" max="5" width="11.5546875" style="63"/>
    <col min="6" max="6" width="20.88671875" style="63" customWidth="1"/>
    <col min="7" max="8" width="13.6640625" style="63" customWidth="1"/>
    <col min="9" max="9" width="13" style="63" customWidth="1"/>
    <col min="10" max="16384" width="11.5546875" style="63"/>
  </cols>
  <sheetData>
    <row r="1" spans="2:16" ht="18" x14ac:dyDescent="0.3">
      <c r="B1" s="62" t="s">
        <v>457</v>
      </c>
    </row>
    <row r="2" spans="2:16" ht="16.8" thickBot="1" x14ac:dyDescent="0.35">
      <c r="B2" s="64" t="s">
        <v>50</v>
      </c>
    </row>
    <row r="3" spans="2:16" ht="16.2" thickBot="1" x14ac:dyDescent="0.35">
      <c r="B3" s="730" t="s">
        <v>51</v>
      </c>
      <c r="C3" s="733" t="s">
        <v>52</v>
      </c>
      <c r="D3" s="734"/>
      <c r="E3" s="735"/>
      <c r="F3" s="733" t="s">
        <v>53</v>
      </c>
      <c r="G3" s="734"/>
      <c r="H3" s="735"/>
      <c r="I3" s="733" t="s">
        <v>309</v>
      </c>
      <c r="J3" s="734"/>
      <c r="K3" s="734"/>
      <c r="L3" s="735"/>
      <c r="M3" s="733" t="s">
        <v>254</v>
      </c>
      <c r="N3" s="736"/>
      <c r="O3" s="99"/>
      <c r="P3" s="100"/>
    </row>
    <row r="4" spans="2:16" ht="24.6" thickBot="1" x14ac:dyDescent="0.35">
      <c r="B4" s="731"/>
      <c r="C4" s="674" t="s">
        <v>458</v>
      </c>
      <c r="D4" s="674" t="s">
        <v>459</v>
      </c>
      <c r="E4" s="674" t="s">
        <v>460</v>
      </c>
      <c r="F4" s="674" t="s">
        <v>461</v>
      </c>
      <c r="G4" s="674" t="s">
        <v>462</v>
      </c>
      <c r="H4" s="674" t="s">
        <v>463</v>
      </c>
      <c r="I4" s="683" t="s">
        <v>276</v>
      </c>
      <c r="J4" s="688"/>
      <c r="K4" s="737"/>
      <c r="L4" s="738" t="s">
        <v>17</v>
      </c>
      <c r="M4" s="157" t="s">
        <v>464</v>
      </c>
      <c r="N4" s="741" t="s">
        <v>466</v>
      </c>
      <c r="O4" s="99"/>
      <c r="P4" s="100"/>
    </row>
    <row r="5" spans="2:16" ht="15.6" x14ac:dyDescent="0.3">
      <c r="B5" s="731"/>
      <c r="C5" s="675"/>
      <c r="D5" s="675"/>
      <c r="E5" s="675"/>
      <c r="F5" s="675"/>
      <c r="G5" s="675"/>
      <c r="H5" s="675"/>
      <c r="I5" s="674" t="s">
        <v>311</v>
      </c>
      <c r="J5" s="674" t="s">
        <v>32</v>
      </c>
      <c r="K5" s="744" t="s">
        <v>312</v>
      </c>
      <c r="L5" s="739"/>
      <c r="M5" s="157" t="s">
        <v>465</v>
      </c>
      <c r="N5" s="742"/>
      <c r="O5" s="99"/>
      <c r="P5" s="100"/>
    </row>
    <row r="6" spans="2:16" x14ac:dyDescent="0.3">
      <c r="B6" s="731"/>
      <c r="C6" s="675"/>
      <c r="D6" s="675"/>
      <c r="E6" s="675"/>
      <c r="F6" s="675"/>
      <c r="G6" s="675"/>
      <c r="H6" s="675"/>
      <c r="I6" s="675"/>
      <c r="J6" s="675"/>
      <c r="K6" s="745"/>
      <c r="L6" s="739"/>
      <c r="M6" s="158"/>
      <c r="N6" s="742"/>
      <c r="O6" s="101"/>
      <c r="P6" s="100"/>
    </row>
    <row r="7" spans="2:16" ht="15" thickBot="1" x14ac:dyDescent="0.35">
      <c r="B7" s="732"/>
      <c r="C7" s="676"/>
      <c r="D7" s="676"/>
      <c r="E7" s="676"/>
      <c r="F7" s="676"/>
      <c r="G7" s="676"/>
      <c r="H7" s="676"/>
      <c r="I7" s="676"/>
      <c r="J7" s="676"/>
      <c r="K7" s="746"/>
      <c r="L7" s="740"/>
      <c r="M7" s="159"/>
      <c r="N7" s="743"/>
      <c r="O7" s="101"/>
      <c r="P7" s="100"/>
    </row>
    <row r="8" spans="2:16" ht="24" customHeight="1" thickBot="1" x14ac:dyDescent="0.35">
      <c r="B8" s="79" t="s">
        <v>467</v>
      </c>
      <c r="C8" s="477">
        <v>1168</v>
      </c>
      <c r="D8" s="80">
        <v>395</v>
      </c>
      <c r="E8" s="80">
        <v>34</v>
      </c>
      <c r="F8" s="161">
        <v>9137.09</v>
      </c>
      <c r="G8" s="162">
        <v>55670.559999999998</v>
      </c>
      <c r="H8" s="163">
        <v>34956.269999999997</v>
      </c>
      <c r="I8" s="164">
        <v>33639.97</v>
      </c>
      <c r="J8" s="160">
        <v>39.96</v>
      </c>
      <c r="K8" s="165">
        <v>37.020000000000003</v>
      </c>
      <c r="L8" s="166">
        <f>I8+J8+K8</f>
        <v>33716.949999999997</v>
      </c>
      <c r="M8" s="160">
        <v>2.04</v>
      </c>
      <c r="N8" s="173">
        <v>6.8782578000000001</v>
      </c>
      <c r="O8" s="100"/>
      <c r="P8" s="100"/>
    </row>
    <row r="11" spans="2:16" ht="16.2" x14ac:dyDescent="0.3">
      <c r="B11" s="64"/>
      <c r="F11" s="25" t="s">
        <v>402</v>
      </c>
      <c r="G11" s="12"/>
    </row>
    <row r="12" spans="2:16" ht="15" thickBot="1" x14ac:dyDescent="0.35"/>
    <row r="13" spans="2:16" ht="42.6" customHeight="1" thickBot="1" x14ac:dyDescent="0.35">
      <c r="C13" s="479"/>
      <c r="F13" s="167" t="s">
        <v>51</v>
      </c>
      <c r="G13" s="168" t="s">
        <v>403</v>
      </c>
      <c r="H13" s="168" t="s">
        <v>228</v>
      </c>
      <c r="I13" s="168" t="s">
        <v>229</v>
      </c>
      <c r="J13" s="169" t="s">
        <v>404</v>
      </c>
    </row>
    <row r="14" spans="2:16" ht="15" thickBot="1" x14ac:dyDescent="0.35">
      <c r="B14" s="480"/>
      <c r="C14" s="481"/>
      <c r="F14" s="170" t="s">
        <v>467</v>
      </c>
      <c r="G14" s="171">
        <v>6862553.8799999999</v>
      </c>
      <c r="H14" s="171">
        <v>8151.84</v>
      </c>
      <c r="I14" s="171">
        <v>7552.08</v>
      </c>
      <c r="J14" s="172">
        <f>G14+H14+I14</f>
        <v>6878257.7999999998</v>
      </c>
    </row>
    <row r="15" spans="2:16" x14ac:dyDescent="0.3">
      <c r="B15" s="482"/>
      <c r="C15" s="478"/>
      <c r="J15" s="476"/>
    </row>
    <row r="16" spans="2:16" x14ac:dyDescent="0.3">
      <c r="B16" s="482"/>
      <c r="C16" s="478"/>
    </row>
    <row r="17" spans="2:11" x14ac:dyDescent="0.3">
      <c r="B17" s="482"/>
      <c r="C17" s="478"/>
    </row>
    <row r="18" spans="2:11" x14ac:dyDescent="0.3">
      <c r="B18" s="482"/>
      <c r="C18" s="478"/>
      <c r="F18" s="363"/>
      <c r="G18" s="364"/>
      <c r="H18" s="364"/>
      <c r="I18" s="364"/>
      <c r="J18" s="364"/>
      <c r="K18" s="364"/>
    </row>
    <row r="19" spans="2:11" x14ac:dyDescent="0.3">
      <c r="B19" s="482"/>
      <c r="C19" s="478"/>
    </row>
    <row r="20" spans="2:11" x14ac:dyDescent="0.3">
      <c r="B20" s="482"/>
      <c r="C20" s="478"/>
    </row>
    <row r="21" spans="2:11" x14ac:dyDescent="0.3">
      <c r="B21" s="482"/>
      <c r="C21" s="478"/>
    </row>
    <row r="22" spans="2:11" x14ac:dyDescent="0.3">
      <c r="B22" s="482"/>
      <c r="C22" s="478"/>
    </row>
    <row r="23" spans="2:11" x14ac:dyDescent="0.3">
      <c r="B23" s="482"/>
      <c r="C23" s="478"/>
    </row>
    <row r="24" spans="2:11" x14ac:dyDescent="0.3">
      <c r="B24" s="482"/>
      <c r="C24" s="478"/>
    </row>
    <row r="25" spans="2:11" x14ac:dyDescent="0.3">
      <c r="B25" s="482"/>
      <c r="C25" s="478"/>
    </row>
    <row r="26" spans="2:11" x14ac:dyDescent="0.3">
      <c r="B26" s="482"/>
      <c r="C26" s="478"/>
    </row>
    <row r="27" spans="2:11" x14ac:dyDescent="0.3">
      <c r="B27" s="482"/>
      <c r="C27" s="483"/>
    </row>
    <row r="28" spans="2:11" ht="15.6" customHeight="1" x14ac:dyDescent="0.3">
      <c r="B28" s="480"/>
      <c r="C28" s="478"/>
    </row>
    <row r="29" spans="2:11" x14ac:dyDescent="0.3">
      <c r="B29" s="482"/>
      <c r="C29" s="478"/>
    </row>
    <row r="30" spans="2:11" x14ac:dyDescent="0.3">
      <c r="B30" s="482"/>
      <c r="C30" s="478"/>
    </row>
    <row r="31" spans="2:11" x14ac:dyDescent="0.3">
      <c r="B31" s="482"/>
      <c r="C31" s="478"/>
    </row>
    <row r="32" spans="2:11" x14ac:dyDescent="0.3">
      <c r="B32" s="482"/>
      <c r="C32" s="478"/>
    </row>
    <row r="33" spans="2:3" x14ac:dyDescent="0.3">
      <c r="B33" s="482"/>
      <c r="C33" s="478"/>
    </row>
    <row r="34" spans="2:3" x14ac:dyDescent="0.3">
      <c r="B34" s="484"/>
      <c r="C34" s="485"/>
    </row>
  </sheetData>
  <sheetProtection algorithmName="SHA-512" hashValue="cKhBo6Ngbu8GS247MhohtqUhB9Xdg1KFbzT+QMar/c3Y9BSVwHK51l0f/tigZbx2KGWb2jQWWkjQ5JzLccnN8w==" saltValue="D28Eo9JUq5IdtJW3W2+GWg==" spinCount="100000" sheet="1" objects="1" scenarios="1"/>
  <mergeCells count="17">
    <mergeCell ref="K5:K7"/>
    <mergeCell ref="B3:B7"/>
    <mergeCell ref="C3:E3"/>
    <mergeCell ref="F3:H3"/>
    <mergeCell ref="I3:L3"/>
    <mergeCell ref="M3:N3"/>
    <mergeCell ref="C4:C7"/>
    <mergeCell ref="D4:D7"/>
    <mergeCell ref="E4:E7"/>
    <mergeCell ref="F4:F7"/>
    <mergeCell ref="G4:G7"/>
    <mergeCell ref="H4:H7"/>
    <mergeCell ref="I4:K4"/>
    <mergeCell ref="L4:L7"/>
    <mergeCell ref="N4:N7"/>
    <mergeCell ref="I5:I7"/>
    <mergeCell ref="J5:J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2C4D-8440-4700-81F9-23F183612932}">
  <dimension ref="B1:N36"/>
  <sheetViews>
    <sheetView showGridLines="0" showRowColHeaders="0" workbookViewId="0">
      <selection activeCell="J3" sqref="J3"/>
    </sheetView>
  </sheetViews>
  <sheetFormatPr baseColWidth="10" defaultRowHeight="14.4" x14ac:dyDescent="0.3"/>
  <cols>
    <col min="1" max="1" width="8" style="63" customWidth="1"/>
    <col min="2" max="2" width="23.88671875" style="63" customWidth="1"/>
    <col min="3" max="3" width="13.44140625" style="63" customWidth="1"/>
    <col min="4" max="4" width="14.33203125" style="63" customWidth="1"/>
    <col min="5" max="5" width="14.109375" style="63" customWidth="1"/>
    <col min="6" max="6" width="15.33203125" style="63" customWidth="1"/>
    <col min="7" max="7" width="11.5546875" style="63"/>
    <col min="8" max="8" width="12.6640625" style="63" bestFit="1" customWidth="1"/>
    <col min="9" max="16384" width="11.5546875" style="63"/>
  </cols>
  <sheetData>
    <row r="1" spans="2:10" ht="18" x14ac:dyDescent="0.3">
      <c r="B1" s="62" t="s">
        <v>298</v>
      </c>
    </row>
    <row r="2" spans="2:10" ht="16.2" x14ac:dyDescent="0.3">
      <c r="B2" s="64" t="s">
        <v>299</v>
      </c>
    </row>
    <row r="3" spans="2:10" ht="15" thickBot="1" x14ac:dyDescent="0.35"/>
    <row r="4" spans="2:10" ht="16.2" thickBot="1" x14ac:dyDescent="0.35">
      <c r="B4" s="546" t="s">
        <v>51</v>
      </c>
      <c r="C4" s="531" t="s">
        <v>52</v>
      </c>
      <c r="D4" s="532"/>
      <c r="E4" s="531" t="s">
        <v>53</v>
      </c>
      <c r="F4" s="536"/>
      <c r="G4" s="536"/>
      <c r="H4" s="532"/>
      <c r="I4" s="99"/>
      <c r="J4" s="100"/>
    </row>
    <row r="5" spans="2:10" ht="40.200000000000003" customHeight="1" x14ac:dyDescent="0.3">
      <c r="B5" s="555"/>
      <c r="C5" s="548" t="s">
        <v>300</v>
      </c>
      <c r="D5" s="548" t="s">
        <v>301</v>
      </c>
      <c r="E5" s="548" t="s">
        <v>1328</v>
      </c>
      <c r="F5" s="548" t="s">
        <v>302</v>
      </c>
      <c r="G5" s="548" t="s">
        <v>303</v>
      </c>
      <c r="H5" s="548" t="s">
        <v>304</v>
      </c>
      <c r="I5" s="99"/>
      <c r="J5" s="100"/>
    </row>
    <row r="6" spans="2:10" x14ac:dyDescent="0.3">
      <c r="B6" s="555"/>
      <c r="C6" s="666"/>
      <c r="D6" s="666"/>
      <c r="E6" s="666"/>
      <c r="F6" s="666"/>
      <c r="G6" s="666"/>
      <c r="H6" s="666"/>
      <c r="I6" s="101"/>
      <c r="J6" s="100"/>
    </row>
    <row r="7" spans="2:10" x14ac:dyDescent="0.3">
      <c r="B7" s="555"/>
      <c r="C7" s="666"/>
      <c r="D7" s="666"/>
      <c r="E7" s="666"/>
      <c r="F7" s="666"/>
      <c r="G7" s="666"/>
      <c r="H7" s="666"/>
      <c r="I7" s="101"/>
      <c r="J7" s="100"/>
    </row>
    <row r="8" spans="2:10" ht="15" thickBot="1" x14ac:dyDescent="0.35">
      <c r="B8" s="547"/>
      <c r="C8" s="549"/>
      <c r="D8" s="549"/>
      <c r="E8" s="549"/>
      <c r="F8" s="549"/>
      <c r="G8" s="549"/>
      <c r="H8" s="549"/>
      <c r="I8" s="101"/>
      <c r="J8" s="100"/>
    </row>
    <row r="9" spans="2:10" ht="15" thickBot="1" x14ac:dyDescent="0.35">
      <c r="B9" s="24" t="s">
        <v>306</v>
      </c>
      <c r="C9" s="5">
        <v>6</v>
      </c>
      <c r="D9" s="5">
        <v>52</v>
      </c>
      <c r="E9" s="47">
        <v>25058.18</v>
      </c>
      <c r="F9" s="47">
        <v>13007.37</v>
      </c>
      <c r="G9" s="47">
        <v>0</v>
      </c>
      <c r="H9" s="47">
        <v>13007.37</v>
      </c>
      <c r="I9" s="100"/>
      <c r="J9" s="100"/>
    </row>
    <row r="10" spans="2:10" ht="15" thickBot="1" x14ac:dyDescent="0.35">
      <c r="B10" s="24" t="s">
        <v>307</v>
      </c>
      <c r="C10" s="5">
        <v>8</v>
      </c>
      <c r="D10" s="5">
        <v>12</v>
      </c>
      <c r="E10" s="5">
        <v>721.46</v>
      </c>
      <c r="F10" s="47">
        <v>721.46</v>
      </c>
      <c r="G10" s="5">
        <v>721.46</v>
      </c>
      <c r="H10" s="5">
        <v>721.46</v>
      </c>
      <c r="I10" s="100"/>
      <c r="J10" s="100"/>
    </row>
    <row r="11" spans="2:10" ht="15" thickBot="1" x14ac:dyDescent="0.35">
      <c r="B11" s="24" t="s">
        <v>305</v>
      </c>
      <c r="C11" s="5">
        <v>2</v>
      </c>
      <c r="D11" s="5">
        <v>6</v>
      </c>
      <c r="E11" s="47">
        <v>7266.97</v>
      </c>
      <c r="F11" s="47">
        <v>0</v>
      </c>
      <c r="G11" s="47">
        <v>0</v>
      </c>
      <c r="H11" s="47">
        <v>12841.29</v>
      </c>
      <c r="I11" s="100"/>
      <c r="J11" s="100"/>
    </row>
    <row r="12" spans="2:10" ht="15" thickBot="1" x14ac:dyDescent="0.35">
      <c r="B12" s="8" t="s">
        <v>17</v>
      </c>
      <c r="C12" s="10">
        <f t="shared" ref="C12:H12" si="0">C11+C9+C10</f>
        <v>16</v>
      </c>
      <c r="D12" s="10">
        <f t="shared" si="0"/>
        <v>70</v>
      </c>
      <c r="E12" s="48">
        <f t="shared" si="0"/>
        <v>33046.61</v>
      </c>
      <c r="F12" s="48">
        <f t="shared" si="0"/>
        <v>13728.830000000002</v>
      </c>
      <c r="G12" s="48">
        <f t="shared" si="0"/>
        <v>721.46</v>
      </c>
      <c r="H12" s="48">
        <f t="shared" si="0"/>
        <v>26570.120000000003</v>
      </c>
      <c r="I12" s="100"/>
      <c r="J12" s="100"/>
    </row>
    <row r="15" spans="2:10" ht="16.2" x14ac:dyDescent="0.3">
      <c r="B15" s="25" t="s">
        <v>308</v>
      </c>
    </row>
    <row r="16" spans="2:10" ht="15" thickBot="1" x14ac:dyDescent="0.35"/>
    <row r="17" spans="2:11" ht="16.2" thickBot="1" x14ac:dyDescent="0.35">
      <c r="B17" s="546" t="s">
        <v>51</v>
      </c>
      <c r="C17" s="531" t="s">
        <v>309</v>
      </c>
      <c r="D17" s="536"/>
      <c r="E17" s="536"/>
      <c r="F17" s="532"/>
      <c r="G17" s="548" t="s">
        <v>310</v>
      </c>
      <c r="H17" s="556" t="s">
        <v>38</v>
      </c>
      <c r="I17" s="557"/>
      <c r="J17" s="99"/>
      <c r="K17" s="100"/>
    </row>
    <row r="18" spans="2:11" ht="16.2" thickBot="1" x14ac:dyDescent="0.35">
      <c r="B18" s="555"/>
      <c r="C18" s="531" t="s">
        <v>276</v>
      </c>
      <c r="D18" s="536"/>
      <c r="E18" s="532"/>
      <c r="F18" s="546" t="s">
        <v>17</v>
      </c>
      <c r="G18" s="666"/>
      <c r="H18" s="558"/>
      <c r="I18" s="559"/>
      <c r="J18" s="99"/>
      <c r="K18" s="100"/>
    </row>
    <row r="19" spans="2:11" ht="16.2" thickBot="1" x14ac:dyDescent="0.35">
      <c r="B19" s="555"/>
      <c r="C19" s="548" t="s">
        <v>311</v>
      </c>
      <c r="D19" s="548" t="s">
        <v>32</v>
      </c>
      <c r="E19" s="548" t="s">
        <v>92</v>
      </c>
      <c r="F19" s="555"/>
      <c r="G19" s="666"/>
      <c r="H19" s="560"/>
      <c r="I19" s="561"/>
      <c r="J19" s="99"/>
      <c r="K19" s="100"/>
    </row>
    <row r="20" spans="2:11" ht="21" customHeight="1" x14ac:dyDescent="0.3">
      <c r="B20" s="555"/>
      <c r="C20" s="666"/>
      <c r="D20" s="666"/>
      <c r="E20" s="666"/>
      <c r="F20" s="555"/>
      <c r="G20" s="666"/>
      <c r="H20" s="548" t="s">
        <v>239</v>
      </c>
      <c r="I20" s="548" t="s">
        <v>313</v>
      </c>
      <c r="J20" s="99"/>
      <c r="K20" s="100"/>
    </row>
    <row r="21" spans="2:11" ht="15" thickBot="1" x14ac:dyDescent="0.35">
      <c r="B21" s="547"/>
      <c r="C21" s="549"/>
      <c r="D21" s="549"/>
      <c r="E21" s="549"/>
      <c r="F21" s="547"/>
      <c r="G21" s="549"/>
      <c r="H21" s="549"/>
      <c r="I21" s="549"/>
      <c r="J21" s="101"/>
      <c r="K21" s="100"/>
    </row>
    <row r="22" spans="2:11" ht="15" thickBot="1" x14ac:dyDescent="0.35">
      <c r="B22" s="24" t="s">
        <v>306</v>
      </c>
      <c r="C22" s="47">
        <v>21838.89</v>
      </c>
      <c r="D22" s="47">
        <v>20301.14</v>
      </c>
      <c r="E22" s="47">
        <v>6543.45</v>
      </c>
      <c r="F22" s="47">
        <f t="shared" ref="F22:F23" si="1">C22+D22+E22</f>
        <v>48683.479999999996</v>
      </c>
      <c r="G22" s="5">
        <v>3.9</v>
      </c>
      <c r="H22" s="189">
        <f>F30/1000000</f>
        <v>18.9865572</v>
      </c>
      <c r="I22" s="19">
        <f>H22/$H$25</f>
        <v>0.70458613334131315</v>
      </c>
      <c r="J22" s="100"/>
      <c r="K22" s="100"/>
    </row>
    <row r="23" spans="2:11" ht="15" thickBot="1" x14ac:dyDescent="0.35">
      <c r="B23" s="24" t="s">
        <v>307</v>
      </c>
      <c r="C23" s="47">
        <v>328.96</v>
      </c>
      <c r="D23" s="47">
        <v>23.75</v>
      </c>
      <c r="E23" s="47">
        <v>61.32</v>
      </c>
      <c r="F23" s="47">
        <f t="shared" si="1"/>
        <v>414.03</v>
      </c>
      <c r="G23" s="47">
        <v>27.176600000000001</v>
      </c>
      <c r="H23" s="189">
        <f t="shared" ref="H23:H24" si="2">F31/1000000</f>
        <v>1.1251927698000002</v>
      </c>
      <c r="I23" s="19">
        <f>H23/$H$25</f>
        <v>4.175560711643838E-2</v>
      </c>
      <c r="J23" s="100"/>
      <c r="K23" s="100"/>
    </row>
    <row r="24" spans="2:11" ht="15" thickBot="1" x14ac:dyDescent="0.35">
      <c r="B24" s="24" t="s">
        <v>305</v>
      </c>
      <c r="C24" s="47">
        <v>16342.49</v>
      </c>
      <c r="D24" s="47">
        <v>0</v>
      </c>
      <c r="E24" s="47">
        <v>745.9</v>
      </c>
      <c r="F24" s="47">
        <f>C24+D24+E24</f>
        <v>17088.39</v>
      </c>
      <c r="G24" s="5">
        <v>4</v>
      </c>
      <c r="H24" s="189">
        <f t="shared" si="2"/>
        <v>6.835356</v>
      </c>
      <c r="I24" s="19">
        <f>H24/$H$25</f>
        <v>0.25365825954224841</v>
      </c>
      <c r="J24" s="100"/>
      <c r="K24" s="100"/>
    </row>
    <row r="25" spans="2:11" ht="15" thickBot="1" x14ac:dyDescent="0.35">
      <c r="B25" s="8" t="s">
        <v>17</v>
      </c>
      <c r="C25" s="48">
        <f>C24+C22+C23</f>
        <v>38510.339999999997</v>
      </c>
      <c r="D25" s="48">
        <f>D24+D22+D23</f>
        <v>20324.89</v>
      </c>
      <c r="E25" s="48">
        <f>E24+E22+E23</f>
        <v>7350.6699999999992</v>
      </c>
      <c r="F25" s="48">
        <f>F24+F22+F23</f>
        <v>66185.899999999994</v>
      </c>
      <c r="G25" s="128"/>
      <c r="H25" s="190">
        <f>H24+H22+H23</f>
        <v>26.947105969800003</v>
      </c>
      <c r="I25" s="106">
        <f>SUM(I22:I23)</f>
        <v>0.74634174045775148</v>
      </c>
      <c r="J25" s="100"/>
      <c r="K25" s="100"/>
    </row>
    <row r="27" spans="2:11" ht="16.2" x14ac:dyDescent="0.3">
      <c r="B27" s="25" t="s">
        <v>402</v>
      </c>
    </row>
    <row r="28" spans="2:11" ht="15" thickBot="1" x14ac:dyDescent="0.35"/>
    <row r="29" spans="2:11" ht="36.6" thickBot="1" x14ac:dyDescent="0.35">
      <c r="B29" s="23" t="s">
        <v>51</v>
      </c>
      <c r="C29" s="17" t="s">
        <v>45</v>
      </c>
      <c r="D29" s="17" t="s">
        <v>46</v>
      </c>
      <c r="E29" s="17" t="s">
        <v>47</v>
      </c>
      <c r="F29" s="17" t="s">
        <v>48</v>
      </c>
    </row>
    <row r="30" spans="2:11" ht="15" thickBot="1" x14ac:dyDescent="0.35">
      <c r="B30" s="24" t="s">
        <v>306</v>
      </c>
      <c r="C30" s="189">
        <v>8517167.0999999996</v>
      </c>
      <c r="D30" s="189">
        <v>7917444.5999999996</v>
      </c>
      <c r="E30" s="189">
        <v>2551945.5</v>
      </c>
      <c r="F30" s="189">
        <f t="shared" ref="F30:F31" si="3">SUM(C30:E30)</f>
        <v>18986557.199999999</v>
      </c>
    </row>
    <row r="31" spans="2:11" ht="15" thickBot="1" x14ac:dyDescent="0.35">
      <c r="B31" s="24" t="s">
        <v>307</v>
      </c>
      <c r="C31" s="189">
        <v>894001.43359999999</v>
      </c>
      <c r="D31" s="189">
        <v>64544.425000000003</v>
      </c>
      <c r="E31" s="189">
        <v>166646.9112</v>
      </c>
      <c r="F31" s="189">
        <f t="shared" si="3"/>
        <v>1125192.7698000001</v>
      </c>
    </row>
    <row r="32" spans="2:11" ht="15" thickBot="1" x14ac:dyDescent="0.35">
      <c r="B32" s="24" t="s">
        <v>305</v>
      </c>
      <c r="C32" s="189">
        <v>6536996</v>
      </c>
      <c r="D32" s="189">
        <v>0</v>
      </c>
      <c r="E32" s="189">
        <v>298360</v>
      </c>
      <c r="F32" s="189">
        <f>SUM(C32:E32)</f>
        <v>6835356</v>
      </c>
    </row>
    <row r="33" spans="2:14" ht="15" thickBot="1" x14ac:dyDescent="0.35">
      <c r="B33" s="8" t="s">
        <v>17</v>
      </c>
      <c r="C33" s="190">
        <f>SUM(C30:C32)</f>
        <v>15948164.533599999</v>
      </c>
      <c r="D33" s="190">
        <f t="shared" ref="D33:F33" si="4">SUM(D30:D32)</f>
        <v>7981989.0249999994</v>
      </c>
      <c r="E33" s="190">
        <f t="shared" si="4"/>
        <v>3016952.4112</v>
      </c>
      <c r="F33" s="190">
        <f t="shared" si="4"/>
        <v>26947105.969799999</v>
      </c>
      <c r="I33" s="363"/>
      <c r="J33" s="364"/>
      <c r="K33" s="364"/>
      <c r="L33" s="364"/>
      <c r="M33" s="364"/>
      <c r="N33" s="364"/>
    </row>
    <row r="35" spans="2:14" x14ac:dyDescent="0.3">
      <c r="D35" s="148"/>
      <c r="E35" s="148"/>
      <c r="F35" s="469"/>
    </row>
    <row r="36" spans="2:14" x14ac:dyDescent="0.3">
      <c r="D36" s="148"/>
      <c r="E36" s="148"/>
      <c r="F36" s="148"/>
    </row>
  </sheetData>
  <sheetProtection algorithmName="SHA-512" hashValue="yfs0TwshaNmL79HdzNP73h3XxHybu1C5LrdvyuDO4zqK2n4tl9jkr09r1s1DnC9y3iw84FFHdXoOL4gqkoiRrg==" saltValue="o45f2Zi9JLDb0fWHB1XcwA==" spinCount="100000" sheet="1" objects="1" scenarios="1"/>
  <mergeCells count="20">
    <mergeCell ref="I20:I21"/>
    <mergeCell ref="B17:B21"/>
    <mergeCell ref="C17:F17"/>
    <mergeCell ref="G17:G21"/>
    <mergeCell ref="H17:I19"/>
    <mergeCell ref="C18:E18"/>
    <mergeCell ref="F18:F21"/>
    <mergeCell ref="C19:C21"/>
    <mergeCell ref="D19:D21"/>
    <mergeCell ref="E19:E21"/>
    <mergeCell ref="H20:H21"/>
    <mergeCell ref="B4:B8"/>
    <mergeCell ref="C4:D4"/>
    <mergeCell ref="E4:H4"/>
    <mergeCell ref="C5:C8"/>
    <mergeCell ref="D5:D8"/>
    <mergeCell ref="E5:E8"/>
    <mergeCell ref="F5:F8"/>
    <mergeCell ref="G5:G8"/>
    <mergeCell ref="H5:H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2F45C-162B-4E03-BE24-90C6C3A5AC5F}">
  <dimension ref="B1:M14"/>
  <sheetViews>
    <sheetView showGridLines="0" showRowColHeaders="0" workbookViewId="0">
      <selection sqref="A1:A1048576"/>
    </sheetView>
  </sheetViews>
  <sheetFormatPr baseColWidth="10" defaultRowHeight="14.4" x14ac:dyDescent="0.3"/>
  <cols>
    <col min="1" max="1" width="5.6640625" style="63" customWidth="1"/>
    <col min="2" max="2" width="20.44140625" style="63" customWidth="1"/>
    <col min="3" max="16384" width="11.5546875" style="63"/>
  </cols>
  <sheetData>
    <row r="1" spans="2:13" ht="18" x14ac:dyDescent="0.3">
      <c r="B1" s="62" t="s">
        <v>447</v>
      </c>
    </row>
    <row r="2" spans="2:13" ht="16.2" x14ac:dyDescent="0.3">
      <c r="B2" s="25" t="s">
        <v>50</v>
      </c>
    </row>
    <row r="3" spans="2:13" ht="15" thickBot="1" x14ac:dyDescent="0.35"/>
    <row r="4" spans="2:13" ht="15" thickBot="1" x14ac:dyDescent="0.35">
      <c r="B4" s="525" t="s">
        <v>51</v>
      </c>
      <c r="C4" s="748" t="s">
        <v>52</v>
      </c>
      <c r="D4" s="749"/>
      <c r="E4" s="752" t="s">
        <v>386</v>
      </c>
      <c r="F4" s="753"/>
      <c r="G4" s="754"/>
      <c r="H4" s="523" t="s">
        <v>100</v>
      </c>
      <c r="I4" s="527"/>
      <c r="J4" s="527"/>
      <c r="K4" s="524"/>
      <c r="L4" s="748" t="s">
        <v>79</v>
      </c>
      <c r="M4" s="749"/>
    </row>
    <row r="5" spans="2:13" ht="15" thickBot="1" x14ac:dyDescent="0.35">
      <c r="B5" s="747"/>
      <c r="C5" s="750"/>
      <c r="D5" s="751"/>
      <c r="E5" s="755"/>
      <c r="F5" s="756"/>
      <c r="G5" s="757"/>
      <c r="H5" s="523" t="s">
        <v>276</v>
      </c>
      <c r="I5" s="527"/>
      <c r="J5" s="527"/>
      <c r="K5" s="524"/>
      <c r="L5" s="750"/>
      <c r="M5" s="751"/>
    </row>
    <row r="6" spans="2:13" ht="47.4" thickBot="1" x14ac:dyDescent="0.35">
      <c r="B6" s="526"/>
      <c r="C6" s="149" t="s">
        <v>448</v>
      </c>
      <c r="D6" s="150" t="s">
        <v>449</v>
      </c>
      <c r="E6" s="149" t="s">
        <v>450</v>
      </c>
      <c r="F6" s="149" t="s">
        <v>451</v>
      </c>
      <c r="G6" s="149" t="s">
        <v>452</v>
      </c>
      <c r="H6" s="151" t="s">
        <v>66</v>
      </c>
      <c r="I6" s="149" t="s">
        <v>32</v>
      </c>
      <c r="J6" s="149" t="s">
        <v>92</v>
      </c>
      <c r="K6" s="151" t="s">
        <v>17</v>
      </c>
      <c r="L6" s="149" t="s">
        <v>453</v>
      </c>
      <c r="M6" s="149" t="s">
        <v>454</v>
      </c>
    </row>
    <row r="7" spans="2:13" ht="24.6" customHeight="1" thickBot="1" x14ac:dyDescent="0.35">
      <c r="B7" s="152" t="s">
        <v>455</v>
      </c>
      <c r="C7" s="153">
        <v>7</v>
      </c>
      <c r="D7" s="153">
        <v>5</v>
      </c>
      <c r="E7" s="153">
        <v>412.5</v>
      </c>
      <c r="F7" s="153">
        <v>412.5</v>
      </c>
      <c r="G7" s="153">
        <v>398.5</v>
      </c>
      <c r="H7" s="153">
        <v>13</v>
      </c>
      <c r="I7" s="153">
        <v>70.5</v>
      </c>
      <c r="J7" s="153">
        <v>315</v>
      </c>
      <c r="K7" s="153">
        <v>398.5</v>
      </c>
      <c r="L7" s="153">
        <v>99.91</v>
      </c>
      <c r="M7" s="153">
        <v>39.814135</v>
      </c>
    </row>
    <row r="10" spans="2:13" ht="16.2" x14ac:dyDescent="0.3">
      <c r="B10" s="154" t="s">
        <v>456</v>
      </c>
    </row>
    <row r="11" spans="2:13" ht="15" thickBot="1" x14ac:dyDescent="0.35"/>
    <row r="12" spans="2:13" ht="48.6" thickBot="1" x14ac:dyDescent="0.35">
      <c r="B12" s="59" t="s">
        <v>51</v>
      </c>
      <c r="C12" s="60" t="s">
        <v>45</v>
      </c>
      <c r="D12" s="60" t="s">
        <v>46</v>
      </c>
      <c r="E12" s="60" t="s">
        <v>47</v>
      </c>
      <c r="F12" s="61" t="s">
        <v>48</v>
      </c>
    </row>
    <row r="13" spans="2:13" ht="15" thickBot="1" x14ac:dyDescent="0.35">
      <c r="B13" s="43" t="s">
        <v>455</v>
      </c>
      <c r="C13" s="155">
        <v>1298.83</v>
      </c>
      <c r="D13" s="155">
        <v>7043.6549999999997</v>
      </c>
      <c r="E13" s="155">
        <v>31471.65</v>
      </c>
      <c r="F13" s="155">
        <f>C13+D13+E13</f>
        <v>39814.135000000002</v>
      </c>
    </row>
    <row r="14" spans="2:13" ht="15" thickBot="1" x14ac:dyDescent="0.35">
      <c r="B14" s="45" t="s">
        <v>17</v>
      </c>
      <c r="C14" s="156">
        <f>C13</f>
        <v>1298.83</v>
      </c>
      <c r="D14" s="156">
        <f t="shared" ref="D14:F14" si="0">D13</f>
        <v>7043.6549999999997</v>
      </c>
      <c r="E14" s="156">
        <f t="shared" si="0"/>
        <v>31471.65</v>
      </c>
      <c r="F14" s="156">
        <f t="shared" si="0"/>
        <v>39814.135000000002</v>
      </c>
    </row>
  </sheetData>
  <sheetProtection algorithmName="SHA-512" hashValue="+xxBpKy6WN8fmPsZyvoT8Pqt5jfwBqMvWgeI5JUhH8OT4z9qXdzGaytRCUftkkqswAr5MHe/z73BnE5xQXR5bw==" saltValue="XcLBSvRF5vuq0wf0RXoydw==" spinCount="100000" sheet="1" objects="1" scenarios="1"/>
  <mergeCells count="6">
    <mergeCell ref="B4:B6"/>
    <mergeCell ref="C4:D5"/>
    <mergeCell ref="E4:G5"/>
    <mergeCell ref="H4:K4"/>
    <mergeCell ref="L4:M5"/>
    <mergeCell ref="H5:K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753FF-9598-4C57-8F3F-F9A4EE566B44}">
  <dimension ref="B1:Q68"/>
  <sheetViews>
    <sheetView showGridLines="0" showRowColHeaders="0" workbookViewId="0">
      <selection activeCell="B13" sqref="B13"/>
    </sheetView>
  </sheetViews>
  <sheetFormatPr baseColWidth="10" defaultRowHeight="14.4" x14ac:dyDescent="0.3"/>
  <cols>
    <col min="1" max="1" width="5.5546875" style="63" customWidth="1"/>
    <col min="2" max="2" width="38.21875" style="63" customWidth="1"/>
    <col min="3" max="3" width="14" style="63" bestFit="1" customWidth="1"/>
    <col min="4" max="4" width="15.33203125" style="63" customWidth="1"/>
    <col min="5" max="5" width="14.44140625" style="63" customWidth="1"/>
    <col min="6" max="6" width="19.109375" style="63" customWidth="1"/>
    <col min="7" max="7" width="11.88671875" style="63" bestFit="1" customWidth="1"/>
    <col min="8" max="8" width="13.5546875" style="63" customWidth="1"/>
    <col min="9" max="9" width="15.88671875" style="63" customWidth="1"/>
    <col min="10" max="10" width="11.5546875" style="63"/>
    <col min="11" max="11" width="14" style="63" bestFit="1" customWidth="1"/>
    <col min="12" max="16384" width="11.5546875" style="63"/>
  </cols>
  <sheetData>
    <row r="1" spans="2:17" ht="18" x14ac:dyDescent="0.3">
      <c r="B1" s="62" t="s">
        <v>406</v>
      </c>
    </row>
    <row r="2" spans="2:17" ht="16.2" x14ac:dyDescent="0.3">
      <c r="B2" s="25" t="s">
        <v>50</v>
      </c>
    </row>
    <row r="3" spans="2:17" ht="16.2" x14ac:dyDescent="0.3">
      <c r="B3" s="102" t="s">
        <v>411</v>
      </c>
    </row>
    <row r="4" spans="2:17" ht="15" thickBot="1" x14ac:dyDescent="0.35"/>
    <row r="5" spans="2:17" ht="16.2" thickBot="1" x14ac:dyDescent="0.35">
      <c r="B5" s="546" t="s">
        <v>75</v>
      </c>
      <c r="C5" s="546" t="s">
        <v>52</v>
      </c>
      <c r="D5" s="556" t="s">
        <v>275</v>
      </c>
      <c r="E5" s="557"/>
      <c r="F5" s="531" t="s">
        <v>429</v>
      </c>
      <c r="G5" s="536"/>
      <c r="H5" s="536"/>
      <c r="I5" s="532"/>
      <c r="J5" s="548" t="s">
        <v>407</v>
      </c>
      <c r="K5" s="542" t="s">
        <v>79</v>
      </c>
      <c r="L5" s="543"/>
      <c r="M5" s="99"/>
      <c r="N5" s="100"/>
    </row>
    <row r="6" spans="2:17" ht="16.2" thickBot="1" x14ac:dyDescent="0.35">
      <c r="B6" s="555"/>
      <c r="C6" s="547"/>
      <c r="D6" s="560"/>
      <c r="E6" s="561"/>
      <c r="F6" s="531" t="s">
        <v>276</v>
      </c>
      <c r="G6" s="536"/>
      <c r="H6" s="532"/>
      <c r="I6" s="546" t="s">
        <v>17</v>
      </c>
      <c r="J6" s="666"/>
      <c r="K6" s="544"/>
      <c r="L6" s="545"/>
      <c r="M6" s="99"/>
      <c r="N6" s="100"/>
    </row>
    <row r="7" spans="2:17" ht="15.6" x14ac:dyDescent="0.3">
      <c r="B7" s="555"/>
      <c r="C7" s="548" t="s">
        <v>262</v>
      </c>
      <c r="D7" s="548" t="s">
        <v>408</v>
      </c>
      <c r="E7" s="548" t="s">
        <v>409</v>
      </c>
      <c r="F7" s="546" t="s">
        <v>66</v>
      </c>
      <c r="G7" s="548" t="s">
        <v>32</v>
      </c>
      <c r="H7" s="548" t="s">
        <v>410</v>
      </c>
      <c r="I7" s="555"/>
      <c r="J7" s="666"/>
      <c r="K7" s="548" t="s">
        <v>281</v>
      </c>
      <c r="L7" s="548" t="s">
        <v>86</v>
      </c>
      <c r="M7" s="99"/>
      <c r="N7" s="100"/>
    </row>
    <row r="8" spans="2:17" x14ac:dyDescent="0.3">
      <c r="B8" s="555"/>
      <c r="C8" s="666"/>
      <c r="D8" s="666"/>
      <c r="E8" s="666"/>
      <c r="F8" s="555"/>
      <c r="G8" s="666"/>
      <c r="H8" s="666"/>
      <c r="I8" s="555"/>
      <c r="J8" s="666"/>
      <c r="K8" s="666"/>
      <c r="L8" s="666"/>
      <c r="M8" s="101"/>
      <c r="N8" s="100"/>
    </row>
    <row r="9" spans="2:17" ht="15" thickBot="1" x14ac:dyDescent="0.35">
      <c r="B9" s="547"/>
      <c r="C9" s="549"/>
      <c r="D9" s="549"/>
      <c r="E9" s="549"/>
      <c r="F9" s="547"/>
      <c r="G9" s="549"/>
      <c r="H9" s="549"/>
      <c r="I9" s="547"/>
      <c r="J9" s="549"/>
      <c r="K9" s="549"/>
      <c r="L9" s="549"/>
      <c r="M9" s="101"/>
      <c r="N9" s="100"/>
    </row>
    <row r="10" spans="2:17" ht="15" thickBot="1" x14ac:dyDescent="0.35">
      <c r="B10" s="24" t="s">
        <v>412</v>
      </c>
      <c r="C10" s="47">
        <v>12</v>
      </c>
      <c r="D10" s="47">
        <v>2349.2579999999998</v>
      </c>
      <c r="E10" s="47">
        <v>2349.2579999999998</v>
      </c>
      <c r="F10" s="47">
        <v>2085131</v>
      </c>
      <c r="G10" s="47">
        <v>53680</v>
      </c>
      <c r="H10" s="47">
        <v>210447</v>
      </c>
      <c r="I10" s="47">
        <f>F10+G10+H10</f>
        <v>2349258</v>
      </c>
      <c r="J10" s="47">
        <v>16.100000000000001</v>
      </c>
      <c r="K10" s="143">
        <v>37.823053799999997</v>
      </c>
      <c r="L10" s="19">
        <f>K10/$K$13</f>
        <v>0.47567923682162888</v>
      </c>
      <c r="M10" s="100"/>
      <c r="N10" s="100"/>
    </row>
    <row r="11" spans="2:17" ht="15" thickBot="1" x14ac:dyDescent="0.35">
      <c r="B11" s="24" t="s">
        <v>414</v>
      </c>
      <c r="C11" s="47">
        <v>12</v>
      </c>
      <c r="D11" s="47">
        <v>2024.52</v>
      </c>
      <c r="E11" s="47">
        <v>2024.52</v>
      </c>
      <c r="F11" s="47">
        <v>1688280</v>
      </c>
      <c r="G11" s="47">
        <v>48578</v>
      </c>
      <c r="H11" s="47">
        <v>287662</v>
      </c>
      <c r="I11" s="47">
        <f t="shared" ref="I11" si="0">F11+G11+H11</f>
        <v>2024520</v>
      </c>
      <c r="J11" s="47">
        <v>19.059999999999999</v>
      </c>
      <c r="K11" s="143">
        <v>38.587351200000001</v>
      </c>
      <c r="L11" s="19">
        <f>K11/$K$13</f>
        <v>0.48529137458975263</v>
      </c>
      <c r="M11" s="100"/>
      <c r="N11" s="100"/>
    </row>
    <row r="12" spans="2:17" ht="15" thickBot="1" x14ac:dyDescent="0.35">
      <c r="B12" s="3" t="s">
        <v>413</v>
      </c>
      <c r="C12" s="47">
        <v>6</v>
      </c>
      <c r="D12" s="47">
        <v>78.727999999999994</v>
      </c>
      <c r="E12" s="47">
        <v>78.727999999999994</v>
      </c>
      <c r="F12" s="47">
        <v>77198</v>
      </c>
      <c r="G12" s="47">
        <v>122</v>
      </c>
      <c r="H12" s="47">
        <v>7402</v>
      </c>
      <c r="I12" s="47">
        <f>F12+G12+H12</f>
        <v>84722</v>
      </c>
      <c r="J12" s="47">
        <v>36.630000000000003</v>
      </c>
      <c r="K12" s="143">
        <v>3.1033741859999999</v>
      </c>
      <c r="L12" s="19">
        <f>K12/$K$13</f>
        <v>3.9029388588618506E-2</v>
      </c>
      <c r="M12" s="141"/>
      <c r="N12" s="141"/>
    </row>
    <row r="13" spans="2:17" ht="15" thickBot="1" x14ac:dyDescent="0.35">
      <c r="B13" s="8" t="s">
        <v>17</v>
      </c>
      <c r="C13" s="48">
        <f t="shared" ref="C13:I13" si="1">SUM(C10:C12)</f>
        <v>30</v>
      </c>
      <c r="D13" s="48">
        <f t="shared" si="1"/>
        <v>4452.5060000000003</v>
      </c>
      <c r="E13" s="48">
        <f t="shared" si="1"/>
        <v>4452.5060000000003</v>
      </c>
      <c r="F13" s="48">
        <f t="shared" si="1"/>
        <v>3850609</v>
      </c>
      <c r="G13" s="48">
        <f t="shared" si="1"/>
        <v>102380</v>
      </c>
      <c r="H13" s="48">
        <f t="shared" si="1"/>
        <v>505511</v>
      </c>
      <c r="I13" s="48">
        <f t="shared" si="1"/>
        <v>4458500</v>
      </c>
      <c r="J13" s="48">
        <f>AVERAGE(J10:J12)</f>
        <v>23.929999999999996</v>
      </c>
      <c r="K13" s="131">
        <f>SUM(K10:K12)</f>
        <v>79.513779185999994</v>
      </c>
      <c r="L13" s="106">
        <f>K13/$K$13</f>
        <v>1</v>
      </c>
      <c r="M13" s="100"/>
      <c r="N13" s="100"/>
    </row>
    <row r="15" spans="2:17" ht="16.8" thickBot="1" x14ac:dyDescent="0.35">
      <c r="B15" s="25" t="s">
        <v>402</v>
      </c>
    </row>
    <row r="16" spans="2:17" ht="36.6" thickBot="1" x14ac:dyDescent="0.35">
      <c r="B16" s="23" t="s">
        <v>75</v>
      </c>
      <c r="C16" s="17" t="s">
        <v>403</v>
      </c>
      <c r="D16" s="17" t="s">
        <v>228</v>
      </c>
      <c r="E16" s="17" t="s">
        <v>229</v>
      </c>
      <c r="F16" s="142" t="s">
        <v>404</v>
      </c>
      <c r="H16" s="315"/>
      <c r="I16" s="315"/>
      <c r="J16" s="315"/>
      <c r="K16" s="315"/>
      <c r="L16" s="315"/>
      <c r="M16" s="315"/>
      <c r="N16" s="315"/>
      <c r="O16" s="315"/>
      <c r="P16" s="315"/>
      <c r="Q16" s="315"/>
    </row>
    <row r="17" spans="2:17" ht="15" thickBot="1" x14ac:dyDescent="0.35">
      <c r="B17" s="24" t="s">
        <v>412</v>
      </c>
      <c r="C17" s="145">
        <v>33570609.100000001</v>
      </c>
      <c r="D17" s="145">
        <v>864248</v>
      </c>
      <c r="E17" s="145">
        <v>3388196.7</v>
      </c>
      <c r="F17" s="145">
        <f>C17+D17+E17</f>
        <v>37823053.800000004</v>
      </c>
      <c r="H17" s="316"/>
      <c r="O17" s="317"/>
      <c r="P17" s="317"/>
      <c r="Q17" s="317"/>
    </row>
    <row r="18" spans="2:17" ht="15" thickBot="1" x14ac:dyDescent="0.35">
      <c r="B18" s="24" t="s">
        <v>414</v>
      </c>
      <c r="C18" s="145">
        <v>32178616.800000001</v>
      </c>
      <c r="D18" s="145">
        <v>925896.68</v>
      </c>
      <c r="E18" s="145">
        <v>5482837.7199999997</v>
      </c>
      <c r="F18" s="145">
        <f>C18+D18+E18</f>
        <v>38587351.200000003</v>
      </c>
      <c r="H18" s="316"/>
      <c r="O18" s="317"/>
      <c r="P18" s="317"/>
      <c r="Q18" s="317"/>
    </row>
    <row r="19" spans="2:17" ht="15" thickBot="1" x14ac:dyDescent="0.35">
      <c r="B19" s="3" t="s">
        <v>413</v>
      </c>
      <c r="C19" s="145">
        <v>2827762.74</v>
      </c>
      <c r="D19" s="145">
        <v>4468.8599999999997</v>
      </c>
      <c r="E19" s="145">
        <v>271142.58600000001</v>
      </c>
      <c r="F19" s="145">
        <f t="shared" ref="F19" si="2">C19+D19+E19</f>
        <v>3103374.1860000002</v>
      </c>
      <c r="H19" s="316"/>
      <c r="O19" s="317"/>
      <c r="P19" s="317"/>
      <c r="Q19" s="317"/>
    </row>
    <row r="20" spans="2:17" ht="15" thickBot="1" x14ac:dyDescent="0.35">
      <c r="B20" s="8" t="s">
        <v>17</v>
      </c>
      <c r="C20" s="146">
        <f>SUM(C17:C19)</f>
        <v>68576988.640000001</v>
      </c>
      <c r="D20" s="146">
        <f>SUM(D17:D19)</f>
        <v>1794613.5400000003</v>
      </c>
      <c r="E20" s="146">
        <f>SUM(E17:E19)</f>
        <v>9142177.0059999991</v>
      </c>
      <c r="F20" s="146">
        <f>SUM(F17:F19)</f>
        <v>79513779.186000004</v>
      </c>
      <c r="H20" s="318"/>
      <c r="I20" s="319"/>
      <c r="J20" s="319"/>
      <c r="K20" s="319"/>
      <c r="L20" s="319"/>
      <c r="M20" s="319"/>
      <c r="N20" s="319"/>
      <c r="O20" s="319"/>
      <c r="P20" s="319"/>
      <c r="Q20" s="319"/>
    </row>
    <row r="21" spans="2:17" x14ac:dyDescent="0.3">
      <c r="F21" s="469"/>
    </row>
    <row r="24" spans="2:17" ht="16.2" x14ac:dyDescent="0.3">
      <c r="B24" s="102" t="s">
        <v>430</v>
      </c>
    </row>
    <row r="25" spans="2:17" ht="15" thickBot="1" x14ac:dyDescent="0.35"/>
    <row r="26" spans="2:17" ht="15" thickBot="1" x14ac:dyDescent="0.35">
      <c r="B26" s="546" t="s">
        <v>75</v>
      </c>
      <c r="C26" s="546" t="s">
        <v>52</v>
      </c>
      <c r="D26" s="556" t="s">
        <v>275</v>
      </c>
      <c r="E26" s="557"/>
      <c r="F26" s="531" t="s">
        <v>429</v>
      </c>
      <c r="G26" s="536"/>
      <c r="H26" s="536"/>
      <c r="I26" s="532"/>
      <c r="J26" s="548" t="s">
        <v>407</v>
      </c>
      <c r="K26" s="542" t="s">
        <v>79</v>
      </c>
      <c r="L26" s="543"/>
    </row>
    <row r="27" spans="2:17" ht="15" thickBot="1" x14ac:dyDescent="0.35">
      <c r="B27" s="555"/>
      <c r="C27" s="547"/>
      <c r="D27" s="560"/>
      <c r="E27" s="561"/>
      <c r="F27" s="531" t="s">
        <v>276</v>
      </c>
      <c r="G27" s="536"/>
      <c r="H27" s="532"/>
      <c r="I27" s="546" t="s">
        <v>17</v>
      </c>
      <c r="J27" s="666"/>
      <c r="K27" s="544"/>
      <c r="L27" s="545"/>
    </row>
    <row r="28" spans="2:17" x14ac:dyDescent="0.3">
      <c r="B28" s="555"/>
      <c r="C28" s="548" t="s">
        <v>262</v>
      </c>
      <c r="D28" s="548" t="s">
        <v>408</v>
      </c>
      <c r="E28" s="548" t="s">
        <v>409</v>
      </c>
      <c r="F28" s="546" t="s">
        <v>66</v>
      </c>
      <c r="G28" s="548" t="s">
        <v>32</v>
      </c>
      <c r="H28" s="548" t="s">
        <v>410</v>
      </c>
      <c r="I28" s="555"/>
      <c r="J28" s="666"/>
      <c r="K28" s="548" t="s">
        <v>281</v>
      </c>
      <c r="L28" s="548" t="s">
        <v>86</v>
      </c>
    </row>
    <row r="29" spans="2:17" x14ac:dyDescent="0.3">
      <c r="B29" s="555"/>
      <c r="C29" s="666"/>
      <c r="D29" s="666"/>
      <c r="E29" s="666"/>
      <c r="F29" s="555"/>
      <c r="G29" s="666"/>
      <c r="H29" s="666"/>
      <c r="I29" s="555"/>
      <c r="J29" s="666"/>
      <c r="K29" s="666"/>
      <c r="L29" s="666"/>
    </row>
    <row r="30" spans="2:17" ht="15" thickBot="1" x14ac:dyDescent="0.35">
      <c r="B30" s="547"/>
      <c r="C30" s="549"/>
      <c r="D30" s="549"/>
      <c r="E30" s="549"/>
      <c r="F30" s="547"/>
      <c r="G30" s="549"/>
      <c r="H30" s="549"/>
      <c r="I30" s="547"/>
      <c r="J30" s="549"/>
      <c r="K30" s="549"/>
      <c r="L30" s="549"/>
    </row>
    <row r="31" spans="2:17" ht="15" thickBot="1" x14ac:dyDescent="0.35">
      <c r="B31" s="24" t="s">
        <v>431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f>F31+G31+H31</f>
        <v>0</v>
      </c>
      <c r="J31" s="47">
        <v>0</v>
      </c>
      <c r="K31" s="143">
        <v>0</v>
      </c>
      <c r="L31" s="19">
        <f>K31/$K$46</f>
        <v>0</v>
      </c>
    </row>
    <row r="32" spans="2:17" ht="15" thickBot="1" x14ac:dyDescent="0.35">
      <c r="B32" s="3" t="s">
        <v>415</v>
      </c>
      <c r="C32" s="47">
        <v>309</v>
      </c>
      <c r="D32" s="47">
        <v>640</v>
      </c>
      <c r="E32" s="47">
        <v>640</v>
      </c>
      <c r="F32" s="47">
        <v>640000</v>
      </c>
      <c r="G32" s="47">
        <v>0</v>
      </c>
      <c r="H32" s="47">
        <v>0</v>
      </c>
      <c r="I32" s="47">
        <f t="shared" ref="I32:I45" si="3">F32+G32+H32</f>
        <v>640000</v>
      </c>
      <c r="J32" s="47">
        <v>3.92</v>
      </c>
      <c r="K32" s="143">
        <v>2.5087999999999999</v>
      </c>
      <c r="L32" s="19">
        <f t="shared" ref="L32:L45" si="4">K32/$K$46</f>
        <v>3.4404492361411861E-2</v>
      </c>
    </row>
    <row r="33" spans="2:12" ht="15" thickBot="1" x14ac:dyDescent="0.35">
      <c r="B33" s="3" t="s">
        <v>416</v>
      </c>
      <c r="C33" s="47">
        <v>3</v>
      </c>
      <c r="D33" s="47">
        <v>69.7</v>
      </c>
      <c r="E33" s="47">
        <v>45.469000000000001</v>
      </c>
      <c r="F33" s="47">
        <v>45469</v>
      </c>
      <c r="G33" s="47">
        <v>0</v>
      </c>
      <c r="H33" s="47">
        <v>0</v>
      </c>
      <c r="I33" s="47">
        <f t="shared" si="3"/>
        <v>45469</v>
      </c>
      <c r="J33" s="47">
        <v>3.8</v>
      </c>
      <c r="K33" s="143">
        <v>0.1727822</v>
      </c>
      <c r="L33" s="19">
        <f t="shared" si="4"/>
        <v>2.3694530772034187E-3</v>
      </c>
    </row>
    <row r="34" spans="2:12" ht="15" thickBot="1" x14ac:dyDescent="0.35">
      <c r="B34" s="24" t="s">
        <v>417</v>
      </c>
      <c r="C34" s="47">
        <v>12</v>
      </c>
      <c r="D34" s="47">
        <v>353.39</v>
      </c>
      <c r="E34" s="47">
        <v>353.39</v>
      </c>
      <c r="F34" s="47">
        <v>353390</v>
      </c>
      <c r="G34" s="47">
        <v>0</v>
      </c>
      <c r="H34" s="47">
        <v>0</v>
      </c>
      <c r="I34" s="47">
        <f t="shared" si="3"/>
        <v>353390</v>
      </c>
      <c r="J34" s="47">
        <v>3.25</v>
      </c>
      <c r="K34" s="143">
        <v>1.1485175000000001</v>
      </c>
      <c r="L34" s="19">
        <f t="shared" si="4"/>
        <v>1.5750223834382116E-2</v>
      </c>
    </row>
    <row r="35" spans="2:12" ht="15" thickBot="1" x14ac:dyDescent="0.35">
      <c r="B35" s="3" t="s">
        <v>418</v>
      </c>
      <c r="C35" s="47">
        <v>8</v>
      </c>
      <c r="D35" s="47">
        <v>60</v>
      </c>
      <c r="E35" s="47">
        <v>58</v>
      </c>
      <c r="F35" s="47">
        <v>58000</v>
      </c>
      <c r="G35" s="47">
        <v>0</v>
      </c>
      <c r="H35" s="47">
        <v>0</v>
      </c>
      <c r="I35" s="47">
        <f t="shared" si="3"/>
        <v>58000</v>
      </c>
      <c r="J35" s="47">
        <v>3.2</v>
      </c>
      <c r="K35" s="143">
        <v>0.18559999999999999</v>
      </c>
      <c r="L35" s="19">
        <f t="shared" si="4"/>
        <v>2.5452303022473061E-3</v>
      </c>
    </row>
    <row r="36" spans="2:12" ht="15" thickBot="1" x14ac:dyDescent="0.35">
      <c r="B36" s="3" t="s">
        <v>419</v>
      </c>
      <c r="C36" s="47">
        <v>22</v>
      </c>
      <c r="D36" s="47">
        <v>0</v>
      </c>
      <c r="E36" s="47">
        <v>65.226500000000001</v>
      </c>
      <c r="F36" s="47">
        <v>65226.5</v>
      </c>
      <c r="G36" s="47">
        <v>0</v>
      </c>
      <c r="H36" s="47">
        <v>0</v>
      </c>
      <c r="I36" s="47">
        <f t="shared" si="3"/>
        <v>65226.5</v>
      </c>
      <c r="J36" s="47">
        <v>4</v>
      </c>
      <c r="K36" s="143">
        <v>0.26090600000000003</v>
      </c>
      <c r="L36" s="19">
        <f t="shared" si="4"/>
        <v>3.5779410411537487E-3</v>
      </c>
    </row>
    <row r="37" spans="2:12" ht="15" thickBot="1" x14ac:dyDescent="0.35">
      <c r="B37" s="3" t="s">
        <v>420</v>
      </c>
      <c r="C37" s="47">
        <v>1</v>
      </c>
      <c r="D37" s="47">
        <v>1403.37</v>
      </c>
      <c r="E37" s="47">
        <v>1403.37</v>
      </c>
      <c r="F37" s="47">
        <v>1303481</v>
      </c>
      <c r="G37" s="47">
        <v>35590</v>
      </c>
      <c r="H37" s="47">
        <v>69010</v>
      </c>
      <c r="I37" s="47">
        <f t="shared" si="3"/>
        <v>1408081</v>
      </c>
      <c r="J37" s="47">
        <v>1.39</v>
      </c>
      <c r="K37" s="143">
        <v>1.95723259</v>
      </c>
      <c r="L37" s="19">
        <f t="shared" si="4"/>
        <v>2.6840558710204621E-2</v>
      </c>
    </row>
    <row r="38" spans="2:12" ht="15" thickBot="1" x14ac:dyDescent="0.35">
      <c r="B38" s="24" t="s">
        <v>1293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f t="shared" si="3"/>
        <v>0</v>
      </c>
      <c r="J38" s="47">
        <v>0</v>
      </c>
      <c r="K38" s="143">
        <v>0</v>
      </c>
      <c r="L38" s="19">
        <f t="shared" si="4"/>
        <v>0</v>
      </c>
    </row>
    <row r="39" spans="2:12" ht="15" thickBot="1" x14ac:dyDescent="0.35">
      <c r="B39" s="3" t="s">
        <v>421</v>
      </c>
      <c r="C39" s="47">
        <v>8</v>
      </c>
      <c r="D39" s="47">
        <v>0</v>
      </c>
      <c r="E39" s="47">
        <v>39.545000000000002</v>
      </c>
      <c r="F39" s="47">
        <v>39545</v>
      </c>
      <c r="G39" s="47">
        <v>0</v>
      </c>
      <c r="H39" s="47">
        <v>0</v>
      </c>
      <c r="I39" s="47">
        <f t="shared" si="3"/>
        <v>39545</v>
      </c>
      <c r="J39" s="47">
        <v>16.63</v>
      </c>
      <c r="K39" s="143">
        <v>0.65763335000000001</v>
      </c>
      <c r="L39" s="19">
        <f t="shared" si="4"/>
        <v>9.0184716066185801E-3</v>
      </c>
    </row>
    <row r="40" spans="2:12" ht="15" thickBot="1" x14ac:dyDescent="0.35">
      <c r="B40" s="24" t="s">
        <v>422</v>
      </c>
      <c r="C40" s="47">
        <v>5</v>
      </c>
      <c r="D40" s="47">
        <v>83.080200000000005</v>
      </c>
      <c r="E40" s="47">
        <v>83.080200000000005</v>
      </c>
      <c r="F40" s="47">
        <v>83080.2</v>
      </c>
      <c r="G40" s="47">
        <v>0</v>
      </c>
      <c r="H40" s="47">
        <v>0</v>
      </c>
      <c r="I40" s="47">
        <f t="shared" si="3"/>
        <v>83080.2</v>
      </c>
      <c r="J40" s="47">
        <v>15</v>
      </c>
      <c r="K40" s="143">
        <v>1.2462029999999999</v>
      </c>
      <c r="L40" s="19">
        <f t="shared" si="4"/>
        <v>1.7089836413531786E-2</v>
      </c>
    </row>
    <row r="41" spans="2:12" ht="15" thickBot="1" x14ac:dyDescent="0.35">
      <c r="B41" s="3" t="s">
        <v>423</v>
      </c>
      <c r="C41" s="47">
        <v>18</v>
      </c>
      <c r="D41" s="47">
        <v>5395.1076999999996</v>
      </c>
      <c r="E41" s="47">
        <v>5395.1076999999996</v>
      </c>
      <c r="F41" s="47">
        <v>5362554.7</v>
      </c>
      <c r="G41" s="47">
        <v>26792</v>
      </c>
      <c r="H41" s="47">
        <v>5761</v>
      </c>
      <c r="I41" s="47">
        <f t="shared" si="3"/>
        <v>5395107.7000000002</v>
      </c>
      <c r="J41" s="47">
        <v>5.7</v>
      </c>
      <c r="K41" s="143">
        <v>30.75211389</v>
      </c>
      <c r="L41" s="19">
        <f t="shared" si="4"/>
        <v>0.42171989294713513</v>
      </c>
    </row>
    <row r="42" spans="2:12" ht="15" thickBot="1" x14ac:dyDescent="0.35">
      <c r="B42" s="3" t="s">
        <v>424</v>
      </c>
      <c r="C42" s="47">
        <v>3</v>
      </c>
      <c r="D42" s="47">
        <v>149.5</v>
      </c>
      <c r="E42" s="47">
        <v>98.79</v>
      </c>
      <c r="F42" s="47">
        <v>98790</v>
      </c>
      <c r="G42" s="47">
        <v>0</v>
      </c>
      <c r="H42" s="47">
        <v>0</v>
      </c>
      <c r="I42" s="47">
        <f t="shared" si="3"/>
        <v>98790</v>
      </c>
      <c r="J42" s="47">
        <v>32.700000000000003</v>
      </c>
      <c r="K42" s="143">
        <v>3.2304330000000001</v>
      </c>
      <c r="L42" s="19">
        <f t="shared" si="4"/>
        <v>4.4300624789761163E-2</v>
      </c>
    </row>
    <row r="43" spans="2:12" ht="15" thickBot="1" x14ac:dyDescent="0.35">
      <c r="B43" s="24" t="s">
        <v>425</v>
      </c>
      <c r="C43" s="47">
        <v>18</v>
      </c>
      <c r="D43" s="47">
        <v>2423.9009999999998</v>
      </c>
      <c r="E43" s="47">
        <v>2423.9009999999998</v>
      </c>
      <c r="F43" s="47">
        <v>2417789</v>
      </c>
      <c r="G43" s="47">
        <v>4750</v>
      </c>
      <c r="H43" s="47">
        <v>1360</v>
      </c>
      <c r="I43" s="47">
        <f t="shared" si="3"/>
        <v>2423899</v>
      </c>
      <c r="J43" s="47">
        <v>6.49</v>
      </c>
      <c r="K43" s="143">
        <v>15.73110451</v>
      </c>
      <c r="L43" s="19">
        <f t="shared" si="4"/>
        <v>0.21572890025146152</v>
      </c>
    </row>
    <row r="44" spans="2:12" ht="15" thickBot="1" x14ac:dyDescent="0.35">
      <c r="B44" s="3" t="s">
        <v>426</v>
      </c>
      <c r="C44" s="47">
        <v>13</v>
      </c>
      <c r="D44" s="47">
        <v>1233.5556300000001</v>
      </c>
      <c r="E44" s="47">
        <v>1233.5556300000001</v>
      </c>
      <c r="F44" s="47">
        <v>1233555.6299999999</v>
      </c>
      <c r="G44" s="47">
        <v>0</v>
      </c>
      <c r="H44" s="47">
        <v>0</v>
      </c>
      <c r="I44" s="47">
        <f t="shared" si="3"/>
        <v>1233555.6299999999</v>
      </c>
      <c r="J44" s="47">
        <v>11.5</v>
      </c>
      <c r="K44" s="143">
        <v>14.185889745000001</v>
      </c>
      <c r="L44" s="19">
        <f t="shared" si="4"/>
        <v>0.19453855842302431</v>
      </c>
    </row>
    <row r="45" spans="2:12" ht="15" thickBot="1" x14ac:dyDescent="0.35">
      <c r="B45" s="3" t="s">
        <v>427</v>
      </c>
      <c r="C45" s="47">
        <v>10</v>
      </c>
      <c r="D45" s="47">
        <v>0</v>
      </c>
      <c r="E45" s="47">
        <v>89.241810000000001</v>
      </c>
      <c r="F45" s="47">
        <v>78274.64</v>
      </c>
      <c r="G45" s="47">
        <v>403.2</v>
      </c>
      <c r="H45" s="47">
        <v>10563.97</v>
      </c>
      <c r="I45" s="47">
        <f t="shared" si="3"/>
        <v>89241.81</v>
      </c>
      <c r="J45" s="47">
        <v>9.9</v>
      </c>
      <c r="K45" s="143">
        <v>0.88349391899999996</v>
      </c>
      <c r="L45" s="19">
        <f t="shared" si="4"/>
        <v>1.2115816241864369E-2</v>
      </c>
    </row>
    <row r="46" spans="2:12" ht="15" thickBot="1" x14ac:dyDescent="0.35">
      <c r="B46" s="8" t="s">
        <v>17</v>
      </c>
      <c r="C46" s="320">
        <f>SUM(C31:C45)</f>
        <v>430</v>
      </c>
      <c r="D46" s="321">
        <f t="shared" ref="D46:I46" si="5">SUM(D31:D45)</f>
        <v>11811.604530000001</v>
      </c>
      <c r="E46" s="321">
        <f t="shared" si="5"/>
        <v>11928.676839999998</v>
      </c>
      <c r="F46" s="321">
        <f t="shared" si="5"/>
        <v>11779155.670000002</v>
      </c>
      <c r="G46" s="321">
        <f t="shared" si="5"/>
        <v>67535.199999999997</v>
      </c>
      <c r="H46" s="321">
        <f t="shared" si="5"/>
        <v>86694.97</v>
      </c>
      <c r="I46" s="321">
        <f t="shared" si="5"/>
        <v>11933385.840000002</v>
      </c>
      <c r="J46" s="321">
        <f>AVERAGE(J31:J45)</f>
        <v>7.8319999999999999</v>
      </c>
      <c r="K46" s="322">
        <f>SUM(K31:K45)</f>
        <v>72.920709704000004</v>
      </c>
      <c r="L46" s="323">
        <f>SUM(L31:L45)</f>
        <v>1</v>
      </c>
    </row>
    <row r="47" spans="2:12" x14ac:dyDescent="0.3">
      <c r="B47" s="147" t="s">
        <v>1292</v>
      </c>
      <c r="C47" s="193"/>
      <c r="D47" s="193"/>
      <c r="E47" s="193"/>
      <c r="F47" s="193"/>
      <c r="G47" s="193"/>
      <c r="H47" s="193"/>
      <c r="I47" s="193"/>
      <c r="J47" s="193"/>
      <c r="K47" s="193"/>
      <c r="L47" s="193"/>
    </row>
    <row r="48" spans="2:12" x14ac:dyDescent="0.3">
      <c r="K48" s="148"/>
    </row>
    <row r="49" spans="2:12" ht="16.8" thickBot="1" x14ac:dyDescent="0.35">
      <c r="B49" s="25" t="s">
        <v>402</v>
      </c>
    </row>
    <row r="50" spans="2:12" ht="36.6" thickBot="1" x14ac:dyDescent="0.35">
      <c r="B50" s="23" t="s">
        <v>75</v>
      </c>
      <c r="C50" s="17" t="s">
        <v>403</v>
      </c>
      <c r="D50" s="17" t="s">
        <v>228</v>
      </c>
      <c r="E50" s="17" t="s">
        <v>229</v>
      </c>
      <c r="F50" s="142" t="s">
        <v>404</v>
      </c>
    </row>
    <row r="51" spans="2:12" ht="16.8" customHeight="1" thickBot="1" x14ac:dyDescent="0.35">
      <c r="B51" s="24" t="s">
        <v>431</v>
      </c>
      <c r="C51" s="145">
        <v>0</v>
      </c>
      <c r="D51" s="145">
        <v>0</v>
      </c>
      <c r="E51" s="145">
        <v>0</v>
      </c>
      <c r="F51" s="145">
        <f>C51+D51+E51</f>
        <v>0</v>
      </c>
      <c r="H51" s="144"/>
      <c r="I51" s="360"/>
      <c r="J51" s="361"/>
      <c r="K51" s="361"/>
      <c r="L51" s="361"/>
    </row>
    <row r="52" spans="2:12" ht="16.8" customHeight="1" thickBot="1" x14ac:dyDescent="0.35">
      <c r="B52" s="24" t="s">
        <v>415</v>
      </c>
      <c r="C52" s="145">
        <v>2508800</v>
      </c>
      <c r="D52" s="145">
        <v>0</v>
      </c>
      <c r="E52" s="145">
        <v>0</v>
      </c>
      <c r="F52" s="145">
        <f t="shared" ref="F52:F65" si="6">C52+D52+E52</f>
        <v>2508800</v>
      </c>
      <c r="H52" s="144"/>
      <c r="I52" s="360"/>
      <c r="J52" s="361"/>
      <c r="K52" s="361"/>
      <c r="L52" s="361"/>
    </row>
    <row r="53" spans="2:12" ht="16.8" customHeight="1" thickBot="1" x14ac:dyDescent="0.35">
      <c r="B53" s="3" t="s">
        <v>416</v>
      </c>
      <c r="C53" s="145">
        <v>172782.2</v>
      </c>
      <c r="D53" s="145">
        <v>0</v>
      </c>
      <c r="E53" s="145">
        <v>0</v>
      </c>
      <c r="F53" s="145">
        <f t="shared" si="6"/>
        <v>172782.2</v>
      </c>
      <c r="H53" s="144"/>
      <c r="I53" s="360"/>
      <c r="J53" s="361"/>
      <c r="K53" s="361"/>
      <c r="L53" s="361"/>
    </row>
    <row r="54" spans="2:12" ht="16.8" customHeight="1" thickBot="1" x14ac:dyDescent="0.35">
      <c r="B54" s="24" t="s">
        <v>417</v>
      </c>
      <c r="C54" s="145">
        <v>1148517.5</v>
      </c>
      <c r="D54" s="145">
        <v>0</v>
      </c>
      <c r="E54" s="145">
        <v>0</v>
      </c>
      <c r="F54" s="145">
        <f t="shared" si="6"/>
        <v>1148517.5</v>
      </c>
      <c r="H54" s="144"/>
      <c r="I54" s="144"/>
      <c r="J54" s="144"/>
      <c r="K54" s="362"/>
      <c r="L54" s="362"/>
    </row>
    <row r="55" spans="2:12" ht="16.8" customHeight="1" thickBot="1" x14ac:dyDescent="0.35">
      <c r="B55" s="24" t="s">
        <v>418</v>
      </c>
      <c r="C55" s="145">
        <v>185600</v>
      </c>
      <c r="D55" s="145">
        <v>0</v>
      </c>
      <c r="E55" s="145">
        <v>0</v>
      </c>
      <c r="F55" s="145">
        <f t="shared" si="6"/>
        <v>185600</v>
      </c>
      <c r="H55" s="144"/>
      <c r="I55" s="144"/>
      <c r="J55" s="144"/>
    </row>
    <row r="56" spans="2:12" ht="16.8" customHeight="1" thickBot="1" x14ac:dyDescent="0.35">
      <c r="B56" s="3" t="s">
        <v>419</v>
      </c>
      <c r="C56" s="145">
        <v>260906</v>
      </c>
      <c r="D56" s="145">
        <v>0</v>
      </c>
      <c r="E56" s="145">
        <v>0</v>
      </c>
      <c r="F56" s="145">
        <f t="shared" si="6"/>
        <v>260906</v>
      </c>
      <c r="H56" s="144"/>
      <c r="I56" s="144"/>
      <c r="J56" s="144"/>
    </row>
    <row r="57" spans="2:12" ht="16.8" customHeight="1" thickBot="1" x14ac:dyDescent="0.35">
      <c r="B57" s="24" t="s">
        <v>420</v>
      </c>
      <c r="C57" s="145">
        <v>1811838.59</v>
      </c>
      <c r="D57" s="145">
        <v>49470.1</v>
      </c>
      <c r="E57" s="145">
        <v>95923.9</v>
      </c>
      <c r="F57" s="145">
        <f t="shared" si="6"/>
        <v>1957232.59</v>
      </c>
      <c r="H57" s="144"/>
      <c r="I57" s="144"/>
      <c r="J57" s="144"/>
    </row>
    <row r="58" spans="2:12" ht="16.8" customHeight="1" thickBot="1" x14ac:dyDescent="0.35">
      <c r="B58" s="24" t="s">
        <v>1293</v>
      </c>
      <c r="C58" s="145">
        <v>0</v>
      </c>
      <c r="D58" s="145">
        <v>0</v>
      </c>
      <c r="E58" s="145">
        <v>0</v>
      </c>
      <c r="F58" s="145">
        <f t="shared" si="6"/>
        <v>0</v>
      </c>
      <c r="H58" s="144"/>
      <c r="I58" s="144"/>
      <c r="J58" s="144"/>
    </row>
    <row r="59" spans="2:12" ht="16.8" customHeight="1" thickBot="1" x14ac:dyDescent="0.35">
      <c r="B59" s="3" t="s">
        <v>421</v>
      </c>
      <c r="C59" s="145">
        <v>657633.35</v>
      </c>
      <c r="D59" s="145">
        <v>0</v>
      </c>
      <c r="E59" s="145">
        <v>0</v>
      </c>
      <c r="F59" s="145">
        <f t="shared" si="6"/>
        <v>657633.35</v>
      </c>
      <c r="H59" s="144"/>
      <c r="I59" s="144"/>
      <c r="J59" s="144"/>
    </row>
    <row r="60" spans="2:12" ht="16.8" customHeight="1" thickBot="1" x14ac:dyDescent="0.35">
      <c r="B60" s="24" t="s">
        <v>422</v>
      </c>
      <c r="C60" s="145">
        <v>1246203</v>
      </c>
      <c r="D60" s="145">
        <v>0</v>
      </c>
      <c r="E60" s="145">
        <v>0</v>
      </c>
      <c r="F60" s="145">
        <f t="shared" si="6"/>
        <v>1246203</v>
      </c>
      <c r="H60" s="144"/>
      <c r="I60" s="144"/>
      <c r="J60" s="144"/>
    </row>
    <row r="61" spans="2:12" ht="16.8" customHeight="1" thickBot="1" x14ac:dyDescent="0.35">
      <c r="B61" s="24" t="s">
        <v>423</v>
      </c>
      <c r="C61" s="145">
        <v>30566561.789999999</v>
      </c>
      <c r="D61" s="145">
        <v>152714.4</v>
      </c>
      <c r="E61" s="145">
        <v>32837.699999999997</v>
      </c>
      <c r="F61" s="145">
        <f t="shared" si="6"/>
        <v>30752113.889999997</v>
      </c>
      <c r="H61" s="144"/>
      <c r="I61" s="144"/>
      <c r="J61" s="144"/>
    </row>
    <row r="62" spans="2:12" ht="16.8" customHeight="1" thickBot="1" x14ac:dyDescent="0.35">
      <c r="B62" s="3" t="s">
        <v>424</v>
      </c>
      <c r="C62" s="145">
        <v>3230433</v>
      </c>
      <c r="D62" s="145">
        <v>0</v>
      </c>
      <c r="E62" s="145">
        <v>0</v>
      </c>
      <c r="F62" s="145">
        <f t="shared" si="6"/>
        <v>3230433</v>
      </c>
      <c r="H62" s="144"/>
      <c r="I62" s="144"/>
      <c r="J62" s="144"/>
    </row>
    <row r="63" spans="2:12" ht="16.8" customHeight="1" thickBot="1" x14ac:dyDescent="0.35">
      <c r="B63" s="24" t="s">
        <v>425</v>
      </c>
      <c r="C63" s="145">
        <v>15691450.609999999</v>
      </c>
      <c r="D63" s="145">
        <v>30827.5</v>
      </c>
      <c r="E63" s="145">
        <v>8826.4</v>
      </c>
      <c r="F63" s="145">
        <f t="shared" si="6"/>
        <v>15731104.51</v>
      </c>
      <c r="H63" s="144"/>
      <c r="I63" s="144"/>
      <c r="J63" s="144"/>
    </row>
    <row r="64" spans="2:12" ht="16.8" customHeight="1" thickBot="1" x14ac:dyDescent="0.35">
      <c r="B64" s="24" t="s">
        <v>426</v>
      </c>
      <c r="C64" s="145">
        <v>14185889.744999999</v>
      </c>
      <c r="D64" s="145">
        <v>0</v>
      </c>
      <c r="E64" s="145">
        <v>0</v>
      </c>
      <c r="F64" s="145">
        <f t="shared" si="6"/>
        <v>14185889.744999999</v>
      </c>
      <c r="H64" s="144"/>
      <c r="I64" s="144"/>
      <c r="J64" s="144"/>
    </row>
    <row r="65" spans="2:10" ht="16.8" customHeight="1" thickBot="1" x14ac:dyDescent="0.35">
      <c r="B65" s="3" t="s">
        <v>427</v>
      </c>
      <c r="C65" s="145">
        <v>774918.93599999999</v>
      </c>
      <c r="D65" s="145">
        <v>3991.68</v>
      </c>
      <c r="E65" s="145">
        <v>104583.303</v>
      </c>
      <c r="F65" s="145">
        <f t="shared" si="6"/>
        <v>883493.91899999999</v>
      </c>
      <c r="H65" s="144"/>
      <c r="I65" s="144"/>
      <c r="J65" s="144"/>
    </row>
    <row r="66" spans="2:10" ht="16.8" customHeight="1" thickBot="1" x14ac:dyDescent="0.35">
      <c r="B66" s="8" t="s">
        <v>17</v>
      </c>
      <c r="C66" s="146">
        <f>SUM(C51:C65)</f>
        <v>72441534.721000001</v>
      </c>
      <c r="D66" s="146">
        <f t="shared" ref="D66:E66" si="7">SUM(D51:D65)</f>
        <v>237003.68</v>
      </c>
      <c r="E66" s="146">
        <f t="shared" si="7"/>
        <v>242171.30300000001</v>
      </c>
      <c r="F66" s="146">
        <f>SUM(C66:E66)</f>
        <v>72920709.704000011</v>
      </c>
      <c r="H66" s="144"/>
      <c r="I66" s="144"/>
      <c r="J66" s="144"/>
    </row>
    <row r="67" spans="2:10" x14ac:dyDescent="0.3">
      <c r="B67" s="147" t="s">
        <v>1292</v>
      </c>
    </row>
    <row r="68" spans="2:10" x14ac:dyDescent="0.3">
      <c r="C68" s="324"/>
      <c r="D68" s="324"/>
      <c r="E68" s="324"/>
      <c r="F68" s="324"/>
    </row>
  </sheetData>
  <sheetProtection algorithmName="SHA-512" hashValue="ojjDUvwUq4hKPL39iKRIzebdCA9y6boecHh4eEmiDuyWkLzjVZdmgDtEmM8Zj6SODqpmNpsVXhfJud/oPxVSTg==" saltValue="pt8USjjlJgoHVU6JEEDqCg==" spinCount="100000" sheet="1" objects="1" scenarios="1"/>
  <mergeCells count="32">
    <mergeCell ref="K26:L27"/>
    <mergeCell ref="F27:H27"/>
    <mergeCell ref="I27:I30"/>
    <mergeCell ref="C28:C30"/>
    <mergeCell ref="D28:D30"/>
    <mergeCell ref="E28:E30"/>
    <mergeCell ref="F28:F30"/>
    <mergeCell ref="G28:G30"/>
    <mergeCell ref="H28:H30"/>
    <mergeCell ref="K28:K30"/>
    <mergeCell ref="L28:L30"/>
    <mergeCell ref="B26:B30"/>
    <mergeCell ref="C26:C27"/>
    <mergeCell ref="D26:E27"/>
    <mergeCell ref="F26:I26"/>
    <mergeCell ref="J26:J30"/>
    <mergeCell ref="L7:L9"/>
    <mergeCell ref="B5:B9"/>
    <mergeCell ref="C5:C6"/>
    <mergeCell ref="D5:E6"/>
    <mergeCell ref="F5:I5"/>
    <mergeCell ref="J5:J9"/>
    <mergeCell ref="K5:L6"/>
    <mergeCell ref="F6:H6"/>
    <mergeCell ref="I6:I9"/>
    <mergeCell ref="C7:C9"/>
    <mergeCell ref="D7:D9"/>
    <mergeCell ref="E7:E9"/>
    <mergeCell ref="F7:F9"/>
    <mergeCell ref="G7:G9"/>
    <mergeCell ref="H7:H9"/>
    <mergeCell ref="K7:K9"/>
  </mergeCells>
  <pageMargins left="0.7" right="0.7" top="0.75" bottom="0.75" header="0.3" footer="0.3"/>
  <ignoredErrors>
    <ignoredError sqref="J13 J46" formula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2D894-D7E0-4A83-A5DE-7734B60FCB73}">
  <dimension ref="A2:N20"/>
  <sheetViews>
    <sheetView showGridLines="0" showRowColHeaders="0" workbookViewId="0">
      <selection activeCell="C26" sqref="C26"/>
    </sheetView>
  </sheetViews>
  <sheetFormatPr baseColWidth="10" defaultRowHeight="14.4" x14ac:dyDescent="0.3"/>
  <cols>
    <col min="1" max="1" width="11.5546875" style="326"/>
    <col min="2" max="2" width="6.5546875" style="326" customWidth="1"/>
    <col min="3" max="3" width="34.44140625" style="326" bestFit="1" customWidth="1"/>
    <col min="4" max="4" width="13.109375" style="330" customWidth="1"/>
    <col min="5" max="5" width="12.77734375" style="330" customWidth="1"/>
    <col min="6" max="6" width="15" style="330" bestFit="1" customWidth="1"/>
    <col min="7" max="7" width="11.77734375" style="326" bestFit="1" customWidth="1"/>
    <col min="8" max="8" width="13.21875" style="326" customWidth="1"/>
    <col min="9" max="9" width="14" style="326" customWidth="1"/>
    <col min="10" max="12" width="11.5546875" style="326"/>
    <col min="13" max="13" width="13.6640625" style="326" customWidth="1"/>
    <col min="14" max="14" width="14.33203125" style="326" customWidth="1"/>
    <col min="15" max="16384" width="11.5546875" style="326"/>
  </cols>
  <sheetData>
    <row r="2" spans="1:14" ht="18" x14ac:dyDescent="0.3">
      <c r="B2" s="62" t="s">
        <v>1300</v>
      </c>
    </row>
    <row r="3" spans="1:14" ht="16.2" x14ac:dyDescent="0.3">
      <c r="B3" s="64" t="s">
        <v>1302</v>
      </c>
    </row>
    <row r="4" spans="1:14" ht="16.2" x14ac:dyDescent="0.3">
      <c r="A4" s="193"/>
      <c r="B4" s="64" t="s">
        <v>1303</v>
      </c>
    </row>
    <row r="6" spans="1:14" ht="18" x14ac:dyDescent="0.3">
      <c r="B6" s="758" t="s">
        <v>1299</v>
      </c>
      <c r="C6" s="758"/>
      <c r="D6" s="759" t="s">
        <v>1304</v>
      </c>
      <c r="E6" s="759"/>
      <c r="F6" s="759"/>
      <c r="G6" s="759"/>
      <c r="H6" s="759" t="s">
        <v>1305</v>
      </c>
      <c r="I6" s="759"/>
      <c r="J6" s="759"/>
      <c r="K6" s="759"/>
      <c r="L6" s="759"/>
      <c r="M6" s="759"/>
      <c r="N6" s="759"/>
    </row>
    <row r="7" spans="1:14" s="491" customFormat="1" ht="43.2" x14ac:dyDescent="0.3">
      <c r="B7" s="492" t="s">
        <v>1306</v>
      </c>
      <c r="C7" s="493" t="s">
        <v>1307</v>
      </c>
      <c r="D7" s="492" t="s">
        <v>1308</v>
      </c>
      <c r="E7" s="492" t="s">
        <v>1309</v>
      </c>
      <c r="F7" s="492" t="s">
        <v>1310</v>
      </c>
      <c r="G7" s="492" t="s">
        <v>1311</v>
      </c>
      <c r="H7" s="492" t="s">
        <v>1312</v>
      </c>
      <c r="I7" s="492" t="s">
        <v>1313</v>
      </c>
      <c r="J7" s="492" t="s">
        <v>1314</v>
      </c>
      <c r="K7" s="492" t="s">
        <v>1315</v>
      </c>
      <c r="L7" s="492" t="s">
        <v>1316</v>
      </c>
      <c r="M7" s="492" t="s">
        <v>1317</v>
      </c>
      <c r="N7" s="492" t="s">
        <v>1318</v>
      </c>
    </row>
    <row r="8" spans="1:14" ht="26.4" customHeight="1" x14ac:dyDescent="0.3">
      <c r="B8" s="494">
        <v>2022</v>
      </c>
      <c r="C8" s="495" t="s">
        <v>1319</v>
      </c>
      <c r="D8" s="494">
        <v>10</v>
      </c>
      <c r="E8" s="494">
        <v>2</v>
      </c>
      <c r="F8" s="494">
        <v>12</v>
      </c>
      <c r="G8" s="496">
        <v>680</v>
      </c>
      <c r="H8" s="496">
        <v>640.83000000000004</v>
      </c>
      <c r="I8" s="496">
        <v>0</v>
      </c>
      <c r="J8" s="496">
        <v>0</v>
      </c>
      <c r="K8" s="497">
        <v>64080</v>
      </c>
      <c r="L8" s="497">
        <v>0</v>
      </c>
      <c r="M8" s="497">
        <v>0</v>
      </c>
      <c r="N8" s="497">
        <v>64080</v>
      </c>
    </row>
    <row r="9" spans="1:14" ht="26.4" customHeight="1" x14ac:dyDescent="0.3">
      <c r="B9" s="494">
        <v>2023</v>
      </c>
      <c r="C9" s="495" t="s">
        <v>1319</v>
      </c>
      <c r="D9" s="494">
        <v>13</v>
      </c>
      <c r="E9" s="494">
        <v>1</v>
      </c>
      <c r="F9" s="494">
        <v>14</v>
      </c>
      <c r="G9" s="496">
        <v>550</v>
      </c>
      <c r="H9" s="496">
        <v>565.5</v>
      </c>
      <c r="I9" s="496">
        <v>0</v>
      </c>
      <c r="J9" s="496">
        <v>0</v>
      </c>
      <c r="K9" s="497">
        <v>56550</v>
      </c>
      <c r="L9" s="497">
        <v>0</v>
      </c>
      <c r="M9" s="497">
        <v>0</v>
      </c>
      <c r="N9" s="497">
        <v>56550</v>
      </c>
    </row>
    <row r="10" spans="1:14" ht="26.4" customHeight="1" x14ac:dyDescent="0.3">
      <c r="B10" s="494">
        <v>2024</v>
      </c>
      <c r="C10" s="495" t="s">
        <v>1319</v>
      </c>
      <c r="D10" s="494">
        <v>13</v>
      </c>
      <c r="E10" s="494">
        <v>1</v>
      </c>
      <c r="F10" s="494">
        <v>14</v>
      </c>
      <c r="G10" s="496">
        <v>877.6</v>
      </c>
      <c r="H10" s="496">
        <v>527.65</v>
      </c>
      <c r="I10" s="496">
        <v>0</v>
      </c>
      <c r="J10" s="496">
        <v>0</v>
      </c>
      <c r="K10" s="497">
        <v>52765</v>
      </c>
      <c r="L10" s="497">
        <v>0</v>
      </c>
      <c r="M10" s="497">
        <v>0</v>
      </c>
      <c r="N10" s="497">
        <v>52765</v>
      </c>
    </row>
    <row r="11" spans="1:14" ht="26.4" customHeight="1" x14ac:dyDescent="0.3">
      <c r="B11" s="494">
        <v>2025</v>
      </c>
      <c r="C11" s="495" t="s">
        <v>1319</v>
      </c>
      <c r="D11" s="494">
        <v>14</v>
      </c>
      <c r="E11" s="494">
        <v>1</v>
      </c>
      <c r="F11" s="494">
        <v>15</v>
      </c>
      <c r="G11" s="496">
        <v>710.6</v>
      </c>
      <c r="H11" s="496">
        <v>793.71</v>
      </c>
      <c r="I11" s="496">
        <v>0</v>
      </c>
      <c r="J11" s="496">
        <v>0</v>
      </c>
      <c r="K11" s="497">
        <v>79371</v>
      </c>
      <c r="L11" s="497">
        <v>0</v>
      </c>
      <c r="M11" s="497">
        <v>0</v>
      </c>
      <c r="N11" s="497">
        <v>79371</v>
      </c>
    </row>
    <row r="15" spans="1:14" ht="18" x14ac:dyDescent="0.3">
      <c r="B15" s="758" t="s">
        <v>1299</v>
      </c>
      <c r="C15" s="758"/>
      <c r="D15" s="759" t="s">
        <v>1320</v>
      </c>
      <c r="E15" s="759"/>
      <c r="F15" s="759"/>
      <c r="G15" s="759"/>
      <c r="H15" s="759"/>
      <c r="I15" s="759"/>
      <c r="L15" s="62"/>
    </row>
    <row r="16" spans="1:14" ht="28.8" x14ac:dyDescent="0.3">
      <c r="B16" s="492" t="s">
        <v>1306</v>
      </c>
      <c r="C16" s="493" t="s">
        <v>1307</v>
      </c>
      <c r="D16" s="492" t="s">
        <v>1321</v>
      </c>
      <c r="E16" s="492" t="s">
        <v>1322</v>
      </c>
      <c r="F16" s="492" t="s">
        <v>1323</v>
      </c>
      <c r="G16" s="492" t="s">
        <v>1324</v>
      </c>
      <c r="H16" s="492" t="s">
        <v>1325</v>
      </c>
      <c r="I16" s="492" t="s">
        <v>1326</v>
      </c>
      <c r="L16" s="64"/>
    </row>
    <row r="17" spans="2:9" ht="24.6" customHeight="1" x14ac:dyDescent="0.3">
      <c r="B17" s="494">
        <v>2022</v>
      </c>
      <c r="C17" s="495" t="s">
        <v>1319</v>
      </c>
      <c r="D17" s="494">
        <v>20</v>
      </c>
      <c r="E17" s="494">
        <v>0</v>
      </c>
      <c r="F17" s="498">
        <v>1281600</v>
      </c>
      <c r="G17" s="498">
        <v>0</v>
      </c>
      <c r="H17" s="498">
        <v>0</v>
      </c>
      <c r="I17" s="498">
        <v>1281600</v>
      </c>
    </row>
    <row r="18" spans="2:9" ht="24.6" customHeight="1" x14ac:dyDescent="0.3">
      <c r="B18" s="494">
        <v>2023</v>
      </c>
      <c r="C18" s="495" t="s">
        <v>1319</v>
      </c>
      <c r="D18" s="494">
        <v>16</v>
      </c>
      <c r="E18" s="494">
        <v>0</v>
      </c>
      <c r="F18" s="498">
        <v>904800</v>
      </c>
      <c r="G18" s="498">
        <v>0</v>
      </c>
      <c r="H18" s="498">
        <v>0</v>
      </c>
      <c r="I18" s="498">
        <v>904800</v>
      </c>
    </row>
    <row r="19" spans="2:9" ht="24.6" customHeight="1" x14ac:dyDescent="0.3">
      <c r="B19" s="494">
        <v>2024</v>
      </c>
      <c r="C19" s="495" t="s">
        <v>1319</v>
      </c>
      <c r="D19" s="494">
        <v>16</v>
      </c>
      <c r="E19" s="494">
        <v>0</v>
      </c>
      <c r="F19" s="498">
        <v>844240</v>
      </c>
      <c r="G19" s="498">
        <v>0</v>
      </c>
      <c r="H19" s="498">
        <v>0</v>
      </c>
      <c r="I19" s="498">
        <v>844240</v>
      </c>
    </row>
    <row r="20" spans="2:9" ht="24.6" customHeight="1" x14ac:dyDescent="0.3">
      <c r="B20" s="494">
        <v>2025</v>
      </c>
      <c r="C20" s="495" t="s">
        <v>1319</v>
      </c>
      <c r="D20" s="494">
        <v>16</v>
      </c>
      <c r="E20" s="494">
        <v>0</v>
      </c>
      <c r="F20" s="498">
        <v>1269936</v>
      </c>
      <c r="G20" s="498">
        <v>0</v>
      </c>
      <c r="H20" s="498">
        <v>0</v>
      </c>
      <c r="I20" s="498">
        <v>1269936</v>
      </c>
    </row>
  </sheetData>
  <sheetProtection algorithmName="SHA-512" hashValue="V3pMAp6BevFJXwypJ4VMQWXmtGJikZChTZ3bt8SPuHuTBO69U84vuab3NDnGtHnaRKJ+meTMMCuMXeDqcEUrgQ==" saltValue="qT5YAFZi4dM2JDBY3bZOqg==" spinCount="100000" sheet="1" objects="1" scenarios="1"/>
  <mergeCells count="5">
    <mergeCell ref="B6:C6"/>
    <mergeCell ref="D6:G6"/>
    <mergeCell ref="H6:N6"/>
    <mergeCell ref="B15:C15"/>
    <mergeCell ref="D15:I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7</vt:i4>
      </vt:variant>
    </vt:vector>
  </HeadingPairs>
  <TitlesOfParts>
    <vt:vector size="36" baseType="lpstr">
      <vt:lpstr>Valor económico. RESUMEN</vt:lpstr>
      <vt:lpstr>RESUMEN</vt:lpstr>
      <vt:lpstr>COMEXxPAISES</vt:lpstr>
      <vt:lpstr>agro_comex</vt:lpstr>
      <vt:lpstr>COMEX_UE_€</vt:lpstr>
      <vt:lpstr>COMEX_TER_€_KG_LT</vt:lpstr>
      <vt:lpstr>CARNES_FRESCAS</vt:lpstr>
      <vt:lpstr>EMBUTIDOS</vt:lpstr>
      <vt:lpstr>JAMONES_IBERICOS_REG_PROD</vt:lpstr>
      <vt:lpstr>JAMONES_IBERICOS_COMER_VALOR</vt:lpstr>
      <vt:lpstr>JAMONES_NO_IBERICOS</vt:lpstr>
      <vt:lpstr>ETG_JAMON_SERRANO</vt:lpstr>
      <vt:lpstr>OTROS_CARNICOS</vt:lpstr>
      <vt:lpstr>QUESOS</vt:lpstr>
      <vt:lpstr>MIELES</vt:lpstr>
      <vt:lpstr>ACEITES</vt:lpstr>
      <vt:lpstr>MANTEQUILLAS</vt:lpstr>
      <vt:lpstr>FRUTAS_FRUTOS SECOS_ACEITUNAS</vt:lpstr>
      <vt:lpstr>ARROZ</vt:lpstr>
      <vt:lpstr>CEREALES</vt:lpstr>
      <vt:lpstr>HORTALIZAS</vt:lpstr>
      <vt:lpstr>LEGUMBRES</vt:lpstr>
      <vt:lpstr>PESCADOS_MOLUSCOS</vt:lpstr>
      <vt:lpstr>CONDIMENTOS</vt:lpstr>
      <vt:lpstr>SIDRA</vt:lpstr>
      <vt:lpstr>VINAGRES</vt:lpstr>
      <vt:lpstr>COCHINILLA</vt:lpstr>
      <vt:lpstr>PAN_PASTELES_TURRONES</vt:lpstr>
      <vt:lpstr>AROMATIZADOS</vt:lpstr>
      <vt:lpstr>QUESOS!_Toc144396685</vt:lpstr>
      <vt:lpstr>MANTEQUILLAS!_Toc144396686</vt:lpstr>
      <vt:lpstr>CARNES_FRESCAS!_Toc144396688</vt:lpstr>
      <vt:lpstr>EMBUTIDOS!_Toc144396689</vt:lpstr>
      <vt:lpstr>JAMONES_IBERICOS_REG_PROD!_Toc144396690</vt:lpstr>
      <vt:lpstr>OTROS_CARNICOS!_Toc144396691</vt:lpstr>
      <vt:lpstr>'Valor económico. RESUMEN'!Área_de_impresión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González Sánchez, Jose Luis</dc:creator>
  <cp:lastModifiedBy>González Sánchez, Jose Luis</cp:lastModifiedBy>
  <cp:lastPrinted>2026-04-15T09:30:15Z</cp:lastPrinted>
  <dcterms:created xsi:type="dcterms:W3CDTF">2015-06-05T18:19:34Z</dcterms:created>
  <dcterms:modified xsi:type="dcterms:W3CDTF">2026-08-15T06:32:51Z</dcterms:modified>
</cp:coreProperties>
</file>