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Leche mes a mes web\promociones\2024\"/>
    </mc:Choice>
  </mc:AlternateContent>
  <xr:revisionPtr revIDLastSave="0" documentId="8_{11116BA8-4C2A-4B3E-975C-CB17CC928CCF}" xr6:coauthVersionLast="47" xr6:coauthVersionMax="47" xr10:uidLastSave="{00000000-0000-0000-0000-000000000000}"/>
  <workbookProtection workbookAlgorithmName="SHA-512" workbookHashValue="LzwCC1pLr3AO8uO3FcahVq590OeLaMChJC89MT4tGOMzxMNeMAmbZWqTqYlbFSUqrgE666SSetzO2lArHx1LVA==" workbookSaltValue="xf3qz1LO1S6eYFllG2hBnA==" workbookSpinCount="100000" lockStructure="1"/>
  <bookViews>
    <workbookView showSheetTabs="0" xWindow="-108" yWindow="-108" windowWidth="23256" windowHeight="12576" tabRatio="855" xr2:uid="{00000000-000D-0000-FFFF-FFFF00000000}"/>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Conclusiones!$A$1:$N$9</definedName>
    <definedName name="_xlnm.Print_Area" localSheetId="1">Contenido!$A$1:$M$26</definedName>
    <definedName name="_xlnm.Print_Area" localSheetId="3">Derivados!$A$1:$U$52</definedName>
    <definedName name="_xlnm.Print_Area" localSheetId="0">Portada!$A$1:$L$32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5" i="2" l="1" a="1"/>
  <c r="P65" i="2" s="1"/>
  <c r="P67" i="2" s="1" a="1"/>
  <c r="P67" i="2" s="1"/>
  <c r="O65" i="2" a="1"/>
  <c r="O65" i="2" s="1"/>
  <c r="O67" i="2" s="1" a="1"/>
  <c r="O67" i="2" s="1"/>
  <c r="N65" i="2" a="1"/>
  <c r="N65" i="2" s="1"/>
  <c r="N67" i="2" s="1" a="1"/>
  <c r="N67" i="2" s="1"/>
  <c r="M65" i="2" a="1"/>
  <c r="M65" i="2" s="1"/>
  <c r="M67" i="2" s="1" a="1"/>
  <c r="M67" i="2" s="1"/>
  <c r="L65" i="2" a="1"/>
  <c r="L65" i="2" s="1"/>
  <c r="L67" i="2" s="1" a="1"/>
  <c r="L67" i="2" s="1"/>
  <c r="K65" i="2" a="1"/>
  <c r="K65" i="2" s="1"/>
  <c r="K67" i="2" s="1" a="1"/>
  <c r="K67" i="2" s="1"/>
  <c r="J65" i="2" a="1"/>
  <c r="J65" i="2" s="1"/>
  <c r="J66" i="2" s="1" a="1"/>
  <c r="J66" i="2" s="1"/>
  <c r="I65" i="2" a="1"/>
  <c r="I65" i="2" s="1"/>
  <c r="I66" i="2" s="1" a="1"/>
  <c r="I66" i="2" s="1"/>
  <c r="H65" i="2" a="1"/>
  <c r="H65" i="2" s="1"/>
  <c r="H66" i="2" s="1" a="1"/>
  <c r="H66" i="2" s="1"/>
  <c r="G65" i="2" a="1"/>
  <c r="G65" i="2" s="1"/>
  <c r="G66" i="2" s="1" a="1"/>
  <c r="G66" i="2" s="1"/>
  <c r="F65" i="2" a="1"/>
  <c r="F65" i="2" s="1"/>
  <c r="F66" i="2" s="1" a="1"/>
  <c r="F66" i="2" s="1"/>
  <c r="E65" i="2" a="1"/>
  <c r="E65" i="2" s="1"/>
  <c r="E67" i="2" s="1" a="1"/>
  <c r="E67" i="2" s="1"/>
  <c r="D65" i="2" a="1"/>
  <c r="D65" i="2" s="1"/>
  <c r="D67" i="2" s="1" a="1"/>
  <c r="D67" i="2" s="1"/>
  <c r="P60" i="2" a="1"/>
  <c r="P60" i="2" s="1"/>
  <c r="P61" i="2" s="1" a="1"/>
  <c r="P61" i="2" s="1"/>
  <c r="O60" i="2" a="1"/>
  <c r="O60" i="2" s="1"/>
  <c r="O61" i="2" s="1" a="1"/>
  <c r="O61" i="2" s="1"/>
  <c r="N60" i="2" a="1"/>
  <c r="N60" i="2" s="1"/>
  <c r="N61" i="2" s="1" a="1"/>
  <c r="N61" i="2" s="1"/>
  <c r="M60" i="2" a="1"/>
  <c r="M60" i="2" s="1"/>
  <c r="M61" i="2" s="1" a="1"/>
  <c r="M61" i="2" s="1"/>
  <c r="L60" i="2" a="1"/>
  <c r="L60" i="2" s="1"/>
  <c r="L62" i="2" s="1" a="1"/>
  <c r="L62" i="2" s="1"/>
  <c r="K60" i="2" a="1"/>
  <c r="K60" i="2" s="1"/>
  <c r="K62" i="2" s="1" a="1"/>
  <c r="K62" i="2" s="1"/>
  <c r="J60" i="2" a="1"/>
  <c r="J60" i="2" s="1"/>
  <c r="J62" i="2" s="1" a="1"/>
  <c r="J62" i="2" s="1"/>
  <c r="I60" i="2" a="1"/>
  <c r="I60" i="2" s="1"/>
  <c r="I61" i="2" s="1" a="1"/>
  <c r="I61" i="2" s="1"/>
  <c r="H60" i="2" a="1"/>
  <c r="H60" i="2" s="1"/>
  <c r="H61" i="2" s="1" a="1"/>
  <c r="H61" i="2" s="1"/>
  <c r="G60" i="2" a="1"/>
  <c r="G60" i="2" s="1"/>
  <c r="G61" i="2" s="1" a="1"/>
  <c r="G61" i="2" s="1"/>
  <c r="F60" i="2" a="1"/>
  <c r="F60" i="2" s="1"/>
  <c r="F61" i="2" s="1" a="1"/>
  <c r="F61" i="2" s="1"/>
  <c r="E60" i="2" a="1"/>
  <c r="E60" i="2" s="1"/>
  <c r="E61" i="2" s="1" a="1"/>
  <c r="E61" i="2" s="1"/>
  <c r="D60" i="2" a="1"/>
  <c r="D60" i="2" s="1"/>
  <c r="D61" i="2" s="1" a="1"/>
  <c r="D61" i="2" s="1"/>
  <c r="P55" i="2" a="1"/>
  <c r="P55" i="2" s="1"/>
  <c r="P57" i="2" s="1" a="1"/>
  <c r="P57" i="2" s="1"/>
  <c r="O55" i="2" a="1"/>
  <c r="O55" i="2" s="1"/>
  <c r="O56" i="2" s="1" a="1"/>
  <c r="O56" i="2" s="1"/>
  <c r="N55" i="2" a="1"/>
  <c r="N55" i="2" s="1"/>
  <c r="N56" i="2" s="1" a="1"/>
  <c r="N56" i="2" s="1"/>
  <c r="M55" i="2" a="1"/>
  <c r="M55" i="2" s="1"/>
  <c r="M56" i="2" s="1" a="1"/>
  <c r="M56" i="2" s="1"/>
  <c r="L55" i="2" a="1"/>
  <c r="L55" i="2" s="1"/>
  <c r="L56" i="2" s="1" a="1"/>
  <c r="L56" i="2" s="1"/>
  <c r="K55" i="2" a="1"/>
  <c r="K55" i="2" s="1"/>
  <c r="K56" i="2" s="1" a="1"/>
  <c r="K56" i="2" s="1"/>
  <c r="J55" i="2" a="1"/>
  <c r="J55" i="2" s="1"/>
  <c r="J57" i="2" s="1" a="1"/>
  <c r="J57" i="2" s="1"/>
  <c r="I55" i="2" a="1"/>
  <c r="I55" i="2" s="1"/>
  <c r="I57" i="2" s="1" a="1"/>
  <c r="I57" i="2" s="1"/>
  <c r="H55" i="2" a="1"/>
  <c r="H55" i="2" s="1"/>
  <c r="H56" i="2" s="1" a="1"/>
  <c r="H56" i="2" s="1"/>
  <c r="G55" i="2" a="1"/>
  <c r="G55" i="2" s="1"/>
  <c r="G56" i="2" s="1" a="1"/>
  <c r="G56" i="2" s="1"/>
  <c r="F55" i="2" a="1"/>
  <c r="F55" i="2" s="1"/>
  <c r="F56" i="2" s="1" a="1"/>
  <c r="F56" i="2" s="1"/>
  <c r="E55" i="2" a="1"/>
  <c r="E55" i="2" s="1"/>
  <c r="E56" i="2" s="1" a="1"/>
  <c r="E56" i="2" s="1"/>
  <c r="D55" i="2" a="1"/>
  <c r="D55" i="2" s="1"/>
  <c r="D56" i="2" s="1" a="1"/>
  <c r="D56" i="2" s="1"/>
  <c r="P50" i="2" a="1"/>
  <c r="P50" i="2" s="1"/>
  <c r="P52" i="2" s="1" a="1"/>
  <c r="P52" i="2" s="1"/>
  <c r="O50" i="2" a="1"/>
  <c r="O50" i="2" s="1"/>
  <c r="O52" i="2" s="1" a="1"/>
  <c r="O52" i="2" s="1"/>
  <c r="N50" i="2" a="1"/>
  <c r="N50" i="2" s="1"/>
  <c r="N51" i="2" s="1" a="1"/>
  <c r="N51" i="2" s="1"/>
  <c r="M50" i="2" a="1"/>
  <c r="M50" i="2" s="1"/>
  <c r="M51" i="2" s="1" a="1"/>
  <c r="M51" i="2" s="1"/>
  <c r="L50" i="2" a="1"/>
  <c r="L50" i="2" s="1"/>
  <c r="L51" i="2" s="1" a="1"/>
  <c r="L51" i="2" s="1"/>
  <c r="K50" i="2" a="1"/>
  <c r="K50" i="2" s="1"/>
  <c r="K51" i="2" s="1" a="1"/>
  <c r="K51" i="2" s="1"/>
  <c r="J50" i="2" a="1"/>
  <c r="J50" i="2" s="1"/>
  <c r="J51" i="2" s="1" a="1"/>
  <c r="J51" i="2" s="1"/>
  <c r="I50" i="2" a="1"/>
  <c r="I50" i="2" s="1"/>
  <c r="I52" i="2" s="1" a="1"/>
  <c r="I52" i="2" s="1"/>
  <c r="H50" i="2" a="1"/>
  <c r="H50" i="2" s="1"/>
  <c r="H52" i="2" s="1" a="1"/>
  <c r="H52" i="2" s="1"/>
  <c r="G50" i="2" a="1"/>
  <c r="G50" i="2" s="1"/>
  <c r="G51" i="2" s="1" a="1"/>
  <c r="G51" i="2" s="1"/>
  <c r="F50" i="2" a="1"/>
  <c r="F50" i="2" s="1"/>
  <c r="F51" i="2" s="1" a="1"/>
  <c r="F51" i="2" s="1"/>
  <c r="E50" i="2" a="1"/>
  <c r="E50" i="2" s="1"/>
  <c r="E51" i="2" s="1" a="1"/>
  <c r="E51" i="2" s="1"/>
  <c r="D50" i="2" a="1"/>
  <c r="D50" i="2" s="1"/>
  <c r="D51" i="2" s="1" a="1"/>
  <c r="D51" i="2" s="1"/>
  <c r="P45" i="2" a="1"/>
  <c r="P45" i="2" s="1"/>
  <c r="P47" i="2" s="1" a="1"/>
  <c r="P47" i="2" s="1"/>
  <c r="O45" i="2" a="1"/>
  <c r="O45" i="2" s="1"/>
  <c r="O47" i="2" s="1" a="1"/>
  <c r="O47" i="2" s="1"/>
  <c r="N45" i="2" a="1"/>
  <c r="N45" i="2" s="1"/>
  <c r="N47" i="2" s="1" a="1"/>
  <c r="N47" i="2" s="1"/>
  <c r="M45" i="2" a="1"/>
  <c r="M45" i="2" s="1"/>
  <c r="M46" i="2" s="1" a="1"/>
  <c r="M46" i="2" s="1"/>
  <c r="L45" i="2" a="1"/>
  <c r="L45" i="2" s="1"/>
  <c r="L46" i="2" s="1" a="1"/>
  <c r="L46" i="2" s="1"/>
  <c r="K45" i="2" a="1"/>
  <c r="K45" i="2" s="1"/>
  <c r="K46" i="2" s="1" a="1"/>
  <c r="K46" i="2" s="1"/>
  <c r="J45" i="2" a="1"/>
  <c r="J45" i="2" s="1"/>
  <c r="J46" i="2" s="1" a="1"/>
  <c r="J46" i="2" s="1"/>
  <c r="I45" i="2" a="1"/>
  <c r="I45" i="2" s="1"/>
  <c r="I47" i="2" s="1" a="1"/>
  <c r="I47" i="2" s="1"/>
  <c r="H45" i="2" a="1"/>
  <c r="H45" i="2" s="1"/>
  <c r="H47" i="2" s="1" a="1"/>
  <c r="H47" i="2" s="1"/>
  <c r="G45" i="2" a="1"/>
  <c r="G45" i="2" s="1"/>
  <c r="G47" i="2" s="1" a="1"/>
  <c r="G47" i="2" s="1"/>
  <c r="F45" i="2" a="1"/>
  <c r="F45" i="2" s="1"/>
  <c r="F46" i="2" s="1" a="1"/>
  <c r="F46" i="2" s="1"/>
  <c r="E45" i="2" a="1"/>
  <c r="E45" i="2" s="1"/>
  <c r="E46" i="2" s="1" a="1"/>
  <c r="E46" i="2" s="1"/>
  <c r="D45" i="2" a="1"/>
  <c r="D45" i="2" s="1"/>
  <c r="D46" i="2" s="1" a="1"/>
  <c r="D46" i="2" s="1"/>
  <c r="P40" i="2" a="1"/>
  <c r="P40" i="2" s="1"/>
  <c r="P42" i="2" s="1" a="1"/>
  <c r="P42" i="2" s="1"/>
  <c r="O40" i="2" a="1"/>
  <c r="O40" i="2" s="1"/>
  <c r="O42" i="2" s="1" a="1"/>
  <c r="O42" i="2" s="1"/>
  <c r="N40" i="2" a="1"/>
  <c r="N40" i="2" s="1"/>
  <c r="N42" i="2" s="1" a="1"/>
  <c r="N42" i="2" s="1"/>
  <c r="M40" i="2" a="1"/>
  <c r="M40" i="2" s="1"/>
  <c r="M41" i="2" s="1" a="1"/>
  <c r="M41" i="2" s="1"/>
  <c r="L40" i="2" a="1"/>
  <c r="L40" i="2" s="1"/>
  <c r="L41" i="2" s="1" a="1"/>
  <c r="L41" i="2" s="1"/>
  <c r="K40" i="2" a="1"/>
  <c r="K40" i="2" s="1"/>
  <c r="K41" i="2" s="1" a="1"/>
  <c r="K41" i="2" s="1"/>
  <c r="J40" i="2" a="1"/>
  <c r="J40" i="2" s="1"/>
  <c r="J41" i="2" s="1" a="1"/>
  <c r="J41" i="2" s="1"/>
  <c r="I40" i="2" a="1"/>
  <c r="I40" i="2" s="1"/>
  <c r="I41" i="2" s="1" a="1"/>
  <c r="I41" i="2" s="1"/>
  <c r="H40" i="2" a="1"/>
  <c r="H40" i="2" s="1"/>
  <c r="H41" i="2" s="1" a="1"/>
  <c r="H41" i="2" s="1"/>
  <c r="G40" i="2" a="1"/>
  <c r="G40" i="2" s="1"/>
  <c r="G42" i="2" s="1" a="1"/>
  <c r="G42" i="2" s="1"/>
  <c r="F40" i="2" a="1"/>
  <c r="F40" i="2" s="1"/>
  <c r="F42" i="2" s="1" a="1"/>
  <c r="F42" i="2" s="1"/>
  <c r="E40" i="2" a="1"/>
  <c r="E40" i="2" s="1"/>
  <c r="E41" i="2" s="1" a="1"/>
  <c r="E41" i="2" s="1"/>
  <c r="D40" i="2" a="1"/>
  <c r="D40" i="2" s="1"/>
  <c r="D41" i="2" s="1" a="1"/>
  <c r="D41" i="2" s="1"/>
  <c r="P32" i="2" a="1"/>
  <c r="P32" i="2" s="1"/>
  <c r="P33" i="2" s="1" a="1"/>
  <c r="P33" i="2" s="1"/>
  <c r="O32" i="2" a="1"/>
  <c r="O32" i="2" s="1"/>
  <c r="O34" i="2" s="1" a="1"/>
  <c r="O34" i="2" s="1"/>
  <c r="N32" i="2" a="1"/>
  <c r="N32" i="2" s="1"/>
  <c r="N34" i="2" s="1" a="1"/>
  <c r="N34" i="2" s="1"/>
  <c r="M32" i="2" a="1"/>
  <c r="M32" i="2" s="1"/>
  <c r="M34" i="2" s="1" a="1"/>
  <c r="M34" i="2" s="1"/>
  <c r="L32" i="2" a="1"/>
  <c r="L32" i="2" s="1"/>
  <c r="L33" i="2" s="1" a="1"/>
  <c r="L33" i="2" s="1"/>
  <c r="K32" i="2" a="1"/>
  <c r="K32" i="2" s="1"/>
  <c r="K33" i="2" s="1" a="1"/>
  <c r="K33" i="2" s="1"/>
  <c r="J32" i="2" a="1"/>
  <c r="J32" i="2" s="1"/>
  <c r="J33" i="2" s="1" a="1"/>
  <c r="J33" i="2" s="1"/>
  <c r="I32" i="2" a="1"/>
  <c r="I32" i="2" s="1"/>
  <c r="I33" i="2" s="1" a="1"/>
  <c r="I33" i="2" s="1"/>
  <c r="H32" i="2" a="1"/>
  <c r="H32" i="2" s="1"/>
  <c r="H33" i="2" s="1" a="1"/>
  <c r="H33" i="2" s="1"/>
  <c r="G32" i="2" a="1"/>
  <c r="G32" i="2" s="1"/>
  <c r="G34" i="2" s="1" a="1"/>
  <c r="G34" i="2" s="1"/>
  <c r="F32" i="2" a="1"/>
  <c r="F32" i="2" s="1"/>
  <c r="F34" i="2" s="1" a="1"/>
  <c r="F34" i="2" s="1"/>
  <c r="E32" i="2" a="1"/>
  <c r="E32" i="2" s="1"/>
  <c r="E34" i="2" s="1" a="1"/>
  <c r="E34" i="2" s="1"/>
  <c r="D32" i="2" a="1"/>
  <c r="D32" i="2" s="1"/>
  <c r="D33" i="2" s="1" a="1"/>
  <c r="D33" i="2" s="1"/>
  <c r="P27" i="2" a="1"/>
  <c r="P27" i="2" s="1"/>
  <c r="P28" i="2" s="1" a="1"/>
  <c r="P28" i="2" s="1"/>
  <c r="O27" i="2" a="1"/>
  <c r="O27" i="2" s="1"/>
  <c r="O28" i="2" s="1" a="1"/>
  <c r="O28" i="2" s="1"/>
  <c r="N27" i="2" a="1"/>
  <c r="N27" i="2" s="1"/>
  <c r="N28" i="2" s="1" a="1"/>
  <c r="N28" i="2" s="1"/>
  <c r="M27" i="2" a="1"/>
  <c r="M27" i="2" s="1"/>
  <c r="M29" i="2" s="1" a="1"/>
  <c r="M29" i="2" s="1"/>
  <c r="L27" i="2" a="1"/>
  <c r="L27" i="2" s="1"/>
  <c r="L29" i="2" s="1" a="1"/>
  <c r="L29" i="2" s="1"/>
  <c r="K27" i="2" a="1"/>
  <c r="K27" i="2" s="1"/>
  <c r="K28" i="2" s="1" a="1"/>
  <c r="K28" i="2" s="1"/>
  <c r="J27" i="2" a="1"/>
  <c r="J27" i="2" s="1"/>
  <c r="J28" i="2" s="1" a="1"/>
  <c r="J28" i="2" s="1"/>
  <c r="I27" i="2" a="1"/>
  <c r="I27" i="2" s="1"/>
  <c r="I28" i="2" s="1" a="1"/>
  <c r="I28" i="2" s="1"/>
  <c r="H27" i="2" a="1"/>
  <c r="H27" i="2" s="1"/>
  <c r="H28" i="2" s="1" a="1"/>
  <c r="H28" i="2" s="1"/>
  <c r="G27" i="2" a="1"/>
  <c r="G27" i="2" s="1"/>
  <c r="G28" i="2" s="1" a="1"/>
  <c r="G28" i="2" s="1"/>
  <c r="F27" i="2" a="1"/>
  <c r="F27" i="2" s="1"/>
  <c r="F29" i="2" s="1" a="1"/>
  <c r="F29" i="2" s="1"/>
  <c r="E27" i="2" a="1"/>
  <c r="E27" i="2" s="1"/>
  <c r="E29" i="2" s="1" a="1"/>
  <c r="E29" i="2" s="1"/>
  <c r="D27" i="2" a="1"/>
  <c r="D27" i="2" s="1"/>
  <c r="D29" i="2" s="1" a="1"/>
  <c r="D29" i="2" s="1"/>
  <c r="P22" i="2" a="1"/>
  <c r="P22" i="2" s="1"/>
  <c r="P23" i="2" s="1" a="1"/>
  <c r="P23" i="2" s="1"/>
  <c r="O22" i="2" a="1"/>
  <c r="O22" i="2" s="1"/>
  <c r="O23" i="2" s="1" a="1"/>
  <c r="O23" i="2" s="1"/>
  <c r="N22" i="2" a="1"/>
  <c r="N22" i="2" s="1"/>
  <c r="M22" i="2" a="1"/>
  <c r="M22" i="2" s="1"/>
  <c r="L22" i="2" a="1"/>
  <c r="L22" i="2" s="1"/>
  <c r="L24" i="2" s="1" a="1"/>
  <c r="L24" i="2" s="1"/>
  <c r="K22" i="2" a="1"/>
  <c r="K22" i="2" s="1"/>
  <c r="J22" i="2" a="1"/>
  <c r="J22" i="2" s="1"/>
  <c r="I22" i="2" a="1"/>
  <c r="I22" i="2" s="1"/>
  <c r="H22" i="2" a="1"/>
  <c r="H22" i="2" s="1"/>
  <c r="H23" i="2" s="1" a="1"/>
  <c r="H23" i="2" s="1"/>
  <c r="G22" i="2" a="1"/>
  <c r="G22" i="2" s="1"/>
  <c r="G23" i="2" s="1" a="1"/>
  <c r="G23" i="2" s="1"/>
  <c r="F22" i="2" a="1"/>
  <c r="F22" i="2" s="1"/>
  <c r="E22" i="2" a="1"/>
  <c r="E22" i="2" s="1"/>
  <c r="D22" i="2" a="1"/>
  <c r="D22" i="2" s="1"/>
  <c r="P17" i="2" a="1"/>
  <c r="P17" i="2" s="1"/>
  <c r="O17" i="2" a="1"/>
  <c r="O17" i="2" s="1"/>
  <c r="N17" i="2" a="1"/>
  <c r="N17" i="2" s="1"/>
  <c r="M17" i="2" a="1"/>
  <c r="M17" i="2" s="1"/>
  <c r="L17" i="2" a="1"/>
  <c r="L17" i="2" s="1"/>
  <c r="K17" i="2" a="1"/>
  <c r="K17" i="2" s="1"/>
  <c r="J17" i="2" a="1"/>
  <c r="J17" i="2" s="1"/>
  <c r="I17" i="2" a="1"/>
  <c r="I17" i="2" s="1"/>
  <c r="H17" i="2" a="1"/>
  <c r="H17" i="2" s="1"/>
  <c r="G17" i="2" a="1"/>
  <c r="G17" i="2" s="1"/>
  <c r="F17" i="2" a="1"/>
  <c r="F17" i="2" s="1"/>
  <c r="E17" i="2" a="1"/>
  <c r="E17" i="2" s="1"/>
  <c r="D17" i="2" a="1"/>
  <c r="D17" i="2" s="1"/>
  <c r="P12" i="2" a="1"/>
  <c r="P12" i="2" s="1"/>
  <c r="O12" i="2" a="1"/>
  <c r="O12" i="2" s="1"/>
  <c r="N12" i="2" a="1"/>
  <c r="N12" i="2" s="1"/>
  <c r="M12" i="2" a="1"/>
  <c r="M12" i="2" s="1"/>
  <c r="L12" i="2" a="1"/>
  <c r="L12" i="2" s="1"/>
  <c r="K12" i="2" a="1"/>
  <c r="K12" i="2" s="1"/>
  <c r="J12" i="2" a="1"/>
  <c r="J12" i="2" s="1"/>
  <c r="I12" i="2" a="1"/>
  <c r="I12" i="2" s="1"/>
  <c r="H12" i="2" a="1"/>
  <c r="H12" i="2" s="1"/>
  <c r="G12" i="2" a="1"/>
  <c r="G12" i="2" s="1"/>
  <c r="F12" i="2" a="1"/>
  <c r="F12" i="2" s="1"/>
  <c r="E12" i="2" a="1"/>
  <c r="E12" i="2" s="1"/>
  <c r="D12" i="2" a="1"/>
  <c r="D12" i="2" s="1"/>
  <c r="P7" i="2" a="1"/>
  <c r="P7"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5" i="2" a="1"/>
  <c r="P5" i="2" s="1"/>
  <c r="O5" i="2" a="1"/>
  <c r="O5" i="2" s="1"/>
  <c r="N5" i="2" a="1"/>
  <c r="N5" i="2" s="1"/>
  <c r="M5" i="2" a="1"/>
  <c r="M5" i="2" s="1"/>
  <c r="L5" i="2" a="1"/>
  <c r="L5" i="2" s="1"/>
  <c r="K5" i="2" a="1"/>
  <c r="K5" i="2" s="1"/>
  <c r="J5" i="2" a="1"/>
  <c r="J5" i="2" s="1"/>
  <c r="I5" i="2" a="1"/>
  <c r="I5" i="2" s="1"/>
  <c r="H5" i="2" a="1"/>
  <c r="H5" i="2" s="1"/>
  <c r="G5" i="2" a="1"/>
  <c r="G5" i="2" s="1"/>
  <c r="F5" i="2" a="1"/>
  <c r="F5" i="2" s="1"/>
  <c r="E5" i="2" a="1"/>
  <c r="E5" i="2" s="1"/>
  <c r="D5" i="2" a="1"/>
  <c r="D5" i="2" s="1"/>
  <c r="P41" i="2" l="1" a="1"/>
  <c r="P41" i="2" s="1"/>
  <c r="G46" i="2" a="1"/>
  <c r="G46" i="2" s="1"/>
  <c r="H42" i="2" a="1"/>
  <c r="H42" i="2" s="1"/>
  <c r="N46" i="2" a="1"/>
  <c r="N46" i="2" s="1"/>
  <c r="J61" i="2" a="1"/>
  <c r="J61" i="2" s="1"/>
  <c r="P56" i="2" a="1"/>
  <c r="P56" i="2" s="1"/>
  <c r="L61" i="2" a="1"/>
  <c r="L61" i="2" s="1"/>
  <c r="E33" i="2" a="1"/>
  <c r="E33" i="2" s="1"/>
  <c r="D57" i="2" a="1"/>
  <c r="D57" i="2" s="1"/>
  <c r="D62" i="2" a="1"/>
  <c r="D62" i="2" s="1"/>
  <c r="D28" i="2" a="1"/>
  <c r="D28" i="2" s="1"/>
  <c r="G33" i="2" a="1"/>
  <c r="G33" i="2" s="1"/>
  <c r="N41" i="2" a="1"/>
  <c r="N41" i="2" s="1"/>
  <c r="K52" i="2" a="1"/>
  <c r="K52" i="2" s="1"/>
  <c r="N29" i="2" a="1"/>
  <c r="N29" i="2" s="1"/>
  <c r="M33" i="2" a="1"/>
  <c r="M33" i="2" s="1"/>
  <c r="O33" i="2" a="1"/>
  <c r="O33" i="2" s="1"/>
  <c r="K24" i="2" a="1"/>
  <c r="K24" i="2" s="1"/>
  <c r="K23" i="2" a="1"/>
  <c r="K23" i="2" s="1"/>
  <c r="G29" i="2" a="1"/>
  <c r="G29" i="2" s="1"/>
  <c r="J52" i="2" a="1"/>
  <c r="J52" i="2" s="1"/>
  <c r="O29" i="2" a="1"/>
  <c r="O29" i="2" s="1"/>
  <c r="I42" i="2" a="1"/>
  <c r="I42" i="2" s="1"/>
  <c r="I46" i="2" a="1"/>
  <c r="I46" i="2" s="1"/>
  <c r="K57" i="2" a="1"/>
  <c r="K57" i="2" s="1"/>
  <c r="L57" i="2" a="1"/>
  <c r="L57" i="2" s="1"/>
  <c r="F28" i="2" a="1"/>
  <c r="F28" i="2" s="1"/>
  <c r="O46" i="2" a="1"/>
  <c r="O46" i="2" s="1"/>
  <c r="H51" i="2" a="1"/>
  <c r="H51" i="2" s="1"/>
  <c r="E62" i="2" a="1"/>
  <c r="E62" i="2" s="1"/>
  <c r="E66" i="2" a="1"/>
  <c r="E66" i="2" s="1"/>
  <c r="L28" i="2" a="1"/>
  <c r="L28" i="2" s="1"/>
  <c r="H34" i="2" a="1"/>
  <c r="H34" i="2" s="1"/>
  <c r="F41" i="2" a="1"/>
  <c r="F41" i="2" s="1"/>
  <c r="K66" i="2" a="1"/>
  <c r="K66" i="2" s="1"/>
  <c r="J47" i="2" a="1"/>
  <c r="J47" i="2" s="1"/>
  <c r="O51" i="2" a="1"/>
  <c r="O51" i="2" s="1"/>
  <c r="M62" i="2" a="1"/>
  <c r="M62" i="2" s="1"/>
  <c r="M66" i="2" a="1"/>
  <c r="M66" i="2" s="1"/>
  <c r="P34" i="2" a="1"/>
  <c r="P34" i="2" s="1"/>
  <c r="P51" i="2" a="1"/>
  <c r="P51" i="2" s="1"/>
  <c r="I56" i="2" a="1"/>
  <c r="I56" i="2" s="1"/>
  <c r="F67" i="2" a="1"/>
  <c r="F67" i="2" s="1"/>
  <c r="H9" i="2" a="1"/>
  <c r="H9" i="2" s="1"/>
  <c r="H8" i="2" a="1"/>
  <c r="H8" i="2" s="1"/>
  <c r="P9" i="2" a="1"/>
  <c r="P9" i="2" s="1"/>
  <c r="P8" i="2" a="1"/>
  <c r="P8" i="2" s="1"/>
  <c r="K14" i="2" a="1"/>
  <c r="K14" i="2" s="1"/>
  <c r="K13" i="2" a="1"/>
  <c r="K13" i="2" s="1"/>
  <c r="F19" i="2" a="1"/>
  <c r="F19" i="2" s="1"/>
  <c r="F18" i="2" a="1"/>
  <c r="F18" i="2" s="1"/>
  <c r="N19" i="2" a="1"/>
  <c r="N19" i="2" s="1"/>
  <c r="N18" i="2" a="1"/>
  <c r="N18" i="2" s="1"/>
  <c r="M24" i="2" a="1"/>
  <c r="M24" i="2" s="1"/>
  <c r="M23" i="2" a="1"/>
  <c r="M23" i="2" s="1"/>
  <c r="G8" i="2" a="1"/>
  <c r="G8" i="2" s="1"/>
  <c r="G9" i="2" a="1"/>
  <c r="G9" i="2" s="1"/>
  <c r="O8" i="2" a="1"/>
  <c r="O8" i="2" s="1"/>
  <c r="O9" i="2" a="1"/>
  <c r="O9" i="2" s="1"/>
  <c r="J14" i="2" a="1"/>
  <c r="J14" i="2" s="1"/>
  <c r="J13" i="2" a="1"/>
  <c r="J13" i="2" s="1"/>
  <c r="E19" i="2" a="1"/>
  <c r="E19" i="2" s="1"/>
  <c r="E18" i="2" a="1"/>
  <c r="E18" i="2" s="1"/>
  <c r="M18" i="2" a="1"/>
  <c r="M18" i="2" s="1"/>
  <c r="M19" i="2" a="1"/>
  <c r="M19" i="2" s="1"/>
  <c r="N24" i="2" a="1"/>
  <c r="N24" i="2" s="1"/>
  <c r="N23" i="2" a="1"/>
  <c r="N23" i="2" s="1"/>
  <c r="J8" i="2" a="1"/>
  <c r="J8" i="2" s="1"/>
  <c r="J9" i="2" a="1"/>
  <c r="J9" i="2" s="1"/>
  <c r="E14" i="2" a="1"/>
  <c r="E14" i="2" s="1"/>
  <c r="E13" i="2" a="1"/>
  <c r="E13" i="2" s="1"/>
  <c r="M14" i="2" a="1"/>
  <c r="M14" i="2" s="1"/>
  <c r="M13" i="2" a="1"/>
  <c r="M13" i="2" s="1"/>
  <c r="H19" i="2" a="1"/>
  <c r="H19" i="2" s="1"/>
  <c r="H18" i="2" a="1"/>
  <c r="H18" i="2" s="1"/>
  <c r="P19" i="2" a="1"/>
  <c r="P19" i="2" s="1"/>
  <c r="P18" i="2" a="1"/>
  <c r="P18" i="2" s="1"/>
  <c r="I23" i="2" a="1"/>
  <c r="I23" i="2" s="1"/>
  <c r="I24" i="2" a="1"/>
  <c r="I24" i="2" s="1"/>
  <c r="K8" i="2" a="1"/>
  <c r="K8" i="2" s="1"/>
  <c r="K9" i="2" a="1"/>
  <c r="K9" i="2" s="1"/>
  <c r="F14" i="2" a="1"/>
  <c r="F14" i="2" s="1"/>
  <c r="F13" i="2" a="1"/>
  <c r="F13" i="2" s="1"/>
  <c r="N14" i="2" a="1"/>
  <c r="N14" i="2" s="1"/>
  <c r="N13" i="2" a="1"/>
  <c r="N13" i="2" s="1"/>
  <c r="I18" i="2" a="1"/>
  <c r="I18" i="2" s="1"/>
  <c r="I19" i="2" a="1"/>
  <c r="I19" i="2" s="1"/>
  <c r="D24" i="2" a="1"/>
  <c r="D24" i="2" s="1"/>
  <c r="D23" i="2" a="1"/>
  <c r="D23" i="2" s="1"/>
  <c r="J23" i="2" a="1"/>
  <c r="J23" i="2" s="1"/>
  <c r="J24" i="2" a="1"/>
  <c r="J24" i="2" s="1"/>
  <c r="D9" i="2" a="1"/>
  <c r="D9" i="2" s="1"/>
  <c r="D8" i="2" a="1"/>
  <c r="D8" i="2" s="1"/>
  <c r="L9" i="2" a="1"/>
  <c r="L9" i="2" s="1"/>
  <c r="L8" i="2" a="1"/>
  <c r="L8" i="2" s="1"/>
  <c r="G13" i="2" a="1"/>
  <c r="G13" i="2" s="1"/>
  <c r="G14" i="2" a="1"/>
  <c r="G14" i="2" s="1"/>
  <c r="O13" i="2" a="1"/>
  <c r="O13" i="2" s="1"/>
  <c r="O14" i="2" a="1"/>
  <c r="O14" i="2" s="1"/>
  <c r="J19" i="2" a="1"/>
  <c r="J19" i="2" s="1"/>
  <c r="J18" i="2" a="1"/>
  <c r="J18" i="2" s="1"/>
  <c r="E24" i="2" a="1"/>
  <c r="E24" i="2" s="1"/>
  <c r="E23" i="2" a="1"/>
  <c r="E23" i="2" s="1"/>
  <c r="I9" i="2" a="1"/>
  <c r="I9" i="2" s="1"/>
  <c r="I8" i="2" a="1"/>
  <c r="I8" i="2" s="1"/>
  <c r="D13" i="2" a="1"/>
  <c r="D13" i="2" s="1"/>
  <c r="D14" i="2" a="1"/>
  <c r="D14" i="2" s="1"/>
  <c r="L13" i="2" a="1"/>
  <c r="L13" i="2" s="1"/>
  <c r="L14" i="2" a="1"/>
  <c r="L14" i="2" s="1"/>
  <c r="G19" i="2" a="1"/>
  <c r="G19" i="2" s="1"/>
  <c r="G18" i="2" a="1"/>
  <c r="G18" i="2" s="1"/>
  <c r="O19" i="2" a="1"/>
  <c r="O19" i="2" s="1"/>
  <c r="O18" i="2" a="1"/>
  <c r="O18" i="2" s="1"/>
  <c r="E9" i="2" a="1"/>
  <c r="E9" i="2" s="1"/>
  <c r="E8" i="2" a="1"/>
  <c r="E8" i="2" s="1"/>
  <c r="M9" i="2" a="1"/>
  <c r="M9" i="2" s="1"/>
  <c r="M8" i="2" a="1"/>
  <c r="M8" i="2" s="1"/>
  <c r="H13" i="2" a="1"/>
  <c r="H13" i="2" s="1"/>
  <c r="H14" i="2" a="1"/>
  <c r="H14" i="2" s="1"/>
  <c r="P13" i="2" a="1"/>
  <c r="P13" i="2" s="1"/>
  <c r="P14" i="2" a="1"/>
  <c r="P14" i="2" s="1"/>
  <c r="K19" i="2" a="1"/>
  <c r="K19" i="2" s="1"/>
  <c r="K18" i="2" a="1"/>
  <c r="K18" i="2" s="1"/>
  <c r="F24" i="2" a="1"/>
  <c r="F24" i="2" s="1"/>
  <c r="F23" i="2" a="1"/>
  <c r="F23" i="2" s="1"/>
  <c r="F8" i="2" a="1"/>
  <c r="F8" i="2" s="1"/>
  <c r="F9" i="2" a="1"/>
  <c r="F9" i="2" s="1"/>
  <c r="N8" i="2" a="1"/>
  <c r="N8" i="2" s="1"/>
  <c r="N9" i="2" a="1"/>
  <c r="N9" i="2" s="1"/>
  <c r="I14" i="2" a="1"/>
  <c r="I14" i="2" s="1"/>
  <c r="I13" i="2" a="1"/>
  <c r="I13" i="2" s="1"/>
  <c r="D19" i="2" a="1"/>
  <c r="D19" i="2" s="1"/>
  <c r="D18" i="2" a="1"/>
  <c r="D18" i="2" s="1"/>
  <c r="L19" i="2" a="1"/>
  <c r="L19" i="2" s="1"/>
  <c r="L18" i="2" a="1"/>
  <c r="L18" i="2" s="1"/>
  <c r="L23" i="2" a="1"/>
  <c r="L23" i="2" s="1"/>
  <c r="G24" i="2" a="1"/>
  <c r="G24" i="2" s="1"/>
  <c r="O24" i="2" a="1"/>
  <c r="O24" i="2" s="1"/>
  <c r="E28" i="2" a="1"/>
  <c r="E28" i="2" s="1"/>
  <c r="M28" i="2" a="1"/>
  <c r="M28" i="2" s="1"/>
  <c r="H29" i="2" a="1"/>
  <c r="H29" i="2" s="1"/>
  <c r="P29" i="2" a="1"/>
  <c r="P29" i="2" s="1"/>
  <c r="F33" i="2" a="1"/>
  <c r="F33" i="2" s="1"/>
  <c r="N33" i="2" a="1"/>
  <c r="N33" i="2" s="1"/>
  <c r="I34" i="2" a="1"/>
  <c r="I34" i="2" s="1"/>
  <c r="G41" i="2" a="1"/>
  <c r="G41" i="2" s="1"/>
  <c r="O41" i="2" a="1"/>
  <c r="O41" i="2" s="1"/>
  <c r="J42" i="2" a="1"/>
  <c r="J42" i="2" s="1"/>
  <c r="H46" i="2" a="1"/>
  <c r="H46" i="2" s="1"/>
  <c r="P46" i="2" a="1"/>
  <c r="P46" i="2" s="1"/>
  <c r="K47" i="2" a="1"/>
  <c r="K47" i="2" s="1"/>
  <c r="I51" i="2" a="1"/>
  <c r="I51" i="2" s="1"/>
  <c r="D52" i="2" a="1"/>
  <c r="D52" i="2" s="1"/>
  <c r="L52" i="2" a="1"/>
  <c r="L52" i="2" s="1"/>
  <c r="J56" i="2" a="1"/>
  <c r="J56" i="2" s="1"/>
  <c r="E57" i="2" a="1"/>
  <c r="E57" i="2" s="1"/>
  <c r="M57" i="2" a="1"/>
  <c r="M57" i="2" s="1"/>
  <c r="K61" i="2" a="1"/>
  <c r="K61" i="2" s="1"/>
  <c r="F62" i="2" a="1"/>
  <c r="F62" i="2" s="1"/>
  <c r="N62" i="2" a="1"/>
  <c r="N62" i="2" s="1"/>
  <c r="D66" i="2" a="1"/>
  <c r="D66" i="2" s="1"/>
  <c r="L66" i="2" a="1"/>
  <c r="L66" i="2" s="1"/>
  <c r="G67" i="2" a="1"/>
  <c r="G67" i="2" s="1"/>
  <c r="H24" i="2" a="1"/>
  <c r="H24" i="2" s="1"/>
  <c r="P24" i="2" a="1"/>
  <c r="P24" i="2" s="1"/>
  <c r="I29" i="2" a="1"/>
  <c r="I29" i="2" s="1"/>
  <c r="J34" i="2" a="1"/>
  <c r="J34" i="2" s="1"/>
  <c r="K42" i="2" a="1"/>
  <c r="K42" i="2" s="1"/>
  <c r="D47" i="2" a="1"/>
  <c r="D47" i="2" s="1"/>
  <c r="L47" i="2" a="1"/>
  <c r="L47" i="2" s="1"/>
  <c r="E52" i="2" a="1"/>
  <c r="E52" i="2" s="1"/>
  <c r="M52" i="2" a="1"/>
  <c r="M52" i="2" s="1"/>
  <c r="F57" i="2" a="1"/>
  <c r="F57" i="2" s="1"/>
  <c r="N57" i="2" a="1"/>
  <c r="N57" i="2" s="1"/>
  <c r="G62" i="2" a="1"/>
  <c r="G62" i="2" s="1"/>
  <c r="O62" i="2" a="1"/>
  <c r="O62" i="2" s="1"/>
  <c r="H67" i="2" a="1"/>
  <c r="H67" i="2" s="1"/>
  <c r="J29" i="2" a="1"/>
  <c r="J29" i="2" s="1"/>
  <c r="K34" i="2" a="1"/>
  <c r="K34" i="2" s="1"/>
  <c r="D42" i="2" a="1"/>
  <c r="D42" i="2" s="1"/>
  <c r="L42" i="2" a="1"/>
  <c r="L42" i="2" s="1"/>
  <c r="E47" i="2" a="1"/>
  <c r="E47" i="2" s="1"/>
  <c r="M47" i="2" a="1"/>
  <c r="M47" i="2" s="1"/>
  <c r="F52" i="2" a="1"/>
  <c r="F52" i="2" s="1"/>
  <c r="N52" i="2" a="1"/>
  <c r="N52" i="2" s="1"/>
  <c r="G57" i="2" a="1"/>
  <c r="G57" i="2" s="1"/>
  <c r="O57" i="2" a="1"/>
  <c r="O57" i="2" s="1"/>
  <c r="H62" i="2" a="1"/>
  <c r="H62" i="2" s="1"/>
  <c r="P62" i="2" a="1"/>
  <c r="P62" i="2" s="1"/>
  <c r="N66" i="2" a="1"/>
  <c r="N66" i="2" s="1"/>
  <c r="I67" i="2" a="1"/>
  <c r="I67" i="2" s="1"/>
  <c r="K29" i="2" a="1"/>
  <c r="K29" i="2" s="1"/>
  <c r="D34" i="2" a="1"/>
  <c r="D34" i="2" s="1"/>
  <c r="L34" i="2" a="1"/>
  <c r="L34" i="2" s="1"/>
  <c r="E42" i="2" a="1"/>
  <c r="E42" i="2" s="1"/>
  <c r="M42" i="2" a="1"/>
  <c r="M42" i="2" s="1"/>
  <c r="F47" i="2" a="1"/>
  <c r="F47" i="2" s="1"/>
  <c r="G52" i="2" a="1"/>
  <c r="G52" i="2" s="1"/>
  <c r="H57" i="2" a="1"/>
  <c r="H57" i="2" s="1"/>
  <c r="I62" i="2" a="1"/>
  <c r="I62" i="2" s="1"/>
  <c r="O66" i="2" a="1"/>
  <c r="O66" i="2" s="1"/>
  <c r="J67" i="2" a="1"/>
  <c r="J67" i="2" s="1"/>
  <c r="P66" i="2" a="1"/>
  <c r="P66" i="2" s="1"/>
  <c r="D39" i="2"/>
  <c r="E39" i="2"/>
  <c r="F39" i="2"/>
  <c r="G39" i="2"/>
  <c r="H39" i="2"/>
  <c r="I39" i="2"/>
  <c r="J39" i="2"/>
  <c r="K39" i="2"/>
  <c r="L39" i="2"/>
  <c r="M39" i="2"/>
  <c r="N39" i="2"/>
  <c r="O39" i="2"/>
  <c r="D29" i="5" l="1"/>
  <c r="F29" i="5"/>
  <c r="H29" i="5"/>
  <c r="J29" i="5"/>
  <c r="K29" i="5"/>
  <c r="L29" i="5"/>
  <c r="N29" i="5"/>
  <c r="P29" i="5"/>
  <c r="O11" i="5"/>
  <c r="D7" i="5"/>
  <c r="P39" i="2"/>
  <c r="M6" i="5"/>
  <c r="L7" i="5"/>
  <c r="K6" i="5"/>
  <c r="J6" i="5"/>
  <c r="I7" i="5"/>
  <c r="H7" i="5"/>
  <c r="G7" i="5"/>
  <c r="F7" i="5"/>
  <c r="E6" i="5"/>
  <c r="N6" i="5"/>
  <c r="P7" i="5"/>
  <c r="O6" i="5"/>
  <c r="D39" i="5" l="1"/>
  <c r="L11" i="5"/>
  <c r="H11" i="5"/>
  <c r="D11" i="5"/>
  <c r="N11" i="5"/>
  <c r="J11" i="5"/>
  <c r="F11" i="5"/>
  <c r="M11" i="5"/>
  <c r="I11" i="5"/>
  <c r="E11" i="5"/>
  <c r="M39" i="5"/>
  <c r="I39" i="5"/>
  <c r="E39" i="5"/>
  <c r="H16" i="5"/>
  <c r="L34" i="5"/>
  <c r="H34" i="5"/>
  <c r="D34" i="5"/>
  <c r="L39" i="5"/>
  <c r="H39" i="5"/>
  <c r="P40" i="5"/>
  <c r="N39" i="5"/>
  <c r="J39" i="5"/>
  <c r="F39" i="5"/>
  <c r="O34" i="5"/>
  <c r="K34" i="5"/>
  <c r="G34" i="5"/>
  <c r="N34" i="5"/>
  <c r="J34" i="5"/>
  <c r="F34" i="5"/>
  <c r="E16" i="5"/>
  <c r="M34" i="5"/>
  <c r="I34" i="5"/>
  <c r="E34" i="5"/>
  <c r="O39" i="5"/>
  <c r="K39" i="5"/>
  <c r="G39" i="5"/>
  <c r="P11" i="5"/>
  <c r="P35" i="5"/>
  <c r="O5" i="5"/>
  <c r="K5" i="5"/>
  <c r="G5" i="5"/>
  <c r="N5" i="5"/>
  <c r="J5" i="5"/>
  <c r="F5" i="5"/>
  <c r="M5" i="5"/>
  <c r="I5" i="5"/>
  <c r="E5" i="5"/>
  <c r="P5" i="5"/>
  <c r="L5" i="5"/>
  <c r="H5" i="5"/>
  <c r="D5" i="5"/>
  <c r="P34" i="5"/>
  <c r="O29" i="5"/>
  <c r="O30" i="5"/>
  <c r="M29" i="5"/>
  <c r="M30" i="5"/>
  <c r="I29" i="5"/>
  <c r="I30" i="5"/>
  <c r="E29" i="5"/>
  <c r="E30" i="5"/>
  <c r="G29" i="5"/>
  <c r="G30" i="5"/>
  <c r="P30" i="5"/>
  <c r="L30" i="5"/>
  <c r="H30" i="5"/>
  <c r="D30" i="5"/>
  <c r="K30" i="5"/>
  <c r="N30" i="5"/>
  <c r="J30" i="5"/>
  <c r="F30" i="5"/>
  <c r="E12" i="5"/>
  <c r="F12" i="5"/>
  <c r="D12" i="5"/>
  <c r="K11" i="5"/>
  <c r="G11" i="5"/>
  <c r="N16" i="5"/>
  <c r="D16" i="5"/>
  <c r="K16" i="5"/>
  <c r="O12" i="5"/>
  <c r="K12" i="5"/>
  <c r="G12" i="5"/>
  <c r="M16" i="5"/>
  <c r="J16" i="5"/>
  <c r="L16" i="5"/>
  <c r="I16" i="5"/>
  <c r="F16" i="5"/>
  <c r="P17" i="5"/>
  <c r="O17" i="5"/>
  <c r="G17" i="5"/>
  <c r="P6" i="5"/>
  <c r="O7" i="5"/>
  <c r="L6" i="5"/>
  <c r="G6" i="5"/>
  <c r="D6" i="5"/>
  <c r="K7" i="5"/>
  <c r="I6" i="5"/>
  <c r="F6" i="5"/>
  <c r="N7" i="5"/>
  <c r="J7" i="5"/>
  <c r="H6" i="5"/>
  <c r="M7" i="5"/>
  <c r="E7" i="5"/>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<sst xmlns="http://schemas.openxmlformats.org/spreadsheetml/2006/main" count="534" uniqueCount="89">
  <si>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</si>
  <si>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</si>
  <si>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</si>
  <si>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</si>
  <si>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</si>
  <si>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</si>
  <si>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</si>
  <si>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</si>
  <si>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</si>
  <si>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</si>
  <si>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</si>
  <si>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</si>
  <si>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</si>
  <si>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</si>
  <si>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</si>
  <si>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</si>
  <si>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</si>
  <si>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</si>
  <si>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</si>
  <si>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</si>
  <si>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</si>
  <si>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</si>
  <si>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</si>
  <si>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</si>
  <si>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</si>
  <si>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</si>
  <si>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</si>
  <si>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</si>
  <si>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</si>
  <si>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</si>
  <si>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</si>
  <si>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</si>
  <si>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</si>
  <si>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</si>
  <si>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</si>
  <si>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</si>
  <si>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</si>
  <si>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</si>
  <si>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</si>
  <si>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</si>
  <si>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</si>
  <si>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</si>
  <si>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</si>
  <si>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</si>
  <si>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</si>
  <si>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</si>
  <si>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</si>
  <si>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</si>
  <si>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</si>
  <si>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</si>
  <si>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</si>
  <si>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</si>
  <si>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</si>
  <si>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</si>
  <si>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</si>
  <si>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</si>
  <si>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</si>
  <si>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</si>
  <si>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</si>
  <si>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</si>
  <si>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</si>
  <si>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</si>
  <si>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</si>
  <si>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</si>
  <si>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</si>
  <si>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</si>
  <si>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</si>
  <si>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</si>
  <si>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</si>
  <si>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</si>
  <si>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</si>
  <si>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</si>
  <si>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</si>
  <si>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</si>
  <si>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</si>
  <si>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</si>
  <si>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</si>
  <si>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</si>
  <si>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</si>
  <si>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</si>
  <si>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</si>
  <si>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</si>
  <si>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</si>
  <si>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</si>
  <si>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</si>
  <si>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</si>
  <si>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</si>
  <si>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</si>
  <si>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t xml:space="preserve">• Ligera reducción de la actividad promocional de leche líquida durante febrero de 2024, que pasa de un 2,3 % a un 2,0 %.
Esta reducción de la promoción de leche se debe a una menor actividad promocional de las marcas de distribuidor, que pasan de destinar un 1,2 % a un 0,7 %. Si bien, las marcas de fabricante aumentan la proporción de litros que destinan a la promoción, de un 5,8 % a un 6,8 %. Sin embargo, ese aumento no es suficiente como para hacer crecer la actividad promocional de leche líquida. 
Si tenemos en cuenta las diferentes plataformas de distribución, la reducción de la actividad promocional se explica por el supermercado y el discount, que reducen la promoción de un 1,7 % a un 1,5 % y de un 4,5 % a un 2,5 % respectivamente. Si bien, los hipermercados aumentan la promoción de un 2,1 % a un 3,2 % aunque es un aumento no suficiente como para hacer crecer la actividad promocional de leche líquida. 
• La actividad promocional de derivados lácteos durante febrero de 2024 crece de un 3,6 % a un 3,8 %, debido a una mayor promoción de las marcas de distribuidor, que aumentan la actividad promocional de un 2,2 % a un 2,6 %. Si bien, las marcas de fabricante reducen la promoción de un 9,2 % a un 8,8 %, aunque esta reducción no es suficiente como para hacer que la actividad promocional de derivados lacteos se contraiga.
En cuanto a las plataformas de distribución, el aumento de la promoción viene explicado por el hipermercado y por el discount que aumentan la promoción de un 6,9 % a un 8,9 % y de un 5,7 % a un 6,6 % respectivamente. Si bien, los supermercados reducen ligeramente la promoción de un 2,2 % a un 1,7 %.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</si>
</sst>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A]mmmm\-yy;@"/>
  </numFmts>
  <fonts count="24"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name val="Calibri"/>
      <family val="2"/>
    </font>
    <font>
      <sz val="1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s>
  <borders count="14">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59">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5" fillId="6" borderId="0" xfId="0" applyFont="1" applyFill="1" applyAlignment="1">
      <alignment vertical="center"/>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0" xfId="0" applyFont="1" applyFill="1" applyBorder="1"/>
    <xf numFmtId="164" fontId="3" fillId="0" borderId="10"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12" fillId="0" borderId="0" xfId="0" applyFont="1" applyAlignment="1" applyProtection="1">
      <alignment horizontal="left" vertical="center" indent="3"/>
      <protection locked="0"/>
    </xf>
    <xf numFmtId="0" fontId="0" fillId="0" borderId="0" xfId="0" applyProtection="1">
      <protection locked="0"/>
    </xf>
    <xf numFmtId="0" fontId="11" fillId="0" borderId="0" xfId="0" applyFont="1" applyProtection="1">
      <protection locked="0"/>
    </xf>
    <xf numFmtId="0" fontId="16" fillId="0" borderId="0" xfId="0" applyFont="1" applyAlignment="1" applyProtection="1">
      <alignment horizontal="left" vertical="center" indent="3"/>
      <protection locked="0"/>
    </xf>
    <xf numFmtId="0" fontId="14" fillId="0" borderId="0" xfId="0" applyFont="1" applyProtection="1">
      <protection locked="0"/>
    </xf>
    <xf numFmtId="0" fontId="16" fillId="0" borderId="0" xfId="0" applyFont="1" applyAlignment="1" applyProtection="1">
      <alignment horizontal="left" vertical="center" indent="1"/>
      <protection locked="0"/>
    </xf>
    <xf numFmtId="0" fontId="12" fillId="0" borderId="0" xfId="0" applyFont="1" applyAlignment="1" applyProtection="1">
      <alignment horizontal="left" vertical="center" indent="6"/>
      <protection locked="0"/>
    </xf>
    <xf numFmtId="0" fontId="17" fillId="0" borderId="3" xfId="0" applyFont="1" applyBorder="1" applyAlignment="1">
      <alignment horizontal="left" vertical="center" wrapText="1" indent="1"/>
    </xf>
    <xf numFmtId="0" fontId="17" fillId="0" borderId="4" xfId="0" applyFont="1" applyBorder="1" applyAlignment="1">
      <alignment horizontal="left" vertical="center" wrapText="1" indent="1"/>
    </xf>
    <xf numFmtId="0" fontId="17" fillId="0" borderId="5" xfId="0" applyFont="1" applyBorder="1" applyAlignment="1">
      <alignment horizontal="left" vertical="center" wrapText="1" indent="1"/>
    </xf>
    <xf numFmtId="0" fontId="17" fillId="0" borderId="6"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7" xfId="0" applyFont="1" applyBorder="1" applyAlignment="1">
      <alignment horizontal="left" vertical="center" wrapText="1" indent="1"/>
    </xf>
    <xf numFmtId="0" fontId="17" fillId="0" borderId="8"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9" xfId="0" applyFont="1" applyBorder="1" applyAlignment="1">
      <alignment horizontal="left" vertical="center" wrapText="1" indent="1"/>
    </xf>
    <xf numFmtId="0" fontId="22" fillId="0" borderId="11" xfId="0" applyFont="1" applyBorder="1" applyAlignment="1">
      <alignment horizontal="left" vertical="center" wrapText="1"/>
    </xf>
    <xf numFmtId="0" fontId="23" fillId="0" borderId="12" xfId="0" applyFont="1" applyBorder="1" applyAlignment="1">
      <alignment horizontal="left" vertical="center"/>
    </xf>
    <xf numFmtId="0" fontId="23" fillId="0" borderId="13" xfId="0" applyFont="1" applyBorder="1" applyAlignment="1">
      <alignment horizontal="left" vertical="center"/>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graficos'!$D$11:$P$11</c:f>
              <c:numCache>
                <c:formatCode>0.0%</c:formatCode>
                <c:ptCount val="13"/>
                <c:pt idx="0">
                  <c:v>0.98756513500710563</c:v>
                </c:pt>
                <c:pt idx="1">
                  <c:v>0.98962508842254193</c:v>
                </c:pt>
                <c:pt idx="2">
                  <c:v>0.989952718676123</c:v>
                </c:pt>
                <c:pt idx="3">
                  <c:v>0.99275103980986334</c:v>
                </c:pt>
                <c:pt idx="4">
                  <c:v>0.98665091553455408</c:v>
                </c:pt>
                <c:pt idx="5">
                  <c:v>0.98898523552847439</c:v>
                </c:pt>
                <c:pt idx="6">
                  <c:v>0.97668942783141033</c:v>
                </c:pt>
                <c:pt idx="7">
                  <c:v>0.98633525739191896</c:v>
                </c:pt>
                <c:pt idx="8">
                  <c:v>0.99213522713933555</c:v>
                </c:pt>
                <c:pt idx="9">
                  <c:v>0.98628209637706643</c:v>
                </c:pt>
                <c:pt idx="10">
                  <c:v>0.99174418604651171</c:v>
                </c:pt>
                <c:pt idx="11">
                  <c:v>0.9892120075046904</c:v>
                </c:pt>
                <c:pt idx="12">
                  <c:v>0.99324324324324331</c:v>
                </c:pt>
              </c:numCache>
            </c:numRef>
          </c:val>
          <c:extLs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graficos'!$D$12:$P$12</c:f>
              <c:numCache>
                <c:formatCode>0.0%</c:formatCode>
                <c:ptCount val="13"/>
                <c:pt idx="0">
                  <c:v>1.2434864992894364E-2</c:v>
                </c:pt>
                <c:pt idx="1">
                  <c:v>1.0374911577458148E-2</c:v>
                </c:pt>
                <c:pt idx="2">
                  <c:v>1.0047281323877069E-2</c:v>
                </c:pt>
                <c:pt idx="3">
                  <c:v>7.2489601901366604E-3</c:v>
                </c:pt>
                <c:pt idx="4">
                  <c:v>1.3349084465445953E-2</c:v>
                </c:pt>
                <c:pt idx="5">
                  <c:v>1.101476447152566E-2</c:v>
                </c:pt>
                <c:pt idx="6">
                  <c:v>2.3310572168589592E-2</c:v>
                </c:pt>
                <c:pt idx="7">
                  <c:v>1.3664742608081044E-2</c:v>
                </c:pt>
                <c:pt idx="8">
                  <c:v>7.8647728606643982E-3</c:v>
                </c:pt>
                <c:pt idx="9">
                  <c:v>1.3717903622933519E-2</c:v>
                </c:pt>
                <c:pt idx="10">
                  <c:v>8.2558139534883723E-3</c:v>
                </c:pt>
                <c:pt idx="11">
                  <c:v>1.0787992495309569E-2</c:v>
                </c:pt>
                <c:pt idx="12">
                  <c:v>6.7567567567567563E-3</c:v>
                </c:pt>
              </c:numCache>
            </c:numRef>
          </c:val>
          <c:extLs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762033032"/>
        <c:axId val="762034992"/>
      </c:barChart>
      <c:dateAx>
        <c:axId val="762033032"/>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762034992"/>
        <c:crosses val="autoZero"/>
        <c:auto val="1"/>
        <c:lblOffset val="100"/>
        <c:baseTimeUnit val="months"/>
      </c:dateAx>
      <c:valAx>
        <c:axId val="762034992"/>
        <c:scaling>
          <c:orientation val="minMax"/>
          <c:max val="1"/>
          <c:min val="0"/>
        </c:scaling>
        <c:delete val="1"/>
        <c:axPos val="l"/>
        <c:numFmt formatCode="0.0%" sourceLinked="1"/>
        <c:majorTickMark val="out"/>
        <c:minorTickMark val="none"/>
        <c:tickLblPos val="nextTo"/>
        <c:crossAx val="7620330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Automático'!$D$23:$P$23</c:f>
              <c:numCache>
                <c:formatCode>0.0%</c:formatCode>
                <c:ptCount val="13"/>
                <c:pt idx="0">
                  <c:v>0.97928277198933855</c:v>
                </c:pt>
                <c:pt idx="1">
                  <c:v>0.97828173746100311</c:v>
                </c:pt>
                <c:pt idx="2">
                  <c:v>0.97073527618583089</c:v>
                </c:pt>
                <c:pt idx="3">
                  <c:v>0.96549607072691546</c:v>
                </c:pt>
                <c:pt idx="4">
                  <c:v>0.96319766024859865</c:v>
                </c:pt>
                <c:pt idx="5">
                  <c:v>0.96991129225605366</c:v>
                </c:pt>
                <c:pt idx="6">
                  <c:v>0.96253260611809344</c:v>
                </c:pt>
                <c:pt idx="7">
                  <c:v>0.96727272727272728</c:v>
                </c:pt>
                <c:pt idx="8">
                  <c:v>0.96625654769155811</c:v>
                </c:pt>
                <c:pt idx="9">
                  <c:v>0.97221885235957772</c:v>
                </c:pt>
                <c:pt idx="10">
                  <c:v>0.96789154477345696</c:v>
                </c:pt>
                <c:pt idx="11">
                  <c:v>0.9703836930455636</c:v>
                </c:pt>
                <c:pt idx="12">
                  <c:v>0.96823319452706724</c:v>
                </c:pt>
              </c:numCache>
            </c:numRef>
          </c:val>
          <c:extLs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Automático'!$D$24:$P$24</c:f>
              <c:numCache>
                <c:formatCode>0.0%</c:formatCode>
                <c:ptCount val="13"/>
                <c:pt idx="0">
                  <c:v>2.07172280106615E-2</c:v>
                </c:pt>
                <c:pt idx="1">
                  <c:v>2.171826253899688E-2</c:v>
                </c:pt>
                <c:pt idx="2">
                  <c:v>2.9264723814169002E-2</c:v>
                </c:pt>
                <c:pt idx="3">
                  <c:v>3.4503929273084481E-2</c:v>
                </c:pt>
                <c:pt idx="4">
                  <c:v>3.680233975140141E-2</c:v>
                </c:pt>
                <c:pt idx="5">
                  <c:v>3.0088707743946293E-2</c:v>
                </c:pt>
                <c:pt idx="6">
                  <c:v>3.746739388190657E-2</c:v>
                </c:pt>
                <c:pt idx="7">
                  <c:v>3.272727272727273E-2</c:v>
                </c:pt>
                <c:pt idx="8">
                  <c:v>3.374345230844196E-2</c:v>
                </c:pt>
                <c:pt idx="9">
                  <c:v>2.7781147640422176E-2</c:v>
                </c:pt>
                <c:pt idx="10">
                  <c:v>3.2108455226542994E-2</c:v>
                </c:pt>
                <c:pt idx="11">
                  <c:v>2.9616306954436452E-2</c:v>
                </c:pt>
                <c:pt idx="12">
                  <c:v>3.1766805472932778E-2</c:v>
                </c:pt>
              </c:numCache>
            </c:numRef>
          </c:val>
          <c:extLs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762540664"/>
        <c:axId val="762546544"/>
      </c:barChart>
      <c:dateAx>
        <c:axId val="762540664"/>
        <c:scaling>
          <c:orientation val="minMax"/>
        </c:scaling>
        <c:delete val="0"/>
        <c:axPos val="b"/>
        <c:numFmt formatCode="[$-C0A]mmmm\-yy;@" sourceLinked="1"/>
        <c:majorTickMark val="out"/>
        <c:minorTickMark val="none"/>
        <c:tickLblPos val="nextTo"/>
        <c:txPr>
          <a:bodyPr/>
          <a:lstStyle/>
          <a:p>
            <a:pPr>
              <a:defRPr sz="900"/>
            </a:pPr>
            <a:endParaRPr lang="es-ES"/>
          </a:p>
        </c:txPr>
        <c:crossAx val="762546544"/>
        <c:crosses val="autoZero"/>
        <c:auto val="1"/>
        <c:lblOffset val="100"/>
        <c:baseTimeUnit val="months"/>
      </c:dateAx>
      <c:valAx>
        <c:axId val="762546544"/>
        <c:scaling>
          <c:orientation val="minMax"/>
          <c:max val="1"/>
          <c:min val="0"/>
        </c:scaling>
        <c:delete val="1"/>
        <c:axPos val="l"/>
        <c:numFmt formatCode="0.0%" sourceLinked="1"/>
        <c:majorTickMark val="out"/>
        <c:minorTickMark val="none"/>
        <c:tickLblPos val="nextTo"/>
        <c:crossAx val="762540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Automático'!$D$28:$P$28</c:f>
              <c:numCache>
                <c:formatCode>0.0%</c:formatCode>
                <c:ptCount val="13"/>
                <c:pt idx="0">
                  <c:v>0.98313082458416889</c:v>
                </c:pt>
                <c:pt idx="1">
                  <c:v>0.98263027295285366</c:v>
                </c:pt>
                <c:pt idx="2">
                  <c:v>0.98471127837233918</c:v>
                </c:pt>
                <c:pt idx="3">
                  <c:v>0.98647205411178351</c:v>
                </c:pt>
                <c:pt idx="4">
                  <c:v>0.98291814946619216</c:v>
                </c:pt>
                <c:pt idx="5">
                  <c:v>0.98620608347087946</c:v>
                </c:pt>
                <c:pt idx="6">
                  <c:v>0.97834484373171027</c:v>
                </c:pt>
                <c:pt idx="7">
                  <c:v>0.97933396315540855</c:v>
                </c:pt>
                <c:pt idx="8">
                  <c:v>0.98648013167176107</c:v>
                </c:pt>
                <c:pt idx="9">
                  <c:v>0.98527004909983629</c:v>
                </c:pt>
                <c:pt idx="10">
                  <c:v>0.98631884057971009</c:v>
                </c:pt>
                <c:pt idx="11">
                  <c:v>0.98813857897827362</c:v>
                </c:pt>
                <c:pt idx="12">
                  <c:v>0.98475788486340721</c:v>
                </c:pt>
              </c:numCache>
            </c:numRef>
          </c:val>
          <c:extLs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Automático'!$D$29:$P$29</c:f>
              <c:numCache>
                <c:formatCode>0.0%</c:formatCode>
                <c:ptCount val="13"/>
                <c:pt idx="0">
                  <c:v>1.6869175415831071E-2</c:v>
                </c:pt>
                <c:pt idx="1">
                  <c:v>1.7369727047146403E-2</c:v>
                </c:pt>
                <c:pt idx="2">
                  <c:v>1.5288721627660826E-2</c:v>
                </c:pt>
                <c:pt idx="3">
                  <c:v>1.3527945888216446E-2</c:v>
                </c:pt>
                <c:pt idx="4">
                  <c:v>1.708185053380783E-2</c:v>
                </c:pt>
                <c:pt idx="5">
                  <c:v>1.3793916529120489E-2</c:v>
                </c:pt>
                <c:pt idx="6">
                  <c:v>2.165515626828983E-2</c:v>
                </c:pt>
                <c:pt idx="7">
                  <c:v>2.0666036844591402E-2</c:v>
                </c:pt>
                <c:pt idx="8">
                  <c:v>1.3519868328238888E-2</c:v>
                </c:pt>
                <c:pt idx="9">
                  <c:v>1.4729950900163664E-2</c:v>
                </c:pt>
                <c:pt idx="10">
                  <c:v>1.3681159420289855E-2</c:v>
                </c:pt>
                <c:pt idx="11">
                  <c:v>1.1861421021726364E-2</c:v>
                </c:pt>
                <c:pt idx="12">
                  <c:v>1.5242115136592804E-2</c:v>
                </c:pt>
              </c:numCache>
            </c:numRef>
          </c:val>
          <c:extLs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762544192"/>
        <c:axId val="762544584"/>
      </c:barChart>
      <c:dateAx>
        <c:axId val="762544192"/>
        <c:scaling>
          <c:orientation val="minMax"/>
        </c:scaling>
        <c:delete val="0"/>
        <c:axPos val="b"/>
        <c:numFmt formatCode="[$-C0A]mmmm\-yy;@" sourceLinked="1"/>
        <c:majorTickMark val="out"/>
        <c:minorTickMark val="none"/>
        <c:tickLblPos val="nextTo"/>
        <c:txPr>
          <a:bodyPr/>
          <a:lstStyle/>
          <a:p>
            <a:pPr>
              <a:defRPr sz="900"/>
            </a:pPr>
            <a:endParaRPr lang="es-ES"/>
          </a:p>
        </c:txPr>
        <c:crossAx val="762544584"/>
        <c:crosses val="autoZero"/>
        <c:auto val="1"/>
        <c:lblOffset val="100"/>
        <c:baseTimeUnit val="months"/>
      </c:dateAx>
      <c:valAx>
        <c:axId val="762544584"/>
        <c:scaling>
          <c:orientation val="minMax"/>
          <c:max val="1"/>
          <c:min val="0"/>
        </c:scaling>
        <c:delete val="1"/>
        <c:axPos val="l"/>
        <c:numFmt formatCode="0.0%" sourceLinked="1"/>
        <c:majorTickMark val="out"/>
        <c:minorTickMark val="none"/>
        <c:tickLblPos val="nextTo"/>
        <c:crossAx val="7625441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Automático'!$D$33:$P$33</c:f>
              <c:numCache>
                <c:formatCode>0.0%</c:formatCode>
                <c:ptCount val="13"/>
                <c:pt idx="0">
                  <c:v>0.95464285714285713</c:v>
                </c:pt>
                <c:pt idx="1">
                  <c:v>0.9692877629063098</c:v>
                </c:pt>
                <c:pt idx="2">
                  <c:v>0.96933990621618371</c:v>
                </c:pt>
                <c:pt idx="3">
                  <c:v>0.97588787266896304</c:v>
                </c:pt>
                <c:pt idx="4">
                  <c:v>0.95487747408105561</c:v>
                </c:pt>
                <c:pt idx="5">
                  <c:v>0.96773439326630806</c:v>
                </c:pt>
                <c:pt idx="6">
                  <c:v>0.94095283355114645</c:v>
                </c:pt>
                <c:pt idx="7">
                  <c:v>0.96660439047174218</c:v>
                </c:pt>
                <c:pt idx="8">
                  <c:v>0.97605699602896523</c:v>
                </c:pt>
                <c:pt idx="9">
                  <c:v>0.95544321655302134</c:v>
                </c:pt>
                <c:pt idx="10">
                  <c:v>0.97379810504152542</c:v>
                </c:pt>
                <c:pt idx="11">
                  <c:v>0.96152024627042387</c:v>
                </c:pt>
                <c:pt idx="12">
                  <c:v>0.97461212976022571</c:v>
                </c:pt>
              </c:numCache>
            </c:numRef>
          </c:val>
          <c:extLs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Automático'!$D$34:$P$34</c:f>
              <c:numCache>
                <c:formatCode>0.0%</c:formatCode>
                <c:ptCount val="13"/>
                <c:pt idx="0">
                  <c:v>4.535714285714286E-2</c:v>
                </c:pt>
                <c:pt idx="1">
                  <c:v>3.071223709369025E-2</c:v>
                </c:pt>
                <c:pt idx="2">
                  <c:v>3.0660093783816279E-2</c:v>
                </c:pt>
                <c:pt idx="3">
                  <c:v>2.4112127331036938E-2</c:v>
                </c:pt>
                <c:pt idx="4">
                  <c:v>4.5122525918944396E-2</c:v>
                </c:pt>
                <c:pt idx="5">
                  <c:v>3.2265606733691839E-2</c:v>
                </c:pt>
                <c:pt idx="6">
                  <c:v>5.9047166448853508E-2</c:v>
                </c:pt>
                <c:pt idx="7">
                  <c:v>3.3395609528257819E-2</c:v>
                </c:pt>
                <c:pt idx="8">
                  <c:v>2.3943003971034806E-2</c:v>
                </c:pt>
                <c:pt idx="9">
                  <c:v>4.4556783446978603E-2</c:v>
                </c:pt>
                <c:pt idx="10">
                  <c:v>2.6201894958474678E-2</c:v>
                </c:pt>
                <c:pt idx="11">
                  <c:v>3.8479753729576134E-2</c:v>
                </c:pt>
                <c:pt idx="12">
                  <c:v>2.5387870239774332E-2</c:v>
                </c:pt>
              </c:numCache>
            </c:numRef>
          </c:val>
          <c:extLs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762540272"/>
        <c:axId val="762547328"/>
      </c:barChart>
      <c:dateAx>
        <c:axId val="762540272"/>
        <c:scaling>
          <c:orientation val="minMax"/>
        </c:scaling>
        <c:delete val="0"/>
        <c:axPos val="b"/>
        <c:numFmt formatCode="[$-C0A]mmmm\-yy;@" sourceLinked="1"/>
        <c:majorTickMark val="out"/>
        <c:minorTickMark val="none"/>
        <c:tickLblPos val="nextTo"/>
        <c:txPr>
          <a:bodyPr/>
          <a:lstStyle/>
          <a:p>
            <a:pPr>
              <a:defRPr sz="900"/>
            </a:pPr>
            <a:endParaRPr lang="es-ES"/>
          </a:p>
        </c:txPr>
        <c:crossAx val="762547328"/>
        <c:crosses val="autoZero"/>
        <c:auto val="1"/>
        <c:lblOffset val="100"/>
        <c:baseTimeUnit val="months"/>
      </c:dateAx>
      <c:valAx>
        <c:axId val="762547328"/>
        <c:scaling>
          <c:orientation val="minMax"/>
          <c:max val="1"/>
          <c:min val="0"/>
        </c:scaling>
        <c:delete val="1"/>
        <c:axPos val="l"/>
        <c:numFmt formatCode="0.0%" sourceLinked="1"/>
        <c:majorTickMark val="out"/>
        <c:minorTickMark val="none"/>
        <c:tickLblPos val="nextTo"/>
        <c:crossAx val="762540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graficos'!$D$29:$P$29</c:f>
              <c:numCache>
                <c:formatCode>0.0%</c:formatCode>
                <c:ptCount val="13"/>
                <c:pt idx="0">
                  <c:v>0.9635666347075742</c:v>
                </c:pt>
                <c:pt idx="1">
                  <c:v>0.9622595863070037</c:v>
                </c:pt>
                <c:pt idx="2">
                  <c:v>0.96288183035170993</c:v>
                </c:pt>
                <c:pt idx="3">
                  <c:v>0.96008250424654207</c:v>
                </c:pt>
                <c:pt idx="4">
                  <c:v>0.96232586311326473</c:v>
                </c:pt>
                <c:pt idx="5">
                  <c:v>0.96264712947393705</c:v>
                </c:pt>
                <c:pt idx="6">
                  <c:v>0.96222592945662533</c:v>
                </c:pt>
                <c:pt idx="7">
                  <c:v>0.96283419254286062</c:v>
                </c:pt>
                <c:pt idx="8">
                  <c:v>0.9618842143113987</c:v>
                </c:pt>
                <c:pt idx="9">
                  <c:v>0.96814222646462234</c:v>
                </c:pt>
                <c:pt idx="10">
                  <c:v>0.96712393566698196</c:v>
                </c:pt>
                <c:pt idx="11">
                  <c:v>0.9582039646524958</c:v>
                </c:pt>
                <c:pt idx="12">
                  <c:v>0.96202681855939243</c:v>
                </c:pt>
              </c:numCache>
            </c:numRef>
          </c:val>
          <c:extLs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graficos'!$D$30:$P$30</c:f>
              <c:numCache>
                <c:formatCode>0.0%</c:formatCode>
                <c:ptCount val="13"/>
                <c:pt idx="0">
                  <c:v>3.643336529242569E-2</c:v>
                </c:pt>
                <c:pt idx="1">
                  <c:v>3.7740413692996251E-2</c:v>
                </c:pt>
                <c:pt idx="2">
                  <c:v>3.7118169648290129E-2</c:v>
                </c:pt>
                <c:pt idx="3">
                  <c:v>3.9917495753457898E-2</c:v>
                </c:pt>
                <c:pt idx="4">
                  <c:v>3.7674136886735314E-2</c:v>
                </c:pt>
                <c:pt idx="5">
                  <c:v>3.7352870526062933E-2</c:v>
                </c:pt>
                <c:pt idx="6">
                  <c:v>3.7774070543374644E-2</c:v>
                </c:pt>
                <c:pt idx="7">
                  <c:v>3.7165807457139433E-2</c:v>
                </c:pt>
                <c:pt idx="8">
                  <c:v>3.8115785688601224E-2</c:v>
                </c:pt>
                <c:pt idx="9">
                  <c:v>3.1857773535377637E-2</c:v>
                </c:pt>
                <c:pt idx="10">
                  <c:v>3.2876064333017971E-2</c:v>
                </c:pt>
                <c:pt idx="11">
                  <c:v>4.179603534750418E-2</c:v>
                </c:pt>
                <c:pt idx="12">
                  <c:v>3.7973181440607573E-2</c:v>
                </c:pt>
              </c:numCache>
            </c:numRef>
          </c:val>
          <c:extLs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762543408"/>
        <c:axId val="763050448"/>
      </c:barChart>
      <c:dateAx>
        <c:axId val="762543408"/>
        <c:scaling>
          <c:orientation val="minMax"/>
        </c:scaling>
        <c:delete val="0"/>
        <c:axPos val="b"/>
        <c:numFmt formatCode="[$-C0A]mmmm\-yy;@" sourceLinked="1"/>
        <c:majorTickMark val="out"/>
        <c:minorTickMark val="none"/>
        <c:tickLblPos val="nextTo"/>
        <c:txPr>
          <a:bodyPr/>
          <a:lstStyle/>
          <a:p>
            <a:pPr>
              <a:defRPr sz="900"/>
            </a:pPr>
            <a:endParaRPr lang="es-ES"/>
          </a:p>
        </c:txPr>
        <c:crossAx val="763050448"/>
        <c:crosses val="autoZero"/>
        <c:auto val="1"/>
        <c:lblOffset val="100"/>
        <c:baseTimeUnit val="months"/>
      </c:dateAx>
      <c:valAx>
        <c:axId val="763050448"/>
        <c:scaling>
          <c:orientation val="minMax"/>
          <c:max val="1"/>
          <c:min val="0"/>
        </c:scaling>
        <c:delete val="1"/>
        <c:axPos val="l"/>
        <c:numFmt formatCode="0.0%" sourceLinked="1"/>
        <c:majorTickMark val="out"/>
        <c:minorTickMark val="none"/>
        <c:tickLblPos val="nextTo"/>
        <c:crossAx val="7625434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Automático'!$D$46:$P$46</c:f>
              <c:numCache>
                <c:formatCode>0.0%</c:formatCode>
                <c:ptCount val="13"/>
                <c:pt idx="0">
                  <c:v>0.90763532082686094</c:v>
                </c:pt>
                <c:pt idx="1">
                  <c:v>0.91219629540534042</c:v>
                </c:pt>
                <c:pt idx="2">
                  <c:v>0.90718017251852756</c:v>
                </c:pt>
                <c:pt idx="3">
                  <c:v>0.89875558777334785</c:v>
                </c:pt>
                <c:pt idx="4">
                  <c:v>0.90223564954682778</c:v>
                </c:pt>
                <c:pt idx="5">
                  <c:v>0.91415790110022976</c:v>
                </c:pt>
                <c:pt idx="6">
                  <c:v>0.91117444484028021</c:v>
                </c:pt>
                <c:pt idx="7">
                  <c:v>0.90528319847691585</c:v>
                </c:pt>
                <c:pt idx="8">
                  <c:v>0.91034565530484879</c:v>
                </c:pt>
                <c:pt idx="9">
                  <c:v>0.92365862441483615</c:v>
                </c:pt>
                <c:pt idx="10">
                  <c:v>0.92390011890606416</c:v>
                </c:pt>
                <c:pt idx="11">
                  <c:v>0.91424817866953312</c:v>
                </c:pt>
                <c:pt idx="12">
                  <c:v>0.91200189753320682</c:v>
                </c:pt>
              </c:numCache>
            </c:numRef>
          </c:val>
          <c:extLs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Automático'!$D$47:$P$47</c:f>
              <c:numCache>
                <c:formatCode>0.0%</c:formatCode>
                <c:ptCount val="13"/>
                <c:pt idx="0">
                  <c:v>9.2364679173138967E-2</c:v>
                </c:pt>
                <c:pt idx="1">
                  <c:v>8.780370459465961E-2</c:v>
                </c:pt>
                <c:pt idx="2">
                  <c:v>9.2819827481472481E-2</c:v>
                </c:pt>
                <c:pt idx="3">
                  <c:v>0.10124441222665219</c:v>
                </c:pt>
                <c:pt idx="4">
                  <c:v>9.7764350453172208E-2</c:v>
                </c:pt>
                <c:pt idx="5">
                  <c:v>8.5842098899770278E-2</c:v>
                </c:pt>
                <c:pt idx="6">
                  <c:v>8.8825555159719752E-2</c:v>
                </c:pt>
                <c:pt idx="7">
                  <c:v>9.471680152308426E-2</c:v>
                </c:pt>
                <c:pt idx="8">
                  <c:v>8.9654344695151225E-2</c:v>
                </c:pt>
                <c:pt idx="9">
                  <c:v>7.6341375585163851E-2</c:v>
                </c:pt>
                <c:pt idx="10">
                  <c:v>7.6099881093935784E-2</c:v>
                </c:pt>
                <c:pt idx="11">
                  <c:v>8.5751821330466979E-2</c:v>
                </c:pt>
                <c:pt idx="12">
                  <c:v>8.7998102466793154E-2</c:v>
                </c:pt>
              </c:numCache>
            </c:numRef>
          </c:val>
          <c:extLs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763046136"/>
        <c:axId val="763050056"/>
      </c:barChart>
      <c:dateAx>
        <c:axId val="763046136"/>
        <c:scaling>
          <c:orientation val="minMax"/>
        </c:scaling>
        <c:delete val="0"/>
        <c:axPos val="b"/>
        <c:numFmt formatCode="[$-C0A]mmmm\-yy;@" sourceLinked="1"/>
        <c:majorTickMark val="out"/>
        <c:minorTickMark val="none"/>
        <c:tickLblPos val="nextTo"/>
        <c:txPr>
          <a:bodyPr/>
          <a:lstStyle/>
          <a:p>
            <a:pPr>
              <a:defRPr sz="900"/>
            </a:pPr>
            <a:endParaRPr lang="es-ES"/>
          </a:p>
        </c:txPr>
        <c:crossAx val="763050056"/>
        <c:crosses val="autoZero"/>
        <c:auto val="1"/>
        <c:lblOffset val="100"/>
        <c:baseTimeUnit val="months"/>
      </c:dateAx>
      <c:valAx>
        <c:axId val="763050056"/>
        <c:scaling>
          <c:orientation val="minMax"/>
          <c:max val="1"/>
          <c:min val="0"/>
        </c:scaling>
        <c:delete val="1"/>
        <c:axPos val="l"/>
        <c:numFmt formatCode="0.0%" sourceLinked="1"/>
        <c:majorTickMark val="out"/>
        <c:minorTickMark val="none"/>
        <c:tickLblPos val="nextTo"/>
        <c:crossAx val="7630461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Automático'!$D$51:$P$51</c:f>
              <c:numCache>
                <c:formatCode>0.0%</c:formatCode>
                <c:ptCount val="13"/>
                <c:pt idx="0">
                  <c:v>0.97798098905065578</c:v>
                </c:pt>
                <c:pt idx="1">
                  <c:v>0.97471432044736206</c:v>
                </c:pt>
                <c:pt idx="2">
                  <c:v>0.97590214067278291</c:v>
                </c:pt>
                <c:pt idx="3">
                  <c:v>0.97405286880253383</c:v>
                </c:pt>
                <c:pt idx="4">
                  <c:v>0.97483588621444206</c:v>
                </c:pt>
                <c:pt idx="5">
                  <c:v>0.97388374052232518</c:v>
                </c:pt>
                <c:pt idx="6">
                  <c:v>0.97305066475026947</c:v>
                </c:pt>
                <c:pt idx="7">
                  <c:v>0.9762536162005786</c:v>
                </c:pt>
                <c:pt idx="8">
                  <c:v>0.97375707234862152</c:v>
                </c:pt>
                <c:pt idx="9">
                  <c:v>0.97895995218170939</c:v>
                </c:pt>
                <c:pt idx="10">
                  <c:v>0.97626957759848121</c:v>
                </c:pt>
                <c:pt idx="11">
                  <c:v>0.96921418303785345</c:v>
                </c:pt>
                <c:pt idx="12">
                  <c:v>0.9739626679348472</c:v>
                </c:pt>
              </c:numCache>
            </c:numRef>
          </c:val>
          <c:extLs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Automático'!$D$52:$P$52</c:f>
              <c:numCache>
                <c:formatCode>0.0%</c:formatCode>
                <c:ptCount val="13"/>
                <c:pt idx="0">
                  <c:v>2.2019010949344244E-2</c:v>
                </c:pt>
                <c:pt idx="1">
                  <c:v>2.5285679552637975E-2</c:v>
                </c:pt>
                <c:pt idx="2">
                  <c:v>2.4097859327217124E-2</c:v>
                </c:pt>
                <c:pt idx="3">
                  <c:v>2.5947131197466198E-2</c:v>
                </c:pt>
                <c:pt idx="4">
                  <c:v>2.5164113785557989E-2</c:v>
                </c:pt>
                <c:pt idx="5">
                  <c:v>2.6116259477674809E-2</c:v>
                </c:pt>
                <c:pt idx="6">
                  <c:v>2.6949335249730508E-2</c:v>
                </c:pt>
                <c:pt idx="7">
                  <c:v>2.374638379942141E-2</c:v>
                </c:pt>
                <c:pt idx="8">
                  <c:v>2.6242927651378357E-2</c:v>
                </c:pt>
                <c:pt idx="9">
                  <c:v>2.1040047818290494E-2</c:v>
                </c:pt>
                <c:pt idx="10">
                  <c:v>2.3730422401518746E-2</c:v>
                </c:pt>
                <c:pt idx="11">
                  <c:v>3.0785816962146623E-2</c:v>
                </c:pt>
                <c:pt idx="12">
                  <c:v>2.6037332065152775E-2</c:v>
                </c:pt>
              </c:numCache>
            </c:numRef>
          </c:val>
          <c:extLs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763049664"/>
        <c:axId val="763050840"/>
      </c:barChart>
      <c:dateAx>
        <c:axId val="763049664"/>
        <c:scaling>
          <c:orientation val="minMax"/>
        </c:scaling>
        <c:delete val="0"/>
        <c:axPos val="b"/>
        <c:numFmt formatCode="[$-C0A]mmmm\-yy;@" sourceLinked="1"/>
        <c:majorTickMark val="out"/>
        <c:minorTickMark val="none"/>
        <c:tickLblPos val="nextTo"/>
        <c:txPr>
          <a:bodyPr/>
          <a:lstStyle/>
          <a:p>
            <a:pPr>
              <a:defRPr sz="900"/>
            </a:pPr>
            <a:endParaRPr lang="es-ES"/>
          </a:p>
        </c:txPr>
        <c:crossAx val="763050840"/>
        <c:crosses val="autoZero"/>
        <c:auto val="1"/>
        <c:lblOffset val="100"/>
        <c:baseTimeUnit val="months"/>
      </c:dateAx>
      <c:valAx>
        <c:axId val="763050840"/>
        <c:scaling>
          <c:orientation val="minMax"/>
          <c:max val="1"/>
          <c:min val="0"/>
        </c:scaling>
        <c:delete val="1"/>
        <c:axPos val="l"/>
        <c:numFmt formatCode="0.0%" sourceLinked="1"/>
        <c:majorTickMark val="out"/>
        <c:minorTickMark val="none"/>
        <c:tickLblPos val="nextTo"/>
        <c:crossAx val="763049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Automático'!$D$56:$P$56</c:f>
              <c:numCache>
                <c:formatCode>0.0%</c:formatCode>
                <c:ptCount val="13"/>
                <c:pt idx="0">
                  <c:v>0.93055211686060912</c:v>
                </c:pt>
                <c:pt idx="1">
                  <c:v>0.92536392795460154</c:v>
                </c:pt>
                <c:pt idx="2">
                  <c:v>0.93393962359479599</c:v>
                </c:pt>
                <c:pt idx="3">
                  <c:v>0.92349314206618849</c:v>
                </c:pt>
                <c:pt idx="4">
                  <c:v>0.92877059569074771</c:v>
                </c:pt>
                <c:pt idx="5">
                  <c:v>0.92115143929912391</c:v>
                </c:pt>
                <c:pt idx="6">
                  <c:v>0.92723697148475903</c:v>
                </c:pt>
                <c:pt idx="7">
                  <c:v>0.9213094502779493</c:v>
                </c:pt>
                <c:pt idx="8">
                  <c:v>0.92284866468842741</c:v>
                </c:pt>
                <c:pt idx="9">
                  <c:v>0.93264442231075706</c:v>
                </c:pt>
                <c:pt idx="10">
                  <c:v>0.93770733505344639</c:v>
                </c:pt>
                <c:pt idx="11">
                  <c:v>0.910585305105853</c:v>
                </c:pt>
                <c:pt idx="12">
                  <c:v>0.91138151425762048</c:v>
                </c:pt>
              </c:numCache>
            </c:numRef>
          </c:val>
          <c:extLs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Automático'!$D$57:$P$57</c:f>
              <c:numCache>
                <c:formatCode>0.0%</c:formatCode>
                <c:ptCount val="13"/>
                <c:pt idx="0">
                  <c:v>6.9447883139390945E-2</c:v>
                </c:pt>
                <c:pt idx="1">
                  <c:v>7.4636072045398461E-2</c:v>
                </c:pt>
                <c:pt idx="2">
                  <c:v>6.6060376405203999E-2</c:v>
                </c:pt>
                <c:pt idx="3">
                  <c:v>7.6506857933811498E-2</c:v>
                </c:pt>
                <c:pt idx="4">
                  <c:v>7.1229404309252217E-2</c:v>
                </c:pt>
                <c:pt idx="5">
                  <c:v>7.8848560700876105E-2</c:v>
                </c:pt>
                <c:pt idx="6">
                  <c:v>7.2763028515240899E-2</c:v>
                </c:pt>
                <c:pt idx="7">
                  <c:v>7.8690549722050654E-2</c:v>
                </c:pt>
                <c:pt idx="8">
                  <c:v>7.7151335311572714E-2</c:v>
                </c:pt>
                <c:pt idx="9">
                  <c:v>6.7355577689243037E-2</c:v>
                </c:pt>
                <c:pt idx="10">
                  <c:v>6.2292664946553646E-2</c:v>
                </c:pt>
                <c:pt idx="11">
                  <c:v>8.9414694894146926E-2</c:v>
                </c:pt>
                <c:pt idx="12">
                  <c:v>8.8618485742379544E-2</c:v>
                </c:pt>
              </c:numCache>
            </c:numRef>
          </c:val>
          <c:extLs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763051232"/>
        <c:axId val="763046920"/>
      </c:barChart>
      <c:dateAx>
        <c:axId val="763051232"/>
        <c:scaling>
          <c:orientation val="minMax"/>
        </c:scaling>
        <c:delete val="0"/>
        <c:axPos val="b"/>
        <c:numFmt formatCode="[$-C0A]mmmm\-yy;@" sourceLinked="1"/>
        <c:majorTickMark val="out"/>
        <c:minorTickMark val="none"/>
        <c:tickLblPos val="nextTo"/>
        <c:txPr>
          <a:bodyPr/>
          <a:lstStyle/>
          <a:p>
            <a:pPr>
              <a:defRPr sz="900"/>
            </a:pPr>
            <a:endParaRPr lang="es-ES"/>
          </a:p>
        </c:txPr>
        <c:crossAx val="763046920"/>
        <c:crosses val="autoZero"/>
        <c:auto val="1"/>
        <c:lblOffset val="100"/>
        <c:baseTimeUnit val="months"/>
      </c:dateAx>
      <c:valAx>
        <c:axId val="763046920"/>
        <c:scaling>
          <c:orientation val="minMax"/>
          <c:max val="1"/>
          <c:min val="0"/>
        </c:scaling>
        <c:delete val="1"/>
        <c:axPos val="l"/>
        <c:numFmt formatCode="0.0%" sourceLinked="1"/>
        <c:majorTickMark val="out"/>
        <c:minorTickMark val="none"/>
        <c:tickLblPos val="nextTo"/>
        <c:crossAx val="7630512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Automático'!$D$61:$P$61</c:f>
              <c:numCache>
                <c:formatCode>0.0%</c:formatCode>
                <c:ptCount val="13"/>
                <c:pt idx="0">
                  <c:v>0.97841383422778772</c:v>
                </c:pt>
                <c:pt idx="1">
                  <c:v>0.97804583835946934</c:v>
                </c:pt>
                <c:pt idx="2">
                  <c:v>0.97790388794977057</c:v>
                </c:pt>
                <c:pt idx="3">
                  <c:v>0.97811366384522369</c:v>
                </c:pt>
                <c:pt idx="4">
                  <c:v>0.98088712585647309</c:v>
                </c:pt>
                <c:pt idx="5">
                  <c:v>0.98157674362962066</c:v>
                </c:pt>
                <c:pt idx="6">
                  <c:v>0.98106284767428109</c:v>
                </c:pt>
                <c:pt idx="7">
                  <c:v>0.98101492537313428</c:v>
                </c:pt>
                <c:pt idx="8">
                  <c:v>0.98305691444934973</c:v>
                </c:pt>
                <c:pt idx="9">
                  <c:v>0.98427710131221191</c:v>
                </c:pt>
                <c:pt idx="10">
                  <c:v>0.98451249560014087</c:v>
                </c:pt>
                <c:pt idx="11">
                  <c:v>0.98259531139000711</c:v>
                </c:pt>
                <c:pt idx="12">
                  <c:v>0.98258413744410444</c:v>
                </c:pt>
              </c:numCache>
            </c:numRef>
          </c:val>
          <c:extLs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Automático'!$D$62:$P$62</c:f>
              <c:numCache>
                <c:formatCode>0.0%</c:formatCode>
                <c:ptCount val="13"/>
                <c:pt idx="0">
                  <c:v>2.1586165772212281E-2</c:v>
                </c:pt>
                <c:pt idx="1">
                  <c:v>2.1954161640530764E-2</c:v>
                </c:pt>
                <c:pt idx="2">
                  <c:v>2.2096112050229415E-2</c:v>
                </c:pt>
                <c:pt idx="3">
                  <c:v>2.1886336154776299E-2</c:v>
                </c:pt>
                <c:pt idx="4">
                  <c:v>1.9112874143526869E-2</c:v>
                </c:pt>
                <c:pt idx="5">
                  <c:v>1.8423256370379233E-2</c:v>
                </c:pt>
                <c:pt idx="6">
                  <c:v>1.8937152325719023E-2</c:v>
                </c:pt>
                <c:pt idx="7">
                  <c:v>1.8985074626865672E-2</c:v>
                </c:pt>
                <c:pt idx="8">
                  <c:v>1.6943085550650279E-2</c:v>
                </c:pt>
                <c:pt idx="9">
                  <c:v>1.5722898687788155E-2</c:v>
                </c:pt>
                <c:pt idx="10">
                  <c:v>1.5487504399859207E-2</c:v>
                </c:pt>
                <c:pt idx="11">
                  <c:v>1.7404688609992898E-2</c:v>
                </c:pt>
                <c:pt idx="12">
                  <c:v>1.7415862555895504E-2</c:v>
                </c:pt>
              </c:numCache>
            </c:numRef>
          </c:val>
          <c:extLs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763049272"/>
        <c:axId val="763045352"/>
      </c:barChart>
      <c:dateAx>
        <c:axId val="763049272"/>
        <c:scaling>
          <c:orientation val="minMax"/>
        </c:scaling>
        <c:delete val="0"/>
        <c:axPos val="b"/>
        <c:numFmt formatCode="[$-C0A]mmmm\-yy;@" sourceLinked="1"/>
        <c:majorTickMark val="out"/>
        <c:minorTickMark val="none"/>
        <c:tickLblPos val="nextTo"/>
        <c:txPr>
          <a:bodyPr/>
          <a:lstStyle/>
          <a:p>
            <a:pPr>
              <a:defRPr sz="900"/>
            </a:pPr>
            <a:endParaRPr lang="es-ES"/>
          </a:p>
        </c:txPr>
        <c:crossAx val="763045352"/>
        <c:crosses val="autoZero"/>
        <c:auto val="1"/>
        <c:lblOffset val="100"/>
        <c:baseTimeUnit val="months"/>
      </c:dateAx>
      <c:valAx>
        <c:axId val="763045352"/>
        <c:scaling>
          <c:orientation val="minMax"/>
          <c:max val="1"/>
          <c:min val="0"/>
        </c:scaling>
        <c:delete val="1"/>
        <c:axPos val="l"/>
        <c:numFmt formatCode="0.0%" sourceLinked="1"/>
        <c:majorTickMark val="out"/>
        <c:minorTickMark val="none"/>
        <c:tickLblPos val="nextTo"/>
        <c:crossAx val="763049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Automático'!$D$66:$P$66</c:f>
              <c:numCache>
                <c:formatCode>0.0%</c:formatCode>
                <c:ptCount val="13"/>
                <c:pt idx="0">
                  <c:v>0.94306812767984749</c:v>
                </c:pt>
                <c:pt idx="1">
                  <c:v>0.94109853047458447</c:v>
                </c:pt>
                <c:pt idx="2">
                  <c:v>0.93783454987834547</c:v>
                </c:pt>
                <c:pt idx="3">
                  <c:v>0.93053389322135571</c:v>
                </c:pt>
                <c:pt idx="4">
                  <c:v>0.92917471042471034</c:v>
                </c:pt>
                <c:pt idx="5">
                  <c:v>0.93325415676959611</c:v>
                </c:pt>
                <c:pt idx="6">
                  <c:v>0.92659892408846378</c:v>
                </c:pt>
                <c:pt idx="7">
                  <c:v>0.93423090670797093</c:v>
                </c:pt>
                <c:pt idx="8">
                  <c:v>0.92604961832061061</c:v>
                </c:pt>
                <c:pt idx="9">
                  <c:v>0.94202725316758318</c:v>
                </c:pt>
                <c:pt idx="10">
                  <c:v>0.93518628030751028</c:v>
                </c:pt>
                <c:pt idx="11">
                  <c:v>0.91643819287161754</c:v>
                </c:pt>
                <c:pt idx="12">
                  <c:v>0.93419800095192762</c:v>
                </c:pt>
              </c:numCache>
            </c:numRef>
          </c:val>
          <c:extLs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Automático'!$D$67:$P$67</c:f>
              <c:numCache>
                <c:formatCode>0.0%</c:formatCode>
                <c:ptCount val="13"/>
                <c:pt idx="0">
                  <c:v>5.6931872320152455E-2</c:v>
                </c:pt>
                <c:pt idx="1">
                  <c:v>5.8901469525415563E-2</c:v>
                </c:pt>
                <c:pt idx="2">
                  <c:v>6.2165450121654503E-2</c:v>
                </c:pt>
                <c:pt idx="3">
                  <c:v>6.946610677864426E-2</c:v>
                </c:pt>
                <c:pt idx="4">
                  <c:v>7.0825289575289566E-2</c:v>
                </c:pt>
                <c:pt idx="5">
                  <c:v>6.6745843230403806E-2</c:v>
                </c:pt>
                <c:pt idx="6">
                  <c:v>7.3401075911536148E-2</c:v>
                </c:pt>
                <c:pt idx="7">
                  <c:v>6.5769093292029068E-2</c:v>
                </c:pt>
                <c:pt idx="8">
                  <c:v>7.3950381679389318E-2</c:v>
                </c:pt>
                <c:pt idx="9">
                  <c:v>5.7972746832416926E-2</c:v>
                </c:pt>
                <c:pt idx="10">
                  <c:v>6.4813719692489655E-2</c:v>
                </c:pt>
                <c:pt idx="11">
                  <c:v>8.3561807128382404E-2</c:v>
                </c:pt>
                <c:pt idx="12">
                  <c:v>6.5801999048072338E-2</c:v>
                </c:pt>
              </c:numCache>
            </c:numRef>
          </c:val>
          <c:extLs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763048488"/>
        <c:axId val="763051624"/>
      </c:barChart>
      <c:dateAx>
        <c:axId val="763048488"/>
        <c:scaling>
          <c:orientation val="minMax"/>
        </c:scaling>
        <c:delete val="0"/>
        <c:axPos val="b"/>
        <c:numFmt formatCode="[$-C0A]mmmm\-yy;@" sourceLinked="1"/>
        <c:majorTickMark val="out"/>
        <c:minorTickMark val="none"/>
        <c:tickLblPos val="nextTo"/>
        <c:txPr>
          <a:bodyPr/>
          <a:lstStyle/>
          <a:p>
            <a:pPr>
              <a:defRPr sz="900"/>
            </a:pPr>
            <a:endParaRPr lang="es-ES"/>
          </a:p>
        </c:txPr>
        <c:crossAx val="763051624"/>
        <c:crosses val="autoZero"/>
        <c:auto val="1"/>
        <c:lblOffset val="100"/>
        <c:baseTimeUnit val="months"/>
      </c:dateAx>
      <c:valAx>
        <c:axId val="763051624"/>
        <c:scaling>
          <c:orientation val="minMax"/>
          <c:max val="1"/>
          <c:min val="0"/>
        </c:scaling>
        <c:delete val="1"/>
        <c:axPos val="l"/>
        <c:numFmt formatCode="0.0%" sourceLinked="1"/>
        <c:majorTickMark val="out"/>
        <c:minorTickMark val="none"/>
        <c:tickLblPos val="nextTo"/>
        <c:crossAx val="7630484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graficos'!$D$6:$P$6</c:f>
              <c:numCache>
                <c:formatCode>0.0%</c:formatCode>
                <c:ptCount val="13"/>
                <c:pt idx="0">
                  <c:v>0.97685734630904342</c:v>
                </c:pt>
                <c:pt idx="1">
                  <c:v>0.97934472934472938</c:v>
                </c:pt>
                <c:pt idx="2">
                  <c:v>0.97945124124005223</c:v>
                </c:pt>
                <c:pt idx="3">
                  <c:v>0.98126938678119791</c:v>
                </c:pt>
                <c:pt idx="4">
                  <c:v>0.97430406852248397</c:v>
                </c:pt>
                <c:pt idx="5">
                  <c:v>0.98017231205004118</c:v>
                </c:pt>
                <c:pt idx="6">
                  <c:v>0.96847429714151267</c:v>
                </c:pt>
                <c:pt idx="7">
                  <c:v>0.97503549455750116</c:v>
                </c:pt>
                <c:pt idx="8">
                  <c:v>0.98170443814919739</c:v>
                </c:pt>
                <c:pt idx="9">
                  <c:v>0.97776470588235298</c:v>
                </c:pt>
                <c:pt idx="10">
                  <c:v>0.98122886790253006</c:v>
                </c:pt>
                <c:pt idx="11">
                  <c:v>0.98041529023124119</c:v>
                </c:pt>
                <c:pt idx="12">
                  <c:v>0.98048665804631485</c:v>
                </c:pt>
              </c:numCache>
            </c:numRef>
          </c:val>
          <c:extLs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graficos'!$D$7:$P$7</c:f>
              <c:numCache>
                <c:formatCode>0.0%</c:formatCode>
                <c:ptCount val="13"/>
                <c:pt idx="0">
                  <c:v>2.3142653690956562E-2</c:v>
                </c:pt>
                <c:pt idx="1">
                  <c:v>2.0655270655270657E-2</c:v>
                </c:pt>
                <c:pt idx="2">
                  <c:v>2.0548758759947737E-2</c:v>
                </c:pt>
                <c:pt idx="3">
                  <c:v>1.8730613218802199E-2</c:v>
                </c:pt>
                <c:pt idx="4">
                  <c:v>2.569593147751606E-2</c:v>
                </c:pt>
                <c:pt idx="5">
                  <c:v>1.9827687949958692E-2</c:v>
                </c:pt>
                <c:pt idx="6">
                  <c:v>3.1525702858487235E-2</c:v>
                </c:pt>
                <c:pt idx="7">
                  <c:v>2.4964505442498817E-2</c:v>
                </c:pt>
                <c:pt idx="8">
                  <c:v>1.8295561850802645E-2</c:v>
                </c:pt>
                <c:pt idx="9">
                  <c:v>2.2235294117647058E-2</c:v>
                </c:pt>
                <c:pt idx="10">
                  <c:v>1.8771132097469979E-2</c:v>
                </c:pt>
                <c:pt idx="11">
                  <c:v>1.958470976875885E-2</c:v>
                </c:pt>
                <c:pt idx="12">
                  <c:v>1.95133419536852E-2</c:v>
                </c:pt>
              </c:numCache>
            </c:numRef>
          </c:val>
          <c:extLs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762036168"/>
        <c:axId val="762033424"/>
      </c:barChart>
      <c:dateAx>
        <c:axId val="762036168"/>
        <c:scaling>
          <c:orientation val="minMax"/>
        </c:scaling>
        <c:delete val="0"/>
        <c:axPos val="b"/>
        <c:numFmt formatCode="[$-C0A]mmmm\-yy;@" sourceLinked="1"/>
        <c:majorTickMark val="out"/>
        <c:minorTickMark val="none"/>
        <c:tickLblPos val="nextTo"/>
        <c:txPr>
          <a:bodyPr/>
          <a:lstStyle/>
          <a:p>
            <a:pPr>
              <a:defRPr sz="900"/>
            </a:pPr>
            <a:endParaRPr lang="es-ES"/>
          </a:p>
        </c:txPr>
        <c:crossAx val="762033424"/>
        <c:crosses val="autoZero"/>
        <c:auto val="1"/>
        <c:lblOffset val="100"/>
        <c:baseTimeUnit val="months"/>
      </c:dateAx>
      <c:valAx>
        <c:axId val="762033424"/>
        <c:scaling>
          <c:orientation val="minMax"/>
          <c:max val="1"/>
          <c:min val="0"/>
        </c:scaling>
        <c:delete val="1"/>
        <c:axPos val="l"/>
        <c:numFmt formatCode="0.0%" sourceLinked="1"/>
        <c:majorTickMark val="out"/>
        <c:minorTickMark val="none"/>
        <c:tickLblPos val="nextTo"/>
        <c:crossAx val="7620361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graficos'!$D$16:$P$16</c:f>
              <c:numCache>
                <c:formatCode>0.0%</c:formatCode>
                <c:ptCount val="13"/>
                <c:pt idx="0">
                  <c:v>0.95464285714285713</c:v>
                </c:pt>
                <c:pt idx="1">
                  <c:v>0.9692877629063098</c:v>
                </c:pt>
                <c:pt idx="2">
                  <c:v>0.96933990621618371</c:v>
                </c:pt>
                <c:pt idx="3">
                  <c:v>0.97588787266896304</c:v>
                </c:pt>
                <c:pt idx="4">
                  <c:v>0.95487747408105561</c:v>
                </c:pt>
                <c:pt idx="5">
                  <c:v>0.96773439326630806</c:v>
                </c:pt>
                <c:pt idx="6">
                  <c:v>0.94095283355114645</c:v>
                </c:pt>
                <c:pt idx="7">
                  <c:v>0.96660439047174218</c:v>
                </c:pt>
                <c:pt idx="8">
                  <c:v>0.97605699602896523</c:v>
                </c:pt>
                <c:pt idx="9">
                  <c:v>0.95544321655302134</c:v>
                </c:pt>
                <c:pt idx="10">
                  <c:v>0.97379810504152542</c:v>
                </c:pt>
                <c:pt idx="11">
                  <c:v>0.96152024627042387</c:v>
                </c:pt>
                <c:pt idx="12">
                  <c:v>0.97461212976022571</c:v>
                </c:pt>
              </c:numCache>
            </c:numRef>
          </c:val>
          <c:extLs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graficos'!$D$17:$P$17</c:f>
              <c:numCache>
                <c:formatCode>0.0%</c:formatCode>
                <c:ptCount val="13"/>
                <c:pt idx="0">
                  <c:v>4.535714285714286E-2</c:v>
                </c:pt>
                <c:pt idx="1">
                  <c:v>3.071223709369025E-2</c:v>
                </c:pt>
                <c:pt idx="2">
                  <c:v>3.0660093783816279E-2</c:v>
                </c:pt>
                <c:pt idx="3">
                  <c:v>2.4112127331036938E-2</c:v>
                </c:pt>
                <c:pt idx="4">
                  <c:v>4.5122525918944396E-2</c:v>
                </c:pt>
                <c:pt idx="5">
                  <c:v>3.2265606733691839E-2</c:v>
                </c:pt>
                <c:pt idx="6">
                  <c:v>5.9047166448853508E-2</c:v>
                </c:pt>
                <c:pt idx="7">
                  <c:v>3.3395609528257819E-2</c:v>
                </c:pt>
                <c:pt idx="8">
                  <c:v>2.3943003971034806E-2</c:v>
                </c:pt>
                <c:pt idx="9">
                  <c:v>4.4556783446978603E-2</c:v>
                </c:pt>
                <c:pt idx="10">
                  <c:v>2.6201894958474678E-2</c:v>
                </c:pt>
                <c:pt idx="11">
                  <c:v>3.8479753729576134E-2</c:v>
                </c:pt>
                <c:pt idx="12">
                  <c:v>2.5387870239774332E-2</c:v>
                </c:pt>
              </c:numCache>
            </c:numRef>
          </c:val>
          <c:extLs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762035776"/>
        <c:axId val="762034208"/>
      </c:barChart>
      <c:dateAx>
        <c:axId val="762035776"/>
        <c:scaling>
          <c:orientation val="minMax"/>
        </c:scaling>
        <c:delete val="0"/>
        <c:axPos val="b"/>
        <c:numFmt formatCode="[$-C0A]mmmm\-yy;@" sourceLinked="1"/>
        <c:majorTickMark val="out"/>
        <c:minorTickMark val="none"/>
        <c:tickLblPos val="nextTo"/>
        <c:txPr>
          <a:bodyPr/>
          <a:lstStyle/>
          <a:p>
            <a:pPr>
              <a:defRPr sz="750"/>
            </a:pPr>
            <a:endParaRPr lang="es-ES"/>
          </a:p>
        </c:txPr>
        <c:crossAx val="762034208"/>
        <c:crosses val="autoZero"/>
        <c:auto val="1"/>
        <c:lblOffset val="100"/>
        <c:baseTimeUnit val="months"/>
      </c:dateAx>
      <c:valAx>
        <c:axId val="762034208"/>
        <c:scaling>
          <c:orientation val="minMax"/>
          <c:max val="1"/>
          <c:min val="0"/>
        </c:scaling>
        <c:delete val="1"/>
        <c:axPos val="l"/>
        <c:numFmt formatCode="0.0%" sourceLinked="1"/>
        <c:majorTickMark val="out"/>
        <c:minorTickMark val="none"/>
        <c:tickLblPos val="nextTo"/>
        <c:crossAx val="76203577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graficos'!$D$34:$P$34</c:f>
              <c:numCache>
                <c:formatCode>0.0%</c:formatCode>
                <c:ptCount val="13"/>
                <c:pt idx="0">
                  <c:v>0.90763532082686094</c:v>
                </c:pt>
                <c:pt idx="1">
                  <c:v>0.91219629540534042</c:v>
                </c:pt>
                <c:pt idx="2">
                  <c:v>0.90718017251852756</c:v>
                </c:pt>
                <c:pt idx="3">
                  <c:v>0.89875558777334785</c:v>
                </c:pt>
                <c:pt idx="4">
                  <c:v>0.90223564954682778</c:v>
                </c:pt>
                <c:pt idx="5">
                  <c:v>0.91415790110022976</c:v>
                </c:pt>
                <c:pt idx="6">
                  <c:v>0.91117444484028021</c:v>
                </c:pt>
                <c:pt idx="7">
                  <c:v>0.90528319847691585</c:v>
                </c:pt>
                <c:pt idx="8">
                  <c:v>0.91034565530484879</c:v>
                </c:pt>
                <c:pt idx="9">
                  <c:v>0.92365862441483615</c:v>
                </c:pt>
                <c:pt idx="10">
                  <c:v>0.92390011890606416</c:v>
                </c:pt>
                <c:pt idx="11">
                  <c:v>0.91424817866953312</c:v>
                </c:pt>
                <c:pt idx="12">
                  <c:v>0.91200189753320682</c:v>
                </c:pt>
              </c:numCache>
            </c:numRef>
          </c:val>
          <c:extLs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graficos'!$D$35:$P$35</c:f>
              <c:numCache>
                <c:formatCode>0.0%</c:formatCode>
                <c:ptCount val="13"/>
                <c:pt idx="0">
                  <c:v>9.2364679173138967E-2</c:v>
                </c:pt>
                <c:pt idx="1">
                  <c:v>8.780370459465961E-2</c:v>
                </c:pt>
                <c:pt idx="2">
                  <c:v>9.2819827481472481E-2</c:v>
                </c:pt>
                <c:pt idx="3">
                  <c:v>0.10124441222665219</c:v>
                </c:pt>
                <c:pt idx="4">
                  <c:v>9.7764350453172208E-2</c:v>
                </c:pt>
                <c:pt idx="5">
                  <c:v>8.5842098899770278E-2</c:v>
                </c:pt>
                <c:pt idx="6">
                  <c:v>8.8825555159719752E-2</c:v>
                </c:pt>
                <c:pt idx="7">
                  <c:v>9.471680152308426E-2</c:v>
                </c:pt>
                <c:pt idx="8">
                  <c:v>8.9654344695151225E-2</c:v>
                </c:pt>
                <c:pt idx="9">
                  <c:v>7.6341375585163851E-2</c:v>
                </c:pt>
                <c:pt idx="10">
                  <c:v>7.6099881093935784E-2</c:v>
                </c:pt>
                <c:pt idx="11">
                  <c:v>8.5751821330466979E-2</c:v>
                </c:pt>
                <c:pt idx="12">
                  <c:v>8.7998102466793154E-2</c:v>
                </c:pt>
              </c:numCache>
            </c:numRef>
          </c:val>
          <c:extLs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762031856"/>
        <c:axId val="762033816"/>
      </c:barChart>
      <c:dateAx>
        <c:axId val="762031856"/>
        <c:scaling>
          <c:orientation val="minMax"/>
        </c:scaling>
        <c:delete val="0"/>
        <c:axPos val="b"/>
        <c:numFmt formatCode="[$-C0A]mmmm\-yy;@" sourceLinked="1"/>
        <c:majorTickMark val="out"/>
        <c:minorTickMark val="none"/>
        <c:tickLblPos val="nextTo"/>
        <c:txPr>
          <a:bodyPr/>
          <a:lstStyle/>
          <a:p>
            <a:pPr>
              <a:defRPr sz="750"/>
            </a:pPr>
            <a:endParaRPr lang="es-ES"/>
          </a:p>
        </c:txPr>
        <c:crossAx val="762033816"/>
        <c:crosses val="autoZero"/>
        <c:auto val="1"/>
        <c:lblOffset val="100"/>
        <c:baseTimeUnit val="months"/>
      </c:dateAx>
      <c:valAx>
        <c:axId val="762033816"/>
        <c:scaling>
          <c:orientation val="minMax"/>
          <c:max val="1"/>
          <c:min val="0"/>
        </c:scaling>
        <c:delete val="1"/>
        <c:axPos val="l"/>
        <c:numFmt formatCode="0.0%" sourceLinked="1"/>
        <c:majorTickMark val="out"/>
        <c:minorTickMark val="none"/>
        <c:tickLblPos val="nextTo"/>
        <c:crossAx val="76203185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graficos'!$D$29:$P$29</c:f>
              <c:numCache>
                <c:formatCode>0.0%</c:formatCode>
                <c:ptCount val="13"/>
                <c:pt idx="0">
                  <c:v>0.9635666347075742</c:v>
                </c:pt>
                <c:pt idx="1">
                  <c:v>0.9622595863070037</c:v>
                </c:pt>
                <c:pt idx="2">
                  <c:v>0.96288183035170993</c:v>
                </c:pt>
                <c:pt idx="3">
                  <c:v>0.96008250424654207</c:v>
                </c:pt>
                <c:pt idx="4">
                  <c:v>0.96232586311326473</c:v>
                </c:pt>
                <c:pt idx="5">
                  <c:v>0.96264712947393705</c:v>
                </c:pt>
                <c:pt idx="6">
                  <c:v>0.96222592945662533</c:v>
                </c:pt>
                <c:pt idx="7">
                  <c:v>0.96283419254286062</c:v>
                </c:pt>
                <c:pt idx="8">
                  <c:v>0.9618842143113987</c:v>
                </c:pt>
                <c:pt idx="9">
                  <c:v>0.96814222646462234</c:v>
                </c:pt>
                <c:pt idx="10">
                  <c:v>0.96712393566698196</c:v>
                </c:pt>
                <c:pt idx="11">
                  <c:v>0.9582039646524958</c:v>
                </c:pt>
                <c:pt idx="12">
                  <c:v>0.96202681855939243</c:v>
                </c:pt>
              </c:numCache>
            </c:numRef>
          </c:val>
          <c:extLs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graficos'!$D$30:$P$30</c:f>
              <c:numCache>
                <c:formatCode>0.0%</c:formatCode>
                <c:ptCount val="13"/>
                <c:pt idx="0">
                  <c:v>3.643336529242569E-2</c:v>
                </c:pt>
                <c:pt idx="1">
                  <c:v>3.7740413692996251E-2</c:v>
                </c:pt>
                <c:pt idx="2">
                  <c:v>3.7118169648290129E-2</c:v>
                </c:pt>
                <c:pt idx="3">
                  <c:v>3.9917495753457898E-2</c:v>
                </c:pt>
                <c:pt idx="4">
                  <c:v>3.7674136886735314E-2</c:v>
                </c:pt>
                <c:pt idx="5">
                  <c:v>3.7352870526062933E-2</c:v>
                </c:pt>
                <c:pt idx="6">
                  <c:v>3.7774070543374644E-2</c:v>
                </c:pt>
                <c:pt idx="7">
                  <c:v>3.7165807457139433E-2</c:v>
                </c:pt>
                <c:pt idx="8">
                  <c:v>3.8115785688601224E-2</c:v>
                </c:pt>
                <c:pt idx="9">
                  <c:v>3.1857773535377637E-2</c:v>
                </c:pt>
                <c:pt idx="10">
                  <c:v>3.2876064333017971E-2</c:v>
                </c:pt>
                <c:pt idx="11">
                  <c:v>4.179603534750418E-2</c:v>
                </c:pt>
                <c:pt idx="12">
                  <c:v>3.7973181440607573E-2</c:v>
                </c:pt>
              </c:numCache>
            </c:numRef>
          </c:val>
          <c:extLs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762036560"/>
        <c:axId val="762037344"/>
      </c:barChart>
      <c:dateAx>
        <c:axId val="762036560"/>
        <c:scaling>
          <c:orientation val="minMax"/>
        </c:scaling>
        <c:delete val="0"/>
        <c:axPos val="b"/>
        <c:numFmt formatCode="[$-C0A]mmmm\-yy;@" sourceLinked="1"/>
        <c:majorTickMark val="out"/>
        <c:minorTickMark val="none"/>
        <c:tickLblPos val="nextTo"/>
        <c:txPr>
          <a:bodyPr/>
          <a:lstStyle/>
          <a:p>
            <a:pPr>
              <a:defRPr sz="900"/>
            </a:pPr>
            <a:endParaRPr lang="es-ES"/>
          </a:p>
        </c:txPr>
        <c:crossAx val="762037344"/>
        <c:crosses val="autoZero"/>
        <c:auto val="1"/>
        <c:lblOffset val="100"/>
        <c:baseTimeUnit val="months"/>
      </c:dateAx>
      <c:valAx>
        <c:axId val="762037344"/>
        <c:scaling>
          <c:orientation val="minMax"/>
          <c:max val="1"/>
          <c:min val="0"/>
        </c:scaling>
        <c:delete val="1"/>
        <c:axPos val="l"/>
        <c:numFmt formatCode="0.0%" sourceLinked="1"/>
        <c:majorTickMark val="out"/>
        <c:minorTickMark val="none"/>
        <c:tickLblPos val="nextTo"/>
        <c:crossAx val="762036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graficos'!$D$39:$P$39</c:f>
              <c:numCache>
                <c:formatCode>0.0%</c:formatCode>
                <c:ptCount val="13"/>
                <c:pt idx="0">
                  <c:v>0.94306812767984749</c:v>
                </c:pt>
                <c:pt idx="1">
                  <c:v>0.94109853047458447</c:v>
                </c:pt>
                <c:pt idx="2">
                  <c:v>0.93783454987834547</c:v>
                </c:pt>
                <c:pt idx="3">
                  <c:v>0.93053389322135571</c:v>
                </c:pt>
                <c:pt idx="4">
                  <c:v>0.92917471042471034</c:v>
                </c:pt>
                <c:pt idx="5">
                  <c:v>0.93325415676959611</c:v>
                </c:pt>
                <c:pt idx="6">
                  <c:v>0.92659892408846378</c:v>
                </c:pt>
                <c:pt idx="7">
                  <c:v>0.93423090670797093</c:v>
                </c:pt>
                <c:pt idx="8">
                  <c:v>0.92604961832061061</c:v>
                </c:pt>
                <c:pt idx="9">
                  <c:v>0.94202725316758318</c:v>
                </c:pt>
                <c:pt idx="10">
                  <c:v>0.93518628030751028</c:v>
                </c:pt>
                <c:pt idx="11">
                  <c:v>0.91643819287161754</c:v>
                </c:pt>
                <c:pt idx="12">
                  <c:v>0.93419800095192762</c:v>
                </c:pt>
              </c:numCache>
            </c:numRef>
          </c:val>
          <c:extLs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graficos'!$D$40:$P$40</c:f>
              <c:numCache>
                <c:formatCode>0.0%</c:formatCode>
                <c:ptCount val="13"/>
                <c:pt idx="0">
                  <c:v>5.6931872320152455E-2</c:v>
                </c:pt>
                <c:pt idx="1">
                  <c:v>5.8901469525415563E-2</c:v>
                </c:pt>
                <c:pt idx="2">
                  <c:v>6.2165450121654503E-2</c:v>
                </c:pt>
                <c:pt idx="3">
                  <c:v>6.946610677864426E-2</c:v>
                </c:pt>
                <c:pt idx="4">
                  <c:v>7.0825289575289566E-2</c:v>
                </c:pt>
                <c:pt idx="5">
                  <c:v>6.6745843230403806E-2</c:v>
                </c:pt>
                <c:pt idx="6">
                  <c:v>7.3401075911536148E-2</c:v>
                </c:pt>
                <c:pt idx="7">
                  <c:v>6.5769093292029068E-2</c:v>
                </c:pt>
                <c:pt idx="8">
                  <c:v>7.3950381679389318E-2</c:v>
                </c:pt>
                <c:pt idx="9">
                  <c:v>5.7972746832416926E-2</c:v>
                </c:pt>
                <c:pt idx="10">
                  <c:v>6.4813719692489655E-2</c:v>
                </c:pt>
                <c:pt idx="11">
                  <c:v>8.3561807128382404E-2</c:v>
                </c:pt>
                <c:pt idx="12">
                  <c:v>6.5801999048072338E-2</c:v>
                </c:pt>
              </c:numCache>
            </c:numRef>
          </c:val>
          <c:extLs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762032248"/>
        <c:axId val="762032640"/>
      </c:barChart>
      <c:dateAx>
        <c:axId val="762032248"/>
        <c:scaling>
          <c:orientation val="minMax"/>
        </c:scaling>
        <c:delete val="0"/>
        <c:axPos val="b"/>
        <c:numFmt formatCode="[$-C0A]mmmm\-yy;@" sourceLinked="1"/>
        <c:majorTickMark val="out"/>
        <c:minorTickMark val="none"/>
        <c:tickLblPos val="nextTo"/>
        <c:txPr>
          <a:bodyPr/>
          <a:lstStyle/>
          <a:p>
            <a:pPr>
              <a:defRPr sz="750"/>
            </a:pPr>
            <a:endParaRPr lang="es-ES"/>
          </a:p>
        </c:txPr>
        <c:crossAx val="762032640"/>
        <c:crosses val="autoZero"/>
        <c:auto val="1"/>
        <c:lblOffset val="100"/>
        <c:baseTimeUnit val="months"/>
      </c:dateAx>
      <c:valAx>
        <c:axId val="762032640"/>
        <c:scaling>
          <c:orientation val="minMax"/>
          <c:max val="1"/>
          <c:min val="0"/>
        </c:scaling>
        <c:delete val="1"/>
        <c:axPos val="l"/>
        <c:numFmt formatCode="0.0%" sourceLinked="1"/>
        <c:majorTickMark val="out"/>
        <c:minorTickMark val="none"/>
        <c:tickLblPos val="nextTo"/>
        <c:crossAx val="7620322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graficos'!$D$6:$P$6</c:f>
              <c:numCache>
                <c:formatCode>0.0%</c:formatCode>
                <c:ptCount val="13"/>
                <c:pt idx="0">
                  <c:v>0.97685734630904342</c:v>
                </c:pt>
                <c:pt idx="1">
                  <c:v>0.97934472934472938</c:v>
                </c:pt>
                <c:pt idx="2">
                  <c:v>0.97945124124005223</c:v>
                </c:pt>
                <c:pt idx="3">
                  <c:v>0.98126938678119791</c:v>
                </c:pt>
                <c:pt idx="4">
                  <c:v>0.97430406852248397</c:v>
                </c:pt>
                <c:pt idx="5">
                  <c:v>0.98017231205004118</c:v>
                </c:pt>
                <c:pt idx="6">
                  <c:v>0.96847429714151267</c:v>
                </c:pt>
                <c:pt idx="7">
                  <c:v>0.97503549455750116</c:v>
                </c:pt>
                <c:pt idx="8">
                  <c:v>0.98170443814919739</c:v>
                </c:pt>
                <c:pt idx="9">
                  <c:v>0.97776470588235298</c:v>
                </c:pt>
                <c:pt idx="10">
                  <c:v>0.98122886790253006</c:v>
                </c:pt>
                <c:pt idx="11">
                  <c:v>0.98041529023124119</c:v>
                </c:pt>
                <c:pt idx="12">
                  <c:v>0.98048665804631485</c:v>
                </c:pt>
              </c:numCache>
            </c:numRef>
          </c:val>
          <c:extLs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'Back Data graficos'!$D$7:$P$7</c:f>
              <c:numCache>
                <c:formatCode>0.0%</c:formatCode>
                <c:ptCount val="13"/>
                <c:pt idx="0">
                  <c:v>2.3142653690956562E-2</c:v>
                </c:pt>
                <c:pt idx="1">
                  <c:v>2.0655270655270657E-2</c:v>
                </c:pt>
                <c:pt idx="2">
                  <c:v>2.0548758759947737E-2</c:v>
                </c:pt>
                <c:pt idx="3">
                  <c:v>1.8730613218802199E-2</c:v>
                </c:pt>
                <c:pt idx="4">
                  <c:v>2.569593147751606E-2</c:v>
                </c:pt>
                <c:pt idx="5">
                  <c:v>1.9827687949958692E-2</c:v>
                </c:pt>
                <c:pt idx="6">
                  <c:v>3.1525702858487235E-2</c:v>
                </c:pt>
                <c:pt idx="7">
                  <c:v>2.4964505442498817E-2</c:v>
                </c:pt>
                <c:pt idx="8">
                  <c:v>1.8295561850802645E-2</c:v>
                </c:pt>
                <c:pt idx="9">
                  <c:v>2.2235294117647058E-2</c:v>
                </c:pt>
                <c:pt idx="10">
                  <c:v>1.8771132097469979E-2</c:v>
                </c:pt>
                <c:pt idx="11">
                  <c:v>1.958470976875885E-2</c:v>
                </c:pt>
                <c:pt idx="12">
                  <c:v>1.95133419536852E-2</c:v>
                </c:pt>
              </c:numCache>
            </c:numRef>
          </c:val>
          <c:extLs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762544976"/>
        <c:axId val="762542232"/>
      </c:barChart>
      <c:dateAx>
        <c:axId val="762544976"/>
        <c:scaling>
          <c:orientation val="minMax"/>
        </c:scaling>
        <c:delete val="0"/>
        <c:axPos val="b"/>
        <c:numFmt formatCode="[$-C0A]mmmm\-yy;@" sourceLinked="1"/>
        <c:majorTickMark val="out"/>
        <c:minorTickMark val="none"/>
        <c:tickLblPos val="nextTo"/>
        <c:txPr>
          <a:bodyPr/>
          <a:lstStyle/>
          <a:p>
            <a:pPr>
              <a:defRPr sz="900"/>
            </a:pPr>
            <a:endParaRPr lang="es-ES"/>
          </a:p>
        </c:txPr>
        <c:crossAx val="762542232"/>
        <c:crosses val="autoZero"/>
        <c:auto val="1"/>
        <c:lblOffset val="100"/>
        <c:baseTimeUnit val="months"/>
      </c:dateAx>
      <c:valAx>
        <c:axId val="762542232"/>
        <c:scaling>
          <c:orientation val="minMax"/>
          <c:max val="1"/>
          <c:min val="0"/>
        </c:scaling>
        <c:delete val="1"/>
        <c:axPos val="l"/>
        <c:numFmt formatCode="0.0%" sourceLinked="1"/>
        <c:majorTickMark val="out"/>
        <c:minorTickMark val="none"/>
        <c:tickLblPos val="nextTo"/>
        <c:crossAx val="7625449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Automático'!$D$13:$P$13</c:f>
              <c:numCache>
                <c:formatCode>0.0%</c:formatCode>
                <c:ptCount val="13"/>
                <c:pt idx="0">
                  <c:v>0.94157463484146775</c:v>
                </c:pt>
                <c:pt idx="1">
                  <c:v>0.94483426082748601</c:v>
                </c:pt>
                <c:pt idx="2">
                  <c:v>0.95113732097725356</c:v>
                </c:pt>
                <c:pt idx="3">
                  <c:v>0.94868405239754838</c:v>
                </c:pt>
                <c:pt idx="4">
                  <c:v>0.9323099238486644</c:v>
                </c:pt>
                <c:pt idx="5">
                  <c:v>0.95633500357909806</c:v>
                </c:pt>
                <c:pt idx="6">
                  <c:v>0.94695642014254</c:v>
                </c:pt>
                <c:pt idx="7">
                  <c:v>0.94696424286057113</c:v>
                </c:pt>
                <c:pt idx="8">
                  <c:v>0.95050095419847325</c:v>
                </c:pt>
                <c:pt idx="9">
                  <c:v>0.94847691575440263</c:v>
                </c:pt>
                <c:pt idx="10">
                  <c:v>0.94378032903302167</c:v>
                </c:pt>
                <c:pt idx="11">
                  <c:v>0.94836989455823528</c:v>
                </c:pt>
                <c:pt idx="12">
                  <c:v>0.93241943241943237</c:v>
                </c:pt>
              </c:numCache>
            </c:numRef>
          </c:val>
          <c:extLs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Automático'!$D$14:$P$14</c:f>
              <c:numCache>
                <c:formatCode>0.0%</c:formatCode>
                <c:ptCount val="13"/>
                <c:pt idx="0">
                  <c:v>5.8425365158532236E-2</c:v>
                </c:pt>
                <c:pt idx="1">
                  <c:v>5.5165739172513911E-2</c:v>
                </c:pt>
                <c:pt idx="2">
                  <c:v>4.8862679022746415E-2</c:v>
                </c:pt>
                <c:pt idx="3">
                  <c:v>5.1315947602451624E-2</c:v>
                </c:pt>
                <c:pt idx="4">
                  <c:v>6.7690076151335668E-2</c:v>
                </c:pt>
                <c:pt idx="5">
                  <c:v>4.3664996420901936E-2</c:v>
                </c:pt>
                <c:pt idx="6">
                  <c:v>5.3043579857459985E-2</c:v>
                </c:pt>
                <c:pt idx="7">
                  <c:v>5.3035757139428839E-2</c:v>
                </c:pt>
                <c:pt idx="8">
                  <c:v>4.9499045801526718E-2</c:v>
                </c:pt>
                <c:pt idx="9">
                  <c:v>5.1523084245597338E-2</c:v>
                </c:pt>
                <c:pt idx="10">
                  <c:v>5.6219670966978344E-2</c:v>
                </c:pt>
                <c:pt idx="11">
                  <c:v>5.1630105441764627E-2</c:v>
                </c:pt>
                <c:pt idx="12">
                  <c:v>6.7580567580567574E-2</c:v>
                </c:pt>
              </c:numCache>
            </c:numRef>
          </c:val>
          <c:extLs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762541056"/>
        <c:axId val="762541840"/>
      </c:barChart>
      <c:dateAx>
        <c:axId val="762541056"/>
        <c:scaling>
          <c:orientation val="minMax"/>
        </c:scaling>
        <c:delete val="0"/>
        <c:axPos val="b"/>
        <c:numFmt formatCode="[$-C0A]mmmm\-yy;@" sourceLinked="1"/>
        <c:majorTickMark val="out"/>
        <c:minorTickMark val="none"/>
        <c:tickLblPos val="nextTo"/>
        <c:txPr>
          <a:bodyPr/>
          <a:lstStyle/>
          <a:p>
            <a:pPr>
              <a:defRPr sz="900"/>
            </a:pPr>
            <a:endParaRPr lang="es-ES"/>
          </a:p>
        </c:txPr>
        <c:crossAx val="762541840"/>
        <c:crosses val="autoZero"/>
        <c:auto val="1"/>
        <c:lblOffset val="100"/>
        <c:baseTimeUnit val="months"/>
      </c:dateAx>
      <c:valAx>
        <c:axId val="762541840"/>
        <c:scaling>
          <c:orientation val="minMax"/>
          <c:max val="1"/>
          <c:min val="0"/>
        </c:scaling>
        <c:delete val="1"/>
        <c:axPos val="l"/>
        <c:numFmt formatCode="0.0%" sourceLinked="1"/>
        <c:majorTickMark val="out"/>
        <c:minorTickMark val="none"/>
        <c:tickLblPos val="nextTo"/>
        <c:crossAx val="7625410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Automático'!$D$18:$P$18</c:f>
              <c:numCache>
                <c:formatCode>0.0%</c:formatCode>
                <c:ptCount val="13"/>
                <c:pt idx="0">
                  <c:v>0.98756513500710563</c:v>
                </c:pt>
                <c:pt idx="1">
                  <c:v>0.98962508842254193</c:v>
                </c:pt>
                <c:pt idx="2">
                  <c:v>0.989952718676123</c:v>
                </c:pt>
                <c:pt idx="3">
                  <c:v>0.99275103980986334</c:v>
                </c:pt>
                <c:pt idx="4">
                  <c:v>0.98665091553455408</c:v>
                </c:pt>
                <c:pt idx="5">
                  <c:v>0.98898523552847439</c:v>
                </c:pt>
                <c:pt idx="6">
                  <c:v>0.97668942783141033</c:v>
                </c:pt>
                <c:pt idx="7">
                  <c:v>0.98633525739191896</c:v>
                </c:pt>
                <c:pt idx="8">
                  <c:v>0.99213522713933555</c:v>
                </c:pt>
                <c:pt idx="9">
                  <c:v>0.98628209637706643</c:v>
                </c:pt>
                <c:pt idx="10">
                  <c:v>0.99174418604651171</c:v>
                </c:pt>
                <c:pt idx="11">
                  <c:v>0.9892120075046904</c:v>
                </c:pt>
                <c:pt idx="12">
                  <c:v>0.99324324324324331</c:v>
                </c:pt>
              </c:numCache>
            </c:numRef>
          </c:val>
          <c:extLs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numCache>
            </c:numRef>
          </c:cat>
          <c:val>
            <c:numRef>
              <c:f>'TAM Automático'!$D$19:$P$19</c:f>
              <c:numCache>
                <c:formatCode>0.0%</c:formatCode>
                <c:ptCount val="13"/>
                <c:pt idx="0">
                  <c:v>1.2434864992894364E-2</c:v>
                </c:pt>
                <c:pt idx="1">
                  <c:v>1.0374911577458148E-2</c:v>
                </c:pt>
                <c:pt idx="2">
                  <c:v>1.0047281323877069E-2</c:v>
                </c:pt>
                <c:pt idx="3">
                  <c:v>7.2489601901366604E-3</c:v>
                </c:pt>
                <c:pt idx="4">
                  <c:v>1.3349084465445953E-2</c:v>
                </c:pt>
                <c:pt idx="5">
                  <c:v>1.101476447152566E-2</c:v>
                </c:pt>
                <c:pt idx="6">
                  <c:v>2.3310572168589592E-2</c:v>
                </c:pt>
                <c:pt idx="7">
                  <c:v>1.3664742608081044E-2</c:v>
                </c:pt>
                <c:pt idx="8">
                  <c:v>7.8647728606643982E-3</c:v>
                </c:pt>
                <c:pt idx="9">
                  <c:v>1.3717903622933519E-2</c:v>
                </c:pt>
                <c:pt idx="10">
                  <c:v>8.2558139534883723E-3</c:v>
                </c:pt>
                <c:pt idx="11">
                  <c:v>1.0787992495309569E-2</c:v>
                </c:pt>
                <c:pt idx="12">
                  <c:v>6.7567567567567563E-3</c:v>
                </c:pt>
              </c:numCache>
            </c:numRef>
          </c:val>
          <c:extLs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762545760"/>
        <c:axId val="762546936"/>
      </c:barChart>
      <c:dateAx>
        <c:axId val="762545760"/>
        <c:scaling>
          <c:orientation val="minMax"/>
        </c:scaling>
        <c:delete val="0"/>
        <c:axPos val="b"/>
        <c:numFmt formatCode="[$-C0A]mmmm\-yy;@" sourceLinked="1"/>
        <c:majorTickMark val="out"/>
        <c:minorTickMark val="none"/>
        <c:tickLblPos val="nextTo"/>
        <c:txPr>
          <a:bodyPr/>
          <a:lstStyle/>
          <a:p>
            <a:pPr>
              <a:defRPr sz="900"/>
            </a:pPr>
            <a:endParaRPr lang="es-ES"/>
          </a:p>
        </c:txPr>
        <c:crossAx val="762546936"/>
        <c:crosses val="autoZero"/>
        <c:auto val="1"/>
        <c:lblOffset val="100"/>
        <c:baseTimeUnit val="months"/>
      </c:dateAx>
      <c:valAx>
        <c:axId val="762546936"/>
        <c:scaling>
          <c:orientation val="minMax"/>
          <c:max val="1"/>
          <c:min val="0"/>
        </c:scaling>
        <c:delete val="1"/>
        <c:axPos val="l"/>
        <c:numFmt formatCode="0.0%" sourceLinked="1"/>
        <c:majorTickMark val="out"/>
        <c:minorTickMark val="none"/>
        <c:tickLblPos val="nextTo"/>
        <c:crossAx val="7625457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3"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11393" cy="57936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Febrero 2024</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37875" y="1556526"/>
          <a:ext cx="6807816" cy="530958"/>
          <a:chOff x="1197672" y="1465430"/>
          <a:chExt cx="6441281" cy="597529"/>
        </a:xfrm>
        <a:solidFill>
          <a:srgbClr val="FFC000"/>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37875" y="4986287"/>
          <a:ext cx="6807816" cy="530957"/>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37875" y="2246463"/>
          <a:ext cx="6807816" cy="530956"/>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37875" y="2936398"/>
          <a:ext cx="6807816" cy="521432"/>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id="{00000000-0008-0000-0100-00001A000000}"/>
            </a:ext>
          </a:extLst>
        </xdr:cNvPr>
        <xdr:cNvGrpSpPr/>
      </xdr:nvGrpSpPr>
      <xdr:grpSpPr>
        <a:xfrm>
          <a:off x="637875" y="4305879"/>
          <a:ext cx="6807816" cy="521431"/>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id="{00000000-0008-0000-0100-00001F000000}"/>
            </a:ext>
          </a:extLst>
        </xdr:cNvPr>
        <xdr:cNvGrpSpPr/>
      </xdr:nvGrpSpPr>
      <xdr:grpSpPr>
        <a:xfrm>
          <a:off x="637875" y="3617848"/>
          <a:ext cx="6807816" cy="529052"/>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611717</xdr:colOff>
      <xdr:row>3</xdr:row>
      <xdr:rowOff>88900</xdr:rowOff>
    </xdr:from>
    <xdr:to>
      <xdr:col>17</xdr:col>
      <xdr:colOff>535517</xdr:colOff>
      <xdr:row>25</xdr:row>
      <xdr:rowOff>63500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pageSetUpPr fitToPage="1"/>
  </sheetPr>
  <dimension ref="N6"/>
  <sheetViews>
    <sheetView showGridLines="0" showRowColHeaders="0" tabSelected="1" zoomScale="85" zoomScaleNormal="85" workbookViewId="0"/>
  </sheetViews>
  <sheetFormatPr baseColWidth="10" defaultColWidth="11.44140625" defaultRowHeight="14.4" x14ac:dyDescent="0.3"/>
  <sheetData>
    <row r="6" spans="14:14" x14ac:dyDescent="0.3">
      <c r="N6" t="s">
        <v>0</v>
      </c>
    </row>
  </sheetData>
  <sheetProtection sheet="1" objects="1" scenarios="1"/>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3"/>
  <dimension ref="A3:BK67"/>
  <sheetViews>
    <sheetView showGridLines="0" zoomScale="68" zoomScaleNormal="68" workbookViewId="0">
      <pane xSplit="1" topLeftCell="G1" activePane="topRight" state="frozen"/>
      <selection activeCell="BJ1" sqref="BJ1:BJ1048576"/>
      <selection pane="topRight" activeCell="BJ1" sqref="BJ1:BJ1048576"/>
    </sheetView>
  </sheetViews>
  <sheetFormatPr baseColWidth="10" defaultColWidth="11.44140625" defaultRowHeight="15.6" x14ac:dyDescent="0.3"/>
  <cols>
    <col min="1" max="1" width="21" style="3" customWidth="1"/>
    <col min="2" max="2" width="27" style="5" customWidth="1"/>
    <col min="3" max="3" width="19" style="3" customWidth="1"/>
    <col min="4" max="4" width="18.5546875" style="3" customWidth="1"/>
    <col min="5" max="5" width="14.5546875" style="3" customWidth="1"/>
    <col min="6" max="7" width="15.77734375" style="3" bestFit="1" customWidth="1"/>
    <col min="8" max="9" width="15.44140625" style="3" bestFit="1" customWidth="1"/>
    <col min="10" max="10" width="15.21875" style="3" bestFit="1" customWidth="1"/>
    <col min="11" max="12" width="14.5546875" style="3" customWidth="1"/>
    <col min="13" max="15" width="19.44140625" style="3" customWidth="1"/>
    <col min="16" max="16" width="15.5546875" style="3" customWidth="1"/>
    <col min="17" max="16384" width="11.44140625" style="3"/>
  </cols>
  <sheetData>
    <row r="3" spans="1:63" ht="36.75" customHeight="1" x14ac:dyDescent="0.3"/>
    <row r="4" spans="1:63" ht="36.75" customHeight="1" x14ac:dyDescent="0.3"/>
    <row r="5" spans="1:63" ht="36.75" customHeight="1" thickBot="1" x14ac:dyDescent="0.35">
      <c r="A5" s="4"/>
      <c r="B5" s="4"/>
      <c r="D5" s="37">
        <f t="array" ref="D5">INDEX('Back data'!$A$4:$BL$4,MAX(IF('Back data'!$A$4:$BL$4&lt;&gt;"",COLUMN('Back data'!$A$4:$BL$4)))-D6)</f>
        <v>44958</v>
      </c>
      <c r="E5" s="37">
        <f t="array" ref="E5">INDEX('Back data'!$A$4:$BL$4,MAX(IF('Back data'!$A$4:$BL$4&lt;&gt;"",COLUMN('Back data'!$A$4:$BL$4)))-E6)</f>
        <v>44986</v>
      </c>
      <c r="F5" s="37">
        <f t="array" ref="F5">INDEX('Back data'!$A$4:$BL$4,MAX(IF('Back data'!$A$4:$BL$4&lt;&gt;"",COLUMN('Back data'!$A$4:$BL$4)))-F6)</f>
        <v>45017</v>
      </c>
      <c r="G5" s="37">
        <f t="array" ref="G5">INDEX('Back data'!$A$4:$BL$4,MAX(IF('Back data'!$A$4:$BL$4&lt;&gt;"",COLUMN('Back data'!$A$4:$BL$4)))-G6)</f>
        <v>45047</v>
      </c>
      <c r="H5" s="37">
        <f t="array" ref="H5">INDEX('Back data'!$A$4:$BL$4,MAX(IF('Back data'!$A$4:$BL$4&lt;&gt;"",COLUMN('Back data'!$A$4:$BL$4)))-H6)</f>
        <v>45078</v>
      </c>
      <c r="I5" s="37">
        <f t="array" ref="I5">INDEX('Back data'!$A$4:$BL$4,MAX(IF('Back data'!$A$4:$BL$4&lt;&gt;"",COLUMN('Back data'!$A$4:$BL$4)))-I6)</f>
        <v>45108</v>
      </c>
      <c r="J5" s="37">
        <f t="array" ref="J5">INDEX('Back data'!$A$4:$BL$4,MAX(IF('Back data'!$A$4:$BL$4&lt;&gt;"",COLUMN('Back data'!$A$4:$BL$4)))-J6)</f>
        <v>45139</v>
      </c>
      <c r="K5" s="37">
        <f t="array" ref="K5">INDEX('Back data'!$A$4:$BL$4,MAX(IF('Back data'!$A$4:$BL$4&lt;&gt;"",COLUMN('Back data'!$A$4:$BL$4)))-K6)</f>
        <v>45170</v>
      </c>
      <c r="L5" s="37">
        <f t="array" ref="L5">INDEX('Back data'!$A$4:$BL$4,MAX(IF('Back data'!$A$4:$BL$4&lt;&gt;"",COLUMN('Back data'!$A$4:$BL$4)))-L6)</f>
        <v>45200</v>
      </c>
      <c r="M5" s="37">
        <f t="array" ref="M5">INDEX('Back data'!$A$4:$BL$4,MAX(IF('Back data'!$A$4:$BL$4&lt;&gt;"",COLUMN('Back data'!$A$4:$BL$4)))-M6)</f>
        <v>45231</v>
      </c>
      <c r="N5" s="37">
        <f t="array" ref="N5">INDEX('Back data'!$A$4:$BL$4,MAX(IF('Back data'!$A$4:$BL$4&lt;&gt;"",COLUMN('Back data'!$A$4:$BL$4)))-N6)</f>
        <v>45261</v>
      </c>
      <c r="O5" s="37">
        <f t="array" ref="O5">INDEX('Back data'!$A$4:$BL$4,MAX(IF('Back data'!$A$4:$BL$4&lt;&gt;"",COLUMN('Back data'!$A$4:$BL$4)))-O6)</f>
        <v>45292</v>
      </c>
      <c r="P5" s="37">
        <f t="array" ref="P5">INDEX('Back data'!$A$4:$BL$4,MAX(IF('Back data'!$A$4:$BL$4&lt;&gt;"",COLUMN('Back data'!$A$4:$BL$4)))-P6)</f>
        <v>45323</v>
      </c>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73</v>
      </c>
      <c r="D7" s="9">
        <f t="array" ref="D7">INDEX('Back data'!$A$7:$BL$7,,MAX(IF('Back data'!$A$7:$BL$7&lt;&gt;"",COLUMN('Back data'!$A$7:$BL$7)))-D$6)+INDEX('Back data'!$A$8:$BL$8,,MAX(IF('Back data'!$A$8:$BL$8&lt;&gt;"",COLUMN('Back data'!$A$8:$BL$8)))-D$6)</f>
        <v>84.26</v>
      </c>
      <c r="E7" s="9">
        <f t="array" ref="E7">INDEX('Back data'!$A$7:$BL$7,,MAX(IF('Back data'!$A$7:$BL$7&lt;&gt;"",COLUMN('Back data'!$A$7:$BL$7)))-E$6)+INDEX('Back data'!$A$8:$BL$8,,MAX(IF('Back data'!$A$8:$BL$8&lt;&gt;"",COLUMN('Back data'!$A$8:$BL$8)))-E$6)</f>
        <v>84.24</v>
      </c>
      <c r="F7" s="9">
        <f t="array" ref="F7">INDEX('Back data'!$A$7:$BL$7,,MAX(IF('Back data'!$A$7:$BL$7&lt;&gt;"",COLUMN('Back data'!$A$7:$BL$7)))-F$6)+INDEX('Back data'!$A$8:$BL$8,,MAX(IF('Back data'!$A$8:$BL$8&lt;&gt;"",COLUMN('Back data'!$A$8:$BL$8)))-F$6)</f>
        <v>84.19</v>
      </c>
      <c r="G7" s="9">
        <f t="array" ref="G7">INDEX('Back data'!$A$7:$BL$7,,MAX(IF('Back data'!$A$7:$BL$7&lt;&gt;"",COLUMN('Back data'!$A$7:$BL$7)))-G$6)+INDEX('Back data'!$A$8:$BL$8,,MAX(IF('Back data'!$A$8:$BL$8&lt;&gt;"",COLUMN('Back data'!$A$8:$BL$8)))-G$6)</f>
        <v>83.82</v>
      </c>
      <c r="H7" s="9">
        <f t="array" ref="H7">INDEX('Back data'!$A$7:$BL$7,,MAX(IF('Back data'!$A$7:$BL$7&lt;&gt;"",COLUMN('Back data'!$A$7:$BL$7)))-H$6)+INDEX('Back data'!$A$8:$BL$8,,MAX(IF('Back data'!$A$8:$BL$8&lt;&gt;"",COLUMN('Back data'!$A$8:$BL$8)))-H$6)</f>
        <v>84.06</v>
      </c>
      <c r="I7" s="9">
        <f t="array" ref="I7">INDEX('Back data'!$A$7:$BL$7,,MAX(IF('Back data'!$A$7:$BL$7&lt;&gt;"",COLUMN('Back data'!$A$7:$BL$7)))-I$6)+INDEX('Back data'!$A$8:$BL$8,,MAX(IF('Back data'!$A$8:$BL$8&lt;&gt;"",COLUMN('Back data'!$A$8:$BL$8)))-I$6)</f>
        <v>84.73</v>
      </c>
      <c r="J7" s="9">
        <f t="array" ref="J7">INDEX('Back data'!$A$7:$BL$7,,MAX(IF('Back data'!$A$7:$BL$7&lt;&gt;"",COLUMN('Back data'!$A$7:$BL$7)))-J$6)+INDEX('Back data'!$A$8:$BL$8,,MAX(IF('Back data'!$A$8:$BL$8&lt;&gt;"",COLUMN('Back data'!$A$8:$BL$8)))-J$6)</f>
        <v>85.01</v>
      </c>
      <c r="K7" s="9">
        <f t="array" ref="K7">INDEX('Back data'!$A$7:$BL$7,,MAX(IF('Back data'!$A$7:$BL$7&lt;&gt;"",COLUMN('Back data'!$A$7:$BL$7)))-K$6)+INDEX('Back data'!$A$8:$BL$8,,MAX(IF('Back data'!$A$8:$BL$8&lt;&gt;"",COLUMN('Back data'!$A$8:$BL$8)))-K$6)</f>
        <v>84.52</v>
      </c>
      <c r="L7" s="9">
        <f t="array" ref="L7">INDEX('Back data'!$A$7:$BL$7,,MAX(IF('Back data'!$A$7:$BL$7&lt;&gt;"",COLUMN('Back data'!$A$7:$BL$7)))-L$6)+INDEX('Back data'!$A$8:$BL$8,,MAX(IF('Back data'!$A$8:$BL$8&lt;&gt;"",COLUMN('Back data'!$A$8:$BL$8)))-L$6)</f>
        <v>84.72</v>
      </c>
      <c r="M7" s="9">
        <f t="array" ref="M7">INDEX('Back data'!$A$7:$BL$7,,MAX(IF('Back data'!$A$7:$BL$7&lt;&gt;"",COLUMN('Back data'!$A$7:$BL$7)))-M$6)+INDEX('Back data'!$A$8:$BL$8,,MAX(IF('Back data'!$A$8:$BL$8&lt;&gt;"",COLUMN('Back data'!$A$8:$BL$8)))-M$6)</f>
        <v>85</v>
      </c>
      <c r="N7" s="9">
        <f t="array" ref="N7">INDEX('Back data'!$A$7:$BL$7,,MAX(IF('Back data'!$A$7:$BL$7&lt;&gt;"",COLUMN('Back data'!$A$7:$BL$7)))-N$6)+INDEX('Back data'!$A$8:$BL$8,,MAX(IF('Back data'!$A$8:$BL$8&lt;&gt;"",COLUMN('Back data'!$A$8:$BL$8)))-N$6)</f>
        <v>85.77</v>
      </c>
      <c r="O7" s="34">
        <f t="array" ref="O7">INDEX('Back data'!$A$7:$BL$7,,MAX(IF('Back data'!$A$7:$BL$7&lt;&gt;"",COLUMN('Back data'!$A$7:$BL$7)))-O$6)+INDEX('Back data'!$A$8:$BL$8,,MAX(IF('Back data'!$A$8:$BL$8&lt;&gt;"",COLUMN('Back data'!$A$8:$BL$8)))-O$6)</f>
        <v>84.759999999999991</v>
      </c>
      <c r="P7" s="34">
        <f t="array" ref="P7">INDEX('Back data'!$A$7:$BL$7,,MAX(IF('Back data'!$A$7:$BL$7&lt;&gt;"",COLUMN('Back data'!$A$7:$BL$7)))-P$6)+INDEX('Back data'!$A$8:$BL$8,,MAX(IF('Back data'!$A$8:$BL$8&lt;&gt;"",COLUMN('Back data'!$A$8:$BL$8)))-P$6)</f>
        <v>85.07</v>
      </c>
    </row>
    <row r="8" spans="1:63" x14ac:dyDescent="0.3">
      <c r="A8" s="10" t="s">
        <v>74</v>
      </c>
      <c r="B8" s="11" t="s">
        <v>74</v>
      </c>
      <c r="C8" s="12" t="s">
        <v>75</v>
      </c>
      <c r="D8" s="13">
        <f t="array" ref="D8">INDEX('Back data'!$A7:$BL7,,MAX(IF('Back data'!$A7:$BL7&lt;&gt;"",COLUMN('Back data'!$A7:$BL7)))-D$6)/D$7</f>
        <v>0.97685734630904342</v>
      </c>
      <c r="E8" s="13">
        <f t="array" ref="E8">INDEX('Back data'!$A7:$BL7,,MAX(IF('Back data'!$A7:$BL7&lt;&gt;"",COLUMN('Back data'!$A7:$BL7)))-E$6)/E$7</f>
        <v>0.97934472934472938</v>
      </c>
      <c r="F8" s="13">
        <f t="array" ref="F8">INDEX('Back data'!$A7:$BL7,,MAX(IF('Back data'!$A7:$BL7&lt;&gt;"",COLUMN('Back data'!$A7:$BL7)))-F$6)/F$7</f>
        <v>0.97945124124005223</v>
      </c>
      <c r="G8" s="13">
        <f t="array" ref="G8">INDEX('Back data'!$A7:$BL7,,MAX(IF('Back data'!$A7:$BL7&lt;&gt;"",COLUMN('Back data'!$A7:$BL7)))-G$6)/G$7</f>
        <v>0.98126938678119791</v>
      </c>
      <c r="H8" s="13">
        <f t="array" ref="H8">INDEX('Back data'!$A7:$BL7,,MAX(IF('Back data'!$A7:$BL7&lt;&gt;"",COLUMN('Back data'!$A7:$BL7)))-H$6)/H$7</f>
        <v>0.97430406852248397</v>
      </c>
      <c r="I8" s="13">
        <f t="array" ref="I8">INDEX('Back data'!$A7:$BL7,,MAX(IF('Back data'!$A7:$BL7&lt;&gt;"",COLUMN('Back data'!$A7:$BL7)))-I$6)/I$7</f>
        <v>0.98017231205004118</v>
      </c>
      <c r="J8" s="13">
        <f t="array" ref="J8">INDEX('Back data'!$A7:$BL7,,MAX(IF('Back data'!$A7:$BL7&lt;&gt;"",COLUMN('Back data'!$A7:$BL7)))-J$6)/J$7</f>
        <v>0.96847429714151267</v>
      </c>
      <c r="K8" s="13">
        <f t="array" ref="K8">INDEX('Back data'!$A7:$BL7,,MAX(IF('Back data'!$A7:$BL7&lt;&gt;"",COLUMN('Back data'!$A7:$BL7)))-K$6)/K$7</f>
        <v>0.97503549455750116</v>
      </c>
      <c r="L8" s="13">
        <f t="array" ref="L8">INDEX('Back data'!$A7:$BL7,,MAX(IF('Back data'!$A7:$BL7&lt;&gt;"",COLUMN('Back data'!$A7:$BL7)))-L$6)/L$7</f>
        <v>0.98170443814919739</v>
      </c>
      <c r="M8" s="13">
        <f t="array" ref="M8">INDEX('Back data'!$A7:$BL7,,MAX(IF('Back data'!$A7:$BL7&lt;&gt;"",COLUMN('Back data'!$A7:$BL7)))-M$6)/M$7</f>
        <v>0.97776470588235298</v>
      </c>
      <c r="N8" s="13">
        <f t="array" ref="N8">INDEX('Back data'!$A7:$BL7,,MAX(IF('Back data'!$A7:$BL7&lt;&gt;"",COLUMN('Back data'!$A7:$BL7)))-N$6)/N$7</f>
        <v>0.98122886790253006</v>
      </c>
      <c r="O8" s="35">
        <f t="array" ref="O8">INDEX('Back data'!$A7:$BL7,,MAX(IF('Back data'!$A7:$BL7&lt;&gt;"",COLUMN('Back data'!$A7:$BL7)))-O$6)/O$7</f>
        <v>0.98041529023124119</v>
      </c>
      <c r="P8" s="35">
        <f t="array" ref="P8">INDEX('Back data'!A7:BL7,,MAX(IF('Back data'!A7:BL7&lt;&gt;"",COLUMN('Back data'!A7:BL7))))/P7</f>
        <v>0.98048665804631485</v>
      </c>
    </row>
    <row r="9" spans="1:63" x14ac:dyDescent="0.3">
      <c r="A9" s="10" t="s">
        <v>74</v>
      </c>
      <c r="B9" s="11" t="s">
        <v>74</v>
      </c>
      <c r="C9" s="12" t="s">
        <v>76</v>
      </c>
      <c r="D9" s="13">
        <f t="array" ref="D9">INDEX('Back data'!$A8:$BL8,,MAX(IF('Back data'!$A8:$BL8&lt;&gt;"",COLUMN('Back data'!$A8:$BL8)))-D$6)/D$7</f>
        <v>2.3142653690956562E-2</v>
      </c>
      <c r="E9" s="13">
        <f t="array" ref="E9">INDEX('Back data'!$A8:$BL8,,MAX(IF('Back data'!$A8:$BL8&lt;&gt;"",COLUMN('Back data'!$A8:$BL8)))-E$6)/E$7</f>
        <v>2.0655270655270657E-2</v>
      </c>
      <c r="F9" s="13">
        <f t="array" ref="F9">INDEX('Back data'!$A8:$BL8,,MAX(IF('Back data'!$A8:$BL8&lt;&gt;"",COLUMN('Back data'!$A8:$BL8)))-F$6)/F$7</f>
        <v>2.0548758759947737E-2</v>
      </c>
      <c r="G9" s="13">
        <f t="array" ref="G9">INDEX('Back data'!$A8:$BL8,,MAX(IF('Back data'!$A8:$BL8&lt;&gt;"",COLUMN('Back data'!$A8:$BL8)))-G$6)/G$7</f>
        <v>1.8730613218802199E-2</v>
      </c>
      <c r="H9" s="13">
        <f t="array" ref="H9">INDEX('Back data'!$A8:$BL8,,MAX(IF('Back data'!$A8:$BL8&lt;&gt;"",COLUMN('Back data'!$A8:$BL8)))-H$6)/H$7</f>
        <v>2.569593147751606E-2</v>
      </c>
      <c r="I9" s="13">
        <f t="array" ref="I9">INDEX('Back data'!$A8:$BL8,,MAX(IF('Back data'!$A8:$BL8&lt;&gt;"",COLUMN('Back data'!$A8:$BL8)))-I$6)/I$7</f>
        <v>1.9827687949958692E-2</v>
      </c>
      <c r="J9" s="13">
        <f t="array" ref="J9">INDEX('Back data'!$A8:$BL8,,MAX(IF('Back data'!$A8:$BL8&lt;&gt;"",COLUMN('Back data'!$A8:$BL8)))-J$6)/J$7</f>
        <v>3.1525702858487235E-2</v>
      </c>
      <c r="K9" s="13">
        <f t="array" ref="K9">INDEX('Back data'!$A8:$BL8,,MAX(IF('Back data'!$A8:$BL8&lt;&gt;"",COLUMN('Back data'!$A8:$BL8)))-K$6)/K$7</f>
        <v>2.4964505442498817E-2</v>
      </c>
      <c r="L9" s="13">
        <f t="array" ref="L9">INDEX('Back data'!$A8:$BL8,,MAX(IF('Back data'!$A8:$BL8&lt;&gt;"",COLUMN('Back data'!$A8:$BL8)))-L$6)/L$7</f>
        <v>1.8295561850802645E-2</v>
      </c>
      <c r="M9" s="13">
        <f t="array" ref="M9">INDEX('Back data'!$A8:$BL8,,MAX(IF('Back data'!$A8:$BL8&lt;&gt;"",COLUMN('Back data'!$A8:$BL8)))-M$6)/M$7</f>
        <v>2.2235294117647058E-2</v>
      </c>
      <c r="N9" s="13">
        <f t="array" ref="N9">INDEX('Back data'!$A8:$BL8,,MAX(IF('Back data'!$A8:$BL8&lt;&gt;"",COLUMN('Back data'!$A8:$BL8)))-N$6)/N$7</f>
        <v>1.8771132097469979E-2</v>
      </c>
      <c r="O9" s="35">
        <f t="array" ref="O9">INDEX('Back data'!$A8:$BL8,,MAX(IF('Back data'!$A8:$BL8&lt;&gt;"",COLUMN('Back data'!$A8:$BL8)))-O$6)/O$7</f>
        <v>1.958470976875885E-2</v>
      </c>
      <c r="P9" s="35">
        <f t="array" ref="P9">INDEX('Back data'!A8:BL8,,MAX(IF('Back data'!A8:BL8&lt;&gt;"",COLUMN('Back data'!A8:BL8))))/$P7</f>
        <v>1.95133419536852E-2</v>
      </c>
    </row>
    <row r="12" spans="1:63" x14ac:dyDescent="0.3">
      <c r="C12" s="8" t="s">
        <v>73</v>
      </c>
      <c r="D12" s="9">
        <f t="array" ref="D12">INDEX('Back data'!$A$13:$BL$13,,MAX(IF('Back data'!$A$13:$BL$13&lt;&gt;"",COLUMN('Back data'!$A$13:$BL$13)))-D$6)+INDEX('Back data'!$A$14:$BL$14,,MAX(IF('Back data'!$A$14:$BL$14&lt;&gt;"",COLUMN('Back data'!$A$14:$BL$14)))-D$6)</f>
        <v>84.210000000000008</v>
      </c>
      <c r="E12" s="9">
        <f t="array" ref="E12">INDEX('Back data'!$A$13:$BL$13,,MAX(IF('Back data'!$A$13:$BL$13&lt;&gt;"",COLUMN('Back data'!$A$13:$BL$13)))-E$6)+INDEX('Back data'!$A$14:$BL$14,,MAX(IF('Back data'!$A$14:$BL$14&lt;&gt;"",COLUMN('Back data'!$A$14:$BL$14)))-E$6)</f>
        <v>82.66</v>
      </c>
      <c r="F12" s="9">
        <f t="array" ref="F12">INDEX('Back data'!$A$13:$BL$13,,MAX(IF('Back data'!$A$13:$BL$13&lt;&gt;"",COLUMN('Back data'!$A$13:$BL$13)))-F$6)+INDEX('Back data'!$A$14:$BL$14,,MAX(IF('Back data'!$A$14:$BL$14&lt;&gt;"",COLUMN('Back data'!$A$14:$BL$14)))-F$6)</f>
        <v>83.09</v>
      </c>
      <c r="G12" s="9">
        <f t="array" ref="G12">INDEX('Back data'!$A$13:$BL$13,,MAX(IF('Back data'!$A$13:$BL$13&lt;&gt;"",COLUMN('Back data'!$A$13:$BL$13)))-G$6)+INDEX('Back data'!$A$14:$BL$14,,MAX(IF('Back data'!$A$14:$BL$14&lt;&gt;"",COLUMN('Back data'!$A$14:$BL$14)))-G$6)</f>
        <v>83.21</v>
      </c>
      <c r="H12" s="9">
        <f t="array" ref="H12">INDEX('Back data'!$A$13:$BL$13,,MAX(IF('Back data'!$A$13:$BL$13&lt;&gt;"",COLUMN('Back data'!$A$13:$BL$13)))-H$6)+INDEX('Back data'!$A$14:$BL$14,,MAX(IF('Back data'!$A$14:$BL$14&lt;&gt;"",COLUMN('Back data'!$A$14:$BL$14)))-H$6)</f>
        <v>82.72999999999999</v>
      </c>
      <c r="I12" s="9">
        <f t="array" ref="I12">INDEX('Back data'!$A$13:$BL$13,,MAX(IF('Back data'!$A$13:$BL$13&lt;&gt;"",COLUMN('Back data'!$A$13:$BL$13)))-I$6)+INDEX('Back data'!$A$14:$BL$14,,MAX(IF('Back data'!$A$14:$BL$14&lt;&gt;"",COLUMN('Back data'!$A$14:$BL$14)))-I$6)</f>
        <v>83.82</v>
      </c>
      <c r="J12" s="9">
        <f t="array" ref="J12">INDEX('Back data'!$A$13:$BL$13,,MAX(IF('Back data'!$A$13:$BL$13&lt;&gt;"",COLUMN('Back data'!$A$13:$BL$13)))-J$6)+INDEX('Back data'!$A$14:$BL$14,,MAX(IF('Back data'!$A$14:$BL$14&lt;&gt;"",COLUMN('Back data'!$A$14:$BL$14)))-J$6)</f>
        <v>85.59</v>
      </c>
      <c r="K12" s="9">
        <f t="array" ref="K12">INDEX('Back data'!$A$13:$BL$13,,MAX(IF('Back data'!$A$13:$BL$13&lt;&gt;"",COLUMN('Back data'!$A$13:$BL$13)))-K$6)+INDEX('Back data'!$A$14:$BL$14,,MAX(IF('Back data'!$A$14:$BL$14&lt;&gt;"",COLUMN('Back data'!$A$14:$BL$14)))-K$6)</f>
        <v>83.34</v>
      </c>
      <c r="L12" s="9">
        <f t="array" ref="L12">INDEX('Back data'!$A$13:$BL$13,,MAX(IF('Back data'!$A$13:$BL$13&lt;&gt;"",COLUMN('Back data'!$A$13:$BL$13)))-L$6)+INDEX('Back data'!$A$14:$BL$14,,MAX(IF('Back data'!$A$14:$BL$14&lt;&gt;"",COLUMN('Back data'!$A$14:$BL$14)))-L$6)</f>
        <v>83.84</v>
      </c>
      <c r="M12" s="9">
        <f t="array" ref="M12">INDEX('Back data'!$A$13:$BL$13,,MAX(IF('Back data'!$A$13:$BL$13&lt;&gt;"",COLUMN('Back data'!$A$13:$BL$13)))-M$6)+INDEX('Back data'!$A$14:$BL$14,,MAX(IF('Back data'!$A$14:$BL$14&lt;&gt;"",COLUMN('Back data'!$A$14:$BL$14)))-M$6)</f>
        <v>84.039999999999992</v>
      </c>
      <c r="N12" s="9">
        <f t="array" ref="N12">INDEX('Back data'!$A$13:$BL$13,,MAX(IF('Back data'!$A$13:$BL$13&lt;&gt;"",COLUMN('Back data'!$A$13:$BL$13)))-N$6)+INDEX('Back data'!$A$14:$BL$14,,MAX(IF('Back data'!$A$14:$BL$14&lt;&gt;"",COLUMN('Back data'!$A$14:$BL$14)))-N$6)</f>
        <v>84.49</v>
      </c>
      <c r="O12" s="9">
        <f t="array" ref="O12">INDEX('Back data'!$A$13:$BL$13,,MAX(IF('Back data'!$A$13:$BL$13&lt;&gt;"",COLUMN('Back data'!$A$13:$BL$13)))-O$6)+INDEX('Back data'!$A$14:$BL$14,,MAX(IF('Back data'!$A$14:$BL$14&lt;&gt;"",COLUMN('Back data'!$A$14:$BL$14)))-O$6)</f>
        <v>82.51</v>
      </c>
      <c r="P12" s="34">
        <f t="array" ref="P12">INDEX('Back data'!$A$13:$BL$13,,MAX(IF('Back data'!$A$13:$BL$13&lt;&gt;"",COLUMN('Back data'!$A$13:$BL$13)))-P$6)+INDEX('Back data'!$A$14:$BL$14,,MAX(IF('Back data'!$A$14:$BL$14&lt;&gt;"",COLUMN('Back data'!$A$14:$BL$14)))-P$6)</f>
        <v>83.160000000000011</v>
      </c>
    </row>
    <row r="13" spans="1:63" x14ac:dyDescent="0.3">
      <c r="A13" s="10" t="s">
        <v>74</v>
      </c>
      <c r="B13" s="7" t="s">
        <v>77</v>
      </c>
      <c r="C13" s="12" t="s">
        <v>75</v>
      </c>
      <c r="D13" s="13">
        <f t="array" ref="D13">INDEX('Back data'!$A13:$BL13,,MAX(IF('Back data'!$A13:$BL13&lt;&gt;"",COLUMN('Back data'!$A13:$BL13)))-D$6)/D$12</f>
        <v>0.94157463484146775</v>
      </c>
      <c r="E13" s="13">
        <f t="array" ref="E13">INDEX('Back data'!$A13:$BL13,,MAX(IF('Back data'!$A13:$BL13&lt;&gt;"",COLUMN('Back data'!$A13:$BL13)))-E$6)/E$12</f>
        <v>0.94483426082748601</v>
      </c>
      <c r="F13" s="13">
        <f t="array" ref="F13">INDEX('Back data'!$A13:$BL13,,MAX(IF('Back data'!$A13:$BL13&lt;&gt;"",COLUMN('Back data'!$A13:$BL13)))-F$6)/F$12</f>
        <v>0.95113732097725356</v>
      </c>
      <c r="G13" s="13">
        <f t="array" ref="G13">INDEX('Back data'!$A13:$BL13,,MAX(IF('Back data'!$A13:$BL13&lt;&gt;"",COLUMN('Back data'!$A13:$BL13)))-G$6)/G$12</f>
        <v>0.94868405239754838</v>
      </c>
      <c r="H13" s="13">
        <f t="array" ref="H13">INDEX('Back data'!$A13:$BL13,,MAX(IF('Back data'!$A13:$BL13&lt;&gt;"",COLUMN('Back data'!$A13:$BL13)))-H$6)/H$12</f>
        <v>0.9323099238486644</v>
      </c>
      <c r="I13" s="13">
        <f t="array" ref="I13">INDEX('Back data'!$A13:$BL13,,MAX(IF('Back data'!$A13:$BL13&lt;&gt;"",COLUMN('Back data'!$A13:$BL13)))-I$6)/I$12</f>
        <v>0.95633500357909806</v>
      </c>
      <c r="J13" s="13">
        <f t="array" ref="J13">INDEX('Back data'!$A13:$BL13,,MAX(IF('Back data'!$A13:$BL13&lt;&gt;"",COLUMN('Back data'!$A13:$BL13)))-J$6)/J$12</f>
        <v>0.94695642014254</v>
      </c>
      <c r="K13" s="13">
        <f t="array" ref="K13">INDEX('Back data'!$A13:$BL13,,MAX(IF('Back data'!$A13:$BL13&lt;&gt;"",COLUMN('Back data'!$A13:$BL13)))-K$6)/K$12</f>
        <v>0.94696424286057113</v>
      </c>
      <c r="L13" s="13">
        <f t="array" ref="L13">INDEX('Back data'!$A13:$BL13,,MAX(IF('Back data'!$A13:$BL13&lt;&gt;"",COLUMN('Back data'!$A13:$BL13)))-L$6)/L$12</f>
        <v>0.95050095419847325</v>
      </c>
      <c r="M13" s="13">
        <f t="array" ref="M13">INDEX('Back data'!$A13:$BL13,,MAX(IF('Back data'!$A13:$BL13&lt;&gt;"",COLUMN('Back data'!$A13:$BL13)))-M$6)/M$12</f>
        <v>0.94847691575440263</v>
      </c>
      <c r="N13" s="13">
        <f t="array" ref="N13">INDEX('Back data'!$A13:$BL13,,MAX(IF('Back data'!$A13:$BL13&lt;&gt;"",COLUMN('Back data'!$A13:$BL13)))-N$6)/N$12</f>
        <v>0.94378032903302167</v>
      </c>
      <c r="O13" s="13">
        <f t="array" ref="O13">INDEX('Back data'!$A13:$BL13,,MAX(IF('Back data'!$A13:$BL13&lt;&gt;"",COLUMN('Back data'!$A13:$BL13)))-O$6)/O$12</f>
        <v>0.94836989455823528</v>
      </c>
      <c r="P13" s="35">
        <f t="array" ref="P13">INDEX('Back data'!$A13:$BL13,,MAX(IF('Back data'!$A13:$BL13&lt;&gt;"",COLUMN('Back data'!$A13:$BL13)))-P$6)/P$12</f>
        <v>0.93241943241943237</v>
      </c>
    </row>
    <row r="14" spans="1:63" x14ac:dyDescent="0.3">
      <c r="A14" s="10" t="s">
        <v>74</v>
      </c>
      <c r="B14" s="7" t="s">
        <v>77</v>
      </c>
      <c r="C14" s="12" t="s">
        <v>76</v>
      </c>
      <c r="D14" s="13">
        <f t="array" ref="D14">INDEX('Back data'!$A14:$BL14,,MAX(IF('Back data'!$A14:$BL14&lt;&gt;"",COLUMN('Back data'!$A14:$BL14)))-D$6)/D$12</f>
        <v>5.8425365158532236E-2</v>
      </c>
      <c r="E14" s="13">
        <f t="array" ref="E14">INDEX('Back data'!$A14:$BL14,,MAX(IF('Back data'!$A14:$BL14&lt;&gt;"",COLUMN('Back data'!$A14:$BL14)))-E$6)/E$12</f>
        <v>5.5165739172513911E-2</v>
      </c>
      <c r="F14" s="13">
        <f t="array" ref="F14">INDEX('Back data'!$A14:$BL14,,MAX(IF('Back data'!$A14:$BL14&lt;&gt;"",COLUMN('Back data'!$A14:$BL14)))-F$6)/F$12</f>
        <v>4.8862679022746415E-2</v>
      </c>
      <c r="G14" s="13">
        <f t="array" ref="G14">INDEX('Back data'!$A14:$BL14,,MAX(IF('Back data'!$A14:$BL14&lt;&gt;"",COLUMN('Back data'!$A14:$BL14)))-G$6)/G$12</f>
        <v>5.1315947602451624E-2</v>
      </c>
      <c r="H14" s="13">
        <f t="array" ref="H14">INDEX('Back data'!$A14:$BL14,,MAX(IF('Back data'!$A14:$BL14&lt;&gt;"",COLUMN('Back data'!$A14:$BL14)))-H$6)/H$12</f>
        <v>6.7690076151335668E-2</v>
      </c>
      <c r="I14" s="13">
        <f t="array" ref="I14">INDEX('Back data'!$A14:$BL14,,MAX(IF('Back data'!$A14:$BL14&lt;&gt;"",COLUMN('Back data'!$A14:$BL14)))-I$6)/I$12</f>
        <v>4.3664996420901936E-2</v>
      </c>
      <c r="J14" s="13">
        <f t="array" ref="J14">INDEX('Back data'!$A14:$BL14,,MAX(IF('Back data'!$A14:$BL14&lt;&gt;"",COLUMN('Back data'!$A14:$BL14)))-J$6)/J$12</f>
        <v>5.3043579857459985E-2</v>
      </c>
      <c r="K14" s="13">
        <f t="array" ref="K14">INDEX('Back data'!$A14:$BL14,,MAX(IF('Back data'!$A14:$BL14&lt;&gt;"",COLUMN('Back data'!$A14:$BL14)))-K$6)/K$12</f>
        <v>5.3035757139428839E-2</v>
      </c>
      <c r="L14" s="13">
        <f t="array" ref="L14">INDEX('Back data'!$A14:$BL14,,MAX(IF('Back data'!$A14:$BL14&lt;&gt;"",COLUMN('Back data'!$A14:$BL14)))-L$6)/L$12</f>
        <v>4.9499045801526718E-2</v>
      </c>
      <c r="M14" s="13">
        <f t="array" ref="M14">INDEX('Back data'!$A14:$BL14,,MAX(IF('Back data'!$A14:$BL14&lt;&gt;"",COLUMN('Back data'!$A14:$BL14)))-M$6)/M$12</f>
        <v>5.1523084245597338E-2</v>
      </c>
      <c r="N14" s="13">
        <f t="array" ref="N14">INDEX('Back data'!$A14:$BL14,,MAX(IF('Back data'!$A14:$BL14&lt;&gt;"",COLUMN('Back data'!$A14:$BL14)))-N$6)/N$12</f>
        <v>5.6219670966978344E-2</v>
      </c>
      <c r="O14" s="13">
        <f t="array" ref="O14">INDEX('Back data'!$A14:$BL14,,MAX(IF('Back data'!$A14:$BL14&lt;&gt;"",COLUMN('Back data'!$A14:$BL14)))-O$6)/O$12</f>
        <v>5.1630105441764627E-2</v>
      </c>
      <c r="P14" s="35">
        <f t="array" ref="P14">INDEX('Back data'!$A14:$BL14,,MAX(IF('Back data'!$A14:$BL14&lt;&gt;"",COLUMN('Back data'!$A14:$BL14)))-P$6)/P$12</f>
        <v>6.7580567580567574E-2</v>
      </c>
    </row>
    <row r="16" spans="1:63" x14ac:dyDescent="0.3">
      <c r="C16" s="14"/>
      <c r="D16" s="14"/>
    </row>
    <row r="17" spans="1:16" x14ac:dyDescent="0.3">
      <c r="C17" s="8" t="s">
        <v>73</v>
      </c>
      <c r="D17" s="9">
        <f t="array" ref="D17">INDEX('Back data'!$A$19:$BL$19,,MAX(IF('Back data'!$A$19:$BL$19&lt;&gt;"",COLUMN('Back data'!$A$19:$BL$19)))-D$6)+INDEX('Back data'!$A$20:$BL$20,,MAX(IF('Back data'!$A$20:$BL$20&lt;&gt;"",COLUMN('Back data'!$A$20:$BL$20)))-D$6)</f>
        <v>84.44</v>
      </c>
      <c r="E17" s="9">
        <f t="array" ref="E17">INDEX('Back data'!$A$19:$BL$19,,MAX(IF('Back data'!$A$19:$BL$19&lt;&gt;"",COLUMN('Back data'!$A$19:$BL$19)))-E$6)+INDEX('Back data'!$A$20:$BL$20,,MAX(IF('Back data'!$A$20:$BL$20&lt;&gt;"",COLUMN('Back data'!$A$20:$BL$20)))-E$6)</f>
        <v>84.82</v>
      </c>
      <c r="F17" s="9">
        <f t="array" ref="F17">INDEX('Back data'!$A$19:$BL$19,,MAX(IF('Back data'!$A$19:$BL$19&lt;&gt;"",COLUMN('Back data'!$A$19:$BL$19)))-F$6)+INDEX('Back data'!$A$20:$BL$20,,MAX(IF('Back data'!$A$20:$BL$20&lt;&gt;"",COLUMN('Back data'!$A$20:$BL$20)))-F$6)</f>
        <v>84.6</v>
      </c>
      <c r="G17" s="9">
        <f t="array" ref="G17">INDEX('Back data'!$A$19:$BL$19,,MAX(IF('Back data'!$A$19:$BL$19&lt;&gt;"",COLUMN('Back data'!$A$19:$BL$19)))-G$6)+INDEX('Back data'!$A$20:$BL$20,,MAX(IF('Back data'!$A$20:$BL$20&lt;&gt;"",COLUMN('Back data'!$A$20:$BL$20)))-G$6)</f>
        <v>84.15</v>
      </c>
      <c r="H17" s="9">
        <f t="array" ref="H17">INDEX('Back data'!$A$19:$BL$19,,MAX(IF('Back data'!$A$19:$BL$19&lt;&gt;"",COLUMN('Back data'!$A$19:$BL$19)))-H$6)+INDEX('Back data'!$A$20:$BL$20,,MAX(IF('Back data'!$A$20:$BL$20&lt;&gt;"",COLUMN('Back data'!$A$20:$BL$20)))-H$6)</f>
        <v>84.649999999999991</v>
      </c>
      <c r="I17" s="9">
        <f t="array" ref="I17">INDEX('Back data'!$A$19:$BL$19,,MAX(IF('Back data'!$A$19:$BL$19&lt;&gt;"",COLUMN('Back data'!$A$19:$BL$19)))-I$6)+INDEX('Back data'!$A$20:$BL$20,,MAX(IF('Back data'!$A$20:$BL$20&lt;&gt;"",COLUMN('Back data'!$A$20:$BL$20)))-I$6)</f>
        <v>85.34</v>
      </c>
      <c r="J17" s="9">
        <f t="array" ref="J17">INDEX('Back data'!$A$19:$BL$19,,MAX(IF('Back data'!$A$19:$BL$19&lt;&gt;"",COLUMN('Back data'!$A$19:$BL$19)))-J$6)+INDEX('Back data'!$A$20:$BL$20,,MAX(IF('Back data'!$A$20:$BL$20&lt;&gt;"",COLUMN('Back data'!$A$20:$BL$20)))-J$6)</f>
        <v>84.94</v>
      </c>
      <c r="K17" s="9">
        <f t="array" ref="K17">INDEX('Back data'!$A$19:$BL$19,,MAX(IF('Back data'!$A$19:$BL$19&lt;&gt;"",COLUMN('Back data'!$A$19:$BL$19)))-K$6)+INDEX('Back data'!$A$20:$BL$20,,MAX(IF('Back data'!$A$20:$BL$20&lt;&gt;"",COLUMN('Back data'!$A$20:$BL$20)))-K$6)</f>
        <v>84.89</v>
      </c>
      <c r="L17" s="9">
        <f t="array" ref="L17">INDEX('Back data'!$A$19:$BL$19,,MAX(IF('Back data'!$A$19:$BL$19&lt;&gt;"",COLUMN('Back data'!$A$19:$BL$19)))-L$6)+INDEX('Back data'!$A$20:$BL$20,,MAX(IF('Back data'!$A$20:$BL$20&lt;&gt;"",COLUMN('Back data'!$A$20:$BL$20)))-L$6)</f>
        <v>85.19</v>
      </c>
      <c r="M17" s="9">
        <f t="array" ref="M17">INDEX('Back data'!$A$19:$BL$19,,MAX(IF('Back data'!$A$19:$BL$19&lt;&gt;"",COLUMN('Back data'!$A$19:$BL$19)))-M$6)+INDEX('Back data'!$A$20:$BL$20,,MAX(IF('Back data'!$A$20:$BL$20&lt;&gt;"",COLUMN('Back data'!$A$20:$BL$20)))-M$6)</f>
        <v>85.29</v>
      </c>
      <c r="N17" s="9">
        <f t="array" ref="N17">INDEX('Back data'!$A$19:$BL$19,,MAX(IF('Back data'!$A$19:$BL$19&lt;&gt;"",COLUMN('Back data'!$A$19:$BL$19)))-N$6)+INDEX('Back data'!$A$20:$BL$20,,MAX(IF('Back data'!$A$20:$BL$20&lt;&gt;"",COLUMN('Back data'!$A$20:$BL$20)))-N$6)</f>
        <v>86</v>
      </c>
      <c r="O17" s="9">
        <f t="array" ref="O17">INDEX('Back data'!$A$19:$BL$19,,MAX(IF('Back data'!$A$19:$BL$19&lt;&gt;"",COLUMN('Back data'!$A$19:$BL$19)))-O$6)+INDEX('Back data'!$A$20:$BL$20,,MAX(IF('Back data'!$A$20:$BL$20&lt;&gt;"",COLUMN('Back data'!$A$20:$BL$20)))-O$6)</f>
        <v>85.28</v>
      </c>
      <c r="P17" s="34">
        <f t="array" ref="P17">INDEX('Back data'!$A$19:$BL$19,,MAX(IF('Back data'!$A$19:$BL$19&lt;&gt;"",COLUMN('Back data'!$A$19:$BL$19)))-P$6)+INDEX('Back data'!$A$20:$BL$20,,MAX(IF('Back data'!$A$20:$BL$20&lt;&gt;"",COLUMN('Back data'!$A$20:$BL$20)))-P$6)</f>
        <v>85.84</v>
      </c>
    </row>
    <row r="18" spans="1:16" x14ac:dyDescent="0.3">
      <c r="A18" s="10" t="s">
        <v>74</v>
      </c>
      <c r="B18" s="7" t="s">
        <v>78</v>
      </c>
      <c r="C18" s="12" t="s">
        <v>75</v>
      </c>
      <c r="D18" s="13">
        <f t="array" ref="D18">INDEX('Back data'!$A19:$BL19,,MAX(IF('Back data'!$A$9:$BL19&lt;&gt;"",COLUMN('Back data'!$A19:$BL$19)))-D$6)/D17</f>
        <v>0.98756513500710563</v>
      </c>
      <c r="E18" s="13">
        <f t="array" ref="E18">INDEX('Back data'!$A19:$BL19,,MAX(IF('Back data'!$A$9:$BL19&lt;&gt;"",COLUMN('Back data'!$A19:$BL$19)))-E$6)/E17</f>
        <v>0.98962508842254193</v>
      </c>
      <c r="F18" s="13">
        <f t="array" ref="F18">INDEX('Back data'!$A19:$BL19,,MAX(IF('Back data'!$A$9:$BL19&lt;&gt;"",COLUMN('Back data'!$A19:$BL$19)))-F$6)/F17</f>
        <v>0.989952718676123</v>
      </c>
      <c r="G18" s="13">
        <f t="array" ref="G18">INDEX('Back data'!$A19:$BL19,,MAX(IF('Back data'!$A$9:$BL19&lt;&gt;"",COLUMN('Back data'!$A19:$BL$19)))-G$6)/G17</f>
        <v>0.99275103980986334</v>
      </c>
      <c r="H18" s="13">
        <f t="array" ref="H18">INDEX('Back data'!$A19:$BL19,,MAX(IF('Back data'!$A$9:$BL19&lt;&gt;"",COLUMN('Back data'!$A19:$BL$19)))-H$6)/H17</f>
        <v>0.98665091553455408</v>
      </c>
      <c r="I18" s="13">
        <f t="array" ref="I18">INDEX('Back data'!$A19:$BL19,,MAX(IF('Back data'!$A$9:$BL19&lt;&gt;"",COLUMN('Back data'!$A19:$BL$19)))-I$6)/I17</f>
        <v>0.98898523552847439</v>
      </c>
      <c r="J18" s="13">
        <f t="array" ref="J18">INDEX('Back data'!$A19:$BL19,,MAX(IF('Back data'!$A$9:$BL19&lt;&gt;"",COLUMN('Back data'!$A19:$BL$19)))-J$6)/J17</f>
        <v>0.97668942783141033</v>
      </c>
      <c r="K18" s="13">
        <f t="array" ref="K18">INDEX('Back data'!$A19:$BL19,,MAX(IF('Back data'!$A$9:$BL19&lt;&gt;"",COLUMN('Back data'!$A19:$BL$19)))-K$6)/K17</f>
        <v>0.98633525739191896</v>
      </c>
      <c r="L18" s="13">
        <f t="array" ref="L18">INDEX('Back data'!$A19:$BL19,,MAX(IF('Back data'!$A$9:$BL19&lt;&gt;"",COLUMN('Back data'!$A19:$BL$19)))-L$6)/L17</f>
        <v>0.99213522713933555</v>
      </c>
      <c r="M18" s="13">
        <f t="array" ref="M18">INDEX('Back data'!$A19:$BL19,,MAX(IF('Back data'!$A$9:$BL19&lt;&gt;"",COLUMN('Back data'!$A19:$BL$19)))-M$6)/M17</f>
        <v>0.98628209637706643</v>
      </c>
      <c r="N18" s="13">
        <f t="array" ref="N18">INDEX('Back data'!$A19:$BL19,,MAX(IF('Back data'!$A$9:$BL19&lt;&gt;"",COLUMN('Back data'!$A19:$BL$19)))-N$6)/N17</f>
        <v>0.99174418604651171</v>
      </c>
      <c r="O18" s="13">
        <f t="array" ref="O18">INDEX('Back data'!$A19:$BL19,,MAX(IF('Back data'!$A$9:$BL19&lt;&gt;"",COLUMN('Back data'!$A19:$BL$19)))-O$6)/O17</f>
        <v>0.9892120075046904</v>
      </c>
      <c r="P18" s="35">
        <f t="array" ref="P18">INDEX('Back data'!$A19:$BL19,,MAX(IF('Back data'!$A$9:$BL19&lt;&gt;"",COLUMN('Back data'!$A19:BL$19)))-$P6)/P17</f>
        <v>0.99324324324324331</v>
      </c>
    </row>
    <row r="19" spans="1:16" x14ac:dyDescent="0.3">
      <c r="A19" s="10" t="s">
        <v>74</v>
      </c>
      <c r="B19" s="7" t="s">
        <v>78</v>
      </c>
      <c r="C19" s="12" t="s">
        <v>76</v>
      </c>
      <c r="D19" s="35" cm="1">
        <f t="array" ref="D19">INDEX('Back data'!$A20:$BL20,,MAX(IF('Back data'!$A$9:$BL20&lt;&gt;"",COLUMN('Back data'!$A$19:BL20)))-D$6)/D17</f>
        <v>1.2434864992894364E-2</v>
      </c>
      <c r="E19" s="35" cm="1">
        <f t="array" ref="E19">INDEX('Back data'!$A20:$BL20,,MAX(IF('Back data'!$A$9:$BL20&lt;&gt;"",COLUMN('Back data'!$A$19:BL20)))-E$6)/E17</f>
        <v>1.0374911577458148E-2</v>
      </c>
      <c r="F19" s="35" cm="1">
        <f t="array" ref="F19">INDEX('Back data'!$A20:$BL20,,MAX(IF('Back data'!$A$9:$BL20&lt;&gt;"",COLUMN('Back data'!$A$19:BL20)))-F$6)/F17</f>
        <v>1.0047281323877069E-2</v>
      </c>
      <c r="G19" s="35" cm="1">
        <f t="array" ref="G19">INDEX('Back data'!$A20:$BL20,,MAX(IF('Back data'!$A$9:$BL20&lt;&gt;"",COLUMN('Back data'!$A$19:BL20)))-G$6)/G17</f>
        <v>7.2489601901366604E-3</v>
      </c>
      <c r="H19" s="35" cm="1">
        <f t="array" ref="H19">INDEX('Back data'!$A20:$BL20,,MAX(IF('Back data'!$A$9:$BL20&lt;&gt;"",COLUMN('Back data'!$A$19:BL20)))-H$6)/H17</f>
        <v>1.3349084465445953E-2</v>
      </c>
      <c r="I19" s="35" cm="1">
        <f t="array" ref="I19">INDEX('Back data'!$A20:$BL20,,MAX(IF('Back data'!$A$9:$BL20&lt;&gt;"",COLUMN('Back data'!$A$19:BL20)))-I$6)/I17</f>
        <v>1.101476447152566E-2</v>
      </c>
      <c r="J19" s="35" cm="1">
        <f t="array" ref="J19">INDEX('Back data'!$A20:$BL20,,MAX(IF('Back data'!$A$9:$BL20&lt;&gt;"",COLUMN('Back data'!$A$19:BL20)))-J$6)/J17</f>
        <v>2.3310572168589592E-2</v>
      </c>
      <c r="K19" s="35" cm="1">
        <f t="array" ref="K19">INDEX('Back data'!$A20:$BL20,,MAX(IF('Back data'!$A$9:$BL20&lt;&gt;"",COLUMN('Back data'!$A$19:BL20)))-K$6)/K17</f>
        <v>1.3664742608081044E-2</v>
      </c>
      <c r="L19" s="35" cm="1">
        <f t="array" ref="L19">INDEX('Back data'!$A20:$BL20,,MAX(IF('Back data'!$A$9:$BL20&lt;&gt;"",COLUMN('Back data'!$A$19:BL20)))-L$6)/L17</f>
        <v>7.8647728606643982E-3</v>
      </c>
      <c r="M19" s="35" cm="1">
        <f t="array" ref="M19">INDEX('Back data'!$A20:$BL20,,MAX(IF('Back data'!$A$9:$BL20&lt;&gt;"",COLUMN('Back data'!$A$19:BL20)))-M$6)/M17</f>
        <v>1.3717903622933519E-2</v>
      </c>
      <c r="N19" s="35" cm="1">
        <f t="array" ref="N19">INDEX('Back data'!$A20:$BL20,,MAX(IF('Back data'!$A$9:$BL20&lt;&gt;"",COLUMN('Back data'!$A$19:BL20)))-N$6)/N17</f>
        <v>8.2558139534883723E-3</v>
      </c>
      <c r="O19" s="35" cm="1">
        <f t="array" ref="O19">INDEX('Back data'!$A20:$BL20,,MAX(IF('Back data'!$A$9:$BL20&lt;&gt;"",COLUMN('Back data'!$A$19:BL20)))-O$6)/O17</f>
        <v>1.0787992495309569E-2</v>
      </c>
      <c r="P19" s="35">
        <f t="array" ref="P19">INDEX('Back data'!$A20:$BL20,,MAX(IF('Back data'!$A$9:$BL20&lt;&gt;"",COLUMN('Back data'!$A$19:BL20)))-P$6)/P17</f>
        <v>6.7567567567567563E-3</v>
      </c>
    </row>
    <row r="22" spans="1:16" x14ac:dyDescent="0.3">
      <c r="C22" s="8" t="s">
        <v>73</v>
      </c>
      <c r="D22" s="9">
        <f t="array" ref="D22">INDEX('Back data'!$A$239:$BL$239,,MAX(IF('Back data'!$A$239:$BL$239&lt;&gt;"",COLUMN('Back data'!$A$239:$BL$239)))-D$6)+INDEX('Back data'!$A$240:$BL$240,,MAX(IF('Back data'!$A$240:$BL$240&lt;&gt;"",COLUMN('Back data'!$A$240:$BL$240)))-D$6)</f>
        <v>82.539999999999992</v>
      </c>
      <c r="E22" s="9">
        <f t="array" ref="E22">INDEX('Back data'!$A$239:$BL$239,,MAX(IF('Back data'!$A$239:$BL$239&lt;&gt;"",COLUMN('Back data'!$A$239:$BL$239)))-E$6)+INDEX('Back data'!$A$240:$BL$240,,MAX(IF('Back data'!$A$240:$BL$240&lt;&gt;"",COLUMN('Back data'!$A$240:$BL$240)))-E$6)</f>
        <v>83.34</v>
      </c>
      <c r="F22" s="9">
        <f t="array" ref="F22">INDEX('Back data'!$A$239:$BL$239,,MAX(IF('Back data'!$A$239:$BL$239&lt;&gt;"",COLUMN('Back data'!$A$239:$BL$239)))-F$6)+INDEX('Back data'!$A$240:$BL$240,,MAX(IF('Back data'!$A$240:$BL$240&lt;&gt;"",COLUMN('Back data'!$A$240:$BL$240)))-F$6)</f>
        <v>82.01</v>
      </c>
      <c r="G22" s="9">
        <f t="array" ref="G22">INDEX('Back data'!$A$239:$BL$239,,MAX(IF('Back data'!$A$239:$BL$239&lt;&gt;"",COLUMN('Back data'!$A$239:$BL$239)))-G$6)+INDEX('Back data'!$A$240:$BL$240,,MAX(IF('Back data'!$A$240:$BL$240&lt;&gt;"",COLUMN('Back data'!$A$240:$BL$240)))-G$6)</f>
        <v>81.44</v>
      </c>
      <c r="H22" s="9">
        <f t="array" ref="H22">INDEX('Back data'!$A$239:$BL$239,,MAX(IF('Back data'!$A$239:$BL$239&lt;&gt;"",COLUMN('Back data'!$A$239:$BL$239)))-H$6)+INDEX('Back data'!$A$240:$BL$240,,MAX(IF('Back data'!$A$240:$BL$240&lt;&gt;"",COLUMN('Back data'!$A$240:$BL$240)))-H$6)</f>
        <v>82.06</v>
      </c>
      <c r="I22" s="9">
        <f t="array" ref="I22">INDEX('Back data'!$A$239:$BL$239,,MAX(IF('Back data'!$A$239:$BL$239&lt;&gt;"",COLUMN('Back data'!$A$239:$BL$239)))-I$6)+INDEX('Back data'!$A$240:$BL$240,,MAX(IF('Back data'!$A$240:$BL$240&lt;&gt;"",COLUMN('Back data'!$A$240:$BL$240)))-I$6)</f>
        <v>83.42</v>
      </c>
      <c r="J22" s="9">
        <f t="array" ref="J22">INDEX('Back data'!$A$239:$BL$239,,MAX(IF('Back data'!$A$239:$BL$239&lt;&gt;"",COLUMN('Back data'!$A$239:$BL$239)))-J$6)+INDEX('Back data'!$A$240:$BL$240,,MAX(IF('Back data'!$A$240:$BL$240&lt;&gt;"",COLUMN('Back data'!$A$240:$BL$240)))-J$6)</f>
        <v>84.34</v>
      </c>
      <c r="K22" s="9">
        <f t="array" ref="K22">INDEX('Back data'!$A$239:$BL$239,,MAX(IF('Back data'!$A$239:$BL$239&lt;&gt;"",COLUMN('Back data'!$A$239:$BL$239)))-K$6)+INDEX('Back data'!$A$240:$BL$240,,MAX(IF('Back data'!$A$240:$BL$240&lt;&gt;"",COLUMN('Back data'!$A$240:$BL$240)))-K$6)</f>
        <v>82.5</v>
      </c>
      <c r="L22" s="9">
        <f t="array" ref="L22">INDEX('Back data'!$A$239:$BL$239,,MAX(IF('Back data'!$A$239:$BL$239&lt;&gt;"",COLUMN('Back data'!$A$239:$BL$239)))-L$6)+INDEX('Back data'!$A$240:$BL$240,,MAX(IF('Back data'!$A$240:$BL$240&lt;&gt;"",COLUMN('Back data'!$A$240:$BL$240)))-L$6)</f>
        <v>82.089999999999989</v>
      </c>
      <c r="M22" s="9">
        <f t="array" ref="M22">INDEX('Back data'!$A$239:$BL$239,,MAX(IF('Back data'!$A$239:$BL$239&lt;&gt;"",COLUMN('Back data'!$A$239:$BL$239)))-M$6)+INDEX('Back data'!$A$240:$BL$240,,MAX(IF('Back data'!$A$240:$BL$240&lt;&gt;"",COLUMN('Back data'!$A$240:$BL$240)))-M$6)</f>
        <v>82.43</v>
      </c>
      <c r="N22" s="9">
        <f t="array" ref="N22">INDEX('Back data'!$A$239:$BL$239,,MAX(IF('Back data'!$A$239:$BL$239&lt;&gt;"",COLUMN('Back data'!$A$239:$BL$239)))-N$6)+INDEX('Back data'!$A$240:$BL$240,,MAX(IF('Back data'!$A$240:$BL$240&lt;&gt;"",COLUMN('Back data'!$A$240:$BL$240)))-N$6)</f>
        <v>84.09</v>
      </c>
      <c r="O22" s="9">
        <f t="array" ref="O22">INDEX('Back data'!$A$239:$BL$239,,MAX(IF('Back data'!$A$239:$BL$239&lt;&gt;"",COLUMN('Back data'!$A$239:$BL$239)))-O$6)+INDEX('Back data'!$A$240:$BL$240,,MAX(IF('Back data'!$A$240:$BL$240&lt;&gt;"",COLUMN('Back data'!$A$240:$BL$240)))-O$6)</f>
        <v>83.4</v>
      </c>
      <c r="P22" s="34">
        <f t="array" ref="P22">INDEX('Back data'!$A$239:$BL$239,,MAX(IF('Back data'!$A$239:$BL$239&lt;&gt;"",COLUMN('Back data'!$A$239:$BL$239)))-P$6)+INDEX('Back data'!$A$240:$BL$240,,MAX(IF('Back data'!$A$240:$BL$240&lt;&gt;"",COLUMN('Back data'!$A$240:$BL$240)))-P$6)</f>
        <v>84.05</v>
      </c>
    </row>
    <row r="23" spans="1:16" x14ac:dyDescent="0.3">
      <c r="A23" s="10" t="s">
        <v>74</v>
      </c>
      <c r="B23" s="7" t="s">
        <v>62</v>
      </c>
      <c r="C23" s="12" t="s">
        <v>75</v>
      </c>
      <c r="D23" s="13">
        <f t="array" ref="D23">INDEX('Back data'!$A$239:$BL$239,,MAX(IF('Back data'!$A$239:$BL$239&lt;&gt;"",COLUMN('Back data'!$A$239:$BL$239)))-D$6)/D$22</f>
        <v>0.97928277198933855</v>
      </c>
      <c r="E23" s="13">
        <f t="array" ref="E23">INDEX('Back data'!$A$239:$BL$239,,MAX(IF('Back data'!$A$239:$BL$239&lt;&gt;"",COLUMN('Back data'!$A$239:$BL$239)))-E$6)/E$22</f>
        <v>0.97828173746100311</v>
      </c>
      <c r="F23" s="13">
        <f t="array" ref="F23">INDEX('Back data'!$A$239:$BL$239,,MAX(IF('Back data'!$A$239:$BL$239&lt;&gt;"",COLUMN('Back data'!$A$239:$BL$239)))-F$6)/F$22</f>
        <v>0.97073527618583089</v>
      </c>
      <c r="G23" s="13">
        <f t="array" ref="G23">INDEX('Back data'!$A$239:$BL$239,,MAX(IF('Back data'!$A$239:$BL$239&lt;&gt;"",COLUMN('Back data'!$A$239:$BL$239)))-G$6)/G$22</f>
        <v>0.96549607072691546</v>
      </c>
      <c r="H23" s="13">
        <f t="array" ref="H23">INDEX('Back data'!$A$239:$BL$239,,MAX(IF('Back data'!$A$239:$BL$239&lt;&gt;"",COLUMN('Back data'!$A$239:$BL$239)))-H$6)/H$22</f>
        <v>0.96319766024859865</v>
      </c>
      <c r="I23" s="13">
        <f t="array" ref="I23">INDEX('Back data'!$A$239:$BL$239,,MAX(IF('Back data'!$A$239:$BL$239&lt;&gt;"",COLUMN('Back data'!$A$239:$BL$239)))-I$6)/I$22</f>
        <v>0.96991129225605366</v>
      </c>
      <c r="J23" s="13">
        <f t="array" ref="J23">INDEX('Back data'!$A$239:$BL$239,,MAX(IF('Back data'!$A$239:$BL$239&lt;&gt;"",COLUMN('Back data'!$A$239:$BL$239)))-J$6)/J$22</f>
        <v>0.96253260611809344</v>
      </c>
      <c r="K23" s="13">
        <f t="array" ref="K23">INDEX('Back data'!$A$239:$BL$239,,MAX(IF('Back data'!$A$239:$BL$239&lt;&gt;"",COLUMN('Back data'!$A$239:$BL$239)))-K$6)/K$22</f>
        <v>0.96727272727272728</v>
      </c>
      <c r="L23" s="13">
        <f t="array" ref="L23">INDEX('Back data'!$A$239:$BL$239,,MAX(IF('Back data'!$A$239:$BL$239&lt;&gt;"",COLUMN('Back data'!$A$239:$BL$239)))-L$6)/L$22</f>
        <v>0.96625654769155811</v>
      </c>
      <c r="M23" s="13">
        <f t="array" ref="M23">INDEX('Back data'!$A$239:$BL$239,,MAX(IF('Back data'!$A$239:$BL$239&lt;&gt;"",COLUMN('Back data'!$A$239:$BL$239)))-M$6)/M$22</f>
        <v>0.97221885235957772</v>
      </c>
      <c r="N23" s="13">
        <f t="array" ref="N23">INDEX('Back data'!$A$239:$BL$239,,MAX(IF('Back data'!$A$239:$BL$239&lt;&gt;"",COLUMN('Back data'!$A$239:$BL$239)))-N$6)/N$22</f>
        <v>0.96789154477345696</v>
      </c>
      <c r="O23" s="13">
        <f t="array" ref="O23">INDEX('Back data'!$A$239:$BL$239,,MAX(IF('Back data'!$A$239:$BL$239&lt;&gt;"",COLUMN('Back data'!$A$239:$BL$239)))-O$6)/O$22</f>
        <v>0.9703836930455636</v>
      </c>
      <c r="P23" s="35">
        <f t="array" ref="P23">INDEX('Back data'!$A$239:$BL$239,,MAX(IF('Back data'!$A$239:$BL$239&lt;&gt;"",COLUMN('Back data'!$A$239:$BL$239)))-P$6)/P$22</f>
        <v>0.96823319452706724</v>
      </c>
    </row>
    <row r="24" spans="1:16" x14ac:dyDescent="0.3">
      <c r="A24" s="10" t="s">
        <v>74</v>
      </c>
      <c r="B24" s="7" t="s">
        <v>62</v>
      </c>
      <c r="C24" s="12" t="s">
        <v>76</v>
      </c>
      <c r="D24" s="13">
        <f t="array" ref="D24">INDEX('Back data'!$A$240:$BL$240,,MAX(IF('Back data'!$A$240:$BL$240&lt;&gt;"",COLUMN('Back data'!$A$240:$BL$240)))-D$6)/D$22</f>
        <v>2.07172280106615E-2</v>
      </c>
      <c r="E24" s="13">
        <f t="array" ref="E24">INDEX('Back data'!$A$240:$BL$240,,MAX(IF('Back data'!$A$240:$BL$240&lt;&gt;"",COLUMN('Back data'!$A$240:$BL$240)))-E$6)/E$22</f>
        <v>2.171826253899688E-2</v>
      </c>
      <c r="F24" s="13">
        <f t="array" ref="F24">INDEX('Back data'!$A$240:$BL$240,,MAX(IF('Back data'!$A$240:$BL$240&lt;&gt;"",COLUMN('Back data'!$A$240:$BL$240)))-F$6)/F$22</f>
        <v>2.9264723814169002E-2</v>
      </c>
      <c r="G24" s="13">
        <f t="array" ref="G24">INDEX('Back data'!$A$240:$BL$240,,MAX(IF('Back data'!$A$240:$BL$240&lt;&gt;"",COLUMN('Back data'!$A$240:$BL$240)))-G$6)/G$22</f>
        <v>3.4503929273084481E-2</v>
      </c>
      <c r="H24" s="13">
        <f t="array" ref="H24">INDEX('Back data'!$A$240:$BL$240,,MAX(IF('Back data'!$A$240:$BL$240&lt;&gt;"",COLUMN('Back data'!$A$240:$BL$240)))-H$6)/H$22</f>
        <v>3.680233975140141E-2</v>
      </c>
      <c r="I24" s="13">
        <f t="array" ref="I24">INDEX('Back data'!$A$240:$BL$240,,MAX(IF('Back data'!$A$240:$BL$240&lt;&gt;"",COLUMN('Back data'!$A$240:$BL$240)))-I$6)/I$22</f>
        <v>3.0088707743946293E-2</v>
      </c>
      <c r="J24" s="13">
        <f t="array" ref="J24">INDEX('Back data'!$A$240:$BL$240,,MAX(IF('Back data'!$A$240:$BL$240&lt;&gt;"",COLUMN('Back data'!$A$240:$BL$240)))-J$6)/J$22</f>
        <v>3.746739388190657E-2</v>
      </c>
      <c r="K24" s="13">
        <f t="array" ref="K24">INDEX('Back data'!$A$240:$BL$240,,MAX(IF('Back data'!$A$240:$BL$240&lt;&gt;"",COLUMN('Back data'!$A$240:$BL$240)))-K$6)/K$22</f>
        <v>3.272727272727273E-2</v>
      </c>
      <c r="L24" s="13">
        <f t="array" ref="L24">INDEX('Back data'!$A$240:$BL$240,,MAX(IF('Back data'!$A$240:$BL$240&lt;&gt;"",COLUMN('Back data'!$A$240:$BL$240)))-L$6)/L$22</f>
        <v>3.374345230844196E-2</v>
      </c>
      <c r="M24" s="13">
        <f t="array" ref="M24">INDEX('Back data'!$A$240:$BL$240,,MAX(IF('Back data'!$A$240:$BL$240&lt;&gt;"",COLUMN('Back data'!$A$240:$BL$240)))-M$6)/M$22</f>
        <v>2.7781147640422176E-2</v>
      </c>
      <c r="N24" s="13">
        <f t="array" ref="N24">INDEX('Back data'!$A$240:$BL$240,,MAX(IF('Back data'!$A$240:$BL$240&lt;&gt;"",COLUMN('Back data'!$A$240:$BL$240)))-N$6)/N$22</f>
        <v>3.2108455226542994E-2</v>
      </c>
      <c r="O24" s="13">
        <f t="array" ref="O24">INDEX('Back data'!$A$240:$BL$240,,MAX(IF('Back data'!$A$240:$BL$240&lt;&gt;"",COLUMN('Back data'!$A$240:$BL$240)))-O$6)/O$22</f>
        <v>2.9616306954436452E-2</v>
      </c>
      <c r="P24" s="35">
        <f t="array" ref="P24">INDEX('Back data'!$A$240:$BL$240,,MAX(IF('Back data'!$A$240:$BL$240&lt;&gt;"",COLUMN('Back data'!$A$240:$BL$240)))-P$6)/P$22</f>
        <v>3.1766805472932778E-2</v>
      </c>
    </row>
    <row r="27" spans="1:16" x14ac:dyDescent="0.3">
      <c r="C27" s="8" t="s">
        <v>73</v>
      </c>
      <c r="D27" s="9">
        <f t="array" ref="D27">INDEX('Back data'!$A$245:$BL$245,,MAX(IF('Back data'!$A$245:$BL$245&lt;&gt;"",COLUMN('Back data'!$A$245:$BL$245)))-D$6)+INDEX('Back data'!$A$246:$BL$246,,MAX(IF('Back data'!$A$246:$BL$246&lt;&gt;"",COLUMN('Back data'!$A$246:$BL$246)))-D$6)</f>
        <v>84.77000000000001</v>
      </c>
      <c r="E27" s="9">
        <f t="array" ref="E27">INDEX('Back data'!$A$245:$BL$245,,MAX(IF('Back data'!$A$245:$BL$245&lt;&gt;"",COLUMN('Back data'!$A$245:$BL$245)))-E$6)+INDEX('Back data'!$A$246:$BL$246,,MAX(IF('Back data'!$A$246:$BL$246&lt;&gt;"",COLUMN('Back data'!$A$246:$BL$246)))-E$6)</f>
        <v>84.63</v>
      </c>
      <c r="F27" s="9">
        <f t="array" ref="F27">INDEX('Back data'!$A$245:$BL$245,,MAX(IF('Back data'!$A$245:$BL$245&lt;&gt;"",COLUMN('Back data'!$A$245:$BL$245)))-F$6)+INDEX('Back data'!$A$246:$BL$246,,MAX(IF('Back data'!$A$246:$BL$246&lt;&gt;"",COLUMN('Back data'!$A$246:$BL$246)))-F$6)</f>
        <v>85.03</v>
      </c>
      <c r="G27" s="9">
        <f t="array" ref="G27">INDEX('Back data'!$A$245:$BL$245,,MAX(IF('Back data'!$A$245:$BL$245&lt;&gt;"",COLUMN('Back data'!$A$245:$BL$245)))-G$6)+INDEX('Back data'!$A$246:$BL$246,,MAX(IF('Back data'!$A$246:$BL$246&lt;&gt;"",COLUMN('Back data'!$A$246:$BL$246)))-G$6)</f>
        <v>84.27</v>
      </c>
      <c r="H27" s="9">
        <f t="array" ref="H27">INDEX('Back data'!$A$245:$BL$245,,MAX(IF('Back data'!$A$245:$BL$245&lt;&gt;"",COLUMN('Back data'!$A$245:$BL$245)))-H$6)+INDEX('Back data'!$A$246:$BL$246,,MAX(IF('Back data'!$A$246:$BL$246&lt;&gt;"",COLUMN('Back data'!$A$246:$BL$246)))-H$6)</f>
        <v>84.3</v>
      </c>
      <c r="I27" s="9">
        <f t="array" ref="I27">INDEX('Back data'!$A$245:$BL$245,,MAX(IF('Back data'!$A$245:$BL$245&lt;&gt;"",COLUMN('Back data'!$A$245:$BL$245)))-I$6)+INDEX('Back data'!$A$246:$BL$246,,MAX(IF('Back data'!$A$246:$BL$246&lt;&gt;"",COLUMN('Back data'!$A$246:$BL$246)))-I$6)</f>
        <v>84.820000000000007</v>
      </c>
      <c r="J27" s="9">
        <f t="array" ref="J27">INDEX('Back data'!$A$245:$BL$245,,MAX(IF('Back data'!$A$245:$BL$245&lt;&gt;"",COLUMN('Back data'!$A$245:$BL$245)))-J$6)+INDEX('Back data'!$A$246:$BL$246,,MAX(IF('Back data'!$A$246:$BL$246&lt;&gt;"",COLUMN('Back data'!$A$246:$BL$246)))-J$6)</f>
        <v>85.429999999999993</v>
      </c>
      <c r="K27" s="9">
        <f t="array" ref="K27">INDEX('Back data'!$A$245:$BL$245,,MAX(IF('Back data'!$A$245:$BL$245&lt;&gt;"",COLUMN('Back data'!$A$245:$BL$245)))-K$6)+INDEX('Back data'!$A$246:$BL$246,,MAX(IF('Back data'!$A$246:$BL$246&lt;&gt;"",COLUMN('Back data'!$A$246:$BL$246)))-K$6)</f>
        <v>84.68</v>
      </c>
      <c r="L27" s="9">
        <f t="array" ref="L27">INDEX('Back data'!$A$245:$BL$245,,MAX(IF('Back data'!$A$245:$BL$245&lt;&gt;"",COLUMN('Back data'!$A$245:$BL$245)))-L$6)+INDEX('Back data'!$A$246:$BL$246,,MAX(IF('Back data'!$A$246:$BL$246&lt;&gt;"",COLUMN('Back data'!$A$246:$BL$246)))-L$6)</f>
        <v>85.06</v>
      </c>
      <c r="M27" s="9">
        <f t="array" ref="M27">INDEX('Back data'!$A$245:$BL$245,,MAX(IF('Back data'!$A$245:$BL$245&lt;&gt;"",COLUMN('Back data'!$A$245:$BL$245)))-M$6)+INDEX('Back data'!$A$246:$BL$246,,MAX(IF('Back data'!$A$246:$BL$246&lt;&gt;"",COLUMN('Back data'!$A$246:$BL$246)))-M$6)</f>
        <v>85.54</v>
      </c>
      <c r="N27" s="9">
        <f t="array" ref="N27">INDEX('Back data'!$A$245:$BL$245,,MAX(IF('Back data'!$A$245:$BL$245&lt;&gt;"",COLUMN('Back data'!$A$245:$BL$245)))-N$6)+INDEX('Back data'!$A$246:$BL$246,,MAX(IF('Back data'!$A$246:$BL$246&lt;&gt;"",COLUMN('Back data'!$A$246:$BL$246)))-N$6)</f>
        <v>86.25</v>
      </c>
      <c r="O27" s="9">
        <f t="array" ref="O27">INDEX('Back data'!$A$245:$BL$245,,MAX(IF('Back data'!$A$245:$BL$245&lt;&gt;"",COLUMN('Back data'!$A$245:$BL$245)))-O$6)+INDEX('Back data'!$A$246:$BL$246,,MAX(IF('Back data'!$A$246:$BL$246&lt;&gt;"",COLUMN('Back data'!$A$246:$BL$246)))-O$6)</f>
        <v>85.15</v>
      </c>
      <c r="P27" s="34">
        <f t="array" ref="P27">INDEX('Back data'!$A$245:$BL$245,,MAX(IF('Back data'!$A$245:$BL$245&lt;&gt;"",COLUMN('Back data'!$A$245:$BL$245)))-P$6)+INDEX('Back data'!$A$246:$BL$246,,MAX(IF('Back data'!$A$246:$BL$246&lt;&gt;"",COLUMN('Back data'!$A$246:$BL$246)))-P$6)</f>
        <v>85.289999999999992</v>
      </c>
    </row>
    <row r="28" spans="1:16" x14ac:dyDescent="0.3">
      <c r="A28" s="10" t="s">
        <v>74</v>
      </c>
      <c r="B28" s="7" t="s">
        <v>67</v>
      </c>
      <c r="C28" s="12" t="s">
        <v>75</v>
      </c>
      <c r="D28" s="13">
        <f t="array" ref="D28">INDEX('Back data'!$A$245:$BL$245,,MAX(IF('Back data'!$A$245:$BL$245&lt;&gt;"",COLUMN('Back data'!$A$245:$BL$245)))-D$6)/D27</f>
        <v>0.98313082458416889</v>
      </c>
      <c r="E28" s="13">
        <f t="array" ref="E28">INDEX('Back data'!$A$245:$BL$245,,MAX(IF('Back data'!$A$245:$BL$245&lt;&gt;"",COLUMN('Back data'!$A$245:$BL$245)))-E$6)/E27</f>
        <v>0.98263027295285366</v>
      </c>
      <c r="F28" s="13">
        <f t="array" ref="F28">INDEX('Back data'!$A$245:$BL$245,,MAX(IF('Back data'!$A$245:$BL$245&lt;&gt;"",COLUMN('Back data'!$A$245:$BL$245)))-F$6)/F27</f>
        <v>0.98471127837233918</v>
      </c>
      <c r="G28" s="13">
        <f t="array" ref="G28">INDEX('Back data'!$A$245:$BL$245,,MAX(IF('Back data'!$A$245:$BL$245&lt;&gt;"",COLUMN('Back data'!$A$245:$BL$245)))-G$6)/G27</f>
        <v>0.98647205411178351</v>
      </c>
      <c r="H28" s="13">
        <f t="array" ref="H28">INDEX('Back data'!$A$245:$BL$245,,MAX(IF('Back data'!$A$245:$BL$245&lt;&gt;"",COLUMN('Back data'!$A$245:$BL$245)))-H$6)/H27</f>
        <v>0.98291814946619216</v>
      </c>
      <c r="I28" s="13">
        <f t="array" ref="I28">INDEX('Back data'!$A$245:$BL$245,,MAX(IF('Back data'!$A$245:$BL$245&lt;&gt;"",COLUMN('Back data'!$A$245:$BL$245)))-I$6)/I27</f>
        <v>0.98620608347087946</v>
      </c>
      <c r="J28" s="13">
        <f t="array" ref="J28">INDEX('Back data'!$A$245:$BL$245,,MAX(IF('Back data'!$A$245:$BL$245&lt;&gt;"",COLUMN('Back data'!$A$245:$BL$245)))-J$6)/J27</f>
        <v>0.97834484373171027</v>
      </c>
      <c r="K28" s="13">
        <f t="array" ref="K28">INDEX('Back data'!$A$245:$BL$245,,MAX(IF('Back data'!$A$245:$BL$245&lt;&gt;"",COLUMN('Back data'!$A$245:$BL$245)))-K$6)/K27</f>
        <v>0.97933396315540855</v>
      </c>
      <c r="L28" s="13">
        <f t="array" ref="L28">INDEX('Back data'!$A$245:$BL$245,,MAX(IF('Back data'!$A$245:$BL$245&lt;&gt;"",COLUMN('Back data'!$A$245:$BL$245)))-L$6)/L27</f>
        <v>0.98648013167176107</v>
      </c>
      <c r="M28" s="13">
        <f t="array" ref="M28">INDEX('Back data'!$A$245:$BL$245,,MAX(IF('Back data'!$A$245:$BL$245&lt;&gt;"",COLUMN('Back data'!$A$245:$BL$245)))-M$6)/M27</f>
        <v>0.98527004909983629</v>
      </c>
      <c r="N28" s="13">
        <f t="array" ref="N28">INDEX('Back data'!$A$245:$BL$245,,MAX(IF('Back data'!$A$245:$BL$245&lt;&gt;"",COLUMN('Back data'!$A$245:$BL$245)))-N$6)/N27</f>
        <v>0.98631884057971009</v>
      </c>
      <c r="O28" s="13">
        <f t="array" ref="O28">INDEX('Back data'!$A$245:$BL$245,,MAX(IF('Back data'!$A$245:$BL$245&lt;&gt;"",COLUMN('Back data'!$A$245:$BL$245)))-O$6)/O27</f>
        <v>0.98813857897827362</v>
      </c>
      <c r="P28" s="35">
        <f t="array" ref="P28">INDEX('Back data'!$A$245:$BL$245,,MAX(IF('Back data'!$A$245:$BL$245&lt;&gt;"",COLUMN('Back data'!$A$245:$BL$245)))-P$6)/P27</f>
        <v>0.98475788486340721</v>
      </c>
    </row>
    <row r="29" spans="1:16" x14ac:dyDescent="0.3">
      <c r="A29" s="10" t="s">
        <v>74</v>
      </c>
      <c r="B29" s="7" t="s">
        <v>67</v>
      </c>
      <c r="C29" s="12" t="s">
        <v>76</v>
      </c>
      <c r="D29" s="13">
        <f t="array" ref="D29">INDEX('Back data'!$A$246:$BL$246,,MAX(IF('Back data'!$A$246:$BL$246&lt;&gt;"",COLUMN('Back data'!$A$246:$BL$246)))-D$6)/D27</f>
        <v>1.6869175415831071E-2</v>
      </c>
      <c r="E29" s="13">
        <f t="array" ref="E29">INDEX('Back data'!$A$246:$BL$246,,MAX(IF('Back data'!$A$246:$BL$246&lt;&gt;"",COLUMN('Back data'!$A$246:$BL$246)))-E$6)/E27</f>
        <v>1.7369727047146403E-2</v>
      </c>
      <c r="F29" s="13">
        <f t="array" ref="F29">INDEX('Back data'!$A$246:$BL$246,,MAX(IF('Back data'!$A$246:$BL$246&lt;&gt;"",COLUMN('Back data'!$A$246:$BL$246)))-F$6)/F27</f>
        <v>1.5288721627660826E-2</v>
      </c>
      <c r="G29" s="13">
        <f t="array" ref="G29">INDEX('Back data'!$A$246:$BL$246,,MAX(IF('Back data'!$A$246:$BL$246&lt;&gt;"",COLUMN('Back data'!$A$246:$BL$246)))-G$6)/G27</f>
        <v>1.3527945888216446E-2</v>
      </c>
      <c r="H29" s="13">
        <f t="array" ref="H29">INDEX('Back data'!$A$246:$BL$246,,MAX(IF('Back data'!$A$246:$BL$246&lt;&gt;"",COLUMN('Back data'!$A$246:$BL$246)))-H$6)/H27</f>
        <v>1.708185053380783E-2</v>
      </c>
      <c r="I29" s="13">
        <f t="array" ref="I29">INDEX('Back data'!$A$246:$BL$246,,MAX(IF('Back data'!$A$246:$BL$246&lt;&gt;"",COLUMN('Back data'!$A$246:$BL$246)))-I$6)/I27</f>
        <v>1.3793916529120489E-2</v>
      </c>
      <c r="J29" s="13">
        <f t="array" ref="J29">INDEX('Back data'!$A$246:$BL$246,,MAX(IF('Back data'!$A$246:$BL$246&lt;&gt;"",COLUMN('Back data'!$A$246:$BL$246)))-J$6)/J27</f>
        <v>2.165515626828983E-2</v>
      </c>
      <c r="K29" s="13">
        <f t="array" ref="K29">INDEX('Back data'!$A$246:$BL$246,,MAX(IF('Back data'!$A$246:$BL$246&lt;&gt;"",COLUMN('Back data'!$A$246:$BL$246)))-K$6)/K27</f>
        <v>2.0666036844591402E-2</v>
      </c>
      <c r="L29" s="13">
        <f t="array" ref="L29">INDEX('Back data'!$A$246:$BL$246,,MAX(IF('Back data'!$A$246:$BL$246&lt;&gt;"",COLUMN('Back data'!$A$246:$BL$246)))-L$6)/L27</f>
        <v>1.3519868328238888E-2</v>
      </c>
      <c r="M29" s="13">
        <f t="array" ref="M29">INDEX('Back data'!$A$246:$BL$246,,MAX(IF('Back data'!$A$246:$BL$246&lt;&gt;"",COLUMN('Back data'!$A$246:$BL$246)))-M$6)/M27</f>
        <v>1.4729950900163664E-2</v>
      </c>
      <c r="N29" s="13">
        <f t="array" ref="N29">INDEX('Back data'!$A$246:$BL$246,,MAX(IF('Back data'!$A$246:$BL$246&lt;&gt;"",COLUMN('Back data'!$A$246:$BL$246)))-N$6)/N27</f>
        <v>1.3681159420289855E-2</v>
      </c>
      <c r="O29" s="13">
        <f t="array" ref="O29">INDEX('Back data'!$A$246:$BL$246,,MAX(IF('Back data'!$A$246:$BL$246&lt;&gt;"",COLUMN('Back data'!$A$246:$BL$246)))-O$6)/O27</f>
        <v>1.1861421021726364E-2</v>
      </c>
      <c r="P29" s="35">
        <f t="array" ref="P29">INDEX('Back data'!$A$246:$BL$246,,MAX(IF('Back data'!$A$246:$BL$246&lt;&gt;"",COLUMN('Back data'!$A$246:$BL$246)))-P$6)/P27</f>
        <v>1.5242115136592804E-2</v>
      </c>
    </row>
    <row r="32" spans="1:16" x14ac:dyDescent="0.3">
      <c r="C32" s="8" t="s">
        <v>73</v>
      </c>
      <c r="D32" s="9">
        <f t="array" ref="D32">INDEX('Back data'!$A$251:$BL$251,,MAX(IF('Back data'!$A$251:$BL$251&lt;&gt;"",COLUMN('Back data'!$A$251:$BL$251)))-D$6)+INDEX('Back data'!$A$252:$BL$252,,MAX(IF('Back data'!$A$252:$BL$252&lt;&gt;"",COLUMN('Back data'!$A$252:$BL$252)))-D$6)</f>
        <v>84</v>
      </c>
      <c r="E32" s="9">
        <f t="array" ref="E32">INDEX('Back data'!$A$251:$BL$251,,MAX(IF('Back data'!$A$251:$BL$251&lt;&gt;"",COLUMN('Back data'!$A$251:$BL$251)))-E$6)+INDEX('Back data'!$A$252:$BL$252,,MAX(IF('Back data'!$A$252:$BL$252&lt;&gt;"",COLUMN('Back data'!$A$252:$BL$252)))-E$6)</f>
        <v>83.679999999999993</v>
      </c>
      <c r="F32" s="9">
        <f t="array" ref="F32">INDEX('Back data'!$A$251:$BL$251,,MAX(IF('Back data'!$A$251:$BL$251&lt;&gt;"",COLUMN('Back data'!$A$251:$BL$251)))-F$6)+INDEX('Back data'!$A$252:$BL$252,,MAX(IF('Back data'!$A$252:$BL$252&lt;&gt;"",COLUMN('Back data'!$A$252:$BL$252)))-F$6)</f>
        <v>83.17</v>
      </c>
      <c r="G32" s="9">
        <f t="array" ref="G32">INDEX('Back data'!$A$251:$BL$251,,MAX(IF('Back data'!$A$251:$BL$251&lt;&gt;"",COLUMN('Back data'!$A$251:$BL$251)))-G$6)+INDEX('Back data'!$A$252:$BL$252,,MAX(IF('Back data'!$A$252:$BL$252&lt;&gt;"",COLUMN('Back data'!$A$252:$BL$252)))-G$6)</f>
        <v>84.19</v>
      </c>
      <c r="H32" s="9">
        <f t="array" ref="H32">INDEX('Back data'!$A$251:$BL$251,,MAX(IF('Back data'!$A$251:$BL$251&lt;&gt;"",COLUMN('Back data'!$A$251:$BL$251)))-H$6)+INDEX('Back data'!$A$252:$BL$252,,MAX(IF('Back data'!$A$252:$BL$252&lt;&gt;"",COLUMN('Back data'!$A$252:$BL$252)))-H$6)</f>
        <v>84.88</v>
      </c>
      <c r="I32" s="9">
        <f t="array" ref="I32">INDEX('Back data'!$A$251:$BL$251,,MAX(IF('Back data'!$A$251:$BL$251&lt;&gt;"",COLUMN('Back data'!$A$251:$BL$251)))-I$6)+INDEX('Back data'!$A$252:$BL$252,,MAX(IF('Back data'!$A$252:$BL$252&lt;&gt;"",COLUMN('Back data'!$A$252:$BL$252)))-I$6)</f>
        <v>85.54</v>
      </c>
      <c r="J32" s="9">
        <f t="array" ref="J32">INDEX('Back data'!$A$251:$BL$251,,MAX(IF('Back data'!$A$251:$BL$251&lt;&gt;"",COLUMN('Back data'!$A$251:$BL$251)))-J$6)+INDEX('Back data'!$A$252:$BL$252,,MAX(IF('Back data'!$A$252:$BL$252&lt;&gt;"",COLUMN('Back data'!$A$252:$BL$252)))-J$6)</f>
        <v>84.17</v>
      </c>
      <c r="K32" s="9">
        <f t="array" ref="K32">INDEX('Back data'!$A$251:$BL$251,,MAX(IF('Back data'!$A$251:$BL$251&lt;&gt;"",COLUMN('Back data'!$A$251:$BL$251)))-K$6)+INDEX('Back data'!$A$252:$BL$252,,MAX(IF('Back data'!$A$252:$BL$252&lt;&gt;"",COLUMN('Back data'!$A$252:$BL$252)))-K$6)</f>
        <v>85.64</v>
      </c>
      <c r="L32" s="9">
        <f t="array" ref="L32">INDEX('Back data'!$A$251:$BL$251,,MAX(IF('Back data'!$A$251:$BL$251&lt;&gt;"",COLUMN('Back data'!$A$251:$BL$251)))-L$6)+INDEX('Back data'!$A$252:$BL$252,,MAX(IF('Back data'!$A$252:$BL$252&lt;&gt;"",COLUMN('Back data'!$A$252:$BL$252)))-L$6)</f>
        <v>85.61999999999999</v>
      </c>
      <c r="M32" s="9">
        <f t="array" ref="M32">INDEX('Back data'!$A$251:$BL$251,,MAX(IF('Back data'!$A$251:$BL$251&lt;&gt;"",COLUMN('Back data'!$A$251:$BL$251)))-M$6)+INDEX('Back data'!$A$252:$BL$252,,MAX(IF('Back data'!$A$252:$BL$252&lt;&gt;"",COLUMN('Back data'!$A$252:$BL$252)))-M$6)</f>
        <v>85.06</v>
      </c>
      <c r="N32" s="9">
        <f t="array" ref="N32">INDEX('Back data'!$A$251:$BL$251,,MAX(IF('Back data'!$A$251:$BL$251&lt;&gt;"",COLUMN('Back data'!$A$251:$BL$251)))-N$6)+INDEX('Back data'!$A$252:$BL$252,,MAX(IF('Back data'!$A$252:$BL$252&lt;&gt;"",COLUMN('Back data'!$A$252:$BL$252)))-N$6)</f>
        <v>85.49</v>
      </c>
      <c r="O32" s="9">
        <f t="array" ref="O32">INDEX('Back data'!$A$251:$BL$251,,MAX(IF('Back data'!$A$251:$BL$251&lt;&gt;"",COLUMN('Back data'!$A$251:$BL$251)))-O$6)+INDEX('Back data'!$A$252:$BL$252,,MAX(IF('Back data'!$A$252:$BL$252&lt;&gt;"",COLUMN('Back data'!$A$252:$BL$252)))-O$6)</f>
        <v>84.46</v>
      </c>
      <c r="P32" s="34">
        <f t="array" ref="P32">INDEX('Back data'!$A$251:$BL$251,,MAX(IF('Back data'!$A$251:$BL$251&lt;&gt;"",COLUMN('Back data'!$A$251:$BL$251)))-P$6)+INDEX('Back data'!$A$252:$BL$252,,MAX(IF('Back data'!$A$252:$BL$252&lt;&gt;"",COLUMN('Back data'!$A$252:$BL$252)))-P$6)</f>
        <v>85.08</v>
      </c>
    </row>
    <row r="33" spans="1:63" x14ac:dyDescent="0.3">
      <c r="A33" s="10" t="s">
        <v>74</v>
      </c>
      <c r="B33" s="7" t="s">
        <v>72</v>
      </c>
      <c r="C33" s="12" t="s">
        <v>75</v>
      </c>
      <c r="D33" s="13">
        <f t="array" ref="D33">INDEX('Back data'!$A$251:$BL$251,,MAX(IF('Back data'!$A$251:$BL$251&lt;&gt;"",COLUMN('Back data'!$A$251:$BL$251)))-D$6)/D32</f>
        <v>0.95464285714285713</v>
      </c>
      <c r="E33" s="13">
        <f t="array" ref="E33">INDEX('Back data'!$A$251:$BL$251,,MAX(IF('Back data'!$A$251:$BL$251&lt;&gt;"",COLUMN('Back data'!$A$251:$BL$251)))-E$6)/E32</f>
        <v>0.9692877629063098</v>
      </c>
      <c r="F33" s="13">
        <f t="array" ref="F33">INDEX('Back data'!$A$251:$BL$251,,MAX(IF('Back data'!$A$251:$BL$251&lt;&gt;"",COLUMN('Back data'!$A$251:$BL$251)))-F$6)/F32</f>
        <v>0.96933990621618371</v>
      </c>
      <c r="G33" s="13">
        <f t="array" ref="G33">INDEX('Back data'!$A$251:$BL$251,,MAX(IF('Back data'!$A$251:$BL$251&lt;&gt;"",COLUMN('Back data'!$A$251:$BL$251)))-G$6)/G32</f>
        <v>0.97588787266896304</v>
      </c>
      <c r="H33" s="13">
        <f t="array" ref="H33">INDEX('Back data'!$A$251:$BL$251,,MAX(IF('Back data'!$A$251:$BL$251&lt;&gt;"",COLUMN('Back data'!$A$251:$BL$251)))-H$6)/H32</f>
        <v>0.95487747408105561</v>
      </c>
      <c r="I33" s="13">
        <f t="array" ref="I33">INDEX('Back data'!$A$251:$BL$251,,MAX(IF('Back data'!$A$251:$BL$251&lt;&gt;"",COLUMN('Back data'!$A$251:$BL$251)))-I$6)/I32</f>
        <v>0.96773439326630806</v>
      </c>
      <c r="J33" s="13">
        <f t="array" ref="J33">INDEX('Back data'!$A$251:$BL$251,,MAX(IF('Back data'!$A$251:$BL$251&lt;&gt;"",COLUMN('Back data'!$A$251:$BL$251)))-J$6)/J32</f>
        <v>0.94095283355114645</v>
      </c>
      <c r="K33" s="13">
        <f t="array" ref="K33">INDEX('Back data'!$A$251:$BL$251,,MAX(IF('Back data'!$A$251:$BL$251&lt;&gt;"",COLUMN('Back data'!$A$251:$BL$251)))-K$6)/K32</f>
        <v>0.96660439047174218</v>
      </c>
      <c r="L33" s="13">
        <f t="array" ref="L33">INDEX('Back data'!$A$251:$BL$251,,MAX(IF('Back data'!$A$251:$BL$251&lt;&gt;"",COLUMN('Back data'!$A$251:$BL$251)))-L$6)/L32</f>
        <v>0.97605699602896523</v>
      </c>
      <c r="M33" s="13">
        <f t="array" ref="M33">INDEX('Back data'!$A$251:$BL$251,,MAX(IF('Back data'!$A$251:$BL$251&lt;&gt;"",COLUMN('Back data'!$A$251:$BL$251)))-M$6)/M32</f>
        <v>0.95544321655302134</v>
      </c>
      <c r="N33" s="13">
        <f t="array" ref="N33">INDEX('Back data'!$A$251:$BL$251,,MAX(IF('Back data'!$A$251:$BL$251&lt;&gt;"",COLUMN('Back data'!$A$251:$BL$251)))-N$6)/N32</f>
        <v>0.97379810504152542</v>
      </c>
      <c r="O33" s="13">
        <f t="array" ref="O33">INDEX('Back data'!$A$251:$BL$251,,MAX(IF('Back data'!$A$251:$BL$251&lt;&gt;"",COLUMN('Back data'!$A$251:$BL$251)))-O$6)/O32</f>
        <v>0.96152024627042387</v>
      </c>
      <c r="P33" s="35">
        <f t="array" ref="P33">INDEX('Back data'!$A$251:$BL$251,,MAX(IF('Back data'!$A$251:$BL$251&lt;&gt;"",COLUMN('Back data'!$A$251:$BL$251)))-P$6)/P32</f>
        <v>0.97461212976022571</v>
      </c>
    </row>
    <row r="34" spans="1:63" x14ac:dyDescent="0.3">
      <c r="A34" s="10" t="s">
        <v>74</v>
      </c>
      <c r="B34" s="7" t="s">
        <v>72</v>
      </c>
      <c r="C34" s="12" t="s">
        <v>76</v>
      </c>
      <c r="D34" s="13">
        <f t="array" ref="D34">INDEX('Back data'!$A$252:$BL$252,,MAX(IF('Back data'!$A$252:$BL$252&lt;&gt;"",COLUMN('Back data'!$A$252:$BL$252)))-D$6)/D32</f>
        <v>4.535714285714286E-2</v>
      </c>
      <c r="E34" s="13">
        <f t="array" ref="E34">INDEX('Back data'!$A$252:$BL$252,,MAX(IF('Back data'!$A$252:$BL$252&lt;&gt;"",COLUMN('Back data'!$A$252:$BL$252)))-E$6)/E32</f>
        <v>3.071223709369025E-2</v>
      </c>
      <c r="F34" s="13">
        <f t="array" ref="F34">INDEX('Back data'!$A$252:$BL$252,,MAX(IF('Back data'!$A$252:$BL$252&lt;&gt;"",COLUMN('Back data'!$A$252:$BL$252)))-F$6)/F32</f>
        <v>3.0660093783816279E-2</v>
      </c>
      <c r="G34" s="13">
        <f t="array" ref="G34">INDEX('Back data'!$A$252:$BL$252,,MAX(IF('Back data'!$A$252:$BL$252&lt;&gt;"",COLUMN('Back data'!$A$252:$BL$252)))-G$6)/G32</f>
        <v>2.4112127331036938E-2</v>
      </c>
      <c r="H34" s="13">
        <f t="array" ref="H34">INDEX('Back data'!$A$252:$BL$252,,MAX(IF('Back data'!$A$252:$BL$252&lt;&gt;"",COLUMN('Back data'!$A$252:$BL$252)))-H$6)/H32</f>
        <v>4.5122525918944396E-2</v>
      </c>
      <c r="I34" s="13">
        <f t="array" ref="I34">INDEX('Back data'!$A$252:$BL$252,,MAX(IF('Back data'!$A$252:$BL$252&lt;&gt;"",COLUMN('Back data'!$A$252:$BL$252)))-I$6)/I32</f>
        <v>3.2265606733691839E-2</v>
      </c>
      <c r="J34" s="13">
        <f t="array" ref="J34">INDEX('Back data'!$A$252:$BL$252,,MAX(IF('Back data'!$A$252:$BL$252&lt;&gt;"",COLUMN('Back data'!$A$252:$BL$252)))-J$6)/J32</f>
        <v>5.9047166448853508E-2</v>
      </c>
      <c r="K34" s="13">
        <f t="array" ref="K34">INDEX('Back data'!$A$252:$BL$252,,MAX(IF('Back data'!$A$252:$BL$252&lt;&gt;"",COLUMN('Back data'!$A$252:$BL$252)))-K$6)/K32</f>
        <v>3.3395609528257819E-2</v>
      </c>
      <c r="L34" s="13">
        <f t="array" ref="L34">INDEX('Back data'!$A$252:$BL$252,,MAX(IF('Back data'!$A$252:$BL$252&lt;&gt;"",COLUMN('Back data'!$A$252:$BL$252)))-L$6)/L32</f>
        <v>2.3943003971034806E-2</v>
      </c>
      <c r="M34" s="13">
        <f t="array" ref="M34">INDEX('Back data'!$A$252:$BL$252,,MAX(IF('Back data'!$A$252:$BL$252&lt;&gt;"",COLUMN('Back data'!$A$252:$BL$252)))-M$6)/M32</f>
        <v>4.4556783446978603E-2</v>
      </c>
      <c r="N34" s="13">
        <f t="array" ref="N34">INDEX('Back data'!$A$252:$BL$252,,MAX(IF('Back data'!$A$252:$BL$252&lt;&gt;"",COLUMN('Back data'!$A$252:$BL$252)))-N$6)/N32</f>
        <v>2.6201894958474678E-2</v>
      </c>
      <c r="O34" s="13">
        <f t="array" ref="O34">INDEX('Back data'!$A$252:$BL$252,,MAX(IF('Back data'!$A$252:$BL$252&lt;&gt;"",COLUMN('Back data'!$A$252:$BL$252)))-O$6)/O32</f>
        <v>3.8479753729576134E-2</v>
      </c>
      <c r="P34" s="35">
        <f t="array" ref="P34">INDEX('Back data'!$A$252:$BL$252,,MAX(IF('Back data'!$A$252:$BL$252&lt;&gt;"",COLUMN('Back data'!$A$252:$BL$252)))-P$6)/P32</f>
        <v>2.5387870239774332E-2</v>
      </c>
    </row>
    <row r="36" spans="1:63" ht="20.100000000000001" customHeight="1" x14ac:dyDescent="0.3"/>
    <row r="37" spans="1:63" ht="20.100000000000001" customHeight="1" x14ac:dyDescent="0.3"/>
    <row r="38" spans="1:63" ht="20.100000000000001" customHeight="1" thickBot="1" x14ac:dyDescent="0.35">
      <c r="D38" s="37"/>
      <c r="E38" s="37"/>
      <c r="F38" s="37"/>
      <c r="G38" s="37"/>
      <c r="H38" s="37"/>
      <c r="I38" s="37"/>
      <c r="J38" s="37"/>
      <c r="K38" s="37"/>
      <c r="L38" s="37"/>
      <c r="M38" s="37"/>
      <c r="N38" s="37"/>
      <c r="O38" s="37"/>
      <c r="P38" s="37"/>
    </row>
    <row r="39" spans="1:63" ht="16.2" thickBot="1" x14ac:dyDescent="0.35">
      <c r="A39" s="4"/>
      <c r="B39" s="4"/>
      <c r="D39" s="37">
        <f t="shared" ref="D39:O39" si="0">D5</f>
        <v>44958</v>
      </c>
      <c r="E39" s="37">
        <f t="shared" si="0"/>
        <v>44986</v>
      </c>
      <c r="F39" s="37">
        <f t="shared" si="0"/>
        <v>45017</v>
      </c>
      <c r="G39" s="37">
        <f t="shared" si="0"/>
        <v>45047</v>
      </c>
      <c r="H39" s="37">
        <f t="shared" si="0"/>
        <v>45078</v>
      </c>
      <c r="I39" s="37">
        <f t="shared" si="0"/>
        <v>45108</v>
      </c>
      <c r="J39" s="37">
        <f t="shared" si="0"/>
        <v>45139</v>
      </c>
      <c r="K39" s="37">
        <f t="shared" si="0"/>
        <v>45170</v>
      </c>
      <c r="L39" s="37">
        <f t="shared" si="0"/>
        <v>45200</v>
      </c>
      <c r="M39" s="37">
        <f t="shared" si="0"/>
        <v>45231</v>
      </c>
      <c r="N39" s="37">
        <f t="shared" si="0"/>
        <v>45261</v>
      </c>
      <c r="O39" s="37">
        <f t="shared" si="0"/>
        <v>45292</v>
      </c>
      <c r="P39" s="37">
        <f>P5</f>
        <v>45323</v>
      </c>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row>
    <row r="40" spans="1:63" x14ac:dyDescent="0.3">
      <c r="C40" s="8" t="s">
        <v>73</v>
      </c>
      <c r="D40" s="9">
        <f t="array" ref="D40">INDEX('Back data'!$A$36:$BL$36,,MAX(IF('Back data'!$A$36:$BL$36&lt;&gt;"",COLUMN('Back data'!$A$36:$BL$36)))-D$6)+INDEX('Back data'!$A$37:$BL$37,,MAX(IF('Back data'!$A$37:$BL$37&lt;&gt;"",COLUMN('Back data'!$A$37:$BL$37)))-D$6)</f>
        <v>83.440000000000012</v>
      </c>
      <c r="E40" s="9">
        <f t="array" ref="E40">INDEX('Back data'!$A$36:$BL$36,,MAX(IF('Back data'!$A$36:$BL$36&lt;&gt;"",COLUMN('Back data'!$A$36:$BL$36)))-E$6)+INDEX('Back data'!$A$37:$BL$37,,MAX(IF('Back data'!$A$37:$BL$37&lt;&gt;"",COLUMN('Back data'!$A$37:$BL$37)))-E$6)</f>
        <v>82.67</v>
      </c>
      <c r="F40" s="9">
        <f t="array" ref="F40">INDEX('Back data'!$A$36:$BL$36,,MAX(IF('Back data'!$A$36:$BL$36&lt;&gt;"",COLUMN('Back data'!$A$36:$BL$36)))-F$6)+INDEX('Back data'!$A$37:$BL$37,,MAX(IF('Back data'!$A$37:$BL$37&lt;&gt;"",COLUMN('Back data'!$A$37:$BL$37)))-F$6)</f>
        <v>82.17</v>
      </c>
      <c r="G40" s="9">
        <f t="array" ref="G40">INDEX('Back data'!$A$36:$BL$36,,MAX(IF('Back data'!$A$36:$BL$36&lt;&gt;"",COLUMN('Back data'!$A$36:$BL$36)))-G$6)+INDEX('Back data'!$A$37:$BL$37,,MAX(IF('Back data'!$A$37:$BL$37&lt;&gt;"",COLUMN('Back data'!$A$37:$BL$37)))-G$6)</f>
        <v>82.42</v>
      </c>
      <c r="H40" s="9">
        <f t="array" ref="H40">INDEX('Back data'!$A$36:$BL$36,,MAX(IF('Back data'!$A$36:$BL$36&lt;&gt;"",COLUMN('Back data'!$A$36:$BL$36)))-H$6)+INDEX('Back data'!$A$37:$BL$37,,MAX(IF('Back data'!$A$37:$BL$37&lt;&gt;"",COLUMN('Back data'!$A$37:$BL$37)))-H$6)</f>
        <v>82.55</v>
      </c>
      <c r="I40" s="9">
        <f t="array" ref="I40">INDEX('Back data'!$A$36:$BL$36,,MAX(IF('Back data'!$A$36:$BL$36&lt;&gt;"",COLUMN('Back data'!$A$36:$BL$36)))-I$6)+INDEX('Back data'!$A$37:$BL$37,,MAX(IF('Back data'!$A$37:$BL$37&lt;&gt;"",COLUMN('Back data'!$A$37:$BL$37)))-I$6)</f>
        <v>83.26</v>
      </c>
      <c r="J40" s="9">
        <f t="array" ref="J40">INDEX('Back data'!$A$36:$BL$36,,MAX(IF('Back data'!$A$36:$BL$36&lt;&gt;"",COLUMN('Back data'!$A$36:$BL$36)))-J$6)+INDEX('Back data'!$A$37:$BL$37,,MAX(IF('Back data'!$A$37:$BL$37&lt;&gt;"",COLUMN('Back data'!$A$37:$BL$37)))-J$6)</f>
        <v>83.92</v>
      </c>
      <c r="K40" s="9">
        <f t="array" ref="K40">INDEX('Back data'!$A$36:$BL$36,,MAX(IF('Back data'!$A$36:$BL$36&lt;&gt;"",COLUMN('Back data'!$A$36:$BL$36)))-K$6)+INDEX('Back data'!$A$37:$BL$37,,MAX(IF('Back data'!$A$37:$BL$37&lt;&gt;"",COLUMN('Back data'!$A$37:$BL$37)))-K$6)</f>
        <v>83.41</v>
      </c>
      <c r="L40" s="9">
        <f t="array" ref="L40">INDEX('Back data'!$A$36:$BL$36,,MAX(IF('Back data'!$A$36:$BL$36&lt;&gt;"",COLUMN('Back data'!$A$36:$BL$36)))-L$6)+INDEX('Back data'!$A$37:$BL$37,,MAX(IF('Back data'!$A$37:$BL$37&lt;&gt;"",COLUMN('Back data'!$A$37:$BL$37)))-L$6)</f>
        <v>83.43</v>
      </c>
      <c r="M40" s="9">
        <f t="array" ref="M40">INDEX('Back data'!$A$36:$BL$36,,MAX(IF('Back data'!$A$36:$BL$36&lt;&gt;"",COLUMN('Back data'!$A$36:$BL$36)))-M$6)+INDEX('Back data'!$A$37:$BL$37,,MAX(IF('Back data'!$A$37:$BL$37&lt;&gt;"",COLUMN('Back data'!$A$37:$BL$37)))-M$6)</f>
        <v>83.81</v>
      </c>
      <c r="N40" s="9">
        <f t="array" ref="N40">INDEX('Back data'!$A$36:$BL$36,,MAX(IF('Back data'!$A$36:$BL$36&lt;&gt;"",COLUMN('Back data'!$A$36:$BL$36)))-N$6)+INDEX('Back data'!$A$37:$BL$37,,MAX(IF('Back data'!$A$37:$BL$37&lt;&gt;"",COLUMN('Back data'!$A$37:$BL$37)))-N$6)</f>
        <v>84.56</v>
      </c>
      <c r="O40" s="9">
        <f t="array" ref="O40">INDEX('Back data'!$A$36:$BL$36,,MAX(IF('Back data'!$A$36:$BL$36&lt;&gt;"",COLUMN('Back data'!$A$36:$BL$36)))-O$6)+INDEX('Back data'!$A$37:$BL$37,,MAX(IF('Back data'!$A$37:$BL$37&lt;&gt;"",COLUMN('Back data'!$A$37:$BL$37)))-O$6)</f>
        <v>83.74</v>
      </c>
      <c r="P40" s="34">
        <f t="array" ref="P40">INDEX('Back data'!$A$36:$BL$36,,MAX(IF('Back data'!$A$36:$BL$36&lt;&gt;"",COLUMN('Back data'!$A$36:$BL$36)))-P$6)+INDEX('Back data'!$A$37:$BL$37,,MAX(IF('Back data'!$A$37:$BL$37&lt;&gt;"",COLUMN('Back data'!$A$37:$BL$37)))-P$6)</f>
        <v>84.27</v>
      </c>
    </row>
    <row r="41" spans="1:63" x14ac:dyDescent="0.3">
      <c r="A41" s="15" t="s">
        <v>79</v>
      </c>
      <c r="B41" s="16" t="s">
        <v>80</v>
      </c>
      <c r="C41" s="12" t="s">
        <v>75</v>
      </c>
      <c r="D41" s="13">
        <f t="array" ref="D41">INDEX('Back data'!$A$36:$BL$36,,MAX(IF('Back data'!$A$36:$BL$36&lt;&gt;"",COLUMN('Back data'!$A$36:$BL$36)))-D$6)/D40</f>
        <v>0.9635666347075742</v>
      </c>
      <c r="E41" s="13">
        <f t="array" ref="E41">INDEX('Back data'!$A$36:$BL$36,,MAX(IF('Back data'!$A$36:$BL$36&lt;&gt;"",COLUMN('Back data'!$A$36:$BL$36)))-E$6)/E40</f>
        <v>0.9622595863070037</v>
      </c>
      <c r="F41" s="13">
        <f t="array" ref="F41">INDEX('Back data'!$A$36:$BL$36,,MAX(IF('Back data'!$A$36:$BL$36&lt;&gt;"",COLUMN('Back data'!$A$36:$BL$36)))-F$6)/F40</f>
        <v>0.96288183035170993</v>
      </c>
      <c r="G41" s="13">
        <f t="array" ref="G41">INDEX('Back data'!$A$36:$BL$36,,MAX(IF('Back data'!$A$36:$BL$36&lt;&gt;"",COLUMN('Back data'!$A$36:$BL$36)))-G$6)/G40</f>
        <v>0.96008250424654207</v>
      </c>
      <c r="H41" s="13">
        <f t="array" ref="H41">INDEX('Back data'!$A$36:$BL$36,,MAX(IF('Back data'!$A$36:$BL$36&lt;&gt;"",COLUMN('Back data'!$A$36:$BL$36)))-H$6)/H40</f>
        <v>0.96232586311326473</v>
      </c>
      <c r="I41" s="13">
        <f t="array" ref="I41">INDEX('Back data'!$A$36:$BL$36,,MAX(IF('Back data'!$A$36:$BL$36&lt;&gt;"",COLUMN('Back data'!$A$36:$BL$36)))-I$6)/I40</f>
        <v>0.96264712947393705</v>
      </c>
      <c r="J41" s="13">
        <f t="array" ref="J41">INDEX('Back data'!$A$36:$BL$36,,MAX(IF('Back data'!$A$36:$BL$36&lt;&gt;"",COLUMN('Back data'!$A$36:$BL$36)))-J$6)/J40</f>
        <v>0.96222592945662533</v>
      </c>
      <c r="K41" s="13">
        <f t="array" ref="K41">INDEX('Back data'!$A$36:$BL$36,,MAX(IF('Back data'!$A$36:$BL$36&lt;&gt;"",COLUMN('Back data'!$A$36:$BL$36)))-K$6)/K40</f>
        <v>0.96283419254286062</v>
      </c>
      <c r="L41" s="13">
        <f t="array" ref="L41">INDEX('Back data'!$A$36:$BL$36,,MAX(IF('Back data'!$A$36:$BL$36&lt;&gt;"",COLUMN('Back data'!$A$36:$BL$36)))-L$6)/L40</f>
        <v>0.9618842143113987</v>
      </c>
      <c r="M41" s="13">
        <f t="array" ref="M41">INDEX('Back data'!$A$36:$BL$36,,MAX(IF('Back data'!$A$36:$BL$36&lt;&gt;"",COLUMN('Back data'!$A$36:$BL$36)))-M$6)/M40</f>
        <v>0.96814222646462234</v>
      </c>
      <c r="N41" s="13">
        <f t="array" ref="N41">INDEX('Back data'!$A$36:$BL$36,,MAX(IF('Back data'!$A$36:$BL$36&lt;&gt;"",COLUMN('Back data'!$A$36:$BL$36)))-N$6)/N40</f>
        <v>0.96712393566698196</v>
      </c>
      <c r="O41" s="13">
        <f t="array" ref="O41">INDEX('Back data'!$A$36:$BL$36,,MAX(IF('Back data'!$A$36:$BL$36&lt;&gt;"",COLUMN('Back data'!$A$36:$BL$36)))-O$6)/O40</f>
        <v>0.9582039646524958</v>
      </c>
      <c r="P41" s="35">
        <f t="array" ref="P41">INDEX('Back data'!$A$36:$BL$36,,MAX(IF('Back data'!$A$36:$BL$36&lt;&gt;"",COLUMN('Back data'!$A$36:$BL$36)))-P$6)/P40</f>
        <v>0.96202681855939243</v>
      </c>
    </row>
    <row r="42" spans="1:63" x14ac:dyDescent="0.3">
      <c r="A42" s="15" t="s">
        <v>79</v>
      </c>
      <c r="B42" s="16" t="s">
        <v>80</v>
      </c>
      <c r="C42" s="12" t="s">
        <v>76</v>
      </c>
      <c r="D42" s="13">
        <f t="array" ref="D42">INDEX('Back data'!$A$37:$BL$37,,MAX(IF('Back data'!$A$37:$BL$37&lt;&gt;"",COLUMN('Back data'!$A$37:$BL$37)))-D$6)/D40</f>
        <v>3.643336529242569E-2</v>
      </c>
      <c r="E42" s="13">
        <f t="array" ref="E42">INDEX('Back data'!$A$37:$BL$37,,MAX(IF('Back data'!$A$37:$BL$37&lt;&gt;"",COLUMN('Back data'!$A$37:$BL$37)))-E$6)/E40</f>
        <v>3.7740413692996251E-2</v>
      </c>
      <c r="F42" s="13">
        <f t="array" ref="F42">INDEX('Back data'!$A$37:$BL$37,,MAX(IF('Back data'!$A$37:$BL$37&lt;&gt;"",COLUMN('Back data'!$A$37:$BL$37)))-F$6)/F40</f>
        <v>3.7118169648290129E-2</v>
      </c>
      <c r="G42" s="13">
        <f t="array" ref="G42">INDEX('Back data'!$A$37:$BL$37,,MAX(IF('Back data'!$A$37:$BL$37&lt;&gt;"",COLUMN('Back data'!$A$37:$BL$37)))-G$6)/G40</f>
        <v>3.9917495753457898E-2</v>
      </c>
      <c r="H42" s="13">
        <f t="array" ref="H42">INDEX('Back data'!$A$37:$BL$37,,MAX(IF('Back data'!$A$37:$BL$37&lt;&gt;"",COLUMN('Back data'!$A$37:$BL$37)))-H$6)/H40</f>
        <v>3.7674136886735314E-2</v>
      </c>
      <c r="I42" s="13">
        <f t="array" ref="I42">INDEX('Back data'!$A$37:$BL$37,,MAX(IF('Back data'!$A$37:$BL$37&lt;&gt;"",COLUMN('Back data'!$A$37:$BL$37)))-I$6)/I40</f>
        <v>3.7352870526062933E-2</v>
      </c>
      <c r="J42" s="13">
        <f t="array" ref="J42">INDEX('Back data'!$A$37:$BL$37,,MAX(IF('Back data'!$A$37:$BL$37&lt;&gt;"",COLUMN('Back data'!$A$37:$BL$37)))-J$6)/J40</f>
        <v>3.7774070543374644E-2</v>
      </c>
      <c r="K42" s="13">
        <f t="array" ref="K42">INDEX('Back data'!$A$37:$BL$37,,MAX(IF('Back data'!$A$37:$BL$37&lt;&gt;"",COLUMN('Back data'!$A$37:$BL$37)))-K$6)/K40</f>
        <v>3.7165807457139433E-2</v>
      </c>
      <c r="L42" s="13">
        <f t="array" ref="L42">INDEX('Back data'!$A$37:$BL$37,,MAX(IF('Back data'!$A$37:$BL$37&lt;&gt;"",COLUMN('Back data'!$A$37:$BL$37)))-L$6)/L40</f>
        <v>3.8115785688601224E-2</v>
      </c>
      <c r="M42" s="13">
        <f t="array" ref="M42">INDEX('Back data'!$A$37:$BL$37,,MAX(IF('Back data'!$A$37:$BL$37&lt;&gt;"",COLUMN('Back data'!$A$37:$BL$37)))-M$6)/M40</f>
        <v>3.1857773535377637E-2</v>
      </c>
      <c r="N42" s="13">
        <f t="array" ref="N42">INDEX('Back data'!$A$37:$BL$37,,MAX(IF('Back data'!$A$37:$BL$37&lt;&gt;"",COLUMN('Back data'!$A$37:$BL$37)))-N$6)/N40</f>
        <v>3.2876064333017971E-2</v>
      </c>
      <c r="O42" s="13">
        <f t="array" ref="O42">INDEX('Back data'!$A$37:$BL$37,,MAX(IF('Back data'!$A$37:$BL$37&lt;&gt;"",COLUMN('Back data'!$A$37:$BL$37)))-O$6)/O40</f>
        <v>4.179603534750418E-2</v>
      </c>
      <c r="P42" s="35">
        <f t="array" ref="P42">INDEX('Back data'!$A$37:$BL$37,,MAX(IF('Back data'!$A$37:$BL$37&lt;&gt;"",COLUMN('Back data'!$A$37:$BL$37)))-P$6)/P40</f>
        <v>3.7973181440607573E-2</v>
      </c>
    </row>
    <row r="45" spans="1:63" x14ac:dyDescent="0.3">
      <c r="C45" s="8" t="s">
        <v>73</v>
      </c>
      <c r="D45" s="9">
        <f t="array" ref="D45">INDEX('Back data'!$A$42:$BL$42,,MAX(IF('Back data'!$A$42:$BL$42&lt;&gt;"",COLUMN('Back data'!$A$42:$BL$42)))-D$6)+INDEX('Back data'!$A$43:$BL$43,,MAX(IF('Back data'!$A$43:$BL$43&lt;&gt;"",COLUMN('Back data'!$A$43:$BL$43)))-D$6)</f>
        <v>83.69</v>
      </c>
      <c r="E45" s="9">
        <f t="array" ref="E45">INDEX('Back data'!$A$42:$BL$42,,MAX(IF('Back data'!$A$42:$BL$42&lt;&gt;"",COLUMN('Back data'!$A$42:$BL$42)))-E$6)+INDEX('Back data'!$A$43:$BL$43,,MAX(IF('Back data'!$A$43:$BL$43&lt;&gt;"",COLUMN('Back data'!$A$43:$BL$43)))-E$6)</f>
        <v>83.14</v>
      </c>
      <c r="F45" s="9">
        <f t="array" ref="F45">INDEX('Back data'!$A$42:$BL$42,,MAX(IF('Back data'!$A$42:$BL$42&lt;&gt;"",COLUMN('Back data'!$A$42:$BL$42)))-F$6)+INDEX('Back data'!$A$43:$BL$43,,MAX(IF('Back data'!$A$43:$BL$43&lt;&gt;"",COLUMN('Back data'!$A$43:$BL$43)))-F$6)</f>
        <v>82.31</v>
      </c>
      <c r="G45" s="9">
        <f t="array" ref="G45">INDEX('Back data'!$A$42:$BL$42,,MAX(IF('Back data'!$A$42:$BL$42&lt;&gt;"",COLUMN('Back data'!$A$42:$BL$42)))-G$6)+INDEX('Back data'!$A$43:$BL$43,,MAX(IF('Back data'!$A$43:$BL$43&lt;&gt;"",COLUMN('Back data'!$A$43:$BL$43)))-G$6)</f>
        <v>82.77</v>
      </c>
      <c r="H45" s="9">
        <f t="array" ref="H45">INDEX('Back data'!$A$42:$BL$42,,MAX(IF('Back data'!$A$42:$BL$42&lt;&gt;"",COLUMN('Back data'!$A$42:$BL$42)))-H$6)+INDEX('Back data'!$A$43:$BL$43,,MAX(IF('Back data'!$A$43:$BL$43&lt;&gt;"",COLUMN('Back data'!$A$43:$BL$43)))-H$6)</f>
        <v>82.75</v>
      </c>
      <c r="I45" s="9">
        <f t="array" ref="I45">INDEX('Back data'!$A$42:$BL$42,,MAX(IF('Back data'!$A$42:$BL$42&lt;&gt;"",COLUMN('Back data'!$A$42:$BL$42)))-I$6)+INDEX('Back data'!$A$43:$BL$43,,MAX(IF('Back data'!$A$43:$BL$43&lt;&gt;"",COLUMN('Back data'!$A$43:$BL$43)))-I$6)</f>
        <v>82.71</v>
      </c>
      <c r="J45" s="9">
        <f t="array" ref="J45">INDEX('Back data'!$A$42:$BL$42,,MAX(IF('Back data'!$A$42:$BL$42&lt;&gt;"",COLUMN('Back data'!$A$42:$BL$42)))-J$6)+INDEX('Back data'!$A$43:$BL$43,,MAX(IF('Back data'!$A$43:$BL$43&lt;&gt;"",COLUMN('Back data'!$A$43:$BL$43)))-J$6)</f>
        <v>84.210000000000008</v>
      </c>
      <c r="K45" s="9">
        <f t="array" ref="K45">INDEX('Back data'!$A$42:$BL$42,,MAX(IF('Back data'!$A$42:$BL$42&lt;&gt;"",COLUMN('Back data'!$A$42:$BL$42)))-K$6)+INDEX('Back data'!$A$43:$BL$43,,MAX(IF('Back data'!$A$43:$BL$43&lt;&gt;"",COLUMN('Back data'!$A$43:$BL$43)))-K$6)</f>
        <v>84.039999999999992</v>
      </c>
      <c r="L45" s="9">
        <f t="array" ref="L45">INDEX('Back data'!$A$42:$BL$42,,MAX(IF('Back data'!$A$42:$BL$42&lt;&gt;"",COLUMN('Back data'!$A$42:$BL$42)))-L$6)+INDEX('Back data'!$A$43:$BL$43,,MAX(IF('Back data'!$A$43:$BL$43&lt;&gt;"",COLUMN('Back data'!$A$43:$BL$43)))-L$6)</f>
        <v>83.32</v>
      </c>
      <c r="M45" s="9">
        <f t="array" ref="M45">INDEX('Back data'!$A$42:$BL$42,,MAX(IF('Back data'!$A$42:$BL$42&lt;&gt;"",COLUMN('Back data'!$A$42:$BL$42)))-M$6)+INDEX('Back data'!$A$43:$BL$43,,MAX(IF('Back data'!$A$43:$BL$43&lt;&gt;"",COLUMN('Back data'!$A$43:$BL$43)))-M$6)</f>
        <v>83.31</v>
      </c>
      <c r="N45" s="9">
        <f t="array" ref="N45">INDEX('Back data'!$A$42:$BL$42,,MAX(IF('Back data'!$A$42:$BL$42&lt;&gt;"",COLUMN('Back data'!$A$42:$BL$42)))-N$6)+INDEX('Back data'!$A$43:$BL$43,,MAX(IF('Back data'!$A$43:$BL$43&lt;&gt;"",COLUMN('Back data'!$A$43:$BL$43)))-N$6)</f>
        <v>84.100000000000009</v>
      </c>
      <c r="O45" s="9">
        <f t="array" ref="O45">INDEX('Back data'!$A$42:$BL$42,,MAX(IF('Back data'!$A$42:$BL$42&lt;&gt;"",COLUMN('Back data'!$A$42:$BL$42)))-O$6)+INDEX('Back data'!$A$43:$BL$43,,MAX(IF('Back data'!$A$43:$BL$43&lt;&gt;"",COLUMN('Back data'!$A$43:$BL$43)))-O$6)</f>
        <v>83.72999999999999</v>
      </c>
      <c r="P45" s="34">
        <f t="array" ref="P45">INDEX('Back data'!$A$42:$BL$42,,MAX(IF('Back data'!$A$42:$BL$42&lt;&gt;"",COLUMN('Back data'!$A$42:$BL$42)))-P$6)+INDEX('Back data'!$A$43:$BL$43,,MAX(IF('Back data'!$A$43:$BL$43&lt;&gt;"",COLUMN('Back data'!$A$43:$BL$43)))-P$6)</f>
        <v>84.320000000000007</v>
      </c>
    </row>
    <row r="46" spans="1:63" x14ac:dyDescent="0.3">
      <c r="A46" s="15" t="s">
        <v>79</v>
      </c>
      <c r="B46" s="16" t="s">
        <v>77</v>
      </c>
      <c r="C46" s="12" t="s">
        <v>75</v>
      </c>
      <c r="D46" s="13">
        <f t="array" ref="D46">INDEX('Back data'!$A$42:$BL$42,,MAX(IF('Back data'!$A$42:$BL$42&lt;&gt;"",COLUMN('Back data'!$A$42:$BL$42)))-D$6)/D45</f>
        <v>0.90763532082686094</v>
      </c>
      <c r="E46" s="13">
        <f t="array" ref="E46">INDEX('Back data'!$A$42:$BL$42,,MAX(IF('Back data'!$A$42:$BL$42&lt;&gt;"",COLUMN('Back data'!$A$42:$BL$42)))-E$6)/E45</f>
        <v>0.91219629540534042</v>
      </c>
      <c r="F46" s="13">
        <f t="array" ref="F46">INDEX('Back data'!$A$42:$BL$42,,MAX(IF('Back data'!$A$42:$BL$42&lt;&gt;"",COLUMN('Back data'!$A$42:$BL$42)))-F$6)/F45</f>
        <v>0.90718017251852756</v>
      </c>
      <c r="G46" s="13">
        <f t="array" ref="G46">INDEX('Back data'!$A$42:$BL$42,,MAX(IF('Back data'!$A$42:$BL$42&lt;&gt;"",COLUMN('Back data'!$A$42:$BL$42)))-G$6)/G45</f>
        <v>0.89875558777334785</v>
      </c>
      <c r="H46" s="13">
        <f t="array" ref="H46">INDEX('Back data'!$A$42:$BL$42,,MAX(IF('Back data'!$A$42:$BL$42&lt;&gt;"",COLUMN('Back data'!$A$42:$BL$42)))-H$6)/H45</f>
        <v>0.90223564954682778</v>
      </c>
      <c r="I46" s="13">
        <f t="array" ref="I46">INDEX('Back data'!$A$42:$BL$42,,MAX(IF('Back data'!$A$42:$BL$42&lt;&gt;"",COLUMN('Back data'!$A$42:$BL$42)))-I$6)/I45</f>
        <v>0.91415790110022976</v>
      </c>
      <c r="J46" s="13">
        <f t="array" ref="J46">INDEX('Back data'!$A$42:$BL$42,,MAX(IF('Back data'!$A$42:$BL$42&lt;&gt;"",COLUMN('Back data'!$A$42:$BL$42)))-J$6)/J45</f>
        <v>0.91117444484028021</v>
      </c>
      <c r="K46" s="13">
        <f t="array" ref="K46">INDEX('Back data'!$A$42:$BL$42,,MAX(IF('Back data'!$A$42:$BL$42&lt;&gt;"",COLUMN('Back data'!$A$42:$BL$42)))-K$6)/K45</f>
        <v>0.90528319847691585</v>
      </c>
      <c r="L46" s="13">
        <f t="array" ref="L46">INDEX('Back data'!$A$42:$BL$42,,MAX(IF('Back data'!$A$42:$BL$42&lt;&gt;"",COLUMN('Back data'!$A$42:$BL$42)))-L$6)/L45</f>
        <v>0.91034565530484879</v>
      </c>
      <c r="M46" s="13">
        <f t="array" ref="M46">INDEX('Back data'!$A$42:$BL$42,,MAX(IF('Back data'!$A$42:$BL$42&lt;&gt;"",COLUMN('Back data'!$A$42:$BL$42)))-M$6)/M45</f>
        <v>0.92365862441483615</v>
      </c>
      <c r="N46" s="13">
        <f t="array" ref="N46">INDEX('Back data'!$A$42:$BL$42,,MAX(IF('Back data'!$A$42:$BL$42&lt;&gt;"",COLUMN('Back data'!$A$42:$BL$42)))-N$6)/N45</f>
        <v>0.92390011890606416</v>
      </c>
      <c r="O46" s="13">
        <f t="array" ref="O46">INDEX('Back data'!$A$42:$BL$42,,MAX(IF('Back data'!$A$42:$BL$42&lt;&gt;"",COLUMN('Back data'!$A$42:$BL$42)))-O$6)/O45</f>
        <v>0.91424817866953312</v>
      </c>
      <c r="P46" s="35">
        <f t="array" ref="P46">INDEX('Back data'!$A$42:$BL$42,,MAX(IF('Back data'!$A$42:$BL$42&lt;&gt;"",COLUMN('Back data'!$A$42:$BL$42)))-P$6)/P45</f>
        <v>0.91200189753320682</v>
      </c>
    </row>
    <row r="47" spans="1:63" x14ac:dyDescent="0.3">
      <c r="A47" s="15" t="s">
        <v>79</v>
      </c>
      <c r="B47" s="16" t="s">
        <v>77</v>
      </c>
      <c r="C47" s="12" t="s">
        <v>76</v>
      </c>
      <c r="D47" s="13">
        <f t="array" ref="D47">INDEX('Back data'!$A$43:$BL$43,,MAX(IF('Back data'!$A$43:$BL$43&lt;&gt;"",COLUMN('Back data'!$A$43:$BL$43)))-D$6)/D45</f>
        <v>9.2364679173138967E-2</v>
      </c>
      <c r="E47" s="13">
        <f t="array" ref="E47">INDEX('Back data'!$A$43:$BL$43,,MAX(IF('Back data'!$A$43:$BL$43&lt;&gt;"",COLUMN('Back data'!$A$43:$BL$43)))-E$6)/E45</f>
        <v>8.780370459465961E-2</v>
      </c>
      <c r="F47" s="13">
        <f t="array" ref="F47">INDEX('Back data'!$A$43:$BL$43,,MAX(IF('Back data'!$A$43:$BL$43&lt;&gt;"",COLUMN('Back data'!$A$43:$BL$43)))-F$6)/F45</f>
        <v>9.2819827481472481E-2</v>
      </c>
      <c r="G47" s="13">
        <f t="array" ref="G47">INDEX('Back data'!$A$43:$BL$43,,MAX(IF('Back data'!$A$43:$BL$43&lt;&gt;"",COLUMN('Back data'!$A$43:$BL$43)))-G$6)/G45</f>
        <v>0.10124441222665219</v>
      </c>
      <c r="H47" s="13">
        <f t="array" ref="H47">INDEX('Back data'!$A$43:$BL$43,,MAX(IF('Back data'!$A$43:$BL$43&lt;&gt;"",COLUMN('Back data'!$A$43:$BL$43)))-H$6)/H45</f>
        <v>9.7764350453172208E-2</v>
      </c>
      <c r="I47" s="13">
        <f t="array" ref="I47">INDEX('Back data'!$A$43:$BL$43,,MAX(IF('Back data'!$A$43:$BL$43&lt;&gt;"",COLUMN('Back data'!$A$43:$BL$43)))-I$6)/I45</f>
        <v>8.5842098899770278E-2</v>
      </c>
      <c r="J47" s="13">
        <f t="array" ref="J47">INDEX('Back data'!$A$43:$BL$43,,MAX(IF('Back data'!$A$43:$BL$43&lt;&gt;"",COLUMN('Back data'!$A$43:$BL$43)))-J$6)/J45</f>
        <v>8.8825555159719752E-2</v>
      </c>
      <c r="K47" s="13">
        <f t="array" ref="K47">INDEX('Back data'!$A$43:$BL$43,,MAX(IF('Back data'!$A$43:$BL$43&lt;&gt;"",COLUMN('Back data'!$A$43:$BL$43)))-K$6)/K45</f>
        <v>9.471680152308426E-2</v>
      </c>
      <c r="L47" s="13">
        <f t="array" ref="L47">INDEX('Back data'!$A$43:$BL$43,,MAX(IF('Back data'!$A$43:$BL$43&lt;&gt;"",COLUMN('Back data'!$A$43:$BL$43)))-L$6)/L45</f>
        <v>8.9654344695151225E-2</v>
      </c>
      <c r="M47" s="13">
        <f t="array" ref="M47">INDEX('Back data'!$A$43:$BL$43,,MAX(IF('Back data'!$A$43:$BL$43&lt;&gt;"",COLUMN('Back data'!$A$43:$BL$43)))-M$6)/M45</f>
        <v>7.6341375585163851E-2</v>
      </c>
      <c r="N47" s="13">
        <f t="array" ref="N47">INDEX('Back data'!$A$43:$BL$43,,MAX(IF('Back data'!$A$43:$BL$43&lt;&gt;"",COLUMN('Back data'!$A$43:$BL$43)))-N$6)/N45</f>
        <v>7.6099881093935784E-2</v>
      </c>
      <c r="O47" s="13">
        <f t="array" ref="O47">INDEX('Back data'!$A$43:$BL$43,,MAX(IF('Back data'!$A$43:$BL$43&lt;&gt;"",COLUMN('Back data'!$A$43:$BL$43)))-O$6)/O45</f>
        <v>8.5751821330466979E-2</v>
      </c>
      <c r="P47" s="35">
        <f t="array" ref="P47">INDEX('Back data'!$A$43:$BL$43,,MAX(IF('Back data'!$A$43:$BL$43&lt;&gt;"",COLUMN('Back data'!$A$43:$BL$43)))-P$6)/P45</f>
        <v>8.7998102466793154E-2</v>
      </c>
    </row>
    <row r="50" spans="1:16" x14ac:dyDescent="0.3">
      <c r="C50" s="8" t="s">
        <v>73</v>
      </c>
      <c r="D50" s="9">
        <f t="array" ref="D50">INDEX('Back data'!$A$48:$BL$48,,MAX(IF('Back data'!$A$48:$BL$48&lt;&gt;"",COLUMN('Back data'!$A$48:$BL$48)))-D$6)+INDEX('Back data'!$A$49:$BL$49,,MAX(IF('Back data'!$A$49:$BL$49&lt;&gt;"",COLUMN('Back data'!$A$49:$BL$49)))-D$6)</f>
        <v>83.11</v>
      </c>
      <c r="E50" s="9">
        <f t="array" ref="E50">INDEX('Back data'!$A$48:$BL$48,,MAX(IF('Back data'!$A$48:$BL$48&lt;&gt;"",COLUMN('Back data'!$A$48:$BL$48)))-E$6)+INDEX('Back data'!$A$49:$BL$49,,MAX(IF('Back data'!$A$49:$BL$49&lt;&gt;"",COLUMN('Back data'!$A$49:$BL$49)))-E$6)</f>
        <v>82.26</v>
      </c>
      <c r="F50" s="9">
        <f t="array" ref="F50">INDEX('Back data'!$A$48:$BL$48,,MAX(IF('Back data'!$A$48:$BL$48&lt;&gt;"",COLUMN('Back data'!$A$48:$BL$48)))-F$6)+INDEX('Back data'!$A$49:$BL$49,,MAX(IF('Back data'!$A$49:$BL$49&lt;&gt;"",COLUMN('Back data'!$A$49:$BL$49)))-F$6)</f>
        <v>81.75</v>
      </c>
      <c r="G50" s="9">
        <f t="array" ref="G50">INDEX('Back data'!$A$48:$BL$48,,MAX(IF('Back data'!$A$48:$BL$48&lt;&gt;"",COLUMN('Back data'!$A$48:$BL$48)))-G$6)+INDEX('Back data'!$A$49:$BL$49,,MAX(IF('Back data'!$A$49:$BL$49&lt;&gt;"",COLUMN('Back data'!$A$49:$BL$49)))-G$6)</f>
        <v>82.089999999999989</v>
      </c>
      <c r="H50" s="9">
        <f t="array" ref="H50">INDEX('Back data'!$A$48:$BL$48,,MAX(IF('Back data'!$A$48:$BL$48&lt;&gt;"",COLUMN('Back data'!$A$48:$BL$48)))-H$6)+INDEX('Back data'!$A$49:$BL$49,,MAX(IF('Back data'!$A$49:$BL$49&lt;&gt;"",COLUMN('Back data'!$A$49:$BL$49)))-H$6)</f>
        <v>82.259999999999991</v>
      </c>
      <c r="I50" s="9">
        <f t="array" ref="I50">INDEX('Back data'!$A$48:$BL$48,,MAX(IF('Back data'!$A$48:$BL$48&lt;&gt;"",COLUMN('Back data'!$A$48:$BL$48)))-I$6)+INDEX('Back data'!$A$49:$BL$49,,MAX(IF('Back data'!$A$49:$BL$49&lt;&gt;"",COLUMN('Back data'!$A$49:$BL$49)))-I$6)</f>
        <v>83.09</v>
      </c>
      <c r="J50" s="9">
        <f t="array" ref="J50">INDEX('Back data'!$A$48:$BL$48,,MAX(IF('Back data'!$A$48:$BL$48&lt;&gt;"",COLUMN('Back data'!$A$48:$BL$48)))-J$6)+INDEX('Back data'!$A$49:$BL$49,,MAX(IF('Back data'!$A$49:$BL$49&lt;&gt;"",COLUMN('Back data'!$A$49:$BL$49)))-J$6)</f>
        <v>83.49</v>
      </c>
      <c r="K50" s="9">
        <f t="array" ref="K50">INDEX('Back data'!$A$48:$BL$48,,MAX(IF('Back data'!$A$48:$BL$48&lt;&gt;"",COLUMN('Back data'!$A$48:$BL$48)))-K$6)+INDEX('Back data'!$A$49:$BL$49,,MAX(IF('Back data'!$A$49:$BL$49&lt;&gt;"",COLUMN('Back data'!$A$49:$BL$49)))-K$6)</f>
        <v>82.96</v>
      </c>
      <c r="L50" s="9">
        <f t="array" ref="L50">INDEX('Back data'!$A$48:$BL$48,,MAX(IF('Back data'!$A$48:$BL$48&lt;&gt;"",COLUMN('Back data'!$A$48:$BL$48)))-L$6)+INDEX('Back data'!$A$49:$BL$49,,MAX(IF('Back data'!$A$49:$BL$49&lt;&gt;"",COLUMN('Back data'!$A$49:$BL$49)))-L$6)</f>
        <v>83.070000000000007</v>
      </c>
      <c r="M50" s="9">
        <f t="array" ref="M50">INDEX('Back data'!$A$48:$BL$48,,MAX(IF('Back data'!$A$48:$BL$48&lt;&gt;"",COLUMN('Back data'!$A$48:$BL$48)))-M$6)+INDEX('Back data'!$A$49:$BL$49,,MAX(IF('Back data'!$A$49:$BL$49&lt;&gt;"",COLUMN('Back data'!$A$49:$BL$49)))-M$6)</f>
        <v>83.65</v>
      </c>
      <c r="N50" s="9">
        <f t="array" ref="N50">INDEX('Back data'!$A$48:$BL$48,,MAX(IF('Back data'!$A$48:$BL$48&lt;&gt;"",COLUMN('Back data'!$A$48:$BL$48)))-N$6)+INDEX('Back data'!$A$49:$BL$49,,MAX(IF('Back data'!$A$49:$BL$49&lt;&gt;"",COLUMN('Back data'!$A$49:$BL$49)))-N$6)</f>
        <v>84.28</v>
      </c>
      <c r="O50" s="9">
        <f t="array" ref="O50">INDEX('Back data'!$A$48:$BL$48,,MAX(IF('Back data'!$A$48:$BL$48&lt;&gt;"",COLUMN('Back data'!$A$48:$BL$48)))-O$6)+INDEX('Back data'!$A$49:$BL$49,,MAX(IF('Back data'!$A$49:$BL$49&lt;&gt;"",COLUMN('Back data'!$A$49:$BL$49)))-O$6)</f>
        <v>83.47999999999999</v>
      </c>
      <c r="P50" s="34">
        <f t="array" ref="P50">INDEX('Back data'!$A$48:$BL$48,,MAX(IF('Back data'!$A$48:$BL$48&lt;&gt;"",COLUMN('Back data'!$A$48:$BL$48)))-P$6)+INDEX('Back data'!$A$49:$BL$49,,MAX(IF('Back data'!$A$49:$BL$49&lt;&gt;"",COLUMN('Back data'!$A$49:$BL$49)))-P$6)</f>
        <v>84.11</v>
      </c>
    </row>
    <row r="51" spans="1:16" x14ac:dyDescent="0.3">
      <c r="A51" s="15" t="s">
        <v>79</v>
      </c>
      <c r="B51" s="16" t="s">
        <v>78</v>
      </c>
      <c r="C51" s="12" t="s">
        <v>75</v>
      </c>
      <c r="D51" s="13">
        <f t="array" ref="D51">INDEX('Back data'!$A$48:$BL$48,,MAX(IF('Back data'!$A$48:$BL$48&lt;&gt;"",COLUMN('Back data'!$A$48:$BL$48)))-D$6)/D50</f>
        <v>0.97798098905065578</v>
      </c>
      <c r="E51" s="13">
        <f t="array" ref="E51">INDEX('Back data'!$A$48:$BL$48,,MAX(IF('Back data'!$A$48:$BL$48&lt;&gt;"",COLUMN('Back data'!$A$48:$BL$48)))-E$6)/E50</f>
        <v>0.97471432044736206</v>
      </c>
      <c r="F51" s="13">
        <f t="array" ref="F51">INDEX('Back data'!$A$48:$BL$48,,MAX(IF('Back data'!$A$48:$BL$48&lt;&gt;"",COLUMN('Back data'!$A$48:$BL$48)))-F$6)/F50</f>
        <v>0.97590214067278291</v>
      </c>
      <c r="G51" s="13">
        <f t="array" ref="G51">INDEX('Back data'!$A$48:$BL$48,,MAX(IF('Back data'!$A$48:$BL$48&lt;&gt;"",COLUMN('Back data'!$A$48:$BL$48)))-G$6)/G50</f>
        <v>0.97405286880253383</v>
      </c>
      <c r="H51" s="13">
        <f t="array" ref="H51">INDEX('Back data'!$A$48:$BL$48,,MAX(IF('Back data'!$A$48:$BL$48&lt;&gt;"",COLUMN('Back data'!$A$48:$BL$48)))-H$6)/H50</f>
        <v>0.97483588621444206</v>
      </c>
      <c r="I51" s="13">
        <f t="array" ref="I51">INDEX('Back data'!$A$48:$BL$48,,MAX(IF('Back data'!$A$48:$BL$48&lt;&gt;"",COLUMN('Back data'!$A$48:$BL$48)))-I$6)/I50</f>
        <v>0.97388374052232518</v>
      </c>
      <c r="J51" s="13">
        <f t="array" ref="J51">INDEX('Back data'!$A$48:$BL$48,,MAX(IF('Back data'!$A$48:$BL$48&lt;&gt;"",COLUMN('Back data'!$A$48:$BL$48)))-J$6)/J50</f>
        <v>0.97305066475026947</v>
      </c>
      <c r="K51" s="13">
        <f t="array" ref="K51">INDEX('Back data'!$A$48:$BL$48,,MAX(IF('Back data'!$A$48:$BL$48&lt;&gt;"",COLUMN('Back data'!$A$48:$BL$48)))-K$6)/K50</f>
        <v>0.9762536162005786</v>
      </c>
      <c r="L51" s="13">
        <f t="array" ref="L51">INDEX('Back data'!$A$48:$BL$48,,MAX(IF('Back data'!$A$48:$BL$48&lt;&gt;"",COLUMN('Back data'!$A$48:$BL$48)))-L$6)/L50</f>
        <v>0.97375707234862152</v>
      </c>
      <c r="M51" s="13">
        <f t="array" ref="M51">INDEX('Back data'!$A$48:$BL$48,,MAX(IF('Back data'!$A$48:$BL$48&lt;&gt;"",COLUMN('Back data'!$A$48:$BL$48)))-M$6)/M50</f>
        <v>0.97895995218170939</v>
      </c>
      <c r="N51" s="13">
        <f t="array" ref="N51">INDEX('Back data'!$A$48:$BL$48,,MAX(IF('Back data'!$A$48:$BL$48&lt;&gt;"",COLUMN('Back data'!$A$48:$BL$48)))-N$6)/N50</f>
        <v>0.97626957759848121</v>
      </c>
      <c r="O51" s="13">
        <f t="array" ref="O51">INDEX('Back data'!$A$48:$BL$48,,MAX(IF('Back data'!$A$48:$BL$48&lt;&gt;"",COLUMN('Back data'!$A$48:$BL$48)))-O$6)/O50</f>
        <v>0.96921418303785345</v>
      </c>
      <c r="P51" s="35">
        <f t="array" ref="P51">INDEX('Back data'!$A$48:$BL$48,,MAX(IF('Back data'!$A$48:$BL$48&lt;&gt;"",COLUMN('Back data'!$A$48:$BL$48)))-P$6)/P50</f>
        <v>0.9739626679348472</v>
      </c>
    </row>
    <row r="52" spans="1:16" x14ac:dyDescent="0.3">
      <c r="A52" s="15" t="s">
        <v>79</v>
      </c>
      <c r="B52" s="16" t="s">
        <v>78</v>
      </c>
      <c r="C52" s="12" t="s">
        <v>76</v>
      </c>
      <c r="D52" s="13">
        <f t="array" ref="D52">INDEX('Back data'!$A$49:$BL$49,,MAX(IF('Back data'!$A$49:$BL$49&lt;&gt;"",COLUMN('Back data'!$A$49:$BL$49)))-D$6)/D50</f>
        <v>2.2019010949344244E-2</v>
      </c>
      <c r="E52" s="13">
        <f t="array" ref="E52">INDEX('Back data'!$A$49:$BL$49,,MAX(IF('Back data'!$A$49:$BL$49&lt;&gt;"",COLUMN('Back data'!$A$49:$BL$49)))-E$6)/E50</f>
        <v>2.5285679552637975E-2</v>
      </c>
      <c r="F52" s="13">
        <f t="array" ref="F52">INDEX('Back data'!$A$49:$BL$49,,MAX(IF('Back data'!$A$49:$BL$49&lt;&gt;"",COLUMN('Back data'!$A$49:$BL$49)))-F$6)/F50</f>
        <v>2.4097859327217124E-2</v>
      </c>
      <c r="G52" s="13">
        <f t="array" ref="G52">INDEX('Back data'!$A$49:$BL$49,,MAX(IF('Back data'!$A$49:$BL$49&lt;&gt;"",COLUMN('Back data'!$A$49:$BL$49)))-G$6)/G50</f>
        <v>2.5947131197466198E-2</v>
      </c>
      <c r="H52" s="13">
        <f t="array" ref="H52">INDEX('Back data'!$A$49:$BL$49,,MAX(IF('Back data'!$A$49:$BL$49&lt;&gt;"",COLUMN('Back data'!$A$49:$BL$49)))-H$6)/H50</f>
        <v>2.5164113785557989E-2</v>
      </c>
      <c r="I52" s="13">
        <f t="array" ref="I52">INDEX('Back data'!$A$49:$BL$49,,MAX(IF('Back data'!$A$49:$BL$49&lt;&gt;"",COLUMN('Back data'!$A$49:$BL$49)))-I$6)/I50</f>
        <v>2.6116259477674809E-2</v>
      </c>
      <c r="J52" s="13">
        <f t="array" ref="J52">INDEX('Back data'!$A$49:$BL$49,,MAX(IF('Back data'!$A$49:$BL$49&lt;&gt;"",COLUMN('Back data'!$A$49:$BL$49)))-J$6)/J50</f>
        <v>2.6949335249730508E-2</v>
      </c>
      <c r="K52" s="13">
        <f t="array" ref="K52">INDEX('Back data'!$A$49:$BL$49,,MAX(IF('Back data'!$A$49:$BL$49&lt;&gt;"",COLUMN('Back data'!$A$49:$BL$49)))-K$6)/K50</f>
        <v>2.374638379942141E-2</v>
      </c>
      <c r="L52" s="13">
        <f t="array" ref="L52">INDEX('Back data'!$A$49:$BL$49,,MAX(IF('Back data'!$A$49:$BL$49&lt;&gt;"",COLUMN('Back data'!$A$49:$BL$49)))-L$6)/L50</f>
        <v>2.6242927651378357E-2</v>
      </c>
      <c r="M52" s="13">
        <f t="array" ref="M52">INDEX('Back data'!$A$49:$BL$49,,MAX(IF('Back data'!$A$49:$BL$49&lt;&gt;"",COLUMN('Back data'!$A$49:$BL$49)))-M$6)/M50</f>
        <v>2.1040047818290494E-2</v>
      </c>
      <c r="N52" s="13">
        <f t="array" ref="N52">INDEX('Back data'!$A$49:$BL$49,,MAX(IF('Back data'!$A$49:$BL$49&lt;&gt;"",COLUMN('Back data'!$A$49:$BL$49)))-N$6)/N50</f>
        <v>2.3730422401518746E-2</v>
      </c>
      <c r="O52" s="13">
        <f t="array" ref="O52">INDEX('Back data'!$A$49:$BL$49,,MAX(IF('Back data'!$A$49:$BL$49&lt;&gt;"",COLUMN('Back data'!$A$49:$BL$49)))-O$6)/O50</f>
        <v>3.0785816962146623E-2</v>
      </c>
      <c r="P52" s="35">
        <f t="array" ref="P52">INDEX('Back data'!$A$49:$BL$49,,MAX(IF('Back data'!$A$49:$BL$49&lt;&gt;"",COLUMN('Back data'!$A$49:$BL$49)))-P$6)/P50</f>
        <v>2.6037332065152775E-2</v>
      </c>
    </row>
    <row r="55" spans="1:16" x14ac:dyDescent="0.3">
      <c r="C55" s="8" t="s">
        <v>73</v>
      </c>
      <c r="D55" s="9">
        <f t="array" ref="D55">INDEX('Back data'!$A$262:$BL$262,,MAX(IF('Back data'!$A$262:$BL$262&lt;&gt;"",COLUMN('Back data'!$A$262:$BL$262)))-D$6)+INDEX('Back data'!$A$263:$BL$263,,MAX(IF('Back data'!$A$263:$BL$263&lt;&gt;"",COLUMN('Back data'!$A$263:$BL$263)))-D$6)</f>
        <v>80.78</v>
      </c>
      <c r="E55" s="9">
        <f t="array" ref="E55">INDEX('Back data'!$A$262:$BL$262,,MAX(IF('Back data'!$A$262:$BL$262&lt;&gt;"",COLUMN('Back data'!$A$262:$BL$262)))-E$6)+INDEX('Back data'!$A$263:$BL$263,,MAX(IF('Back data'!$A$263:$BL$263&lt;&gt;"",COLUMN('Back data'!$A$263:$BL$263)))-E$6)</f>
        <v>81.06</v>
      </c>
      <c r="F55" s="9">
        <f t="array" ref="F55">INDEX('Back data'!$A$262:$BL$262,,MAX(IF('Back data'!$A$262:$BL$262&lt;&gt;"",COLUMN('Back data'!$A$262:$BL$262)))-F$6)+INDEX('Back data'!$A$263:$BL$263,,MAX(IF('Back data'!$A$263:$BL$263&lt;&gt;"",COLUMN('Back data'!$A$263:$BL$263)))-F$6)</f>
        <v>79.17</v>
      </c>
      <c r="G55" s="9">
        <f t="array" ref="G55">INDEX('Back data'!$A$262:$BL$262,,MAX(IF('Back data'!$A$262:$BL$262&lt;&gt;"",COLUMN('Back data'!$A$262:$BL$262)))-G$6)+INDEX('Back data'!$A$263:$BL$263,,MAX(IF('Back data'!$A$263:$BL$263&lt;&gt;"",COLUMN('Back data'!$A$263:$BL$263)))-G$6)</f>
        <v>79.47</v>
      </c>
      <c r="H55" s="9">
        <f t="array" ref="H55">INDEX('Back data'!$A$262:$BL$262,,MAX(IF('Back data'!$A$262:$BL$262&lt;&gt;"",COLUMN('Back data'!$A$262:$BL$262)))-H$6)+INDEX('Back data'!$A$263:$BL$263,,MAX(IF('Back data'!$A$263:$BL$263&lt;&gt;"",COLUMN('Back data'!$A$263:$BL$263)))-H$6)</f>
        <v>78.900000000000006</v>
      </c>
      <c r="I55" s="9">
        <f t="array" ref="I55">INDEX('Back data'!$A$262:$BL$262,,MAX(IF('Back data'!$A$262:$BL$262&lt;&gt;"",COLUMN('Back data'!$A$262:$BL$262)))-I$6)+INDEX('Back data'!$A$263:$BL$263,,MAX(IF('Back data'!$A$263:$BL$263&lt;&gt;"",COLUMN('Back data'!$A$263:$BL$263)))-I$6)</f>
        <v>79.899999999999991</v>
      </c>
      <c r="J55" s="9">
        <f t="array" ref="J55">INDEX('Back data'!$A$262:$BL$262,,MAX(IF('Back data'!$A$262:$BL$262&lt;&gt;"",COLUMN('Back data'!$A$262:$BL$262)))-J$6)+INDEX('Back data'!$A$263:$BL$263,,MAX(IF('Back data'!$A$263:$BL$263&lt;&gt;"",COLUMN('Back data'!$A$263:$BL$263)))-J$6)</f>
        <v>81.36</v>
      </c>
      <c r="K55" s="9">
        <f t="array" ref="K55">INDEX('Back data'!$A$262:$BL$262,,MAX(IF('Back data'!$A$262:$BL$262&lt;&gt;"",COLUMN('Back data'!$A$262:$BL$262)))-K$6)+INDEX('Back data'!$A$263:$BL$263,,MAX(IF('Back data'!$A$263:$BL$263&lt;&gt;"",COLUMN('Back data'!$A$263:$BL$263)))-K$6)</f>
        <v>80.95</v>
      </c>
      <c r="L55" s="9">
        <f t="array" ref="L55">INDEX('Back data'!$A$262:$BL$262,,MAX(IF('Back data'!$A$262:$BL$262&lt;&gt;"",COLUMN('Back data'!$A$262:$BL$262)))-L$6)+INDEX('Back data'!$A$263:$BL$263,,MAX(IF('Back data'!$A$263:$BL$263&lt;&gt;"",COLUMN('Back data'!$A$263:$BL$263)))-L$6)</f>
        <v>80.88</v>
      </c>
      <c r="M55" s="9">
        <f t="array" ref="M55">INDEX('Back data'!$A$262:$BL$262,,MAX(IF('Back data'!$A$262:$BL$262&lt;&gt;"",COLUMN('Back data'!$A$262:$BL$262)))-M$6)+INDEX('Back data'!$A$263:$BL$263,,MAX(IF('Back data'!$A$263:$BL$263&lt;&gt;"",COLUMN('Back data'!$A$263:$BL$263)))-M$6)</f>
        <v>80.319999999999993</v>
      </c>
      <c r="N55" s="9">
        <f t="array" ref="N55">INDEX('Back data'!$A$262:$BL$262,,MAX(IF('Back data'!$A$262:$BL$262&lt;&gt;"",COLUMN('Back data'!$A$262:$BL$262)))-N$6)+INDEX('Back data'!$A$263:$BL$263,,MAX(IF('Back data'!$A$263:$BL$263&lt;&gt;"",COLUMN('Back data'!$A$263:$BL$263)))-N$6)</f>
        <v>81.389999999999986</v>
      </c>
      <c r="O55" s="9">
        <f t="array" ref="O55">INDEX('Back data'!$A$262:$BL$262,,MAX(IF('Back data'!$A$262:$BL$262&lt;&gt;"",COLUMN('Back data'!$A$262:$BL$262)))-O$6)+INDEX('Back data'!$A$263:$BL$263,,MAX(IF('Back data'!$A$263:$BL$263&lt;&gt;"",COLUMN('Back data'!$A$263:$BL$263)))-O$6)</f>
        <v>80.300000000000011</v>
      </c>
      <c r="P55" s="34">
        <f t="array" ref="P55">INDEX('Back data'!$A$262:$BL$262,,MAX(IF('Back data'!$A$262:$BL$262&lt;&gt;"",COLUMN('Back data'!$A$262:$BL$262)))-P$6)+INDEX('Back data'!$A$263:$BL$263,,MAX(IF('Back data'!$A$263:$BL$263&lt;&gt;"",COLUMN('Back data'!$A$263:$BL$263)))-P$6)</f>
        <v>81.36</v>
      </c>
    </row>
    <row r="56" spans="1:16" x14ac:dyDescent="0.3">
      <c r="A56" s="15" t="s">
        <v>79</v>
      </c>
      <c r="B56" s="16" t="s">
        <v>62</v>
      </c>
      <c r="C56" s="12" t="s">
        <v>75</v>
      </c>
      <c r="D56" s="13">
        <f t="array" ref="D56">INDEX('Back data'!$A$262:$BL$262,,MAX(IF('Back data'!$A$262:$BL$262&lt;&gt;"",COLUMN('Back data'!$A$262:$BL$262)))-D$6)/D55</f>
        <v>0.93055211686060912</v>
      </c>
      <c r="E56" s="13">
        <f t="array" ref="E56">INDEX('Back data'!$A$262:$BL$262,,MAX(IF('Back data'!$A$262:$BL$262&lt;&gt;"",COLUMN('Back data'!$A$262:$BL$262)))-E$6)/E55</f>
        <v>0.92536392795460154</v>
      </c>
      <c r="F56" s="13">
        <f t="array" ref="F56">INDEX('Back data'!$A$262:$BL$262,,MAX(IF('Back data'!$A$262:$BL$262&lt;&gt;"",COLUMN('Back data'!$A$262:$BL$262)))-F$6)/F55</f>
        <v>0.93393962359479599</v>
      </c>
      <c r="G56" s="13">
        <f t="array" ref="G56">INDEX('Back data'!$A$262:$BL$262,,MAX(IF('Back data'!$A$262:$BL$262&lt;&gt;"",COLUMN('Back data'!$A$262:$BL$262)))-G$6)/G55</f>
        <v>0.92349314206618849</v>
      </c>
      <c r="H56" s="13">
        <f t="array" ref="H56">INDEX('Back data'!$A$262:$BL$262,,MAX(IF('Back data'!$A$262:$BL$262&lt;&gt;"",COLUMN('Back data'!$A$262:$BL$262)))-H$6)/H55</f>
        <v>0.92877059569074771</v>
      </c>
      <c r="I56" s="13">
        <f t="array" ref="I56">INDEX('Back data'!$A$262:$BL$262,,MAX(IF('Back data'!$A$262:$BL$262&lt;&gt;"",COLUMN('Back data'!$A$262:$BL$262)))-I$6)/I55</f>
        <v>0.92115143929912391</v>
      </c>
      <c r="J56" s="13">
        <f t="array" ref="J56">INDEX('Back data'!$A$262:$BL$262,,MAX(IF('Back data'!$A$262:$BL$262&lt;&gt;"",COLUMN('Back data'!$A$262:$BL$262)))-J$6)/J55</f>
        <v>0.92723697148475903</v>
      </c>
      <c r="K56" s="13">
        <f t="array" ref="K56">INDEX('Back data'!$A$262:$BL$262,,MAX(IF('Back data'!$A$262:$BL$262&lt;&gt;"",COLUMN('Back data'!$A$262:$BL$262)))-K$6)/K55</f>
        <v>0.9213094502779493</v>
      </c>
      <c r="L56" s="13">
        <f t="array" ref="L56">INDEX('Back data'!$A$262:$BL$262,,MAX(IF('Back data'!$A$262:$BL$262&lt;&gt;"",COLUMN('Back data'!$A$262:$BL$262)))-L$6)/L55</f>
        <v>0.92284866468842741</v>
      </c>
      <c r="M56" s="13">
        <f t="array" ref="M56">INDEX('Back data'!$A$262:$BL$262,,MAX(IF('Back data'!$A$262:$BL$262&lt;&gt;"",COLUMN('Back data'!$A$262:$BL$262)))-M$6)/M55</f>
        <v>0.93264442231075706</v>
      </c>
      <c r="N56" s="13">
        <f t="array" ref="N56">INDEX('Back data'!$A$262:$BL$262,,MAX(IF('Back data'!$A$262:$BL$262&lt;&gt;"",COLUMN('Back data'!$A$262:$BL$262)))-N$6)/N55</f>
        <v>0.93770733505344639</v>
      </c>
      <c r="O56" s="13">
        <f t="array" ref="O56">INDEX('Back data'!$A$262:$BL$262,,MAX(IF('Back data'!$A$262:$BL$262&lt;&gt;"",COLUMN('Back data'!$A$262:$BL$262)))-O$6)/O55</f>
        <v>0.910585305105853</v>
      </c>
      <c r="P56" s="35">
        <f t="array" ref="P56">INDEX('Back data'!$A$262:$BL$262,,MAX(IF('Back data'!$A$262:$BL$262&lt;&gt;"",COLUMN('Back data'!$A$262:$BL$262)))-P$6)/P55</f>
        <v>0.91138151425762048</v>
      </c>
    </row>
    <row r="57" spans="1:16" x14ac:dyDescent="0.3">
      <c r="A57" s="15" t="s">
        <v>79</v>
      </c>
      <c r="B57" s="16" t="s">
        <v>62</v>
      </c>
      <c r="C57" s="12" t="s">
        <v>76</v>
      </c>
      <c r="D57" s="13">
        <f t="array" ref="D57">INDEX('Back data'!$A$263:$BL$263,,MAX(IF('Back data'!$A$263:$BL$263&lt;&gt;"",COLUMN('Back data'!$A$263:$BL$263)))-D$6)/D55</f>
        <v>6.9447883139390945E-2</v>
      </c>
      <c r="E57" s="13">
        <f t="array" ref="E57">INDEX('Back data'!$A$263:$BL$263,,MAX(IF('Back data'!$A$263:$BL$263&lt;&gt;"",COLUMN('Back data'!$A$263:$BL$263)))-E$6)/E55</f>
        <v>7.4636072045398461E-2</v>
      </c>
      <c r="F57" s="13">
        <f t="array" ref="F57">INDEX('Back data'!$A$263:$BL$263,,MAX(IF('Back data'!$A$263:$BL$263&lt;&gt;"",COLUMN('Back data'!$A$263:$BL$263)))-F$6)/F55</f>
        <v>6.6060376405203999E-2</v>
      </c>
      <c r="G57" s="13">
        <f t="array" ref="G57">INDEX('Back data'!$A$263:$BL$263,,MAX(IF('Back data'!$A$263:$BL$263&lt;&gt;"",COLUMN('Back data'!$A$263:$BL$263)))-G$6)/G55</f>
        <v>7.6506857933811498E-2</v>
      </c>
      <c r="H57" s="13">
        <f t="array" ref="H57">INDEX('Back data'!$A$263:$BL$263,,MAX(IF('Back data'!$A$263:$BL$263&lt;&gt;"",COLUMN('Back data'!$A$263:$BL$263)))-H$6)/H55</f>
        <v>7.1229404309252217E-2</v>
      </c>
      <c r="I57" s="13">
        <f t="array" ref="I57">INDEX('Back data'!$A$263:$BL$263,,MAX(IF('Back data'!$A$263:$BL$263&lt;&gt;"",COLUMN('Back data'!$A$263:$BL$263)))-I$6)/I55</f>
        <v>7.8848560700876105E-2</v>
      </c>
      <c r="J57" s="13">
        <f t="array" ref="J57">INDEX('Back data'!$A$263:$BL$263,,MAX(IF('Back data'!$A$263:$BL$263&lt;&gt;"",COLUMN('Back data'!$A$263:$BL$263)))-J$6)/J55</f>
        <v>7.2763028515240899E-2</v>
      </c>
      <c r="K57" s="13">
        <f t="array" ref="K57">INDEX('Back data'!$A$263:$BL$263,,MAX(IF('Back data'!$A$263:$BL$263&lt;&gt;"",COLUMN('Back data'!$A$263:$BL$263)))-K$6)/K55</f>
        <v>7.8690549722050654E-2</v>
      </c>
      <c r="L57" s="13">
        <f t="array" ref="L57">INDEX('Back data'!$A$263:$BL$263,,MAX(IF('Back data'!$A$263:$BL$263&lt;&gt;"",COLUMN('Back data'!$A$263:$BL$263)))-L$6)/L55</f>
        <v>7.7151335311572714E-2</v>
      </c>
      <c r="M57" s="13">
        <f t="array" ref="M57">INDEX('Back data'!$A$263:$BL$263,,MAX(IF('Back data'!$A$263:$BL$263&lt;&gt;"",COLUMN('Back data'!$A$263:$BL$263)))-M$6)/M55</f>
        <v>6.7355577689243037E-2</v>
      </c>
      <c r="N57" s="13">
        <f t="array" ref="N57">INDEX('Back data'!$A$263:$BL$263,,MAX(IF('Back data'!$A$263:$BL$263&lt;&gt;"",COLUMN('Back data'!$A$263:$BL$263)))-N$6)/N55</f>
        <v>6.2292664946553646E-2</v>
      </c>
      <c r="O57" s="13">
        <f t="array" ref="O57">INDEX('Back data'!$A$263:$BL$263,,MAX(IF('Back data'!$A$263:$BL$263&lt;&gt;"",COLUMN('Back data'!$A$263:$BL$263)))-O$6)/O55</f>
        <v>8.9414694894146926E-2</v>
      </c>
      <c r="P57" s="35">
        <f t="array" ref="P57">INDEX('Back data'!$A$263:$BL$263,,MAX(IF('Back data'!$A$263:$BL$263&lt;&gt;"",COLUMN('Back data'!$A$263:$BL$263)))-P$6)/P55</f>
        <v>8.8618485742379544E-2</v>
      </c>
    </row>
    <row r="60" spans="1:16" x14ac:dyDescent="0.3">
      <c r="C60" s="8" t="s">
        <v>73</v>
      </c>
      <c r="D60" s="9">
        <f t="array" ref="D60">INDEX('Back data'!$A$268:$BL$268,,MAX(IF('Back data'!$A$268:$BL$268&lt;&gt;"",COLUMN('Back data'!$A$268:$BL$268)))-D$6)+INDEX('Back data'!$A$269:$BL$269,,MAX(IF('Back data'!$A$269:$BL$269&lt;&gt;"",COLUMN('Back data'!$A$269:$BL$269)))-D$6)</f>
        <v>83.850000000000009</v>
      </c>
      <c r="E60" s="9">
        <f t="array" ref="E60">INDEX('Back data'!$A$268:$BL$268,,MAX(IF('Back data'!$A$268:$BL$268&lt;&gt;"",COLUMN('Back data'!$A$268:$BL$268)))-E$6)+INDEX('Back data'!$A$269:$BL$269,,MAX(IF('Back data'!$A$269:$BL$269&lt;&gt;"",COLUMN('Back data'!$A$269:$BL$269)))-E$6)</f>
        <v>82.899999999999991</v>
      </c>
      <c r="F60" s="9">
        <f t="array" ref="F60">INDEX('Back data'!$A$268:$BL$268,,MAX(IF('Back data'!$A$268:$BL$268&lt;&gt;"",COLUMN('Back data'!$A$268:$BL$268)))-F$6)+INDEX('Back data'!$A$269:$BL$269,,MAX(IF('Back data'!$A$269:$BL$269&lt;&gt;"",COLUMN('Back data'!$A$269:$BL$269)))-F$6)</f>
        <v>82.82</v>
      </c>
      <c r="G60" s="9">
        <f t="array" ref="G60">INDEX('Back data'!$A$268:$BL$268,,MAX(IF('Back data'!$A$268:$BL$268&lt;&gt;"",COLUMN('Back data'!$A$268:$BL$268)))-G$6)+INDEX('Back data'!$A$269:$BL$269,,MAX(IF('Back data'!$A$269:$BL$269&lt;&gt;"",COLUMN('Back data'!$A$269:$BL$269)))-G$6)</f>
        <v>82.7</v>
      </c>
      <c r="H60" s="9">
        <f t="array" ref="H60">INDEX('Back data'!$A$268:$BL$268,,MAX(IF('Back data'!$A$268:$BL$268&lt;&gt;"",COLUMN('Back data'!$A$268:$BL$268)))-H$6)+INDEX('Back data'!$A$269:$BL$269,,MAX(IF('Back data'!$A$269:$BL$269&lt;&gt;"",COLUMN('Back data'!$A$269:$BL$269)))-H$6)</f>
        <v>83.19</v>
      </c>
      <c r="I60" s="9">
        <f t="array" ref="I60">INDEX('Back data'!$A$268:$BL$268,,MAX(IF('Back data'!$A$268:$BL$268&lt;&gt;"",COLUMN('Back data'!$A$268:$BL$268)))-I$6)+INDEX('Back data'!$A$269:$BL$269,,MAX(IF('Back data'!$A$269:$BL$269&lt;&gt;"",COLUMN('Back data'!$A$269:$BL$269)))-I$6)</f>
        <v>83.59</v>
      </c>
      <c r="J60" s="9">
        <f t="array" ref="J60">INDEX('Back data'!$A$268:$BL$268,,MAX(IF('Back data'!$A$268:$BL$268&lt;&gt;"",COLUMN('Back data'!$A$268:$BL$268)))-J$6)+INDEX('Back data'!$A$269:$BL$269,,MAX(IF('Back data'!$A$269:$BL$269&lt;&gt;"",COLUMN('Back data'!$A$269:$BL$269)))-J$6)</f>
        <v>84.49</v>
      </c>
      <c r="K60" s="9">
        <f t="array" ref="K60">INDEX('Back data'!$A$268:$BL$268,,MAX(IF('Back data'!$A$268:$BL$268&lt;&gt;"",COLUMN('Back data'!$A$268:$BL$268)))-K$6)+INDEX('Back data'!$A$269:$BL$269,,MAX(IF('Back data'!$A$269:$BL$269&lt;&gt;"",COLUMN('Back data'!$A$269:$BL$269)))-K$6)</f>
        <v>83.75</v>
      </c>
      <c r="L60" s="9">
        <f t="array" ref="L60">INDEX('Back data'!$A$268:$BL$268,,MAX(IF('Back data'!$A$268:$BL$268&lt;&gt;"",COLUMN('Back data'!$A$268:$BL$268)))-L$6)+INDEX('Back data'!$A$269:$BL$269,,MAX(IF('Back data'!$A$269:$BL$269&lt;&gt;"",COLUMN('Back data'!$A$269:$BL$269)))-L$6)</f>
        <v>83.81</v>
      </c>
      <c r="M60" s="9">
        <f t="array" ref="M60">INDEX('Back data'!$A$268:$BL$268,,MAX(IF('Back data'!$A$268:$BL$268&lt;&gt;"",COLUMN('Back data'!$A$268:$BL$268)))-M$6)+INDEX('Back data'!$A$269:$BL$269,,MAX(IF('Back data'!$A$269:$BL$269&lt;&gt;"",COLUMN('Back data'!$A$269:$BL$269)))-M$6)</f>
        <v>84.59</v>
      </c>
      <c r="N60" s="9">
        <f t="array" ref="N60">INDEX('Back data'!$A$268:$BL$268,,MAX(IF('Back data'!$A$268:$BL$268&lt;&gt;"",COLUMN('Back data'!$A$268:$BL$268)))-N$6)+INDEX('Back data'!$A$269:$BL$269,,MAX(IF('Back data'!$A$269:$BL$269&lt;&gt;"",COLUMN('Back data'!$A$269:$BL$269)))-N$6)</f>
        <v>85.22999999999999</v>
      </c>
      <c r="O60" s="9">
        <f t="array" ref="O60">INDEX('Back data'!$A$268:$BL$268,,MAX(IF('Back data'!$A$268:$BL$268&lt;&gt;"",COLUMN('Back data'!$A$268:$BL$268)))-O$6)+INDEX('Back data'!$A$269:$BL$269,,MAX(IF('Back data'!$A$269:$BL$269&lt;&gt;"",COLUMN('Back data'!$A$269:$BL$269)))-O$6)</f>
        <v>84.46</v>
      </c>
      <c r="P60" s="34">
        <f t="array" ref="P60">INDEX('Back data'!$A$268:$BL$268,,MAX(IF('Back data'!$A$268:$BL$268&lt;&gt;"",COLUMN('Back data'!$A$268:$BL$268)))-P$6)+INDEX('Back data'!$A$269:$BL$269,,MAX(IF('Back data'!$A$269:$BL$269&lt;&gt;"",COLUMN('Back data'!$A$269:$BL$269)))-P$6)</f>
        <v>84.98</v>
      </c>
    </row>
    <row r="61" spans="1:16" x14ac:dyDescent="0.3">
      <c r="A61" s="15" t="s">
        <v>79</v>
      </c>
      <c r="B61" s="16" t="s">
        <v>67</v>
      </c>
      <c r="C61" s="12" t="s">
        <v>75</v>
      </c>
      <c r="D61" s="13">
        <f t="array" ref="D61">INDEX('Back data'!$A$268:$BL$268,,MAX(IF('Back data'!$A$268:$BL$268&lt;&gt;"",COLUMN('Back data'!$A$268:$BL$268)))-D$6)/D60</f>
        <v>0.97841383422778772</v>
      </c>
      <c r="E61" s="13">
        <f t="array" ref="E61">INDEX('Back data'!$A$268:$BL$268,,MAX(IF('Back data'!$A$268:$BL$268&lt;&gt;"",COLUMN('Back data'!$A$268:$BL$268)))-E$6)/E60</f>
        <v>0.97804583835946934</v>
      </c>
      <c r="F61" s="13">
        <f t="array" ref="F61">INDEX('Back data'!$A$268:$BL$268,,MAX(IF('Back data'!$A$268:$BL$268&lt;&gt;"",COLUMN('Back data'!$A$268:$BL$268)))-F$6)/F60</f>
        <v>0.97790388794977057</v>
      </c>
      <c r="G61" s="13">
        <f t="array" ref="G61">INDEX('Back data'!$A$268:$BL$268,,MAX(IF('Back data'!$A$268:$BL$268&lt;&gt;"",COLUMN('Back data'!$A$268:$BL$268)))-G$6)/G60</f>
        <v>0.97811366384522369</v>
      </c>
      <c r="H61" s="13">
        <f t="array" ref="H61">INDEX('Back data'!$A$268:$BL$268,,MAX(IF('Back data'!$A$268:$BL$268&lt;&gt;"",COLUMN('Back data'!$A$268:$BL$268)))-H$6)/H60</f>
        <v>0.98088712585647309</v>
      </c>
      <c r="I61" s="13">
        <f t="array" ref="I61">INDEX('Back data'!$A$268:$BL$268,,MAX(IF('Back data'!$A$268:$BL$268&lt;&gt;"",COLUMN('Back data'!$A$268:$BL$268)))-I$6)/I60</f>
        <v>0.98157674362962066</v>
      </c>
      <c r="J61" s="13">
        <f t="array" ref="J61">INDEX('Back data'!$A$268:$BL$268,,MAX(IF('Back data'!$A$268:$BL$268&lt;&gt;"",COLUMN('Back data'!$A$268:$BL$268)))-J$6)/J60</f>
        <v>0.98106284767428109</v>
      </c>
      <c r="K61" s="13">
        <f t="array" ref="K61">INDEX('Back data'!$A$268:$BL$268,,MAX(IF('Back data'!$A$268:$BL$268&lt;&gt;"",COLUMN('Back data'!$A$268:$BL$268)))-K$6)/K60</f>
        <v>0.98101492537313428</v>
      </c>
      <c r="L61" s="13">
        <f t="array" ref="L61">INDEX('Back data'!$A$268:$BL$268,,MAX(IF('Back data'!$A$268:$BL$268&lt;&gt;"",COLUMN('Back data'!$A$268:$BL$268)))-L$6)/L60</f>
        <v>0.98305691444934973</v>
      </c>
      <c r="M61" s="13">
        <f t="array" ref="M61">INDEX('Back data'!$A$268:$BL$268,,MAX(IF('Back data'!$A$268:$BL$268&lt;&gt;"",COLUMN('Back data'!$A$268:$BL$268)))-M$6)/M60</f>
        <v>0.98427710131221191</v>
      </c>
      <c r="N61" s="13">
        <f t="array" ref="N61">INDEX('Back data'!$A$268:$BL$268,,MAX(IF('Back data'!$A$268:$BL$268&lt;&gt;"",COLUMN('Back data'!$A$268:$BL$268)))-N$6)/N60</f>
        <v>0.98451249560014087</v>
      </c>
      <c r="O61" s="13">
        <f t="array" ref="O61">INDEX('Back data'!$A$268:$BL$268,,MAX(IF('Back data'!$A$268:$BL$268&lt;&gt;"",COLUMN('Back data'!$A$268:$BL$268)))-O$6)/O60</f>
        <v>0.98259531139000711</v>
      </c>
      <c r="P61" s="35">
        <f t="array" ref="P61">INDEX('Back data'!$A$268:$BL$268,,MAX(IF('Back data'!$A$268:$BL$268&lt;&gt;"",COLUMN('Back data'!$A$268:$BL$268)))-P$6)/P60</f>
        <v>0.98258413744410444</v>
      </c>
    </row>
    <row r="62" spans="1:16" x14ac:dyDescent="0.3">
      <c r="A62" s="15" t="s">
        <v>79</v>
      </c>
      <c r="B62" s="16" t="s">
        <v>67</v>
      </c>
      <c r="C62" s="12" t="s">
        <v>76</v>
      </c>
      <c r="D62" s="13">
        <f t="array" ref="D62">INDEX('Back data'!$A$269:$BL$269,,MAX(IF('Back data'!$A$269:$BL$269&lt;&gt;"",COLUMN('Back data'!$A$269:$BL$269)))-D$6)/D60</f>
        <v>2.1586165772212281E-2</v>
      </c>
      <c r="E62" s="13">
        <f t="array" ref="E62">INDEX('Back data'!$A$269:$BL$269,,MAX(IF('Back data'!$A$269:$BL$269&lt;&gt;"",COLUMN('Back data'!$A$269:$BL$269)))-E$6)/E60</f>
        <v>2.1954161640530764E-2</v>
      </c>
      <c r="F62" s="13">
        <f t="array" ref="F62">INDEX('Back data'!$A$269:$BL$269,,MAX(IF('Back data'!$A$269:$BL$269&lt;&gt;"",COLUMN('Back data'!$A$269:$BL$269)))-F$6)/F60</f>
        <v>2.2096112050229415E-2</v>
      </c>
      <c r="G62" s="13">
        <f t="array" ref="G62">INDEX('Back data'!$A$269:$BL$269,,MAX(IF('Back data'!$A$269:$BL$269&lt;&gt;"",COLUMN('Back data'!$A$269:$BL$269)))-G$6)/G60</f>
        <v>2.1886336154776299E-2</v>
      </c>
      <c r="H62" s="13">
        <f t="array" ref="H62">INDEX('Back data'!$A$269:$BL$269,,MAX(IF('Back data'!$A$269:$BL$269&lt;&gt;"",COLUMN('Back data'!$A$269:$BL$269)))-H$6)/H60</f>
        <v>1.9112874143526869E-2</v>
      </c>
      <c r="I62" s="13">
        <f t="array" ref="I62">INDEX('Back data'!$A$269:$BL$269,,MAX(IF('Back data'!$A$269:$BL$269&lt;&gt;"",COLUMN('Back data'!$A$269:$BL$269)))-I$6)/I60</f>
        <v>1.8423256370379233E-2</v>
      </c>
      <c r="J62" s="13">
        <f t="array" ref="J62">INDEX('Back data'!$A$269:$BL$269,,MAX(IF('Back data'!$A$269:$BL$269&lt;&gt;"",COLUMN('Back data'!$A$269:$BL$269)))-J$6)/J60</f>
        <v>1.8937152325719023E-2</v>
      </c>
      <c r="K62" s="13">
        <f t="array" ref="K62">INDEX('Back data'!$A$269:$BL$269,,MAX(IF('Back data'!$A$269:$BL$269&lt;&gt;"",COLUMN('Back data'!$A$269:$BL$269)))-K$6)/K60</f>
        <v>1.8985074626865672E-2</v>
      </c>
      <c r="L62" s="13">
        <f t="array" ref="L62">INDEX('Back data'!$A$269:$BL$269,,MAX(IF('Back data'!$A$269:$BL$269&lt;&gt;"",COLUMN('Back data'!$A$269:$BL$269)))-L$6)/L60</f>
        <v>1.6943085550650279E-2</v>
      </c>
      <c r="M62" s="13">
        <f t="array" ref="M62">INDEX('Back data'!$A$269:$BL$269,,MAX(IF('Back data'!$A$269:$BL$269&lt;&gt;"",COLUMN('Back data'!$A$269:$BL$269)))-M$6)/M60</f>
        <v>1.5722898687788155E-2</v>
      </c>
      <c r="N62" s="13">
        <f t="array" ref="N62">INDEX('Back data'!$A$269:$BL$269,,MAX(IF('Back data'!$A$269:$BL$269&lt;&gt;"",COLUMN('Back data'!$A$269:$BL$269)))-N$6)/N60</f>
        <v>1.5487504399859207E-2</v>
      </c>
      <c r="O62" s="13">
        <f t="array" ref="O62">INDEX('Back data'!$A$269:$BL$269,,MAX(IF('Back data'!$A$269:$BL$269&lt;&gt;"",COLUMN('Back data'!$A$269:$BL$269)))-O$6)/O60</f>
        <v>1.7404688609992898E-2</v>
      </c>
      <c r="P62" s="35">
        <f t="array" ref="P62">INDEX('Back data'!$A$269:$BL$269,,MAX(IF('Back data'!$A$269:$BL$269&lt;&gt;"",COLUMN('Back data'!$A$269:$BL$269)))-P$6)/P60</f>
        <v>1.7415862555895504E-2</v>
      </c>
    </row>
    <row r="65" spans="1:16" x14ac:dyDescent="0.3">
      <c r="C65" s="8" t="s">
        <v>73</v>
      </c>
      <c r="D65" s="9">
        <f t="array" ref="D65">INDEX('Back data'!$A$274:$BL$274,,MAX(IF('Back data'!$A$274:$BL$274&lt;&gt;"",COLUMN('Back data'!$A$274:$BL$274)))-D$6)+INDEX('Back data'!$A$275:$BL$275,,MAX(IF('Back data'!$A$275:$BL$275&lt;&gt;"",COLUMN('Back data'!$A$75:$BL$275)))-D$6)</f>
        <v>83.960000000000008</v>
      </c>
      <c r="E65" s="9">
        <f t="array" ref="E65">INDEX('Back data'!$A$274:$BL$274,,MAX(IF('Back data'!$A$274:$BL$274&lt;&gt;"",COLUMN('Back data'!$A$274:$BL$274)))-E$6)+INDEX('Back data'!$A$275:$BL$275,,MAX(IF('Back data'!$A$275:$BL$275&lt;&gt;"",COLUMN('Back data'!$A$75:$BL$275)))-E$6)</f>
        <v>83.02</v>
      </c>
      <c r="F65" s="9">
        <f t="array" ref="F65">INDEX('Back data'!$A$274:$BL$274,,MAX(IF('Back data'!$A$274:$BL$274&lt;&gt;"",COLUMN('Back data'!$A$274:$BL$274)))-F$6)+INDEX('Back data'!$A$275:$BL$275,,MAX(IF('Back data'!$A$275:$BL$275&lt;&gt;"",COLUMN('Back data'!$A$75:$BL$275)))-F$6)</f>
        <v>82.2</v>
      </c>
      <c r="G65" s="9">
        <f t="array" ref="G65">INDEX('Back data'!$A$274:$BL$274,,MAX(IF('Back data'!$A$274:$BL$274&lt;&gt;"",COLUMN('Back data'!$A$274:$BL$274)))-G$6)+INDEX('Back data'!$A$275:$BL$275,,MAX(IF('Back data'!$A$275:$BL$275&lt;&gt;"",COLUMN('Back data'!$A$75:$BL$275)))-G$6)</f>
        <v>83.350000000000009</v>
      </c>
      <c r="H65" s="9">
        <f t="array" ref="H65">INDEX('Back data'!$A$274:$BL$274,,MAX(IF('Back data'!$A$274:$BL$274&lt;&gt;"",COLUMN('Back data'!$A$274:$BL$274)))-H$6)+INDEX('Back data'!$A$275:$BL$275,,MAX(IF('Back data'!$A$275:$BL$275&lt;&gt;"",COLUMN('Back data'!$A$75:$BL$275)))-H$6)</f>
        <v>82.88000000000001</v>
      </c>
      <c r="I65" s="9">
        <f t="array" ref="I65">INDEX('Back data'!$A$274:$BL$274,,MAX(IF('Back data'!$A$274:$BL$274&lt;&gt;"",COLUMN('Back data'!$A$274:$BL$274)))-I$6)+INDEX('Back data'!$A$275:$BL$275,,MAX(IF('Back data'!$A$275:$BL$275&lt;&gt;"",COLUMN('Back data'!$A$75:$BL$275)))-I$6)</f>
        <v>84.2</v>
      </c>
      <c r="J65" s="9">
        <f t="array" ref="J65">INDEX('Back data'!$A$274:$BL$274,,MAX(IF('Back data'!$A$274:$BL$274&lt;&gt;"",COLUMN('Back data'!$A$274:$BL$274)))-J$6)+INDEX('Back data'!$A$275:$BL$275,,MAX(IF('Back data'!$A$275:$BL$275&lt;&gt;"",COLUMN('Back data'!$A$75:$BL$275)))-J$6)</f>
        <v>83.65</v>
      </c>
      <c r="K65" s="9">
        <f t="array" ref="K65">INDEX('Back data'!$A$274:$BL$274,,MAX(IF('Back data'!$A$274:$BL$274&lt;&gt;"",COLUMN('Back data'!$A$274:$BL$274)))-K$6)+INDEX('Back data'!$A$275:$BL$275,,MAX(IF('Back data'!$A$275:$BL$275&lt;&gt;"",COLUMN('Back data'!$A$75:$BL$275)))-K$6)</f>
        <v>83.929999999999993</v>
      </c>
      <c r="L65" s="9">
        <f t="array" ref="L65">INDEX('Back data'!$A$274:$BL$274,,MAX(IF('Back data'!$A$274:$BL$274&lt;&gt;"",COLUMN('Back data'!$A$274:$BL$274)))-L$6)+INDEX('Back data'!$A$275:$BL$275,,MAX(IF('Back data'!$A$275:$BL$275&lt;&gt;"",COLUMN('Back data'!$A$75:$BL$275)))-L$6)</f>
        <v>83.84</v>
      </c>
      <c r="M65" s="9">
        <f t="array" ref="M65">INDEX('Back data'!$A$274:$BL$274,,MAX(IF('Back data'!$A$274:$BL$274&lt;&gt;"",COLUMN('Back data'!$A$274:$BL$274)))-M$6)+INDEX('Back data'!$A$275:$BL$275,,MAX(IF('Back data'!$A$275:$BL$275&lt;&gt;"",COLUMN('Back data'!$A$75:$BL$275)))-M$6)</f>
        <v>83.66</v>
      </c>
      <c r="N65" s="9">
        <f t="array" ref="N65">INDEX('Back data'!$A$274:$BL$274,,MAX(IF('Back data'!$A$274:$BL$274&lt;&gt;"",COLUMN('Back data'!$A$274:$BL$274)))-N$6)+INDEX('Back data'!$A$275:$BL$275,,MAX(IF('Back data'!$A$275:$BL$275&lt;&gt;"",COLUMN('Back data'!$A$75:$BL$275)))-N$6)</f>
        <v>84.55</v>
      </c>
      <c r="O65" s="9">
        <f t="array" ref="O65">INDEX('Back data'!$A$274:$BL$274,,MAX(IF('Back data'!$A$274:$BL$274&lt;&gt;"",COLUMN('Back data'!$A$274:$BL$274)))-O$6)+INDEX('Back data'!$A$275:$BL$275,,MAX(IF('Back data'!$A$275:$BL$275&lt;&gt;"",COLUMN('Back data'!$A$75:$BL$275)))-O$6)</f>
        <v>83.89</v>
      </c>
      <c r="P65" s="34">
        <f t="array" ref="P65">INDEX('Back data'!$A$274:$BL$274,,MAX(IF('Back data'!$A$274:$BL$274&lt;&gt;"",COLUMN('Back data'!$A$274:$BL$274)))-P$6)+INDEX('Back data'!$A$275:$BL$275,,MAX(IF('Back data'!$A$275:$BL$275&lt;&gt;"",COLUMN('Back data'!$A$75:$BL$275)))-P$6)</f>
        <v>84.04</v>
      </c>
    </row>
    <row r="66" spans="1:16" x14ac:dyDescent="0.3">
      <c r="A66" s="15" t="s">
        <v>79</v>
      </c>
      <c r="B66" s="16" t="s">
        <v>72</v>
      </c>
      <c r="C66" s="12" t="s">
        <v>75</v>
      </c>
      <c r="D66" s="13">
        <f t="array" ref="D66">INDEX('Back data'!$A$274:$BL$274,,MAX(IF('Back data'!$A$274:$BL$274&lt;&gt;"",COLUMN('Back data'!$A$274:$BL$274)))-D$6)/D65</f>
        <v>0.94306812767984749</v>
      </c>
      <c r="E66" s="13">
        <f t="array" ref="E66">INDEX('Back data'!$A$274:$BL$274,,MAX(IF('Back data'!$A$274:$BL$274&lt;&gt;"",COLUMN('Back data'!$A$274:$BL$274)))-E$6)/E65</f>
        <v>0.94109853047458447</v>
      </c>
      <c r="F66" s="13">
        <f t="array" ref="F66">INDEX('Back data'!$A$274:$BL$274,,MAX(IF('Back data'!$A$274:$BL$274&lt;&gt;"",COLUMN('Back data'!$A$274:$BL$274)))-F$6)/F65</f>
        <v>0.93783454987834547</v>
      </c>
      <c r="G66" s="13">
        <f t="array" ref="G66">INDEX('Back data'!$A$274:$BL$274,,MAX(IF('Back data'!$A$274:$BL$274&lt;&gt;"",COLUMN('Back data'!$A$274:$BL$274)))-G$6)/G65</f>
        <v>0.93053389322135571</v>
      </c>
      <c r="H66" s="13">
        <f t="array" ref="H66">INDEX('Back data'!$A$274:$BL$274,,MAX(IF('Back data'!$A$274:$BL$274&lt;&gt;"",COLUMN('Back data'!$A$274:$BL$274)))-H$6)/H65</f>
        <v>0.92917471042471034</v>
      </c>
      <c r="I66" s="13">
        <f t="array" ref="I66">INDEX('Back data'!$A$274:$BL$274,,MAX(IF('Back data'!$A$274:$BL$274&lt;&gt;"",COLUMN('Back data'!$A$274:$BL$274)))-I$6)/I65</f>
        <v>0.93325415676959611</v>
      </c>
      <c r="J66" s="13">
        <f t="array" ref="J66">INDEX('Back data'!$A$274:$BL$274,,MAX(IF('Back data'!$A$274:$BL$274&lt;&gt;"",COLUMN('Back data'!$A$274:$BL$274)))-J$6)/J65</f>
        <v>0.92659892408846378</v>
      </c>
      <c r="K66" s="13">
        <f t="array" ref="K66">INDEX('Back data'!$A$274:$BL$274,,MAX(IF('Back data'!$A$274:$BL$274&lt;&gt;"",COLUMN('Back data'!$A$274:$BL$274)))-K$6)/K65</f>
        <v>0.93423090670797093</v>
      </c>
      <c r="L66" s="13">
        <f t="array" ref="L66">INDEX('Back data'!$A$274:$BL$274,,MAX(IF('Back data'!$A$274:$BL$274&lt;&gt;"",COLUMN('Back data'!$A$274:$BL$274)))-L$6)/L65</f>
        <v>0.92604961832061061</v>
      </c>
      <c r="M66" s="13">
        <f t="array" ref="M66">INDEX('Back data'!$A$274:$BL$274,,MAX(IF('Back data'!$A$274:$BL$274&lt;&gt;"",COLUMN('Back data'!$A$274:$BL$274)))-M$6)/M65</f>
        <v>0.94202725316758318</v>
      </c>
      <c r="N66" s="13">
        <f t="array" ref="N66">INDEX('Back data'!$A$274:$BL$274,,MAX(IF('Back data'!$A$274:$BL$274&lt;&gt;"",COLUMN('Back data'!$A$274:$BL$274)))-N$6)/N65</f>
        <v>0.93518628030751028</v>
      </c>
      <c r="O66" s="13">
        <f t="array" ref="O66">INDEX('Back data'!$A$274:$BL$274,,MAX(IF('Back data'!$A$274:$BL$274&lt;&gt;"",COLUMN('Back data'!$A$274:$BL$274)))-O$6)/O65</f>
        <v>0.91643819287161754</v>
      </c>
      <c r="P66" s="35">
        <f t="array" ref="P66">INDEX('Back data'!$A$274:$BL$274,,MAX(IF('Back data'!$A$274:$BL$274&lt;&gt;"",COLUMN('Back data'!$A$274:$BL$274)))-P$6)/P65</f>
        <v>0.93419800095192762</v>
      </c>
    </row>
    <row r="67" spans="1:16" x14ac:dyDescent="0.3">
      <c r="A67" s="15" t="s">
        <v>79</v>
      </c>
      <c r="B67" s="16" t="s">
        <v>72</v>
      </c>
      <c r="C67" s="12" t="s">
        <v>76</v>
      </c>
      <c r="D67" s="13">
        <f t="array" ref="D67">INDEX('Back data'!$A$275:$BL$275,,MAX(IF('Back data'!$A$275:$BL$275&lt;&gt;"",COLUMN('Back data'!$A$75:$BL$275)))-D$6)/D65</f>
        <v>5.6931872320152455E-2</v>
      </c>
      <c r="E67" s="13">
        <f t="array" ref="E67">INDEX('Back data'!$A$275:$BL$275,,MAX(IF('Back data'!$A$275:$BL$275&lt;&gt;"",COLUMN('Back data'!$A$75:$BL$275)))-E$6)/E65</f>
        <v>5.8901469525415563E-2</v>
      </c>
      <c r="F67" s="13">
        <f t="array" ref="F67">INDEX('Back data'!$A$275:$BL$275,,MAX(IF('Back data'!$A$275:$BL$275&lt;&gt;"",COLUMN('Back data'!$A$75:$BL$275)))-F$6)/F65</f>
        <v>6.2165450121654503E-2</v>
      </c>
      <c r="G67" s="13">
        <f t="array" ref="G67">INDEX('Back data'!$A$275:$BL$275,,MAX(IF('Back data'!$A$275:$BL$275&lt;&gt;"",COLUMN('Back data'!$A$75:$BL$275)))-G$6)/G65</f>
        <v>6.946610677864426E-2</v>
      </c>
      <c r="H67" s="13">
        <f t="array" ref="H67">INDEX('Back data'!$A$275:$BL$275,,MAX(IF('Back data'!$A$275:$BL$275&lt;&gt;"",COLUMN('Back data'!$A$75:$BL$275)))-H$6)/H65</f>
        <v>7.0825289575289566E-2</v>
      </c>
      <c r="I67" s="13">
        <f t="array" ref="I67">INDEX('Back data'!$A$275:$BL$275,,MAX(IF('Back data'!$A$275:$BL$275&lt;&gt;"",COLUMN('Back data'!$A$75:$BL$275)))-I$6)/I65</f>
        <v>6.6745843230403806E-2</v>
      </c>
      <c r="J67" s="13">
        <f t="array" ref="J67">INDEX('Back data'!$A$275:$BL$275,,MAX(IF('Back data'!$A$275:$BL$275&lt;&gt;"",COLUMN('Back data'!$A$75:$BL$275)))-J$6)/J65</f>
        <v>7.3401075911536148E-2</v>
      </c>
      <c r="K67" s="13">
        <f t="array" ref="K67">INDEX('Back data'!$A$275:$BL$275,,MAX(IF('Back data'!$A$275:$BL$275&lt;&gt;"",COLUMN('Back data'!$A$75:$BL$275)))-K$6)/K65</f>
        <v>6.5769093292029068E-2</v>
      </c>
      <c r="L67" s="13">
        <f t="array" ref="L67">INDEX('Back data'!$A$275:$BL$275,,MAX(IF('Back data'!$A$275:$BL$275&lt;&gt;"",COLUMN('Back data'!$A$75:$BL$275)))-L$6)/L65</f>
        <v>7.3950381679389318E-2</v>
      </c>
      <c r="M67" s="13">
        <f t="array" ref="M67">INDEX('Back data'!$A$275:$BL$275,,MAX(IF('Back data'!$A$275:$BL$275&lt;&gt;"",COLUMN('Back data'!$A$75:$BL$275)))-M$6)/M65</f>
        <v>5.7972746832416926E-2</v>
      </c>
      <c r="N67" s="13">
        <f t="array" ref="N67">INDEX('Back data'!$A$275:$BL$275,,MAX(IF('Back data'!$A$275:$BL$275&lt;&gt;"",COLUMN('Back data'!$A$75:$BL$275)))-N$6)/N65</f>
        <v>6.4813719692489655E-2</v>
      </c>
      <c r="O67" s="13">
        <f t="array" ref="O67">INDEX('Back data'!$A$275:$BL$275,,MAX(IF('Back data'!$A$275:$BL$275&lt;&gt;"",COLUMN('Back data'!$A$75:$BL$275)))-O$6)/O65</f>
        <v>8.3561807128382404E-2</v>
      </c>
      <c r="P67" s="35">
        <f t="array" ref="P67">INDEX('Back data'!$A$275:$BL$275,,MAX(IF('Back data'!$A$275:$BL$275&lt;&gt;"",COLUMN('Back data'!$A$75:$BL$275)))-P$6)/P65</f>
        <v>6.5801999048072338E-2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
  <dimension ref="B1:T42"/>
  <sheetViews>
    <sheetView showGridLines="0" zoomScale="69" zoomScaleNormal="69" workbookViewId="0">
      <selection activeCell="BJ1" sqref="BJ1:BJ1048576"/>
    </sheetView>
  </sheetViews>
  <sheetFormatPr baseColWidth="10" defaultColWidth="11.44140625" defaultRowHeight="14.4" x14ac:dyDescent="0.3"/>
  <cols>
    <col min="3" max="3" width="24.44140625" bestFit="1" customWidth="1"/>
    <col min="4" max="5" width="15.5546875" bestFit="1" customWidth="1"/>
    <col min="6" max="6" width="15" bestFit="1" customWidth="1"/>
    <col min="7" max="7" width="15.5546875" bestFit="1" customWidth="1"/>
    <col min="8" max="8" width="14.44140625" bestFit="1" customWidth="1"/>
    <col min="9" max="10" width="15" bestFit="1" customWidth="1"/>
    <col min="11" max="11" width="11.5546875" bestFit="1" customWidth="1"/>
    <col min="12" max="12" width="14.21875" bestFit="1" customWidth="1"/>
    <col min="13" max="13" width="13.77734375" bestFit="1" customWidth="1"/>
    <col min="14" max="15" width="11.5546875" bestFit="1" customWidth="1"/>
    <col min="16" max="16" width="15.5546875" bestFit="1" customWidth="1"/>
  </cols>
  <sheetData>
    <row r="1" spans="2:19" ht="34.5" customHeight="1" x14ac:dyDescent="0.3"/>
    <row r="2" spans="2:19" ht="27" customHeight="1" x14ac:dyDescent="0.3">
      <c r="B2" s="22"/>
      <c r="C2" s="25" t="s">
        <v>81</v>
      </c>
      <c r="D2" s="22"/>
      <c r="E2" s="22"/>
      <c r="F2" s="22"/>
      <c r="G2" s="22"/>
      <c r="H2" s="22"/>
      <c r="I2" s="22"/>
      <c r="J2" s="22"/>
      <c r="K2" s="22"/>
      <c r="L2" s="22"/>
      <c r="M2" s="22"/>
      <c r="N2" s="22"/>
      <c r="O2" s="22"/>
      <c r="P2" s="22"/>
      <c r="Q2" s="22"/>
      <c r="R2" s="22"/>
    </row>
    <row r="3" spans="2:19" ht="18.75" customHeight="1" x14ac:dyDescent="0.3"/>
    <row r="4" spans="2:19" s="18" customFormat="1" ht="25.5" customHeight="1" x14ac:dyDescent="0.3">
      <c r="C4" s="19" t="s">
        <v>82</v>
      </c>
    </row>
    <row r="5" spans="2:19" ht="16.2" thickBot="1" x14ac:dyDescent="0.35">
      <c r="C5" s="3"/>
      <c r="D5" s="37">
        <f>'TAM Automático'!D5</f>
        <v>44958</v>
      </c>
      <c r="E5" s="37">
        <f>'TAM Automático'!E5</f>
        <v>44986</v>
      </c>
      <c r="F5" s="37">
        <f>'TAM Automático'!F5</f>
        <v>45017</v>
      </c>
      <c r="G5" s="37">
        <f>'TAM Automático'!G5</f>
        <v>45047</v>
      </c>
      <c r="H5" s="37">
        <f>'TAM Automático'!H5</f>
        <v>45078</v>
      </c>
      <c r="I5" s="37">
        <f>'TAM Automático'!I5</f>
        <v>45108</v>
      </c>
      <c r="J5" s="37">
        <f>'TAM Automático'!J5</f>
        <v>45139</v>
      </c>
      <c r="K5" s="37">
        <f>'TAM Automático'!K5</f>
        <v>45170</v>
      </c>
      <c r="L5" s="37">
        <f>'TAM Automático'!L5</f>
        <v>45200</v>
      </c>
      <c r="M5" s="37">
        <f>'TAM Automático'!M5</f>
        <v>45231</v>
      </c>
      <c r="N5" s="37">
        <f>'TAM Automático'!N5</f>
        <v>45261</v>
      </c>
      <c r="O5" s="37">
        <f>'TAM Automático'!O5</f>
        <v>45292</v>
      </c>
      <c r="P5" s="37">
        <f>'TAM Automático'!P5</f>
        <v>45323</v>
      </c>
    </row>
    <row r="6" spans="2:19" ht="15.6" x14ac:dyDescent="0.3">
      <c r="C6" s="12" t="s">
        <v>75</v>
      </c>
      <c r="D6" s="13">
        <f>'TAM Automático'!D8</f>
        <v>0.97685734630904342</v>
      </c>
      <c r="E6" s="13">
        <f>'TAM Automático'!E8</f>
        <v>0.97934472934472938</v>
      </c>
      <c r="F6" s="13">
        <f>'TAM Automático'!F8</f>
        <v>0.97945124124005223</v>
      </c>
      <c r="G6" s="13">
        <f>'TAM Automático'!G8</f>
        <v>0.98126938678119791</v>
      </c>
      <c r="H6" s="13">
        <f>'TAM Automático'!H8</f>
        <v>0.97430406852248397</v>
      </c>
      <c r="I6" s="13">
        <f>'TAM Automático'!I8</f>
        <v>0.98017231205004118</v>
      </c>
      <c r="J6" s="13">
        <f>'TAM Automático'!J8</f>
        <v>0.96847429714151267</v>
      </c>
      <c r="K6" s="13">
        <f>'TAM Automático'!K8</f>
        <v>0.97503549455750116</v>
      </c>
      <c r="L6" s="13">
        <f>'TAM Automático'!L8</f>
        <v>0.98170443814919739</v>
      </c>
      <c r="M6" s="13">
        <f>'TAM Automático'!M8</f>
        <v>0.97776470588235298</v>
      </c>
      <c r="N6" s="13">
        <f>'TAM Automático'!N8</f>
        <v>0.98122886790253006</v>
      </c>
      <c r="O6" s="13">
        <f>'TAM Automático'!O8</f>
        <v>0.98041529023124119</v>
      </c>
      <c r="P6" s="13">
        <f>'TAM Automático'!P8</f>
        <v>0.98048665804631485</v>
      </c>
    </row>
    <row r="7" spans="2:19" ht="15.6" x14ac:dyDescent="0.3">
      <c r="C7" s="12" t="s">
        <v>76</v>
      </c>
      <c r="D7" s="13">
        <f>'TAM Automático'!D9</f>
        <v>2.3142653690956562E-2</v>
      </c>
      <c r="E7" s="13">
        <f>'TAM Automático'!E9</f>
        <v>2.0655270655270657E-2</v>
      </c>
      <c r="F7" s="13">
        <f>'TAM Automático'!F9</f>
        <v>2.0548758759947737E-2</v>
      </c>
      <c r="G7" s="13">
        <f>'TAM Automático'!G9</f>
        <v>1.8730613218802199E-2</v>
      </c>
      <c r="H7" s="13">
        <f>'TAM Automático'!H9</f>
        <v>2.569593147751606E-2</v>
      </c>
      <c r="I7" s="13">
        <f>'TAM Automático'!I9</f>
        <v>1.9827687949958692E-2</v>
      </c>
      <c r="J7" s="13">
        <f>'TAM Automático'!J9</f>
        <v>3.1525702858487235E-2</v>
      </c>
      <c r="K7" s="13">
        <f>'TAM Automático'!K9</f>
        <v>2.4964505442498817E-2</v>
      </c>
      <c r="L7" s="13">
        <f>'TAM Automático'!L9</f>
        <v>1.8295561850802645E-2</v>
      </c>
      <c r="M7" s="13">
        <f>'TAM Automático'!M9</f>
        <v>2.2235294117647058E-2</v>
      </c>
      <c r="N7" s="13">
        <f>'TAM Automático'!N9</f>
        <v>1.8771132097469979E-2</v>
      </c>
      <c r="O7" s="13">
        <f>'TAM Automático'!O9</f>
        <v>1.958470976875885E-2</v>
      </c>
      <c r="P7" s="13">
        <f>'TAM Automático'!P9</f>
        <v>1.95133419536852E-2</v>
      </c>
    </row>
    <row r="9" spans="2:19" s="18" customFormat="1" ht="29.25" customHeight="1" x14ac:dyDescent="0.3">
      <c r="C9" s="19" t="s">
        <v>83</v>
      </c>
    </row>
    <row r="10" spans="2:19" ht="16.2" thickBot="1" x14ac:dyDescent="0.35">
      <c r="C10" s="3"/>
      <c r="D10" s="37">
        <f>D5</f>
        <v>44958</v>
      </c>
      <c r="E10" s="37">
        <f t="shared" ref="E10:P10" si="0">E5</f>
        <v>44986</v>
      </c>
      <c r="F10" s="37">
        <f t="shared" si="0"/>
        <v>45017</v>
      </c>
      <c r="G10" s="37">
        <f t="shared" si="0"/>
        <v>45047</v>
      </c>
      <c r="H10" s="37">
        <f t="shared" si="0"/>
        <v>45078</v>
      </c>
      <c r="I10" s="37">
        <f t="shared" si="0"/>
        <v>45108</v>
      </c>
      <c r="J10" s="37">
        <f t="shared" si="0"/>
        <v>45139</v>
      </c>
      <c r="K10" s="37">
        <f t="shared" si="0"/>
        <v>45170</v>
      </c>
      <c r="L10" s="37">
        <f t="shared" si="0"/>
        <v>45200</v>
      </c>
      <c r="M10" s="37">
        <f t="shared" si="0"/>
        <v>45231</v>
      </c>
      <c r="N10" s="37">
        <f t="shared" si="0"/>
        <v>45261</v>
      </c>
      <c r="O10" s="37">
        <f t="shared" si="0"/>
        <v>45292</v>
      </c>
      <c r="P10" s="37">
        <f t="shared" si="0"/>
        <v>45323</v>
      </c>
    </row>
    <row r="11" spans="2:19" ht="15.6" x14ac:dyDescent="0.3">
      <c r="C11" s="12" t="s">
        <v>75</v>
      </c>
      <c r="D11" s="13">
        <f>IF(Leche!$D$29=$R$11,'TAM Automático'!D13,'TAM Automático'!D18)</f>
        <v>0.98756513500710563</v>
      </c>
      <c r="E11" s="13">
        <f>IF(Leche!$D$29=$R$11,'TAM Automático'!E13,'TAM Automático'!E18)</f>
        <v>0.98962508842254193</v>
      </c>
      <c r="F11" s="13">
        <f>IF(Leche!$D$29=$R$11,'TAM Automático'!F13,'TAM Automático'!F18)</f>
        <v>0.989952718676123</v>
      </c>
      <c r="G11" s="13">
        <f>IF(Leche!$D$29=$R$11,'TAM Automático'!G13,'TAM Automático'!G18)</f>
        <v>0.99275103980986334</v>
      </c>
      <c r="H11" s="13">
        <f>IF(Leche!$D$29=$R$11,'TAM Automático'!H13,'TAM Automático'!H18)</f>
        <v>0.98665091553455408</v>
      </c>
      <c r="I11" s="13">
        <f>IF(Leche!$D$29=$R$11,'TAM Automático'!I13,'TAM Automático'!I18)</f>
        <v>0.98898523552847439</v>
      </c>
      <c r="J11" s="13">
        <f>IF(Leche!$D$29=$R$11,'TAM Automático'!J13,'TAM Automático'!J18)</f>
        <v>0.97668942783141033</v>
      </c>
      <c r="K11" s="13">
        <f>IF(Leche!$D$29=$R$11,'TAM Automático'!K13,'TAM Automático'!K18)</f>
        <v>0.98633525739191896</v>
      </c>
      <c r="L11" s="13">
        <f>IF(Leche!$D$29=$R$11,'TAM Automático'!L13,'TAM Automático'!L18)</f>
        <v>0.99213522713933555</v>
      </c>
      <c r="M11" s="13">
        <f>IF(Leche!$D$29=$R$11,'TAM Automático'!M13,'TAM Automático'!M18)</f>
        <v>0.98628209637706643</v>
      </c>
      <c r="N11" s="13">
        <f>IF(Leche!$D$29=$R$11,'TAM Automático'!N13,'TAM Automático'!N18)</f>
        <v>0.99174418604651171</v>
      </c>
      <c r="O11" s="13">
        <f>IF(Leche!$D$29=$R$11,'TAM Automático'!O13,'TAM Automático'!O18)</f>
        <v>0.9892120075046904</v>
      </c>
      <c r="P11" s="13">
        <f>IF(Leche!$D$29=$R$11,'TAM Automático'!P13,'TAM Automático'!P18)</f>
        <v>0.99324324324324331</v>
      </c>
      <c r="R11">
        <v>1</v>
      </c>
      <c r="S11" s="19" t="s">
        <v>84</v>
      </c>
    </row>
    <row r="12" spans="2:19" ht="15.6" x14ac:dyDescent="0.3">
      <c r="C12" s="12" t="s">
        <v>76</v>
      </c>
      <c r="D12" s="13">
        <f>IF(Leche!$D$29=$R$11,'TAM Automático'!D14,'TAM Automático'!D19)</f>
        <v>1.2434864992894364E-2</v>
      </c>
      <c r="E12" s="13">
        <f>IF(Leche!$D$29=$R$11,'TAM Automático'!E14,'TAM Automático'!E19)</f>
        <v>1.0374911577458148E-2</v>
      </c>
      <c r="F12" s="13">
        <f>IF(Leche!$D$29=$R$11,'TAM Automático'!F14,'TAM Automático'!F19)</f>
        <v>1.0047281323877069E-2</v>
      </c>
      <c r="G12" s="13">
        <f>IF(Leche!$D$29=$R$11,'TAM Automático'!G14,'TAM Automático'!G19)</f>
        <v>7.2489601901366604E-3</v>
      </c>
      <c r="H12" s="13">
        <f>IF(Leche!$D$29=$R$11,'TAM Automático'!H14,'TAM Automático'!H19)</f>
        <v>1.3349084465445953E-2</v>
      </c>
      <c r="I12" s="13">
        <f>IF(Leche!$D$29=$R$11,'TAM Automático'!I14,'TAM Automático'!I19)</f>
        <v>1.101476447152566E-2</v>
      </c>
      <c r="J12" s="13">
        <f>IF(Leche!$D$29=$R$11,'TAM Automático'!J14,'TAM Automático'!J19)</f>
        <v>2.3310572168589592E-2</v>
      </c>
      <c r="K12" s="13">
        <f>IF(Leche!$D$29=$R$11,'TAM Automático'!K14,'TAM Automático'!K19)</f>
        <v>1.3664742608081044E-2</v>
      </c>
      <c r="L12" s="13">
        <f>IF(Leche!$D$29=$R$11,'TAM Automático'!L14,'TAM Automático'!L19)</f>
        <v>7.8647728606643982E-3</v>
      </c>
      <c r="M12" s="13">
        <f>IF(Leche!$D$29=$R$11,'TAM Automático'!M14,'TAM Automático'!M19)</f>
        <v>1.3717903622933519E-2</v>
      </c>
      <c r="N12" s="13">
        <f>IF(Leche!$D$29=$R$11,'TAM Automático'!N14,'TAM Automático'!N19)</f>
        <v>8.2558139534883723E-3</v>
      </c>
      <c r="O12" s="13">
        <f>IF(Leche!$D$29=$R$11,'TAM Automático'!O14,'TAM Automático'!O19)</f>
        <v>1.0787992495309569E-2</v>
      </c>
      <c r="P12" s="13">
        <f>IF(Leche!$D$29=$R$11,'TAM Automático'!P14,'TAM Automático'!P19)</f>
        <v>6.7567567567567563E-3</v>
      </c>
      <c r="R12">
        <v>2</v>
      </c>
      <c r="S12" s="19" t="s">
        <v>85</v>
      </c>
    </row>
    <row r="14" spans="2:19" s="18" customFormat="1" ht="29.25" customHeight="1" x14ac:dyDescent="0.3">
      <c r="C14" s="19" t="s">
        <v>86</v>
      </c>
    </row>
    <row r="15" spans="2:19" ht="16.2" thickBot="1" x14ac:dyDescent="0.35">
      <c r="C15" s="3"/>
      <c r="D15" s="37">
        <f>D10</f>
        <v>44958</v>
      </c>
      <c r="E15" s="37">
        <f t="shared" ref="E15:P15" si="1">E10</f>
        <v>44986</v>
      </c>
      <c r="F15" s="37">
        <f t="shared" si="1"/>
        <v>45017</v>
      </c>
      <c r="G15" s="37">
        <f t="shared" si="1"/>
        <v>45047</v>
      </c>
      <c r="H15" s="37">
        <f t="shared" si="1"/>
        <v>45078</v>
      </c>
      <c r="I15" s="37">
        <f t="shared" si="1"/>
        <v>45108</v>
      </c>
      <c r="J15" s="37">
        <f t="shared" si="1"/>
        <v>45139</v>
      </c>
      <c r="K15" s="37">
        <f t="shared" si="1"/>
        <v>45170</v>
      </c>
      <c r="L15" s="37">
        <f t="shared" si="1"/>
        <v>45200</v>
      </c>
      <c r="M15" s="37">
        <f t="shared" si="1"/>
        <v>45231</v>
      </c>
      <c r="N15" s="37">
        <f t="shared" si="1"/>
        <v>45261</v>
      </c>
      <c r="O15" s="37">
        <f t="shared" si="1"/>
        <v>45292</v>
      </c>
      <c r="P15" s="37">
        <f t="shared" si="1"/>
        <v>45323</v>
      </c>
      <c r="R15">
        <v>1</v>
      </c>
      <c r="S15" s="19" t="s">
        <v>62</v>
      </c>
    </row>
    <row r="16" spans="2:19" ht="15.6" x14ac:dyDescent="0.3">
      <c r="C16" s="12" t="s">
        <v>75</v>
      </c>
      <c r="D16" s="13">
        <f>IF(Leche!$N$29=$R$15,'TAM Automático'!D23,IF(Leche!$N$29=$R$16,'TAM Automático'!D28,'TAM Automático'!D33))</f>
        <v>0.95464285714285713</v>
      </c>
      <c r="E16" s="13">
        <f>IF(Leche!$N$29=$R$15,'TAM Automático'!E23,IF(Leche!$N$29=$R$16,'TAM Automático'!E28,'TAM Automático'!E33))</f>
        <v>0.9692877629063098</v>
      </c>
      <c r="F16" s="13">
        <f>IF(Leche!$N$29=$R$15,'TAM Automático'!F23,IF(Leche!$N$29=$R$16,'TAM Automático'!F28,'TAM Automático'!F33))</f>
        <v>0.96933990621618371</v>
      </c>
      <c r="G16" s="13">
        <f>IF(Leche!$N$29=$R$15,'TAM Automático'!G23,IF(Leche!$N$29=$R$16,'TAM Automático'!G28,'TAM Automático'!G33))</f>
        <v>0.97588787266896304</v>
      </c>
      <c r="H16" s="13">
        <f>IF(Leche!$N$29=$R$15,'TAM Automático'!H23,IF(Leche!$N$29=$R$16,'TAM Automático'!H28,'TAM Automático'!H33))</f>
        <v>0.95487747408105561</v>
      </c>
      <c r="I16" s="13">
        <f>IF(Leche!$N$29=$R$15,'TAM Automático'!I23,IF(Leche!$N$29=$R$16,'TAM Automático'!I28,'TAM Automático'!I33))</f>
        <v>0.96773439326630806</v>
      </c>
      <c r="J16" s="13">
        <f>IF(Leche!$N$29=$R$15,'TAM Automático'!J23,IF(Leche!$N$29=$R$16,'TAM Automático'!J28,'TAM Automático'!J33))</f>
        <v>0.94095283355114645</v>
      </c>
      <c r="K16" s="13">
        <f>IF(Leche!$N$29=$R$15,'TAM Automático'!K23,IF(Leche!$N$29=$R$16,'TAM Automático'!K28,'TAM Automático'!K33))</f>
        <v>0.96660439047174218</v>
      </c>
      <c r="L16" s="13">
        <f>IF(Leche!$N$29=$R$15,'TAM Automático'!L23,IF(Leche!$N$29=$R$16,'TAM Automático'!L28,'TAM Automático'!L33))</f>
        <v>0.97605699602896523</v>
      </c>
      <c r="M16" s="13">
        <f>IF(Leche!$N$29=$R$15,'TAM Automático'!M23,IF(Leche!$N$29=$R$16,'TAM Automático'!M28,'TAM Automático'!M33))</f>
        <v>0.95544321655302134</v>
      </c>
      <c r="N16" s="13">
        <f>IF(Leche!$N$29=$R$15,'TAM Automático'!N23,IF(Leche!$N$29=$R$16,'TAM Automático'!N28,'TAM Automático'!N33))</f>
        <v>0.97379810504152542</v>
      </c>
      <c r="O16" s="13">
        <f>IF(Leche!$N$29=$R$15,'TAM Automático'!O23,IF(Leche!$N$29=$R$16,'TAM Automático'!O28,'TAM Automático'!O33))</f>
        <v>0.96152024627042387</v>
      </c>
      <c r="P16" s="13">
        <f>IF(Leche!$N$29=$R$15,'TAM Automático'!P23,IF(Leche!$N$29=$R$16,'TAM Automático'!P28,'TAM Automático'!P33))</f>
        <v>0.97461212976022571</v>
      </c>
      <c r="R16">
        <v>2</v>
      </c>
      <c r="S16" s="7" t="s">
        <v>67</v>
      </c>
    </row>
    <row r="17" spans="2:19" ht="15.6" x14ac:dyDescent="0.3">
      <c r="C17" s="12" t="s">
        <v>76</v>
      </c>
      <c r="D17" s="13">
        <f>IF(Leche!$N$29=$R$15,'TAM Automático'!D24,IF(Leche!$N$29=$R$16,'TAM Automático'!D29,'TAM Automático'!D34))</f>
        <v>4.535714285714286E-2</v>
      </c>
      <c r="E17" s="13">
        <f>IF(Leche!$N$29=$R$15,'TAM Automático'!E24,IF(Leche!$N$29=$R$16,'TAM Automático'!E29,'TAM Automático'!E34))</f>
        <v>3.071223709369025E-2</v>
      </c>
      <c r="F17" s="13">
        <f>IF(Leche!$N$29=$R$15,'TAM Automático'!F24,IF(Leche!$N$29=$R$16,'TAM Automático'!F29,'TAM Automático'!F34))</f>
        <v>3.0660093783816279E-2</v>
      </c>
      <c r="G17" s="13">
        <f>IF(Leche!$N$29=$R$15,'TAM Automático'!G24,IF(Leche!$N$29=$R$16,'TAM Automático'!G29,'TAM Automático'!G34))</f>
        <v>2.4112127331036938E-2</v>
      </c>
      <c r="H17" s="13">
        <f>IF(Leche!$N$29=$R$15,'TAM Automático'!H24,IF(Leche!$N$29=$R$16,'TAM Automático'!H29,'TAM Automático'!H34))</f>
        <v>4.5122525918944396E-2</v>
      </c>
      <c r="I17" s="13">
        <f>IF(Leche!$N$29=$R$15,'TAM Automático'!I24,IF(Leche!$N$29=$R$16,'TAM Automático'!I29,'TAM Automático'!I34))</f>
        <v>3.2265606733691839E-2</v>
      </c>
      <c r="J17" s="13">
        <f>IF(Leche!$N$29=$R$15,'TAM Automático'!J24,IF(Leche!$N$29=$R$16,'TAM Automático'!J29,'TAM Automático'!J34))</f>
        <v>5.9047166448853508E-2</v>
      </c>
      <c r="K17" s="13">
        <f>IF(Leche!$N$29=$R$15,'TAM Automático'!K24,IF(Leche!$N$29=$R$16,'TAM Automático'!K29,'TAM Automático'!K34))</f>
        <v>3.3395609528257819E-2</v>
      </c>
      <c r="L17" s="13">
        <f>IF(Leche!$N$29=$R$15,'TAM Automático'!L24,IF(Leche!$N$29=$R$16,'TAM Automático'!L29,'TAM Automático'!L34))</f>
        <v>2.3943003971034806E-2</v>
      </c>
      <c r="M17" s="13">
        <f>IF(Leche!$N$29=$R$15,'TAM Automático'!M24,IF(Leche!$N$29=$R$16,'TAM Automático'!M29,'TAM Automático'!M34))</f>
        <v>4.4556783446978603E-2</v>
      </c>
      <c r="N17" s="13">
        <f>IF(Leche!$N$29=$R$15,'TAM Automático'!N24,IF(Leche!$N$29=$R$16,'TAM Automático'!N29,'TAM Automático'!N34))</f>
        <v>2.6201894958474678E-2</v>
      </c>
      <c r="O17" s="13">
        <f>IF(Leche!$N$29=$R$15,'TAM Automático'!O24,IF(Leche!$N$29=$R$16,'TAM Automático'!O29,'TAM Automático'!O34))</f>
        <v>3.8479753729576134E-2</v>
      </c>
      <c r="P17" s="13">
        <f>IF(Leche!$N$29=$R$15,'TAM Automático'!P24,IF(Leche!$N$29=$R$16,'TAM Automático'!P29,'TAM Automático'!P34))</f>
        <v>2.5387870239774332E-2</v>
      </c>
      <c r="R17">
        <v>2</v>
      </c>
      <c r="S17" s="7" t="s">
        <v>72</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2"/>
      <c r="C24" s="25" t="s">
        <v>87</v>
      </c>
      <c r="D24" s="22"/>
      <c r="E24" s="22"/>
      <c r="F24" s="22"/>
      <c r="G24" s="22"/>
      <c r="H24" s="22"/>
      <c r="I24" s="22"/>
      <c r="J24" s="22"/>
      <c r="K24" s="22"/>
      <c r="L24" s="22"/>
      <c r="M24" s="22"/>
      <c r="N24" s="22"/>
      <c r="O24" s="22"/>
      <c r="P24" s="22"/>
      <c r="Q24" s="22"/>
      <c r="R24" s="22"/>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82</v>
      </c>
      <c r="D27" s="18"/>
      <c r="E27" s="18"/>
      <c r="F27" s="18"/>
      <c r="G27" s="18"/>
      <c r="H27" s="18"/>
      <c r="I27" s="18"/>
      <c r="J27" s="18"/>
      <c r="K27" s="18"/>
      <c r="L27" s="18"/>
      <c r="M27" s="18"/>
      <c r="N27" s="18"/>
      <c r="O27" s="18"/>
      <c r="P27" s="18"/>
      <c r="Q27" s="18"/>
    </row>
    <row r="28" spans="2:19" ht="16.2" thickBot="1" x14ac:dyDescent="0.35">
      <c r="C28" s="3"/>
      <c r="D28" s="37">
        <f>D5</f>
        <v>44958</v>
      </c>
      <c r="E28" s="37">
        <f t="shared" ref="E28:P28" si="2">E5</f>
        <v>44986</v>
      </c>
      <c r="F28" s="37">
        <f t="shared" si="2"/>
        <v>45017</v>
      </c>
      <c r="G28" s="37">
        <f t="shared" si="2"/>
        <v>45047</v>
      </c>
      <c r="H28" s="37">
        <f t="shared" si="2"/>
        <v>45078</v>
      </c>
      <c r="I28" s="37">
        <f t="shared" si="2"/>
        <v>45108</v>
      </c>
      <c r="J28" s="37">
        <f t="shared" si="2"/>
        <v>45139</v>
      </c>
      <c r="K28" s="37">
        <f t="shared" si="2"/>
        <v>45170</v>
      </c>
      <c r="L28" s="37">
        <f t="shared" si="2"/>
        <v>45200</v>
      </c>
      <c r="M28" s="37">
        <f t="shared" si="2"/>
        <v>45231</v>
      </c>
      <c r="N28" s="37">
        <f t="shared" si="2"/>
        <v>45261</v>
      </c>
      <c r="O28" s="37">
        <f t="shared" si="2"/>
        <v>45292</v>
      </c>
      <c r="P28" s="37">
        <f t="shared" si="2"/>
        <v>45323</v>
      </c>
    </row>
    <row r="29" spans="2:19" ht="15.6" x14ac:dyDescent="0.3">
      <c r="C29" s="12" t="s">
        <v>75</v>
      </c>
      <c r="D29" s="13">
        <f>'TAM Automático'!D41</f>
        <v>0.9635666347075742</v>
      </c>
      <c r="E29" s="13">
        <f>'TAM Automático'!E41</f>
        <v>0.9622595863070037</v>
      </c>
      <c r="F29" s="13">
        <f>'TAM Automático'!F41</f>
        <v>0.96288183035170993</v>
      </c>
      <c r="G29" s="13">
        <f>'TAM Automático'!G41</f>
        <v>0.96008250424654207</v>
      </c>
      <c r="H29" s="13">
        <f>'TAM Automático'!H41</f>
        <v>0.96232586311326473</v>
      </c>
      <c r="I29" s="13">
        <f>'TAM Automático'!I41</f>
        <v>0.96264712947393705</v>
      </c>
      <c r="J29" s="13">
        <f>'TAM Automático'!J41</f>
        <v>0.96222592945662533</v>
      </c>
      <c r="K29" s="13">
        <f>'TAM Automático'!K41</f>
        <v>0.96283419254286062</v>
      </c>
      <c r="L29" s="13">
        <f>'TAM Automático'!L41</f>
        <v>0.9618842143113987</v>
      </c>
      <c r="M29" s="13">
        <f>'TAM Automático'!M41</f>
        <v>0.96814222646462234</v>
      </c>
      <c r="N29" s="13">
        <f>'TAM Automático'!N41</f>
        <v>0.96712393566698196</v>
      </c>
      <c r="O29" s="13">
        <f>'TAM Automático'!O41</f>
        <v>0.9582039646524958</v>
      </c>
      <c r="P29" s="13">
        <f>'TAM Automático'!P41</f>
        <v>0.96202681855939243</v>
      </c>
    </row>
    <row r="30" spans="2:19" ht="15.6" x14ac:dyDescent="0.3">
      <c r="C30" s="12" t="s">
        <v>76</v>
      </c>
      <c r="D30" s="13">
        <f>'TAM Automático'!D42</f>
        <v>3.643336529242569E-2</v>
      </c>
      <c r="E30" s="13">
        <f>'TAM Automático'!E42</f>
        <v>3.7740413692996251E-2</v>
      </c>
      <c r="F30" s="13">
        <f>'TAM Automático'!F42</f>
        <v>3.7118169648290129E-2</v>
      </c>
      <c r="G30" s="13">
        <f>'TAM Automático'!G42</f>
        <v>3.9917495753457898E-2</v>
      </c>
      <c r="H30" s="13">
        <f>'TAM Automático'!H42</f>
        <v>3.7674136886735314E-2</v>
      </c>
      <c r="I30" s="13">
        <f>'TAM Automático'!I42</f>
        <v>3.7352870526062933E-2</v>
      </c>
      <c r="J30" s="13">
        <f>'TAM Automático'!J42</f>
        <v>3.7774070543374644E-2</v>
      </c>
      <c r="K30" s="13">
        <f>'TAM Automático'!K42</f>
        <v>3.7165807457139433E-2</v>
      </c>
      <c r="L30" s="13">
        <f>'TAM Automático'!L42</f>
        <v>3.8115785688601224E-2</v>
      </c>
      <c r="M30" s="13">
        <f>'TAM Automático'!M42</f>
        <v>3.1857773535377637E-2</v>
      </c>
      <c r="N30" s="13">
        <f>'TAM Automático'!N42</f>
        <v>3.2876064333017971E-2</v>
      </c>
      <c r="O30" s="13">
        <f>'TAM Automático'!O42</f>
        <v>4.179603534750418E-2</v>
      </c>
      <c r="P30" s="13">
        <f>'TAM Automático'!P42</f>
        <v>3.7973181440607573E-2</v>
      </c>
    </row>
    <row r="32" spans="2:19" ht="15.6" x14ac:dyDescent="0.3">
      <c r="B32" s="18"/>
      <c r="C32" s="19" t="s">
        <v>83</v>
      </c>
      <c r="D32" s="18"/>
      <c r="E32" s="18"/>
      <c r="F32" s="18"/>
      <c r="G32" s="18"/>
      <c r="H32" s="18"/>
      <c r="I32" s="18"/>
      <c r="J32" s="18"/>
      <c r="K32" s="18"/>
      <c r="L32" s="18"/>
      <c r="M32" s="18"/>
      <c r="N32" s="18"/>
      <c r="O32" s="18"/>
      <c r="P32" s="18"/>
      <c r="Q32" s="18"/>
    </row>
    <row r="33" spans="2:20" ht="16.2" thickBot="1" x14ac:dyDescent="0.35">
      <c r="C33" s="3"/>
      <c r="D33" s="37">
        <f>D28</f>
        <v>44958</v>
      </c>
      <c r="E33" s="37">
        <f t="shared" ref="E33:P33" si="3">E28</f>
        <v>44986</v>
      </c>
      <c r="F33" s="37">
        <f t="shared" si="3"/>
        <v>45017</v>
      </c>
      <c r="G33" s="37">
        <f t="shared" si="3"/>
        <v>45047</v>
      </c>
      <c r="H33" s="37">
        <f t="shared" si="3"/>
        <v>45078</v>
      </c>
      <c r="I33" s="37">
        <f t="shared" si="3"/>
        <v>45108</v>
      </c>
      <c r="J33" s="37">
        <f t="shared" si="3"/>
        <v>45139</v>
      </c>
      <c r="K33" s="37">
        <f t="shared" si="3"/>
        <v>45170</v>
      </c>
      <c r="L33" s="37">
        <f t="shared" si="3"/>
        <v>45200</v>
      </c>
      <c r="M33" s="37">
        <f t="shared" si="3"/>
        <v>45231</v>
      </c>
      <c r="N33" s="37">
        <f t="shared" si="3"/>
        <v>45261</v>
      </c>
      <c r="O33" s="37">
        <f t="shared" si="3"/>
        <v>45292</v>
      </c>
      <c r="P33" s="37">
        <f t="shared" si="3"/>
        <v>45323</v>
      </c>
    </row>
    <row r="34" spans="2:20" ht="15.6" x14ac:dyDescent="0.3">
      <c r="C34" s="12" t="s">
        <v>75</v>
      </c>
      <c r="D34" s="13">
        <f>IF(Derivados!$D$29=$R$34,'TAM Automático'!D46,'TAM Automático'!D51)</f>
        <v>0.90763532082686094</v>
      </c>
      <c r="E34" s="13">
        <f>IF(Derivados!$D$29=$R$34,'TAM Automático'!E46,'TAM Automático'!E51)</f>
        <v>0.91219629540534042</v>
      </c>
      <c r="F34" s="13">
        <f>IF(Derivados!$D$29=$R$34,'TAM Automático'!F46,'TAM Automático'!F51)</f>
        <v>0.90718017251852756</v>
      </c>
      <c r="G34" s="13">
        <f>IF(Derivados!$D$29=$R$34,'TAM Automático'!G46,'TAM Automático'!G51)</f>
        <v>0.89875558777334785</v>
      </c>
      <c r="H34" s="13">
        <f>IF(Derivados!$D$29=$R$34,'TAM Automático'!H46,'TAM Automático'!H51)</f>
        <v>0.90223564954682778</v>
      </c>
      <c r="I34" s="13">
        <f>IF(Derivados!$D$29=$R$34,'TAM Automático'!I46,'TAM Automático'!I51)</f>
        <v>0.91415790110022976</v>
      </c>
      <c r="J34" s="13">
        <f>IF(Derivados!$D$29=$R$34,'TAM Automático'!J46,'TAM Automático'!J51)</f>
        <v>0.91117444484028021</v>
      </c>
      <c r="K34" s="13">
        <f>IF(Derivados!$D$29=$R$34,'TAM Automático'!K46,'TAM Automático'!K51)</f>
        <v>0.90528319847691585</v>
      </c>
      <c r="L34" s="13">
        <f>IF(Derivados!$D$29=$R$34,'TAM Automático'!L46,'TAM Automático'!L51)</f>
        <v>0.91034565530484879</v>
      </c>
      <c r="M34" s="13">
        <f>IF(Derivados!$D$29=$R$34,'TAM Automático'!M46,'TAM Automático'!M51)</f>
        <v>0.92365862441483615</v>
      </c>
      <c r="N34" s="13">
        <f>IF(Derivados!$D$29=$R$34,'TAM Automático'!N46,'TAM Automático'!N51)</f>
        <v>0.92390011890606416</v>
      </c>
      <c r="O34" s="13">
        <f>IF(Derivados!$D$29=$R$34,'TAM Automático'!O46,'TAM Automático'!O51)</f>
        <v>0.91424817866953312</v>
      </c>
      <c r="P34" s="13">
        <f>IF(Derivados!$D$29=$R$34,'TAM Automático'!P46,'TAM Automático'!P51)</f>
        <v>0.91200189753320682</v>
      </c>
      <c r="R34">
        <v>1</v>
      </c>
      <c r="S34" s="19" t="s">
        <v>84</v>
      </c>
    </row>
    <row r="35" spans="2:20" ht="15.6" x14ac:dyDescent="0.3">
      <c r="C35" s="12" t="s">
        <v>76</v>
      </c>
      <c r="D35" s="13">
        <f>IF(Derivados!$D$29=$R$34,'TAM Automático'!D47,'TAM Automático'!D52)</f>
        <v>9.2364679173138967E-2</v>
      </c>
      <c r="E35" s="13">
        <f>IF(Derivados!$D$29=$R$34,'TAM Automático'!E47,'TAM Automático'!E52)</f>
        <v>8.780370459465961E-2</v>
      </c>
      <c r="F35" s="13">
        <f>IF(Derivados!$D$29=$R$34,'TAM Automático'!F47,'TAM Automático'!F52)</f>
        <v>9.2819827481472481E-2</v>
      </c>
      <c r="G35" s="13">
        <f>IF(Derivados!$D$29=$R$34,'TAM Automático'!G47,'TAM Automático'!G52)</f>
        <v>0.10124441222665219</v>
      </c>
      <c r="H35" s="13">
        <f>IF(Derivados!$D$29=$R$34,'TAM Automático'!H47,'TAM Automático'!H52)</f>
        <v>9.7764350453172208E-2</v>
      </c>
      <c r="I35" s="13">
        <f>IF(Derivados!$D$29=$R$34,'TAM Automático'!I47,'TAM Automático'!I52)</f>
        <v>8.5842098899770278E-2</v>
      </c>
      <c r="J35" s="13">
        <f>IF(Derivados!$D$29=$R$34,'TAM Automático'!J47,'TAM Automático'!J52)</f>
        <v>8.8825555159719752E-2</v>
      </c>
      <c r="K35" s="13">
        <f>IF(Derivados!$D$29=$R$34,'TAM Automático'!K47,'TAM Automático'!K52)</f>
        <v>9.471680152308426E-2</v>
      </c>
      <c r="L35" s="13">
        <f>IF(Derivados!$D$29=$R$34,'TAM Automático'!L47,'TAM Automático'!L52)</f>
        <v>8.9654344695151225E-2</v>
      </c>
      <c r="M35" s="13">
        <f>IF(Derivados!$D$29=$R$34,'TAM Automático'!M47,'TAM Automático'!M52)</f>
        <v>7.6341375585163851E-2</v>
      </c>
      <c r="N35" s="13">
        <f>IF(Derivados!$D$29=$R$34,'TAM Automático'!N47,'TAM Automático'!N52)</f>
        <v>7.6099881093935784E-2</v>
      </c>
      <c r="O35" s="13">
        <f>IF(Derivados!$D$29=$R$34,'TAM Automático'!O47,'TAM Automático'!O52)</f>
        <v>8.5751821330466979E-2</v>
      </c>
      <c r="P35" s="13">
        <f>IF(Derivados!$D$29=$R$34,'TAM Automático'!P47,'TAM Automático'!P52)</f>
        <v>8.7998102466793154E-2</v>
      </c>
      <c r="R35">
        <v>2</v>
      </c>
      <c r="S35" s="19" t="s">
        <v>85</v>
      </c>
    </row>
    <row r="37" spans="2:20" ht="15.6" x14ac:dyDescent="0.3">
      <c r="B37" s="18"/>
      <c r="C37" s="19" t="s">
        <v>86</v>
      </c>
      <c r="D37" s="18"/>
      <c r="E37" s="18"/>
      <c r="F37" s="18"/>
      <c r="G37" s="18"/>
      <c r="H37" s="18"/>
      <c r="I37" s="18"/>
      <c r="J37" s="18"/>
      <c r="K37" s="18"/>
      <c r="L37" s="18"/>
      <c r="M37" s="18"/>
      <c r="N37" s="18"/>
      <c r="O37" s="18"/>
      <c r="P37" s="18"/>
      <c r="R37" s="18"/>
      <c r="S37" s="18"/>
      <c r="T37" s="18"/>
    </row>
    <row r="38" spans="2:20" ht="16.2" thickBot="1" x14ac:dyDescent="0.35">
      <c r="C38" s="3"/>
      <c r="D38" s="37">
        <f>D33</f>
        <v>44958</v>
      </c>
      <c r="E38" s="37">
        <f t="shared" ref="E38:P38" si="4">E33</f>
        <v>44986</v>
      </c>
      <c r="F38" s="37">
        <f t="shared" si="4"/>
        <v>45017</v>
      </c>
      <c r="G38" s="37">
        <f t="shared" si="4"/>
        <v>45047</v>
      </c>
      <c r="H38" s="37">
        <f t="shared" si="4"/>
        <v>45078</v>
      </c>
      <c r="I38" s="37">
        <f t="shared" si="4"/>
        <v>45108</v>
      </c>
      <c r="J38" s="37">
        <f t="shared" si="4"/>
        <v>45139</v>
      </c>
      <c r="K38" s="37">
        <f t="shared" si="4"/>
        <v>45170</v>
      </c>
      <c r="L38" s="37">
        <f t="shared" si="4"/>
        <v>45200</v>
      </c>
      <c r="M38" s="37">
        <f t="shared" si="4"/>
        <v>45231</v>
      </c>
      <c r="N38" s="37">
        <f t="shared" si="4"/>
        <v>45261</v>
      </c>
      <c r="O38" s="37">
        <f t="shared" si="4"/>
        <v>45292</v>
      </c>
      <c r="P38" s="37">
        <f t="shared" si="4"/>
        <v>45323</v>
      </c>
      <c r="R38">
        <v>1</v>
      </c>
      <c r="S38" s="19" t="s">
        <v>62</v>
      </c>
    </row>
    <row r="39" spans="2:20" ht="15.6" x14ac:dyDescent="0.3">
      <c r="C39" s="12" t="s">
        <v>75</v>
      </c>
      <c r="D39" s="13">
        <f>IF(Derivados!$N$29=$R$38,'TAM Automático'!D56,IF(Derivados!$N$29=$R$39,'TAM Automático'!D61,'TAM Automático'!D66))</f>
        <v>0.94306812767984749</v>
      </c>
      <c r="E39" s="13">
        <f>IF(Derivados!$N$29=$R$38,'TAM Automático'!E56,IF(Derivados!$N$29=$R$39,'TAM Automático'!E61,'TAM Automático'!E66))</f>
        <v>0.94109853047458447</v>
      </c>
      <c r="F39" s="13">
        <f>IF(Derivados!$N$29=$R$38,'TAM Automático'!F56,IF(Derivados!$N$29=$R$39,'TAM Automático'!F61,'TAM Automático'!F66))</f>
        <v>0.93783454987834547</v>
      </c>
      <c r="G39" s="13">
        <f>IF(Derivados!$N$29=$R$38,'TAM Automático'!G56,IF(Derivados!$N$29=$R$39,'TAM Automático'!G61,'TAM Automático'!G66))</f>
        <v>0.93053389322135571</v>
      </c>
      <c r="H39" s="13">
        <f>IF(Derivados!$N$29=$R$38,'TAM Automático'!H56,IF(Derivados!$N$29=$R$39,'TAM Automático'!H61,'TAM Automático'!H66))</f>
        <v>0.92917471042471034</v>
      </c>
      <c r="I39" s="13">
        <f>IF(Derivados!$N$29=$R$38,'TAM Automático'!I56,IF(Derivados!$N$29=$R$39,'TAM Automático'!I61,'TAM Automático'!I66))</f>
        <v>0.93325415676959611</v>
      </c>
      <c r="J39" s="13">
        <f>IF(Derivados!$N$29=$R$38,'TAM Automático'!J56,IF(Derivados!$N$29=$R$39,'TAM Automático'!J61,'TAM Automático'!J66))</f>
        <v>0.92659892408846378</v>
      </c>
      <c r="K39" s="13">
        <f>IF(Derivados!$N$29=$R$38,'TAM Automático'!K56,IF(Derivados!$N$29=$R$39,'TAM Automático'!K61,'TAM Automático'!K66))</f>
        <v>0.93423090670797093</v>
      </c>
      <c r="L39" s="13">
        <f>IF(Derivados!$N$29=$R$38,'TAM Automático'!L56,IF(Derivados!$N$29=$R$39,'TAM Automático'!L61,'TAM Automático'!L66))</f>
        <v>0.92604961832061061</v>
      </c>
      <c r="M39" s="13">
        <f>IF(Derivados!$N$29=$R$38,'TAM Automático'!M56,IF(Derivados!$N$29=$R$39,'TAM Automático'!M61,'TAM Automático'!M66))</f>
        <v>0.94202725316758318</v>
      </c>
      <c r="N39" s="13">
        <f>IF(Derivados!$N$29=$R$38,'TAM Automático'!N56,IF(Derivados!$N$29=$R$39,'TAM Automático'!N61,'TAM Automático'!N66))</f>
        <v>0.93518628030751028</v>
      </c>
      <c r="O39" s="13">
        <f>IF(Derivados!$N$29=$R$38,'TAM Automático'!O56,IF(Derivados!$N$29=$R$39,'TAM Automático'!O61,'TAM Automático'!O66))</f>
        <v>0.91643819287161754</v>
      </c>
      <c r="P39" s="13">
        <f>IF(Derivados!$N$29=$R$38,'TAM Automático'!P56,IF(Derivados!$N$29=$R$39,'TAM Automático'!P61,'TAM Automático'!P66))</f>
        <v>0.93419800095192762</v>
      </c>
      <c r="R39">
        <v>2</v>
      </c>
      <c r="S39" s="7" t="s">
        <v>67</v>
      </c>
    </row>
    <row r="40" spans="2:20" ht="15.6" x14ac:dyDescent="0.3">
      <c r="C40" s="12" t="s">
        <v>76</v>
      </c>
      <c r="D40" s="13">
        <f>IF(Derivados!$N$29=$R$38,'TAM Automático'!D57,IF(Derivados!$N$29=$R$39,'TAM Automático'!D62,'TAM Automático'!D67))</f>
        <v>5.6931872320152455E-2</v>
      </c>
      <c r="E40" s="13">
        <f>IF(Derivados!$N$29=$R$38,'TAM Automático'!E57,IF(Derivados!$N$29=$R$39,'TAM Automático'!E62,'TAM Automático'!E67))</f>
        <v>5.8901469525415563E-2</v>
      </c>
      <c r="F40" s="13">
        <f>IF(Derivados!$N$29=$R$38,'TAM Automático'!F57,IF(Derivados!$N$29=$R$39,'TAM Automático'!F62,'TAM Automático'!F67))</f>
        <v>6.2165450121654503E-2</v>
      </c>
      <c r="G40" s="13">
        <f>IF(Derivados!$N$29=$R$38,'TAM Automático'!G57,IF(Derivados!$N$29=$R$39,'TAM Automático'!G62,'TAM Automático'!G67))</f>
        <v>6.946610677864426E-2</v>
      </c>
      <c r="H40" s="13">
        <f>IF(Derivados!$N$29=$R$38,'TAM Automático'!H57,IF(Derivados!$N$29=$R$39,'TAM Automático'!H62,'TAM Automático'!H67))</f>
        <v>7.0825289575289566E-2</v>
      </c>
      <c r="I40" s="13">
        <f>IF(Derivados!$N$29=$R$38,'TAM Automático'!I57,IF(Derivados!$N$29=$R$39,'TAM Automático'!I62,'TAM Automático'!I67))</f>
        <v>6.6745843230403806E-2</v>
      </c>
      <c r="J40" s="13">
        <f>IF(Derivados!$N$29=$R$38,'TAM Automático'!J57,IF(Derivados!$N$29=$R$39,'TAM Automático'!J62,'TAM Automático'!J67))</f>
        <v>7.3401075911536148E-2</v>
      </c>
      <c r="K40" s="13">
        <f>IF(Derivados!$N$29=$R$38,'TAM Automático'!K57,IF(Derivados!$N$29=$R$39,'TAM Automático'!K62,'TAM Automático'!K67))</f>
        <v>6.5769093292029068E-2</v>
      </c>
      <c r="L40" s="13">
        <f>IF(Derivados!$N$29=$R$38,'TAM Automático'!L57,IF(Derivados!$N$29=$R$39,'TAM Automático'!L62,'TAM Automático'!L67))</f>
        <v>7.3950381679389318E-2</v>
      </c>
      <c r="M40" s="13">
        <f>IF(Derivados!$N$29=$R$38,'TAM Automático'!M57,IF(Derivados!$N$29=$R$39,'TAM Automático'!M62,'TAM Automático'!M67))</f>
        <v>5.7972746832416926E-2</v>
      </c>
      <c r="N40" s="13">
        <f>IF(Derivados!$N$29=$R$38,'TAM Automático'!N57,IF(Derivados!$N$29=$R$39,'TAM Automático'!N62,'TAM Automático'!N67))</f>
        <v>6.4813719692489655E-2</v>
      </c>
      <c r="O40" s="13">
        <f>IF(Derivados!$N$29=$R$38,'TAM Automático'!O57,IF(Derivados!$N$29=$R$39,'TAM Automático'!O62,'TAM Automático'!O67))</f>
        <v>8.3561807128382404E-2</v>
      </c>
      <c r="P40" s="13">
        <f>IF(Derivados!$N$29=$R$38,'TAM Automático'!P57,IF(Derivados!$N$29=$R$39,'TAM Automático'!P62,'TAM Automático'!P67))</f>
        <v>6.5801999048072338E-2</v>
      </c>
      <c r="R40">
        <v>2</v>
      </c>
      <c r="S40" s="7" t="s">
        <v>72</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
  <sheetViews>
    <sheetView showGridLines="0" showRowColHeaders="0" zoomScale="88" zoomScaleNormal="100" workbookViewId="0"/>
  </sheetViews>
  <sheetFormatPr baseColWidth="10" defaultColWidth="11.44140625" defaultRowHeight="14.4" x14ac:dyDescent="0.3"/>
  <cols>
    <col min="1" max="1" width="18.5546875" customWidth="1"/>
  </cols>
  <sheetData>
    <row r="1" ht="56.25" customHeight="1" x14ac:dyDescent="0.3"/>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U53"/>
  <sheetViews>
    <sheetView showGridLines="0" showRowColHeaders="0" zoomScaleNormal="100" zoomScalePageLayoutView="70" workbookViewId="0">
      <selection activeCell="B5" sqref="B5"/>
    </sheetView>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
      <c r="A28" s="24" t="s">
        <v>1</v>
      </c>
      <c r="B28" s="44"/>
      <c r="C28" s="41"/>
      <c r="D28" s="41"/>
      <c r="E28" s="41"/>
      <c r="K28" s="40" t="s">
        <v>2</v>
      </c>
      <c r="L28" s="41"/>
      <c r="M28" s="41"/>
      <c r="N28" s="41"/>
    </row>
    <row r="29" spans="1:14" ht="7.5" customHeight="1" x14ac:dyDescent="0.3">
      <c r="B29" s="41"/>
      <c r="C29" s="41"/>
      <c r="D29" s="42">
        <v>2</v>
      </c>
      <c r="E29" s="41"/>
      <c r="K29" s="41"/>
      <c r="L29" s="41"/>
      <c r="M29" s="41"/>
      <c r="N29" s="42">
        <v>3</v>
      </c>
    </row>
    <row r="30" spans="1:14" ht="18.75" customHeight="1" x14ac:dyDescent="0.3">
      <c r="B30" s="45" t="s">
        <v>3</v>
      </c>
      <c r="C30" s="41"/>
      <c r="D30" s="41"/>
      <c r="E30" s="41"/>
      <c r="K30" s="43" t="s">
        <v>3</v>
      </c>
      <c r="L30" s="41"/>
      <c r="M30" s="41"/>
      <c r="N30" s="41"/>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dimension ref="A1:V53"/>
  <sheetViews>
    <sheetView showGridLines="0" showRowColHeaders="0" zoomScale="85" zoomScaleNormal="85" zoomScalePageLayoutView="90" workbookViewId="0"/>
  </sheetViews>
  <sheetFormatPr baseColWidth="10" defaultColWidth="11.44140625" defaultRowHeight="14.4" x14ac:dyDescent="0.3"/>
  <cols>
    <col min="1" max="1" width="5.5546875" customWidth="1"/>
    <col min="10" max="10" width="14.44140625" customWidth="1"/>
  </cols>
  <sheetData>
    <row r="1" spans="22:22" ht="4.5" customHeight="1" x14ac:dyDescent="0.3"/>
    <row r="8" spans="22:22" x14ac:dyDescent="0.3">
      <c r="V8" s="39"/>
    </row>
    <row r="25" spans="1:16" ht="26.25" customHeight="1" x14ac:dyDescent="0.3"/>
    <row r="27" spans="1:16" ht="21" customHeight="1" x14ac:dyDescent="0.3"/>
    <row r="28" spans="1:16" ht="24" customHeight="1" x14ac:dyDescent="0.3">
      <c r="A28" s="46" t="s">
        <v>1</v>
      </c>
      <c r="B28" s="44"/>
      <c r="C28" s="41"/>
      <c r="D28" s="41"/>
      <c r="E28" s="41"/>
      <c r="K28" s="40" t="s">
        <v>2</v>
      </c>
      <c r="L28" s="41"/>
      <c r="M28" s="41"/>
      <c r="N28" s="41"/>
      <c r="O28" s="41"/>
      <c r="P28" t="s">
        <v>0</v>
      </c>
    </row>
    <row r="29" spans="1:16" ht="7.5" customHeight="1" x14ac:dyDescent="0.3">
      <c r="A29" s="41"/>
      <c r="B29" s="41"/>
      <c r="C29" s="41"/>
      <c r="D29" s="42">
        <v>1</v>
      </c>
      <c r="E29" s="41"/>
      <c r="K29" s="41"/>
      <c r="L29" s="41"/>
      <c r="M29" s="41"/>
      <c r="N29" s="42">
        <v>3</v>
      </c>
      <c r="O29" s="41"/>
    </row>
    <row r="30" spans="1:16" ht="18.75" customHeight="1" x14ac:dyDescent="0.3">
      <c r="A30" s="41"/>
      <c r="B30" s="45" t="s">
        <v>3</v>
      </c>
      <c r="C30" s="41"/>
      <c r="D30" s="41"/>
      <c r="E30" s="41"/>
      <c r="K30" s="43" t="s">
        <v>3</v>
      </c>
      <c r="L30" s="41"/>
      <c r="M30" s="41"/>
      <c r="N30" s="41"/>
      <c r="O30" s="41"/>
    </row>
    <row r="31" spans="1:16" x14ac:dyDescent="0.3">
      <c r="A31" s="41"/>
      <c r="B31" s="41"/>
      <c r="C31" s="41"/>
      <c r="D31" s="41"/>
      <c r="E31" s="41"/>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sheetProtection sheet="1" objects="1" scenarios="1"/>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N80"/>
  <sheetViews>
    <sheetView showGridLines="0" showRowColHeaders="0" zoomScaleNormal="100"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38" t="s">
        <v>1</v>
      </c>
      <c r="K28" s="23"/>
    </row>
    <row r="29" spans="1:14" ht="7.5" customHeight="1" x14ac:dyDescent="0.3">
      <c r="D29" s="17">
        <v>1</v>
      </c>
      <c r="N29" s="17">
        <v>1</v>
      </c>
    </row>
    <row r="80" spans="2:2" ht="18" x14ac:dyDescent="0.35">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1"/>
  <dimension ref="A1:N80"/>
  <sheetViews>
    <sheetView showGridLines="0" showRowColHeaders="0" topLeftCell="A3" zoomScale="78" zoomScaleNormal="10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38" t="s">
        <v>1</v>
      </c>
      <c r="K28" s="23"/>
    </row>
    <row r="29" spans="1:14" ht="7.5" customHeight="1" x14ac:dyDescent="0.3">
      <c r="D29" s="17">
        <v>1</v>
      </c>
      <c r="N29" s="17">
        <v>1</v>
      </c>
    </row>
    <row r="80" spans="2:2" ht="18" x14ac:dyDescent="0.35">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tabColor theme="1"/>
  </sheetPr>
  <dimension ref="B3:I34"/>
  <sheetViews>
    <sheetView showGridLines="0" workbookViewId="0">
      <selection activeCell="D25" sqref="D25"/>
    </sheetView>
  </sheetViews>
  <sheetFormatPr baseColWidth="10" defaultColWidth="11.44140625" defaultRowHeight="14.4" x14ac:dyDescent="0.3"/>
  <cols>
    <col min="1" max="1" width="3.21875" customWidth="1"/>
    <col min="2" max="2" width="2.5546875" customWidth="1"/>
    <col min="3" max="3" width="4.44140625" style="26" customWidth="1"/>
    <col min="4" max="4" width="90.44140625" customWidth="1"/>
  </cols>
  <sheetData>
    <row r="3" spans="2:9" ht="14.1" customHeight="1" thickBot="1" x14ac:dyDescent="0.35">
      <c r="B3" s="28"/>
      <c r="C3" s="27" t="s">
        <v>5</v>
      </c>
      <c r="F3" s="33" t="s">
        <v>6</v>
      </c>
    </row>
    <row r="4" spans="2:9" x14ac:dyDescent="0.3">
      <c r="F4" s="47" t="s">
        <v>7</v>
      </c>
      <c r="G4" s="48"/>
      <c r="H4" s="48"/>
      <c r="I4" s="49"/>
    </row>
    <row r="5" spans="2:9" s="18" customFormat="1" ht="20.100000000000001" customHeight="1" x14ac:dyDescent="0.3">
      <c r="C5" s="29" t="s">
        <v>8</v>
      </c>
      <c r="D5" s="18" t="s">
        <v>9</v>
      </c>
      <c r="F5" s="50"/>
      <c r="G5" s="51"/>
      <c r="H5" s="51"/>
      <c r="I5" s="52"/>
    </row>
    <row r="6" spans="2:9" s="18" customFormat="1" ht="20.100000000000001" customHeight="1" x14ac:dyDescent="0.3">
      <c r="C6" s="29" t="s">
        <v>10</v>
      </c>
      <c r="D6" s="18" t="s">
        <v>11</v>
      </c>
      <c r="F6" s="50"/>
      <c r="G6" s="51"/>
      <c r="H6" s="51"/>
      <c r="I6" s="52"/>
    </row>
    <row r="7" spans="2:9" s="18" customFormat="1" ht="20.100000000000001" customHeight="1" x14ac:dyDescent="0.3">
      <c r="C7" s="29" t="s">
        <v>12</v>
      </c>
      <c r="D7" s="18" t="s">
        <v>13</v>
      </c>
      <c r="F7" s="50"/>
      <c r="G7" s="51"/>
      <c r="H7" s="51"/>
      <c r="I7" s="52"/>
    </row>
    <row r="8" spans="2:9" s="18" customFormat="1" ht="20.100000000000001" customHeight="1" x14ac:dyDescent="0.3">
      <c r="C8" s="29" t="s">
        <v>14</v>
      </c>
      <c r="D8" s="18" t="s">
        <v>15</v>
      </c>
      <c r="F8" s="50"/>
      <c r="G8" s="51"/>
      <c r="H8" s="51"/>
      <c r="I8" s="52"/>
    </row>
    <row r="9" spans="2:9" ht="20.100000000000001" customHeight="1" x14ac:dyDescent="0.3">
      <c r="C9" s="29" t="s">
        <v>16</v>
      </c>
      <c r="D9" s="18" t="s">
        <v>17</v>
      </c>
      <c r="F9" s="50"/>
      <c r="G9" s="51"/>
      <c r="H9" s="51"/>
      <c r="I9" s="52"/>
    </row>
    <row r="10" spans="2:9" ht="20.100000000000001" customHeight="1" x14ac:dyDescent="0.3">
      <c r="C10" s="29" t="s">
        <v>18</v>
      </c>
      <c r="D10" s="18" t="s">
        <v>19</v>
      </c>
      <c r="F10" s="50"/>
      <c r="G10" s="51"/>
      <c r="H10" s="51"/>
      <c r="I10" s="52"/>
    </row>
    <row r="11" spans="2:9" x14ac:dyDescent="0.3">
      <c r="C11" s="29" t="s">
        <v>20</v>
      </c>
      <c r="D11" s="18" t="s">
        <v>21</v>
      </c>
      <c r="F11" s="50"/>
      <c r="G11" s="51"/>
      <c r="H11" s="51"/>
      <c r="I11" s="52"/>
    </row>
    <row r="12" spans="2:9" ht="15" thickBot="1" x14ac:dyDescent="0.35">
      <c r="F12" s="53"/>
      <c r="G12" s="54"/>
      <c r="H12" s="54"/>
      <c r="I12" s="55"/>
    </row>
    <row r="16" spans="2:9" ht="14.1" customHeight="1" x14ac:dyDescent="0.3">
      <c r="B16" s="28"/>
      <c r="C16" s="27" t="s">
        <v>22</v>
      </c>
    </row>
    <row r="18" spans="3:4" x14ac:dyDescent="0.3">
      <c r="D18" s="30" t="s">
        <v>23</v>
      </c>
    </row>
    <row r="19" spans="3:4" x14ac:dyDescent="0.3">
      <c r="C19" s="29"/>
      <c r="D19" t="s">
        <v>24</v>
      </c>
    </row>
    <row r="20" spans="3:4" x14ac:dyDescent="0.3">
      <c r="C20" s="29"/>
      <c r="D20" t="s">
        <v>25</v>
      </c>
    </row>
    <row r="21" spans="3:4" x14ac:dyDescent="0.3">
      <c r="C21" s="29"/>
      <c r="D21" t="s">
        <v>26</v>
      </c>
    </row>
    <row r="22" spans="3:4" ht="3.75" customHeight="1" x14ac:dyDescent="0.3">
      <c r="C22" s="29"/>
    </row>
    <row r="23" spans="3:4" ht="15.6" x14ac:dyDescent="0.3">
      <c r="C23" s="29"/>
      <c r="D23" s="31" t="s">
        <v>27</v>
      </c>
    </row>
    <row r="24" spans="3:4" x14ac:dyDescent="0.3">
      <c r="C24" s="29"/>
      <c r="D24" s="32" t="s">
        <v>28</v>
      </c>
    </row>
    <row r="27" spans="3:4" x14ac:dyDescent="0.3">
      <c r="D27" s="30" t="s">
        <v>29</v>
      </c>
    </row>
    <row r="28" spans="3:4" x14ac:dyDescent="0.3">
      <c r="D28" t="s">
        <v>30</v>
      </c>
    </row>
    <row r="29" spans="3:4" x14ac:dyDescent="0.3">
      <c r="D29" t="s">
        <v>31</v>
      </c>
    </row>
    <row r="30" spans="3:4" x14ac:dyDescent="0.3">
      <c r="D30" t="s">
        <v>32</v>
      </c>
    </row>
    <row r="33" spans="4:4" x14ac:dyDescent="0.3">
      <c r="D33" s="30" t="s">
        <v>33</v>
      </c>
    </row>
    <row r="34" spans="4:4" x14ac:dyDescent="0.3">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pageSetUpPr fitToPage="1"/>
  </sheetPr>
  <dimension ref="B6:M10"/>
  <sheetViews>
    <sheetView showGridLines="0" showRowColHeaders="0" zoomScale="110" zoomScaleNormal="110" zoomScalePageLayoutView="130" workbookViewId="0">
      <selection activeCell="O8" sqref="O8"/>
    </sheetView>
  </sheetViews>
  <sheetFormatPr baseColWidth="10" defaultColWidth="11.44140625" defaultRowHeight="14.4" x14ac:dyDescent="0.3"/>
  <sheetData>
    <row r="6" spans="2:13" x14ac:dyDescent="0.3">
      <c r="B6" s="20" t="s">
        <v>35</v>
      </c>
    </row>
    <row r="7" spans="2:13" ht="7.5" customHeight="1" x14ac:dyDescent="0.3">
      <c r="B7" s="20"/>
    </row>
    <row r="8" spans="2:13" ht="197.55" customHeight="1" x14ac:dyDescent="0.3">
      <c r="B8" s="56" t="s">
        <v>88</v>
      </c>
      <c r="C8" s="57"/>
      <c r="D8" s="57"/>
      <c r="E8" s="57"/>
      <c r="F8" s="57"/>
      <c r="G8" s="57"/>
      <c r="H8" s="57"/>
      <c r="I8" s="57"/>
      <c r="J8" s="57"/>
      <c r="K8" s="57"/>
      <c r="L8" s="57"/>
      <c r="M8" s="58"/>
    </row>
    <row r="9" spans="2:13" ht="16.05" customHeight="1" x14ac:dyDescent="0.3"/>
    <row r="10" spans="2:13" ht="16.05" customHeight="1" x14ac:dyDescent="0.3"/>
  </sheetData>
  <sheetProtection sheet="1" objects="1" scenarios="1"/>
  <mergeCells count="1">
    <mergeCell ref="B8:M8"/>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2">
    <tabColor rgb="FFFFFF00"/>
  </sheetPr>
  <dimension ref="A1:BL414"/>
  <sheetViews>
    <sheetView topLeftCell="AP1" zoomScale="77" zoomScaleNormal="85" workbookViewId="0">
      <selection activeCell="BJ1" sqref="BJ1:BJ1048576"/>
    </sheetView>
  </sheetViews>
  <sheetFormatPr baseColWidth="10" defaultColWidth="11.44140625" defaultRowHeight="14.4" x14ac:dyDescent="0.3"/>
  <cols>
    <col min="1" max="1" width="38.44140625" bestFit="1" customWidth="1"/>
    <col min="2" max="2" width="9.44140625" bestFit="1" customWidth="1"/>
    <col min="3" max="3" width="7.21875" bestFit="1" customWidth="1"/>
    <col min="4" max="4" width="7.5546875" bestFit="1" customWidth="1"/>
    <col min="5" max="5" width="7.21875" bestFit="1" customWidth="1"/>
    <col min="6" max="6" width="7.77734375" bestFit="1" customWidth="1"/>
    <col min="7" max="8" width="7.21875" bestFit="1" customWidth="1"/>
    <col min="9" max="9" width="7.5546875" bestFit="1" customWidth="1"/>
    <col min="10" max="10" width="7.44140625" bestFit="1" customWidth="1"/>
    <col min="11" max="11" width="7.21875" bestFit="1" customWidth="1"/>
    <col min="12" max="12" width="7.5546875" bestFit="1" customWidth="1"/>
    <col min="13" max="13" width="7.21875" bestFit="1" customWidth="1"/>
    <col min="14" max="14" width="7.77734375" bestFit="1" customWidth="1"/>
    <col min="15" max="15" width="7.44140625" bestFit="1" customWidth="1"/>
    <col min="16" max="16" width="8" bestFit="1" customWidth="1"/>
    <col min="17" max="17" width="7.44140625" bestFit="1" customWidth="1"/>
    <col min="18" max="18" width="10.77734375" bestFit="1" customWidth="1"/>
    <col min="19" max="20" width="7.21875" bestFit="1" customWidth="1"/>
    <col min="21" max="21" width="13.44140625" bestFit="1" customWidth="1"/>
    <col min="22" max="22" width="7.77734375" bestFit="1" customWidth="1"/>
    <col min="23" max="23" width="7.5546875" bestFit="1" customWidth="1"/>
    <col min="24" max="24" width="8" bestFit="1" customWidth="1"/>
    <col min="25" max="25" width="7.21875" bestFit="1" customWidth="1"/>
    <col min="26" max="26" width="7.44140625" bestFit="1" customWidth="1"/>
    <col min="27" max="27" width="7.21875" bestFit="1" customWidth="1"/>
    <col min="28" max="28" width="7.5546875" bestFit="1" customWidth="1"/>
    <col min="29" max="29" width="7.21875" bestFit="1" customWidth="1"/>
    <col min="30" max="30" width="7.77734375" bestFit="1" customWidth="1"/>
    <col min="31" max="32" width="7.21875" bestFit="1" customWidth="1"/>
    <col min="33" max="33" width="7.5546875" bestFit="1" customWidth="1"/>
    <col min="34" max="34" width="7.44140625" bestFit="1" customWidth="1"/>
    <col min="35" max="35" width="7.21875" bestFit="1" customWidth="1"/>
    <col min="36" max="36" width="7.5546875" bestFit="1" customWidth="1"/>
    <col min="37" max="37" width="7.21875" bestFit="1" customWidth="1"/>
    <col min="38" max="38" width="7.77734375" bestFit="1" customWidth="1"/>
    <col min="39" max="40" width="10.77734375"/>
    <col min="42" max="42" width="8.77734375" bestFit="1" customWidth="1"/>
    <col min="43" max="43" width="7.77734375" bestFit="1" customWidth="1"/>
    <col min="44" max="44" width="6.21875" bestFit="1" customWidth="1"/>
    <col min="45" max="45" width="6.77734375" bestFit="1" customWidth="1"/>
    <col min="46" max="46" width="7.77734375" bestFit="1" customWidth="1"/>
    <col min="49" max="49" width="7.44140625" bestFit="1" customWidth="1"/>
    <col min="50" max="50" width="9.77734375" customWidth="1"/>
    <col min="51" max="51" width="10.77734375"/>
    <col min="52" max="52" width="13.77734375" customWidth="1"/>
    <col min="53" max="53" width="7.44140625" bestFit="1" customWidth="1"/>
    <col min="55" max="55" width="6.5546875" bestFit="1" customWidth="1"/>
    <col min="56" max="56" width="6.21875" bestFit="1" customWidth="1"/>
    <col min="57" max="57" width="6.77734375" bestFit="1" customWidth="1"/>
    <col min="58" max="58" width="10.88671875"/>
    <col min="60" max="60" width="7" bestFit="1" customWidth="1"/>
    <col min="61" max="61" width="6.21875" bestFit="1" customWidth="1"/>
    <col min="62" max="62" width="10.88671875"/>
    <col min="64" max="64" width="11.44140625" style="2"/>
  </cols>
  <sheetData>
    <row r="1" spans="1:63" x14ac:dyDescent="0.3">
      <c r="A1" t="s">
        <v>36</v>
      </c>
    </row>
    <row r="2" spans="1:63" x14ac:dyDescent="0.3">
      <c r="A2" t="s">
        <v>37</v>
      </c>
    </row>
    <row r="3" spans="1:63" x14ac:dyDescent="0.3">
      <c r="A3" t="s">
        <v>38</v>
      </c>
    </row>
    <row r="4" spans="1:63" x14ac:dyDescent="0.3">
      <c r="A4" t="s">
        <v>39</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c r="AR4" s="1">
        <v>44743</v>
      </c>
      <c r="AS4" s="1">
        <v>44774</v>
      </c>
      <c r="AT4" s="1">
        <v>44805</v>
      </c>
      <c r="AU4" s="1">
        <v>44835</v>
      </c>
      <c r="AV4" s="1">
        <v>44866</v>
      </c>
      <c r="AW4" s="1">
        <v>44896</v>
      </c>
      <c r="AX4" s="1">
        <v>44927</v>
      </c>
      <c r="AY4" s="1">
        <v>44958</v>
      </c>
      <c r="AZ4" s="1">
        <v>44986</v>
      </c>
      <c r="BA4" s="1">
        <v>45017</v>
      </c>
      <c r="BB4" s="1">
        <v>45047</v>
      </c>
      <c r="BC4" s="1">
        <v>45078</v>
      </c>
      <c r="BD4" s="1">
        <v>45108</v>
      </c>
      <c r="BE4" s="1">
        <v>45139</v>
      </c>
      <c r="BF4" s="1">
        <v>45170</v>
      </c>
      <c r="BG4" s="1">
        <v>45200</v>
      </c>
      <c r="BH4" s="1">
        <v>45231</v>
      </c>
      <c r="BI4" s="1">
        <v>45261</v>
      </c>
      <c r="BJ4" s="1">
        <v>45292</v>
      </c>
      <c r="BK4" s="1">
        <v>45323</v>
      </c>
    </row>
    <row r="5" spans="1:63" x14ac:dyDescent="0.3">
      <c r="A5" t="s">
        <v>40</v>
      </c>
    </row>
    <row r="6" spans="1:63" x14ac:dyDescent="0.3">
      <c r="A6" t="s">
        <v>41</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c r="AR6">
        <v>100</v>
      </c>
      <c r="AS6">
        <v>100</v>
      </c>
      <c r="AT6">
        <v>100</v>
      </c>
      <c r="AU6">
        <v>100</v>
      </c>
      <c r="AV6">
        <v>100</v>
      </c>
      <c r="AW6">
        <v>100</v>
      </c>
      <c r="AX6">
        <v>100</v>
      </c>
      <c r="AY6">
        <v>100</v>
      </c>
      <c r="AZ6">
        <v>100</v>
      </c>
      <c r="BA6">
        <v>100</v>
      </c>
      <c r="BB6">
        <v>100</v>
      </c>
      <c r="BC6">
        <v>100</v>
      </c>
      <c r="BD6">
        <v>100</v>
      </c>
      <c r="BE6">
        <v>100</v>
      </c>
      <c r="BF6">
        <v>100</v>
      </c>
      <c r="BG6">
        <v>100</v>
      </c>
      <c r="BH6">
        <v>100</v>
      </c>
      <c r="BI6">
        <v>100</v>
      </c>
      <c r="BJ6">
        <v>100</v>
      </c>
      <c r="BK6">
        <v>100</v>
      </c>
    </row>
    <row r="7" spans="1:63" x14ac:dyDescent="0.3">
      <c r="A7" t="s">
        <v>42</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c r="AM7">
        <v>67.709999999999994</v>
      </c>
      <c r="AN7">
        <v>69.930000000000007</v>
      </c>
      <c r="AO7">
        <v>71.38</v>
      </c>
      <c r="AP7">
        <v>73.930000000000007</v>
      </c>
      <c r="AQ7">
        <v>75.849999999999994</v>
      </c>
      <c r="AR7">
        <v>77.31</v>
      </c>
      <c r="AS7">
        <v>79.31</v>
      </c>
      <c r="AT7">
        <v>78.66</v>
      </c>
      <c r="AU7">
        <v>80.55</v>
      </c>
      <c r="AV7">
        <v>82.18</v>
      </c>
      <c r="AW7">
        <v>83.52</v>
      </c>
      <c r="AX7">
        <v>82.9</v>
      </c>
      <c r="AY7">
        <v>82.31</v>
      </c>
      <c r="AZ7">
        <v>82.5</v>
      </c>
      <c r="BA7">
        <v>82.46</v>
      </c>
      <c r="BB7">
        <v>82.25</v>
      </c>
      <c r="BC7">
        <v>81.900000000000006</v>
      </c>
      <c r="BD7">
        <v>83.05</v>
      </c>
      <c r="BE7">
        <v>82.33</v>
      </c>
      <c r="BF7">
        <v>82.41</v>
      </c>
      <c r="BG7">
        <v>83.17</v>
      </c>
      <c r="BH7">
        <v>83.11</v>
      </c>
      <c r="BI7">
        <v>84.16</v>
      </c>
      <c r="BJ7">
        <v>83.1</v>
      </c>
      <c r="BK7">
        <v>83.41</v>
      </c>
    </row>
    <row r="8" spans="1:63" x14ac:dyDescent="0.3">
      <c r="A8" t="s">
        <v>43</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c r="AM8">
        <v>1.9</v>
      </c>
      <c r="AN8">
        <v>1.57</v>
      </c>
      <c r="AO8">
        <v>1.59</v>
      </c>
      <c r="AP8">
        <v>1.61</v>
      </c>
      <c r="AQ8">
        <v>1.58</v>
      </c>
      <c r="AR8">
        <v>1.99</v>
      </c>
      <c r="AS8">
        <v>1.81</v>
      </c>
      <c r="AT8">
        <v>2.2000000000000002</v>
      </c>
      <c r="AU8">
        <v>1.55</v>
      </c>
      <c r="AV8">
        <v>2.02</v>
      </c>
      <c r="AW8">
        <v>1.25</v>
      </c>
      <c r="AX8">
        <v>2.16</v>
      </c>
      <c r="AY8">
        <v>1.95</v>
      </c>
      <c r="AZ8">
        <v>1.74</v>
      </c>
      <c r="BA8">
        <v>1.73</v>
      </c>
      <c r="BB8">
        <v>1.57</v>
      </c>
      <c r="BC8">
        <v>2.16</v>
      </c>
      <c r="BD8">
        <v>1.68</v>
      </c>
      <c r="BE8">
        <v>2.68</v>
      </c>
      <c r="BF8">
        <v>2.11</v>
      </c>
      <c r="BG8">
        <v>1.55</v>
      </c>
      <c r="BH8">
        <v>1.89</v>
      </c>
      <c r="BI8">
        <v>1.61</v>
      </c>
      <c r="BJ8">
        <v>1.66</v>
      </c>
      <c r="BK8">
        <v>1.66</v>
      </c>
    </row>
    <row r="9" spans="1:63" x14ac:dyDescent="0.3">
      <c r="A9" t="s">
        <v>44</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c r="AJ9">
        <v>28.45</v>
      </c>
      <c r="AK9">
        <v>27.47</v>
      </c>
      <c r="AL9">
        <v>29.87</v>
      </c>
      <c r="AM9">
        <v>30.39</v>
      </c>
      <c r="AN9">
        <v>28.5</v>
      </c>
      <c r="AO9">
        <v>27.03</v>
      </c>
      <c r="AP9">
        <v>24.46</v>
      </c>
      <c r="AQ9">
        <v>22.56</v>
      </c>
      <c r="AR9">
        <v>20.71</v>
      </c>
      <c r="AS9">
        <v>18.88</v>
      </c>
      <c r="AT9">
        <v>19.14</v>
      </c>
      <c r="AU9">
        <v>17.91</v>
      </c>
      <c r="AV9">
        <v>15.81</v>
      </c>
      <c r="AW9">
        <v>15.24</v>
      </c>
      <c r="AX9">
        <v>14.94</v>
      </c>
      <c r="AY9">
        <v>15.73</v>
      </c>
      <c r="AZ9">
        <v>15.76</v>
      </c>
      <c r="BA9">
        <v>15.82</v>
      </c>
      <c r="BB9">
        <v>16.18</v>
      </c>
      <c r="BC9">
        <v>15.94</v>
      </c>
      <c r="BD9">
        <v>15.26</v>
      </c>
      <c r="BE9">
        <v>14.99</v>
      </c>
      <c r="BF9">
        <v>15.48</v>
      </c>
      <c r="BG9">
        <v>15.27</v>
      </c>
      <c r="BH9">
        <v>15</v>
      </c>
      <c r="BI9">
        <v>14.23</v>
      </c>
      <c r="BJ9">
        <v>15.24</v>
      </c>
      <c r="BK9">
        <v>14.93</v>
      </c>
    </row>
    <row r="11" spans="1:63" x14ac:dyDescent="0.3">
      <c r="A11" t="s">
        <v>45</v>
      </c>
    </row>
    <row r="12" spans="1:63" x14ac:dyDescent="0.3">
      <c r="A12" t="s">
        <v>46</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c r="AQ12">
        <v>100</v>
      </c>
      <c r="AR12">
        <v>100</v>
      </c>
      <c r="AS12">
        <v>100</v>
      </c>
      <c r="AT12">
        <v>100</v>
      </c>
      <c r="AU12">
        <v>100</v>
      </c>
      <c r="AV12">
        <v>100</v>
      </c>
      <c r="AW12">
        <v>100</v>
      </c>
      <c r="AX12">
        <v>100</v>
      </c>
      <c r="AY12">
        <v>100</v>
      </c>
      <c r="AZ12">
        <v>100</v>
      </c>
      <c r="BA12">
        <v>100</v>
      </c>
      <c r="BB12">
        <v>100</v>
      </c>
      <c r="BC12">
        <v>100</v>
      </c>
      <c r="BD12">
        <v>100</v>
      </c>
      <c r="BE12">
        <v>100</v>
      </c>
      <c r="BF12">
        <v>100</v>
      </c>
      <c r="BG12">
        <v>100</v>
      </c>
      <c r="BH12">
        <v>100</v>
      </c>
      <c r="BI12">
        <v>100</v>
      </c>
      <c r="BJ12">
        <v>100</v>
      </c>
      <c r="BK12">
        <v>100</v>
      </c>
    </row>
    <row r="13" spans="1:63" x14ac:dyDescent="0.3">
      <c r="A13" t="s">
        <v>47</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c r="AQ13">
        <v>71.23</v>
      </c>
      <c r="AR13">
        <v>73.760000000000005</v>
      </c>
      <c r="AS13">
        <v>74.959999999999994</v>
      </c>
      <c r="AT13">
        <v>74.62</v>
      </c>
      <c r="AU13">
        <v>77.150000000000006</v>
      </c>
      <c r="AV13">
        <v>77.78</v>
      </c>
      <c r="AW13">
        <v>81.760000000000005</v>
      </c>
      <c r="AX13">
        <v>80.48</v>
      </c>
      <c r="AY13">
        <v>79.290000000000006</v>
      </c>
      <c r="AZ13">
        <v>78.099999999999994</v>
      </c>
      <c r="BA13">
        <v>79.03</v>
      </c>
      <c r="BB13">
        <v>78.94</v>
      </c>
      <c r="BC13">
        <v>77.13</v>
      </c>
      <c r="BD13">
        <v>80.16</v>
      </c>
      <c r="BE13">
        <v>81.05</v>
      </c>
      <c r="BF13">
        <v>78.92</v>
      </c>
      <c r="BG13">
        <v>79.69</v>
      </c>
      <c r="BH13">
        <v>79.709999999999994</v>
      </c>
      <c r="BI13">
        <v>79.739999999999995</v>
      </c>
      <c r="BJ13">
        <v>78.25</v>
      </c>
      <c r="BK13">
        <v>77.540000000000006</v>
      </c>
    </row>
    <row r="14" spans="1:63" x14ac:dyDescent="0.3">
      <c r="A14" t="s">
        <v>48</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c r="AQ14">
        <v>4.3499999999999996</v>
      </c>
      <c r="AR14">
        <v>4.9800000000000004</v>
      </c>
      <c r="AS14">
        <v>4.68</v>
      </c>
      <c r="AT14">
        <v>4.8499999999999996</v>
      </c>
      <c r="AU14">
        <v>3.42</v>
      </c>
      <c r="AV14">
        <v>6.47</v>
      </c>
      <c r="AW14">
        <v>2.67</v>
      </c>
      <c r="AX14">
        <v>3.7</v>
      </c>
      <c r="AY14">
        <v>4.92</v>
      </c>
      <c r="AZ14">
        <v>4.5599999999999996</v>
      </c>
      <c r="BA14">
        <v>4.0599999999999996</v>
      </c>
      <c r="BB14">
        <v>4.2699999999999996</v>
      </c>
      <c r="BC14">
        <v>5.6</v>
      </c>
      <c r="BD14">
        <v>3.66</v>
      </c>
      <c r="BE14">
        <v>4.54</v>
      </c>
      <c r="BF14">
        <v>4.42</v>
      </c>
      <c r="BG14">
        <v>4.1500000000000004</v>
      </c>
      <c r="BH14">
        <v>4.33</v>
      </c>
      <c r="BI14">
        <v>4.75</v>
      </c>
      <c r="BJ14">
        <v>4.26</v>
      </c>
      <c r="BK14">
        <v>5.62</v>
      </c>
    </row>
    <row r="15" spans="1:63" x14ac:dyDescent="0.3">
      <c r="A15" t="s">
        <v>49</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c r="AQ15">
        <v>24.42</v>
      </c>
      <c r="AR15">
        <v>21.26</v>
      </c>
      <c r="AS15">
        <v>20.36</v>
      </c>
      <c r="AT15">
        <v>20.53</v>
      </c>
      <c r="AU15">
        <v>19.43</v>
      </c>
      <c r="AV15">
        <v>15.75</v>
      </c>
      <c r="AW15">
        <v>15.57</v>
      </c>
      <c r="AX15">
        <v>15.82</v>
      </c>
      <c r="AY15">
        <v>15.79</v>
      </c>
      <c r="AZ15">
        <v>17.34</v>
      </c>
      <c r="BA15">
        <v>16.899999999999999</v>
      </c>
      <c r="BB15">
        <v>16.79</v>
      </c>
      <c r="BC15">
        <v>17.260000000000002</v>
      </c>
      <c r="BD15">
        <v>16.18</v>
      </c>
      <c r="BE15">
        <v>14.41</v>
      </c>
      <c r="BF15">
        <v>16.66</v>
      </c>
      <c r="BG15">
        <v>16.16</v>
      </c>
      <c r="BH15">
        <v>15.96</v>
      </c>
      <c r="BI15">
        <v>15.51</v>
      </c>
      <c r="BJ15">
        <v>17.489999999999998</v>
      </c>
      <c r="BK15">
        <v>16.850000000000001</v>
      </c>
    </row>
    <row r="17" spans="1:63" x14ac:dyDescent="0.3">
      <c r="A17" t="s">
        <v>50</v>
      </c>
    </row>
    <row r="18" spans="1:63" x14ac:dyDescent="0.3">
      <c r="A18" t="s">
        <v>46</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c r="AQ18">
        <v>100</v>
      </c>
      <c r="AR18">
        <v>100</v>
      </c>
      <c r="AS18">
        <v>100</v>
      </c>
      <c r="AT18">
        <v>100</v>
      </c>
      <c r="AU18">
        <v>100</v>
      </c>
      <c r="AV18">
        <v>100</v>
      </c>
      <c r="AW18">
        <v>100</v>
      </c>
      <c r="AX18">
        <v>100</v>
      </c>
      <c r="AY18">
        <v>100</v>
      </c>
      <c r="AZ18">
        <v>100</v>
      </c>
      <c r="BA18">
        <v>100</v>
      </c>
      <c r="BB18">
        <v>100</v>
      </c>
      <c r="BC18">
        <v>100</v>
      </c>
      <c r="BD18">
        <v>100</v>
      </c>
      <c r="BE18">
        <v>100</v>
      </c>
      <c r="BF18">
        <v>100</v>
      </c>
      <c r="BG18">
        <v>100</v>
      </c>
      <c r="BH18">
        <v>100</v>
      </c>
      <c r="BI18">
        <v>100</v>
      </c>
      <c r="BJ18">
        <v>100</v>
      </c>
      <c r="BK18">
        <v>100</v>
      </c>
    </row>
    <row r="19" spans="1:63" x14ac:dyDescent="0.3">
      <c r="A19" t="s">
        <v>47</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c r="AJ19">
        <v>70.150000000000006</v>
      </c>
      <c r="AK19">
        <v>72.25</v>
      </c>
      <c r="AL19">
        <v>69.73</v>
      </c>
      <c r="AM19">
        <v>69.12</v>
      </c>
      <c r="AN19">
        <v>71.209999999999994</v>
      </c>
      <c r="AO19">
        <v>72.510000000000005</v>
      </c>
      <c r="AP19">
        <v>75.260000000000005</v>
      </c>
      <c r="AQ19">
        <v>77.53</v>
      </c>
      <c r="AR19">
        <v>78.37</v>
      </c>
      <c r="AS19">
        <v>80.73</v>
      </c>
      <c r="AT19">
        <v>79.959999999999994</v>
      </c>
      <c r="AU19">
        <v>81.92</v>
      </c>
      <c r="AV19">
        <v>83.63</v>
      </c>
      <c r="AW19">
        <v>84.43</v>
      </c>
      <c r="AX19">
        <v>83.66</v>
      </c>
      <c r="AY19">
        <v>83.39</v>
      </c>
      <c r="AZ19">
        <v>83.94</v>
      </c>
      <c r="BA19">
        <v>83.75</v>
      </c>
      <c r="BB19">
        <v>83.54</v>
      </c>
      <c r="BC19">
        <v>83.52</v>
      </c>
      <c r="BD19">
        <v>84.4</v>
      </c>
      <c r="BE19">
        <v>82.96</v>
      </c>
      <c r="BF19">
        <v>83.73</v>
      </c>
      <c r="BG19">
        <v>84.52</v>
      </c>
      <c r="BH19">
        <v>84.12</v>
      </c>
      <c r="BI19">
        <v>85.29</v>
      </c>
      <c r="BJ19">
        <v>84.36</v>
      </c>
      <c r="BK19">
        <v>85.26</v>
      </c>
    </row>
    <row r="20" spans="1:63" x14ac:dyDescent="0.3">
      <c r="A20" t="s">
        <v>48</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c r="AJ20">
        <v>1.01</v>
      </c>
      <c r="AK20">
        <v>0.7</v>
      </c>
      <c r="AL20">
        <v>0.76</v>
      </c>
      <c r="AM20">
        <v>1</v>
      </c>
      <c r="AN20">
        <v>0.72</v>
      </c>
      <c r="AO20">
        <v>0.94</v>
      </c>
      <c r="AP20">
        <v>0.61</v>
      </c>
      <c r="AQ20">
        <v>0.63</v>
      </c>
      <c r="AR20">
        <v>0.79</v>
      </c>
      <c r="AS20">
        <v>0.85</v>
      </c>
      <c r="AT20">
        <v>1.21</v>
      </c>
      <c r="AU20">
        <v>0.75</v>
      </c>
      <c r="AV20">
        <v>0.41</v>
      </c>
      <c r="AW20">
        <v>0.63</v>
      </c>
      <c r="AX20">
        <v>1.57</v>
      </c>
      <c r="AY20">
        <v>1.05</v>
      </c>
      <c r="AZ20">
        <v>0.88</v>
      </c>
      <c r="BA20">
        <v>0.85</v>
      </c>
      <c r="BB20">
        <v>0.61</v>
      </c>
      <c r="BC20">
        <v>1.1299999999999999</v>
      </c>
      <c r="BD20">
        <v>0.94</v>
      </c>
      <c r="BE20">
        <v>1.98</v>
      </c>
      <c r="BF20">
        <v>1.1599999999999999</v>
      </c>
      <c r="BG20">
        <v>0.67</v>
      </c>
      <c r="BH20">
        <v>1.17</v>
      </c>
      <c r="BI20">
        <v>0.71</v>
      </c>
      <c r="BJ20">
        <v>0.92</v>
      </c>
      <c r="BK20">
        <v>0.57999999999999996</v>
      </c>
    </row>
    <row r="21" spans="1:63" x14ac:dyDescent="0.3">
      <c r="A21" t="s">
        <v>49</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c r="AJ21">
        <v>28.83</v>
      </c>
      <c r="AK21">
        <v>27.04</v>
      </c>
      <c r="AL21">
        <v>29.51</v>
      </c>
      <c r="AM21">
        <v>29.88</v>
      </c>
      <c r="AN21">
        <v>28.08</v>
      </c>
      <c r="AO21">
        <v>26.55</v>
      </c>
      <c r="AP21">
        <v>24.14</v>
      </c>
      <c r="AQ21">
        <v>21.84</v>
      </c>
      <c r="AR21">
        <v>20.84</v>
      </c>
      <c r="AS21">
        <v>18.420000000000002</v>
      </c>
      <c r="AT21">
        <v>18.829999999999998</v>
      </c>
      <c r="AU21">
        <v>17.329999999999998</v>
      </c>
      <c r="AV21">
        <v>15.96</v>
      </c>
      <c r="AW21">
        <v>14.94</v>
      </c>
      <c r="AX21">
        <v>14.77</v>
      </c>
      <c r="AY21">
        <v>15.56</v>
      </c>
      <c r="AZ21">
        <v>15.18</v>
      </c>
      <c r="BA21">
        <v>15.4</v>
      </c>
      <c r="BB21">
        <v>15.86</v>
      </c>
      <c r="BC21">
        <v>15.35</v>
      </c>
      <c r="BD21">
        <v>14.66</v>
      </c>
      <c r="BE21">
        <v>15.07</v>
      </c>
      <c r="BF21">
        <v>15.12</v>
      </c>
      <c r="BG21">
        <v>14.81</v>
      </c>
      <c r="BH21">
        <v>14.71</v>
      </c>
      <c r="BI21">
        <v>14</v>
      </c>
      <c r="BJ21">
        <v>14.72</v>
      </c>
      <c r="BK21">
        <v>14.17</v>
      </c>
    </row>
    <row r="23" spans="1:63" x14ac:dyDescent="0.3">
      <c r="A23" t="s">
        <v>51</v>
      </c>
    </row>
    <row r="24" spans="1:63" x14ac:dyDescent="0.3">
      <c r="A24" t="s">
        <v>46</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c r="AQ24">
        <v>100</v>
      </c>
      <c r="AR24">
        <v>100</v>
      </c>
      <c r="AS24">
        <v>100</v>
      </c>
      <c r="AT24">
        <v>100</v>
      </c>
      <c r="AU24">
        <v>100</v>
      </c>
      <c r="AV24">
        <v>100</v>
      </c>
      <c r="AW24">
        <v>100</v>
      </c>
      <c r="AX24">
        <v>100</v>
      </c>
      <c r="AY24">
        <v>100</v>
      </c>
      <c r="AZ24">
        <v>100</v>
      </c>
      <c r="BA24">
        <v>100</v>
      </c>
      <c r="BB24">
        <v>100</v>
      </c>
      <c r="BC24">
        <v>100</v>
      </c>
      <c r="BD24">
        <v>100</v>
      </c>
      <c r="BE24">
        <v>100</v>
      </c>
      <c r="BF24">
        <v>100</v>
      </c>
      <c r="BG24">
        <v>100</v>
      </c>
      <c r="BH24">
        <v>100</v>
      </c>
      <c r="BI24">
        <v>100</v>
      </c>
      <c r="BJ24">
        <v>100</v>
      </c>
      <c r="BK24">
        <v>100</v>
      </c>
    </row>
    <row r="25" spans="1:63" x14ac:dyDescent="0.3">
      <c r="A25" t="s">
        <v>47</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c r="AJ25">
        <v>75.83</v>
      </c>
      <c r="AK25">
        <v>72.27</v>
      </c>
      <c r="AL25">
        <v>70.599999999999994</v>
      </c>
      <c r="AM25">
        <v>69.33</v>
      </c>
      <c r="AN25">
        <v>71.61</v>
      </c>
      <c r="AO25">
        <v>72.739999999999995</v>
      </c>
      <c r="AP25">
        <v>74.180000000000007</v>
      </c>
      <c r="AQ25">
        <v>75.11</v>
      </c>
      <c r="AR25">
        <v>78.239999999999995</v>
      </c>
      <c r="AS25">
        <v>79.25</v>
      </c>
      <c r="AT25">
        <v>79.040000000000006</v>
      </c>
      <c r="AU25">
        <v>79.39</v>
      </c>
      <c r="AV25">
        <v>83.16</v>
      </c>
      <c r="AW25">
        <v>81.849999999999994</v>
      </c>
      <c r="AX25">
        <v>83.15</v>
      </c>
      <c r="AY25">
        <v>81.58</v>
      </c>
      <c r="AZ25">
        <v>82</v>
      </c>
      <c r="BA25">
        <v>80.930000000000007</v>
      </c>
      <c r="BB25">
        <v>80.19</v>
      </c>
      <c r="BC25">
        <v>80.400000000000006</v>
      </c>
      <c r="BD25">
        <v>80.22</v>
      </c>
      <c r="BE25">
        <v>80.8</v>
      </c>
      <c r="BF25">
        <v>79.930000000000007</v>
      </c>
      <c r="BG25">
        <v>80.400000000000006</v>
      </c>
      <c r="BH25">
        <v>82.46</v>
      </c>
      <c r="BI25">
        <v>84.23</v>
      </c>
      <c r="BJ25">
        <v>82.71</v>
      </c>
      <c r="BK25">
        <v>81.16</v>
      </c>
    </row>
    <row r="26" spans="1:63" x14ac:dyDescent="0.3">
      <c r="A26" t="s">
        <v>48</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c r="AQ26">
        <v>1.72</v>
      </c>
      <c r="AR26">
        <v>3.03</v>
      </c>
      <c r="AS26">
        <v>2</v>
      </c>
      <c r="AT26">
        <v>2.87</v>
      </c>
      <c r="AU26">
        <v>2.46</v>
      </c>
      <c r="AV26">
        <v>1.92</v>
      </c>
      <c r="AW26">
        <v>1.85</v>
      </c>
      <c r="AX26">
        <v>2.6</v>
      </c>
      <c r="AY26">
        <v>1.69</v>
      </c>
      <c r="AZ26">
        <v>1.68</v>
      </c>
      <c r="BA26">
        <v>2.76</v>
      </c>
      <c r="BB26">
        <v>2.7</v>
      </c>
      <c r="BC26">
        <v>2.31</v>
      </c>
      <c r="BD26">
        <v>2.52</v>
      </c>
      <c r="BE26">
        <v>3.6</v>
      </c>
      <c r="BF26">
        <v>4.33</v>
      </c>
      <c r="BG26">
        <v>2.83</v>
      </c>
      <c r="BH26">
        <v>2.34</v>
      </c>
      <c r="BI26">
        <v>2.2400000000000002</v>
      </c>
      <c r="BJ26">
        <v>2.31</v>
      </c>
      <c r="BK26">
        <v>2.09</v>
      </c>
    </row>
    <row r="27" spans="1:63" x14ac:dyDescent="0.3">
      <c r="A27" t="s">
        <v>49</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c r="AJ27">
        <v>22.27</v>
      </c>
      <c r="AK27">
        <v>25.67</v>
      </c>
      <c r="AL27">
        <v>27.67</v>
      </c>
      <c r="AM27">
        <v>28.52</v>
      </c>
      <c r="AN27">
        <v>25.74</v>
      </c>
      <c r="AO27">
        <v>24.37</v>
      </c>
      <c r="AP27">
        <v>22.8</v>
      </c>
      <c r="AQ27">
        <v>23.18</v>
      </c>
      <c r="AR27">
        <v>18.73</v>
      </c>
      <c r="AS27">
        <v>18.75</v>
      </c>
      <c r="AT27">
        <v>18.09</v>
      </c>
      <c r="AU27">
        <v>18.16</v>
      </c>
      <c r="AV27">
        <v>14.92</v>
      </c>
      <c r="AW27">
        <v>16.29</v>
      </c>
      <c r="AX27">
        <v>14.25</v>
      </c>
      <c r="AY27">
        <v>16.73</v>
      </c>
      <c r="AZ27">
        <v>16.329999999999998</v>
      </c>
      <c r="BA27">
        <v>16.309999999999999</v>
      </c>
      <c r="BB27">
        <v>17.11</v>
      </c>
      <c r="BC27">
        <v>17.29</v>
      </c>
      <c r="BD27">
        <v>17.25</v>
      </c>
      <c r="BE27">
        <v>15.6</v>
      </c>
      <c r="BF27">
        <v>15.73</v>
      </c>
      <c r="BG27">
        <v>16.77</v>
      </c>
      <c r="BH27">
        <v>15.2</v>
      </c>
      <c r="BI27">
        <v>13.53</v>
      </c>
      <c r="BJ27">
        <v>14.98</v>
      </c>
      <c r="BK27">
        <v>16.75</v>
      </c>
    </row>
    <row r="30" spans="1:63" x14ac:dyDescent="0.3">
      <c r="A30" t="s">
        <v>36</v>
      </c>
    </row>
    <row r="31" spans="1:63" x14ac:dyDescent="0.3">
      <c r="A31" t="s">
        <v>37</v>
      </c>
    </row>
    <row r="32" spans="1:63" x14ac:dyDescent="0.3">
      <c r="A32" t="s">
        <v>52</v>
      </c>
    </row>
    <row r="33" spans="1:63" x14ac:dyDescent="0.3">
      <c r="A33" t="s">
        <v>39</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53</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v>44501</v>
      </c>
      <c r="AK33" s="1">
        <v>44531</v>
      </c>
      <c r="AL33" s="1">
        <v>44562</v>
      </c>
      <c r="AM33" s="1">
        <v>44593</v>
      </c>
      <c r="AN33" s="1">
        <v>44621</v>
      </c>
      <c r="AO33" s="1">
        <v>44652</v>
      </c>
      <c r="AP33" s="1">
        <v>44682</v>
      </c>
      <c r="AQ33" s="1">
        <v>44713</v>
      </c>
      <c r="AR33" s="1">
        <v>44743</v>
      </c>
      <c r="AS33" s="1">
        <v>44774</v>
      </c>
      <c r="AT33" s="1">
        <v>44805</v>
      </c>
      <c r="AU33" s="1">
        <v>44835</v>
      </c>
      <c r="AV33" s="1">
        <v>44866</v>
      </c>
      <c r="AW33" s="1">
        <v>44896</v>
      </c>
      <c r="AX33" s="1">
        <v>44927</v>
      </c>
      <c r="AY33" s="1">
        <v>44958</v>
      </c>
      <c r="AZ33" s="1">
        <v>44986</v>
      </c>
      <c r="BA33" s="1">
        <v>45017</v>
      </c>
      <c r="BB33" s="1">
        <v>45047</v>
      </c>
      <c r="BC33" s="1">
        <v>45078</v>
      </c>
      <c r="BD33" s="1">
        <v>45108</v>
      </c>
      <c r="BE33" s="1">
        <v>45139</v>
      </c>
      <c r="BF33" s="1">
        <v>45170</v>
      </c>
      <c r="BG33" s="1">
        <v>45200</v>
      </c>
      <c r="BH33" s="1">
        <v>45231</v>
      </c>
      <c r="BI33" s="1">
        <v>45261</v>
      </c>
      <c r="BJ33" s="1">
        <v>45292</v>
      </c>
      <c r="BK33" s="1">
        <v>45323</v>
      </c>
    </row>
    <row r="34" spans="1:63" x14ac:dyDescent="0.3">
      <c r="A34" t="s">
        <v>40</v>
      </c>
    </row>
    <row r="35" spans="1:63" x14ac:dyDescent="0.3">
      <c r="A35" t="s">
        <v>41</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c r="AQ35">
        <v>100</v>
      </c>
      <c r="AR35">
        <v>100</v>
      </c>
      <c r="AS35">
        <v>100</v>
      </c>
      <c r="AT35">
        <v>100</v>
      </c>
      <c r="AU35">
        <v>100</v>
      </c>
      <c r="AV35">
        <v>100</v>
      </c>
      <c r="AW35">
        <v>100</v>
      </c>
      <c r="AX35">
        <v>100</v>
      </c>
      <c r="AY35">
        <v>100</v>
      </c>
      <c r="AZ35">
        <v>100</v>
      </c>
      <c r="BA35">
        <v>100</v>
      </c>
      <c r="BB35">
        <v>100</v>
      </c>
      <c r="BC35">
        <v>100</v>
      </c>
      <c r="BD35">
        <v>100</v>
      </c>
      <c r="BE35">
        <v>100</v>
      </c>
      <c r="BF35">
        <v>100</v>
      </c>
      <c r="BG35">
        <v>100</v>
      </c>
      <c r="BH35">
        <v>100</v>
      </c>
      <c r="BI35">
        <v>100</v>
      </c>
      <c r="BJ35">
        <v>100</v>
      </c>
      <c r="BK35">
        <v>100</v>
      </c>
    </row>
    <row r="36" spans="1:63" x14ac:dyDescent="0.3">
      <c r="A36" t="s">
        <v>42</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c r="AQ36">
        <v>73.33</v>
      </c>
      <c r="AR36">
        <v>74.81</v>
      </c>
      <c r="AS36">
        <v>76.83</v>
      </c>
      <c r="AT36">
        <v>77.209999999999994</v>
      </c>
      <c r="AU36">
        <v>78.58</v>
      </c>
      <c r="AV36">
        <v>80.31</v>
      </c>
      <c r="AW36">
        <v>81.64</v>
      </c>
      <c r="AX36">
        <v>80.17</v>
      </c>
      <c r="AY36">
        <v>80.400000000000006</v>
      </c>
      <c r="AZ36">
        <v>79.55</v>
      </c>
      <c r="BA36">
        <v>79.12</v>
      </c>
      <c r="BB36">
        <v>79.13</v>
      </c>
      <c r="BC36">
        <v>79.44</v>
      </c>
      <c r="BD36">
        <v>80.150000000000006</v>
      </c>
      <c r="BE36">
        <v>80.75</v>
      </c>
      <c r="BF36">
        <v>80.31</v>
      </c>
      <c r="BG36">
        <v>80.25</v>
      </c>
      <c r="BH36">
        <v>81.14</v>
      </c>
      <c r="BI36">
        <v>81.78</v>
      </c>
      <c r="BJ36">
        <v>80.239999999999995</v>
      </c>
      <c r="BK36">
        <v>81.069999999999993</v>
      </c>
    </row>
    <row r="37" spans="1:63" x14ac:dyDescent="0.3">
      <c r="A37" t="s">
        <v>43</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c r="AQ37">
        <v>2.61</v>
      </c>
      <c r="AR37">
        <v>2.72</v>
      </c>
      <c r="AS37">
        <v>2.4300000000000002</v>
      </c>
      <c r="AT37">
        <v>2.5099999999999998</v>
      </c>
      <c r="AU37">
        <v>2.23</v>
      </c>
      <c r="AV37">
        <v>2.09</v>
      </c>
      <c r="AW37">
        <v>2.34</v>
      </c>
      <c r="AX37">
        <v>3.25</v>
      </c>
      <c r="AY37">
        <v>3.04</v>
      </c>
      <c r="AZ37">
        <v>3.12</v>
      </c>
      <c r="BA37">
        <v>3.05</v>
      </c>
      <c r="BB37">
        <v>3.29</v>
      </c>
      <c r="BC37">
        <v>3.11</v>
      </c>
      <c r="BD37">
        <v>3.11</v>
      </c>
      <c r="BE37">
        <v>3.17</v>
      </c>
      <c r="BF37">
        <v>3.1</v>
      </c>
      <c r="BG37">
        <v>3.18</v>
      </c>
      <c r="BH37">
        <v>2.67</v>
      </c>
      <c r="BI37">
        <v>2.78</v>
      </c>
      <c r="BJ37">
        <v>3.5</v>
      </c>
      <c r="BK37">
        <v>3.2</v>
      </c>
    </row>
    <row r="38" spans="1:63" x14ac:dyDescent="0.3">
      <c r="A38" t="s">
        <v>44</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c r="AQ38">
        <v>24.06</v>
      </c>
      <c r="AR38">
        <v>22.47</v>
      </c>
      <c r="AS38">
        <v>20.74</v>
      </c>
      <c r="AT38">
        <v>20.28</v>
      </c>
      <c r="AU38">
        <v>19.190000000000001</v>
      </c>
      <c r="AV38">
        <v>17.600000000000001</v>
      </c>
      <c r="AW38">
        <v>16.02</v>
      </c>
      <c r="AX38">
        <v>16.57</v>
      </c>
      <c r="AY38">
        <v>16.559999999999999</v>
      </c>
      <c r="AZ38">
        <v>17.329999999999998</v>
      </c>
      <c r="BA38">
        <v>17.84</v>
      </c>
      <c r="BB38">
        <v>17.57</v>
      </c>
      <c r="BC38">
        <v>17.440000000000001</v>
      </c>
      <c r="BD38">
        <v>16.75</v>
      </c>
      <c r="BE38">
        <v>16.079999999999998</v>
      </c>
      <c r="BF38">
        <v>16.579999999999998</v>
      </c>
      <c r="BG38">
        <v>16.57</v>
      </c>
      <c r="BH38">
        <v>16.190000000000001</v>
      </c>
      <c r="BI38">
        <v>15.44</v>
      </c>
      <c r="BJ38">
        <v>16.25</v>
      </c>
      <c r="BK38">
        <v>15.73</v>
      </c>
    </row>
    <row r="40" spans="1:63" x14ac:dyDescent="0.3">
      <c r="A40" t="s">
        <v>45</v>
      </c>
    </row>
    <row r="41" spans="1:63" x14ac:dyDescent="0.3">
      <c r="A41" t="s">
        <v>46</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c r="AR41">
        <v>100</v>
      </c>
      <c r="AS41">
        <v>100</v>
      </c>
      <c r="AT41">
        <v>100</v>
      </c>
      <c r="AU41">
        <v>100</v>
      </c>
      <c r="AV41">
        <v>100</v>
      </c>
      <c r="AW41">
        <v>100</v>
      </c>
      <c r="AX41">
        <v>100</v>
      </c>
      <c r="AY41">
        <v>100</v>
      </c>
      <c r="AZ41">
        <v>100</v>
      </c>
      <c r="BA41">
        <v>100</v>
      </c>
      <c r="BB41">
        <v>100</v>
      </c>
      <c r="BC41">
        <v>100</v>
      </c>
      <c r="BD41">
        <v>100</v>
      </c>
      <c r="BE41">
        <v>100</v>
      </c>
      <c r="BF41">
        <v>100</v>
      </c>
      <c r="BG41">
        <v>100</v>
      </c>
      <c r="BH41">
        <v>100</v>
      </c>
      <c r="BI41">
        <v>100</v>
      </c>
      <c r="BJ41">
        <v>100</v>
      </c>
      <c r="BK41">
        <v>100</v>
      </c>
    </row>
    <row r="42" spans="1:63" x14ac:dyDescent="0.3">
      <c r="A42" t="s">
        <v>47</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c r="AJ42">
        <v>64.290000000000006</v>
      </c>
      <c r="AK42">
        <v>63.68</v>
      </c>
      <c r="AL42">
        <v>61.66</v>
      </c>
      <c r="AM42">
        <v>61.39</v>
      </c>
      <c r="AN42">
        <v>62.55</v>
      </c>
      <c r="AO42">
        <v>64.75</v>
      </c>
      <c r="AP42">
        <v>66.2</v>
      </c>
      <c r="AQ42">
        <v>69.28</v>
      </c>
      <c r="AR42">
        <v>71.11</v>
      </c>
      <c r="AS42">
        <v>73</v>
      </c>
      <c r="AT42">
        <v>74.34</v>
      </c>
      <c r="AU42">
        <v>75.599999999999994</v>
      </c>
      <c r="AV42">
        <v>76.760000000000005</v>
      </c>
      <c r="AW42">
        <v>78.819999999999993</v>
      </c>
      <c r="AX42">
        <v>76.67</v>
      </c>
      <c r="AY42">
        <v>75.959999999999994</v>
      </c>
      <c r="AZ42">
        <v>75.84</v>
      </c>
      <c r="BA42">
        <v>74.67</v>
      </c>
      <c r="BB42">
        <v>74.39</v>
      </c>
      <c r="BC42">
        <v>74.66</v>
      </c>
      <c r="BD42">
        <v>75.61</v>
      </c>
      <c r="BE42">
        <v>76.73</v>
      </c>
      <c r="BF42">
        <v>76.08</v>
      </c>
      <c r="BG42">
        <v>75.849999999999994</v>
      </c>
      <c r="BH42">
        <v>76.95</v>
      </c>
      <c r="BI42">
        <v>77.7</v>
      </c>
      <c r="BJ42">
        <v>76.55</v>
      </c>
      <c r="BK42">
        <v>76.900000000000006</v>
      </c>
    </row>
    <row r="43" spans="1:63" x14ac:dyDescent="0.3">
      <c r="A43" t="s">
        <v>48</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c r="AJ43">
        <v>4.96</v>
      </c>
      <c r="AK43">
        <v>4.8499999999999996</v>
      </c>
      <c r="AL43">
        <v>5.25</v>
      </c>
      <c r="AM43">
        <v>4.9000000000000004</v>
      </c>
      <c r="AN43">
        <v>4.84</v>
      </c>
      <c r="AO43">
        <v>4.9400000000000004</v>
      </c>
      <c r="AP43">
        <v>5.71</v>
      </c>
      <c r="AQ43">
        <v>5.85</v>
      </c>
      <c r="AR43">
        <v>6.52</v>
      </c>
      <c r="AS43">
        <v>5.3</v>
      </c>
      <c r="AT43">
        <v>6.08</v>
      </c>
      <c r="AU43">
        <v>5.61</v>
      </c>
      <c r="AV43">
        <v>6.02</v>
      </c>
      <c r="AW43">
        <v>5.55</v>
      </c>
      <c r="AX43">
        <v>6.64</v>
      </c>
      <c r="AY43">
        <v>7.73</v>
      </c>
      <c r="AZ43">
        <v>7.3</v>
      </c>
      <c r="BA43">
        <v>7.64</v>
      </c>
      <c r="BB43">
        <v>8.3800000000000008</v>
      </c>
      <c r="BC43">
        <v>8.09</v>
      </c>
      <c r="BD43">
        <v>7.1</v>
      </c>
      <c r="BE43">
        <v>7.48</v>
      </c>
      <c r="BF43">
        <v>7.96</v>
      </c>
      <c r="BG43">
        <v>7.47</v>
      </c>
      <c r="BH43">
        <v>6.36</v>
      </c>
      <c r="BI43">
        <v>6.4</v>
      </c>
      <c r="BJ43">
        <v>7.18</v>
      </c>
      <c r="BK43">
        <v>7.42</v>
      </c>
    </row>
    <row r="44" spans="1:63" x14ac:dyDescent="0.3">
      <c r="A44" t="s">
        <v>49</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c r="AJ44">
        <v>30.75</v>
      </c>
      <c r="AK44">
        <v>31.46</v>
      </c>
      <c r="AL44">
        <v>33.090000000000003</v>
      </c>
      <c r="AM44">
        <v>33.72</v>
      </c>
      <c r="AN44">
        <v>32.61</v>
      </c>
      <c r="AO44">
        <v>30.32</v>
      </c>
      <c r="AP44">
        <v>28.09</v>
      </c>
      <c r="AQ44">
        <v>24.87</v>
      </c>
      <c r="AR44">
        <v>22.37</v>
      </c>
      <c r="AS44">
        <v>21.71</v>
      </c>
      <c r="AT44">
        <v>19.579999999999998</v>
      </c>
      <c r="AU44">
        <v>18.79</v>
      </c>
      <c r="AV44">
        <v>17.22</v>
      </c>
      <c r="AW44">
        <v>15.62</v>
      </c>
      <c r="AX44">
        <v>16.690000000000001</v>
      </c>
      <c r="AY44">
        <v>16.309999999999999</v>
      </c>
      <c r="AZ44">
        <v>16.850000000000001</v>
      </c>
      <c r="BA44">
        <v>17.690000000000001</v>
      </c>
      <c r="BB44">
        <v>17.23</v>
      </c>
      <c r="BC44">
        <v>17.25</v>
      </c>
      <c r="BD44">
        <v>17.28</v>
      </c>
      <c r="BE44">
        <v>15.78</v>
      </c>
      <c r="BF44">
        <v>15.96</v>
      </c>
      <c r="BG44">
        <v>16.68</v>
      </c>
      <c r="BH44">
        <v>16.690000000000001</v>
      </c>
      <c r="BI44">
        <v>15.9</v>
      </c>
      <c r="BJ44">
        <v>16.27</v>
      </c>
      <c r="BK44">
        <v>15.68</v>
      </c>
    </row>
    <row r="46" spans="1:63" x14ac:dyDescent="0.3">
      <c r="A46" t="s">
        <v>50</v>
      </c>
    </row>
    <row r="47" spans="1:63" x14ac:dyDescent="0.3">
      <c r="A47" t="s">
        <v>46</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c r="AQ47">
        <v>100</v>
      </c>
      <c r="AR47">
        <v>100</v>
      </c>
      <c r="AS47">
        <v>100</v>
      </c>
      <c r="AT47">
        <v>100</v>
      </c>
      <c r="AU47">
        <v>100</v>
      </c>
      <c r="AV47">
        <v>100</v>
      </c>
      <c r="AW47">
        <v>100</v>
      </c>
      <c r="AX47">
        <v>100</v>
      </c>
      <c r="AY47">
        <v>100</v>
      </c>
      <c r="AZ47">
        <v>100</v>
      </c>
      <c r="BA47">
        <v>100</v>
      </c>
      <c r="BB47">
        <v>100</v>
      </c>
      <c r="BC47">
        <v>100</v>
      </c>
      <c r="BD47">
        <v>100</v>
      </c>
      <c r="BE47">
        <v>100</v>
      </c>
      <c r="BF47">
        <v>100</v>
      </c>
      <c r="BG47">
        <v>100</v>
      </c>
      <c r="BH47">
        <v>100</v>
      </c>
      <c r="BI47">
        <v>100</v>
      </c>
      <c r="BJ47">
        <v>100</v>
      </c>
      <c r="BK47">
        <v>100</v>
      </c>
    </row>
    <row r="48" spans="1:63" x14ac:dyDescent="0.3">
      <c r="A48" t="s">
        <v>47</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c r="AJ48">
        <v>66.47</v>
      </c>
      <c r="AK48">
        <v>66.88</v>
      </c>
      <c r="AL48">
        <v>64.55</v>
      </c>
      <c r="AM48">
        <v>65.239999999999995</v>
      </c>
      <c r="AN48">
        <v>65.98</v>
      </c>
      <c r="AO48">
        <v>68.760000000000005</v>
      </c>
      <c r="AP48">
        <v>70.739999999999995</v>
      </c>
      <c r="AQ48">
        <v>74.150000000000006</v>
      </c>
      <c r="AR48">
        <v>75.569999999999993</v>
      </c>
      <c r="AS48">
        <v>77.63</v>
      </c>
      <c r="AT48">
        <v>77.900000000000006</v>
      </c>
      <c r="AU48">
        <v>79.27</v>
      </c>
      <c r="AV48">
        <v>81.069999999999993</v>
      </c>
      <c r="AW48">
        <v>82.3</v>
      </c>
      <c r="AX48">
        <v>80.61</v>
      </c>
      <c r="AY48">
        <v>81.28</v>
      </c>
      <c r="AZ48">
        <v>80.180000000000007</v>
      </c>
      <c r="BA48">
        <v>79.78</v>
      </c>
      <c r="BB48">
        <v>79.959999999999994</v>
      </c>
      <c r="BC48">
        <v>80.19</v>
      </c>
      <c r="BD48">
        <v>80.92</v>
      </c>
      <c r="BE48">
        <v>81.239999999999995</v>
      </c>
      <c r="BF48">
        <v>80.989999999999995</v>
      </c>
      <c r="BG48">
        <v>80.89</v>
      </c>
      <c r="BH48">
        <v>81.89</v>
      </c>
      <c r="BI48">
        <v>82.28</v>
      </c>
      <c r="BJ48">
        <v>80.91</v>
      </c>
      <c r="BK48">
        <v>81.92</v>
      </c>
    </row>
    <row r="49" spans="1:63" x14ac:dyDescent="0.3">
      <c r="A49" t="s">
        <v>48</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c r="AJ49">
        <v>1.91</v>
      </c>
      <c r="AK49">
        <v>1.95</v>
      </c>
      <c r="AL49">
        <v>2.0699999999999998</v>
      </c>
      <c r="AM49">
        <v>1.77</v>
      </c>
      <c r="AN49">
        <v>1.99</v>
      </c>
      <c r="AO49">
        <v>1.77</v>
      </c>
      <c r="AP49">
        <v>1.77</v>
      </c>
      <c r="AQ49">
        <v>1.84</v>
      </c>
      <c r="AR49">
        <v>1.78</v>
      </c>
      <c r="AS49">
        <v>1.67</v>
      </c>
      <c r="AT49">
        <v>1.62</v>
      </c>
      <c r="AU49">
        <v>1.29</v>
      </c>
      <c r="AV49">
        <v>1.0900000000000001</v>
      </c>
      <c r="AW49">
        <v>1.56</v>
      </c>
      <c r="AX49">
        <v>2.36</v>
      </c>
      <c r="AY49">
        <v>1.83</v>
      </c>
      <c r="AZ49">
        <v>2.08</v>
      </c>
      <c r="BA49">
        <v>1.97</v>
      </c>
      <c r="BB49">
        <v>2.13</v>
      </c>
      <c r="BC49">
        <v>2.0699999999999998</v>
      </c>
      <c r="BD49">
        <v>2.17</v>
      </c>
      <c r="BE49">
        <v>2.25</v>
      </c>
      <c r="BF49">
        <v>1.97</v>
      </c>
      <c r="BG49">
        <v>2.1800000000000002</v>
      </c>
      <c r="BH49">
        <v>1.76</v>
      </c>
      <c r="BI49">
        <v>2</v>
      </c>
      <c r="BJ49">
        <v>2.57</v>
      </c>
      <c r="BK49">
        <v>2.19</v>
      </c>
    </row>
    <row r="50" spans="1:63" x14ac:dyDescent="0.3">
      <c r="A50" t="s">
        <v>49</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c r="AQ50">
        <v>24.01</v>
      </c>
      <c r="AR50">
        <v>22.65</v>
      </c>
      <c r="AS50">
        <v>20.7</v>
      </c>
      <c r="AT50">
        <v>20.48</v>
      </c>
      <c r="AU50">
        <v>19.440000000000001</v>
      </c>
      <c r="AV50">
        <v>17.84</v>
      </c>
      <c r="AW50">
        <v>16.14</v>
      </c>
      <c r="AX50">
        <v>17.03</v>
      </c>
      <c r="AY50">
        <v>16.89</v>
      </c>
      <c r="AZ50">
        <v>17.739999999999998</v>
      </c>
      <c r="BA50">
        <v>18.239999999999998</v>
      </c>
      <c r="BB50">
        <v>17.91</v>
      </c>
      <c r="BC50">
        <v>17.75</v>
      </c>
      <c r="BD50">
        <v>16.91</v>
      </c>
      <c r="BE50">
        <v>16.510000000000002</v>
      </c>
      <c r="BF50">
        <v>17.04</v>
      </c>
      <c r="BG50">
        <v>16.93</v>
      </c>
      <c r="BH50">
        <v>16.34</v>
      </c>
      <c r="BI50">
        <v>15.72</v>
      </c>
      <c r="BJ50">
        <v>16.52</v>
      </c>
      <c r="BK50">
        <v>15.89</v>
      </c>
    </row>
    <row r="52" spans="1:63" x14ac:dyDescent="0.3">
      <c r="A52" t="s">
        <v>51</v>
      </c>
    </row>
    <row r="53" spans="1:63" x14ac:dyDescent="0.3">
      <c r="A53" t="s">
        <v>46</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c r="AQ53">
        <v>100</v>
      </c>
      <c r="AR53">
        <v>100</v>
      </c>
      <c r="AS53">
        <v>100</v>
      </c>
      <c r="AT53">
        <v>100</v>
      </c>
      <c r="AU53">
        <v>100</v>
      </c>
      <c r="AV53">
        <v>100</v>
      </c>
      <c r="AW53">
        <v>100</v>
      </c>
      <c r="AX53">
        <v>100</v>
      </c>
      <c r="AY53">
        <v>100</v>
      </c>
      <c r="AZ53">
        <v>100</v>
      </c>
      <c r="BA53">
        <v>100</v>
      </c>
      <c r="BB53">
        <v>100</v>
      </c>
      <c r="BC53">
        <v>100</v>
      </c>
      <c r="BD53">
        <v>100</v>
      </c>
      <c r="BE53">
        <v>100</v>
      </c>
      <c r="BF53">
        <v>100</v>
      </c>
      <c r="BG53">
        <v>100</v>
      </c>
      <c r="BH53">
        <v>100</v>
      </c>
      <c r="BI53">
        <v>100</v>
      </c>
      <c r="BJ53">
        <v>100</v>
      </c>
      <c r="BK53">
        <v>100</v>
      </c>
    </row>
    <row r="54" spans="1:63" x14ac:dyDescent="0.3">
      <c r="A54" t="s">
        <v>47</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c r="AJ54">
        <v>68.150000000000006</v>
      </c>
      <c r="AK54">
        <v>68.59</v>
      </c>
      <c r="AL54">
        <v>66.44</v>
      </c>
      <c r="AM54">
        <v>66.67</v>
      </c>
      <c r="AN54">
        <v>68.150000000000006</v>
      </c>
      <c r="AO54">
        <v>70.42</v>
      </c>
      <c r="AP54">
        <v>71.22</v>
      </c>
      <c r="AQ54">
        <v>74.510000000000005</v>
      </c>
      <c r="AR54">
        <v>75.709999999999994</v>
      </c>
      <c r="AS54">
        <v>77.33</v>
      </c>
      <c r="AT54">
        <v>77.11</v>
      </c>
      <c r="AU54">
        <v>78.989999999999995</v>
      </c>
      <c r="AV54">
        <v>80.89</v>
      </c>
      <c r="AW54">
        <v>81.72</v>
      </c>
      <c r="AX54">
        <v>82.79</v>
      </c>
      <c r="AY54">
        <v>82.12</v>
      </c>
      <c r="AZ54">
        <v>81.55</v>
      </c>
      <c r="BA54">
        <v>81.680000000000007</v>
      </c>
      <c r="BB54">
        <v>81.180000000000007</v>
      </c>
      <c r="BC54">
        <v>81.709999999999994</v>
      </c>
      <c r="BD54">
        <v>81.44</v>
      </c>
      <c r="BE54">
        <v>83.07</v>
      </c>
      <c r="BF54">
        <v>82.15</v>
      </c>
      <c r="BG54">
        <v>82.99</v>
      </c>
      <c r="BH54">
        <v>82.8</v>
      </c>
      <c r="BI54">
        <v>84.45</v>
      </c>
      <c r="BJ54">
        <v>81.72</v>
      </c>
      <c r="BK54">
        <v>82.09</v>
      </c>
    </row>
    <row r="55" spans="1:63" x14ac:dyDescent="0.3">
      <c r="A55" t="s">
        <v>48</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c r="AJ55">
        <v>2.14</v>
      </c>
      <c r="AK55">
        <v>1.74</v>
      </c>
      <c r="AL55">
        <v>2.09</v>
      </c>
      <c r="AM55">
        <v>2.09</v>
      </c>
      <c r="AN55">
        <v>2.11</v>
      </c>
      <c r="AO55">
        <v>2.0499999999999998</v>
      </c>
      <c r="AP55">
        <v>2.71</v>
      </c>
      <c r="AQ55">
        <v>2.44</v>
      </c>
      <c r="AR55">
        <v>2.83</v>
      </c>
      <c r="AS55">
        <v>3.13</v>
      </c>
      <c r="AT55">
        <v>2.82</v>
      </c>
      <c r="AU55">
        <v>2.83</v>
      </c>
      <c r="AV55">
        <v>2.42</v>
      </c>
      <c r="AW55">
        <v>2.37</v>
      </c>
      <c r="AX55">
        <v>3.66</v>
      </c>
      <c r="AY55">
        <v>2.96</v>
      </c>
      <c r="AZ55">
        <v>2.98</v>
      </c>
      <c r="BA55">
        <v>2.74</v>
      </c>
      <c r="BB55">
        <v>2.91</v>
      </c>
      <c r="BC55">
        <v>2.61</v>
      </c>
      <c r="BD55">
        <v>3.63</v>
      </c>
      <c r="BE55">
        <v>3.17</v>
      </c>
      <c r="BF55">
        <v>3.3</v>
      </c>
      <c r="BG55">
        <v>3</v>
      </c>
      <c r="BH55">
        <v>2.73</v>
      </c>
      <c r="BI55">
        <v>2.2599999999999998</v>
      </c>
      <c r="BJ55">
        <v>3.79</v>
      </c>
      <c r="BK55">
        <v>3.15</v>
      </c>
    </row>
    <row r="56" spans="1:63" x14ac:dyDescent="0.3">
      <c r="A56" t="s">
        <v>49</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c r="AJ56">
        <v>29.71</v>
      </c>
      <c r="AK56">
        <v>29.67</v>
      </c>
      <c r="AL56">
        <v>31.47</v>
      </c>
      <c r="AM56">
        <v>31.24</v>
      </c>
      <c r="AN56">
        <v>29.74</v>
      </c>
      <c r="AO56">
        <v>27.53</v>
      </c>
      <c r="AP56">
        <v>26.07</v>
      </c>
      <c r="AQ56">
        <v>23.05</v>
      </c>
      <c r="AR56">
        <v>21.47</v>
      </c>
      <c r="AS56">
        <v>19.54</v>
      </c>
      <c r="AT56">
        <v>20.07</v>
      </c>
      <c r="AU56">
        <v>18.190000000000001</v>
      </c>
      <c r="AV56">
        <v>16.68</v>
      </c>
      <c r="AW56">
        <v>15.91</v>
      </c>
      <c r="AX56">
        <v>13.55</v>
      </c>
      <c r="AY56">
        <v>14.92</v>
      </c>
      <c r="AZ56">
        <v>15.47</v>
      </c>
      <c r="BA56">
        <v>15.58</v>
      </c>
      <c r="BB56">
        <v>15.92</v>
      </c>
      <c r="BC56">
        <v>15.68</v>
      </c>
      <c r="BD56">
        <v>14.93</v>
      </c>
      <c r="BE56">
        <v>13.75</v>
      </c>
      <c r="BF56">
        <v>14.55</v>
      </c>
      <c r="BG56">
        <v>14</v>
      </c>
      <c r="BH56">
        <v>14.47</v>
      </c>
      <c r="BI56">
        <v>13.3</v>
      </c>
      <c r="BJ56">
        <v>14.49</v>
      </c>
      <c r="BK56">
        <v>14.76</v>
      </c>
    </row>
    <row r="59" spans="1:63" x14ac:dyDescent="0.3">
      <c r="A59" t="s">
        <v>36</v>
      </c>
    </row>
    <row r="60" spans="1:63" x14ac:dyDescent="0.3">
      <c r="A60" t="s">
        <v>37</v>
      </c>
    </row>
    <row r="61" spans="1:63" x14ac:dyDescent="0.3">
      <c r="A61" t="s">
        <v>54</v>
      </c>
    </row>
    <row r="62" spans="1:63" x14ac:dyDescent="0.3">
      <c r="A62" t="s">
        <v>39</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53</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v>44501</v>
      </c>
      <c r="AK62" s="1">
        <v>44531</v>
      </c>
      <c r="AL62" s="1">
        <v>44562</v>
      </c>
      <c r="AM62" s="1">
        <v>44593</v>
      </c>
      <c r="AN62" s="1">
        <v>44621</v>
      </c>
      <c r="AO62" s="1">
        <v>44652</v>
      </c>
      <c r="AP62" s="1">
        <v>44682</v>
      </c>
      <c r="AQ62" s="1">
        <v>44713</v>
      </c>
      <c r="AR62" s="1">
        <v>44743</v>
      </c>
      <c r="AS62" s="1">
        <v>44774</v>
      </c>
      <c r="AT62" s="1">
        <v>44805</v>
      </c>
      <c r="AU62" s="1">
        <v>44835</v>
      </c>
      <c r="AV62" s="1">
        <v>44866</v>
      </c>
      <c r="AW62" s="1">
        <v>44896</v>
      </c>
      <c r="AX62" s="1">
        <v>44927</v>
      </c>
      <c r="AY62" s="1">
        <v>44958</v>
      </c>
      <c r="AZ62" s="1">
        <v>44986</v>
      </c>
      <c r="BA62" s="1">
        <v>45017</v>
      </c>
      <c r="BB62" s="1">
        <v>45047</v>
      </c>
      <c r="BC62" s="1">
        <v>45078</v>
      </c>
      <c r="BD62" s="1">
        <v>45108</v>
      </c>
      <c r="BE62" s="1">
        <v>45139</v>
      </c>
      <c r="BF62" s="1">
        <v>45170</v>
      </c>
      <c r="BG62" s="1">
        <v>45200</v>
      </c>
      <c r="BH62" s="1">
        <v>45231</v>
      </c>
      <c r="BI62" s="1">
        <v>45261</v>
      </c>
      <c r="BJ62" s="1">
        <v>45292</v>
      </c>
      <c r="BK62" s="1">
        <v>45323</v>
      </c>
    </row>
    <row r="63" spans="1:63" x14ac:dyDescent="0.3">
      <c r="A63" t="s">
        <v>40</v>
      </c>
    </row>
    <row r="64" spans="1:63" x14ac:dyDescent="0.3">
      <c r="A64" t="s">
        <v>41</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c r="AQ64">
        <v>100</v>
      </c>
      <c r="AR64">
        <v>100</v>
      </c>
      <c r="AS64">
        <v>100</v>
      </c>
      <c r="AT64">
        <v>100</v>
      </c>
      <c r="AU64">
        <v>100</v>
      </c>
      <c r="AV64">
        <v>100</v>
      </c>
      <c r="AW64">
        <v>100</v>
      </c>
      <c r="AX64">
        <v>100</v>
      </c>
      <c r="AY64">
        <v>100</v>
      </c>
      <c r="AZ64">
        <v>100</v>
      </c>
      <c r="BA64">
        <v>100</v>
      </c>
      <c r="BB64">
        <v>100</v>
      </c>
      <c r="BC64">
        <v>100</v>
      </c>
      <c r="BD64">
        <v>100</v>
      </c>
      <c r="BE64">
        <v>100</v>
      </c>
      <c r="BF64">
        <v>100</v>
      </c>
      <c r="BG64">
        <v>100</v>
      </c>
      <c r="BH64">
        <v>100</v>
      </c>
      <c r="BI64">
        <v>100</v>
      </c>
      <c r="BJ64">
        <v>100</v>
      </c>
      <c r="BK64">
        <v>100</v>
      </c>
    </row>
    <row r="65" spans="1:63" x14ac:dyDescent="0.3">
      <c r="A65" t="s">
        <v>42</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c r="AJ65">
        <v>69.31</v>
      </c>
      <c r="AK65">
        <v>69.78</v>
      </c>
      <c r="AL65">
        <v>65.81</v>
      </c>
      <c r="AM65">
        <v>65.430000000000007</v>
      </c>
      <c r="AN65">
        <v>69.180000000000007</v>
      </c>
      <c r="AO65">
        <v>69.09</v>
      </c>
      <c r="AP65">
        <v>70.73</v>
      </c>
      <c r="AQ65">
        <v>73.66</v>
      </c>
      <c r="AR65">
        <v>74.41</v>
      </c>
      <c r="AS65">
        <v>76.27</v>
      </c>
      <c r="AT65">
        <v>74.59</v>
      </c>
      <c r="AU65">
        <v>77.260000000000005</v>
      </c>
      <c r="AV65">
        <v>78.709999999999994</v>
      </c>
      <c r="AW65">
        <v>80.59</v>
      </c>
      <c r="AX65">
        <v>80.89</v>
      </c>
      <c r="AY65">
        <v>79.56</v>
      </c>
      <c r="AZ65">
        <v>78.53</v>
      </c>
      <c r="BA65">
        <v>79.97</v>
      </c>
      <c r="BB65">
        <v>79.569999999999993</v>
      </c>
      <c r="BC65">
        <v>79.040000000000006</v>
      </c>
      <c r="BD65">
        <v>79.819999999999993</v>
      </c>
      <c r="BE65">
        <v>79.52</v>
      </c>
      <c r="BF65">
        <v>77.98</v>
      </c>
      <c r="BG65">
        <v>80.19</v>
      </c>
      <c r="BH65">
        <v>80.510000000000005</v>
      </c>
      <c r="BI65">
        <v>81.709999999999994</v>
      </c>
      <c r="BJ65">
        <v>78.56</v>
      </c>
      <c r="BK65">
        <v>79</v>
      </c>
    </row>
    <row r="66" spans="1:63" x14ac:dyDescent="0.3">
      <c r="A66" t="s">
        <v>43</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c r="AJ66">
        <v>4.0599999999999996</v>
      </c>
      <c r="AK66">
        <v>3.35</v>
      </c>
      <c r="AL66">
        <v>4.3499999999999996</v>
      </c>
      <c r="AM66">
        <v>5.09</v>
      </c>
      <c r="AN66">
        <v>4.25</v>
      </c>
      <c r="AO66">
        <v>3.74</v>
      </c>
      <c r="AP66">
        <v>5.45</v>
      </c>
      <c r="AQ66">
        <v>5.41</v>
      </c>
      <c r="AR66">
        <v>6.05</v>
      </c>
      <c r="AS66">
        <v>6.52</v>
      </c>
      <c r="AT66">
        <v>6.78</v>
      </c>
      <c r="AU66">
        <v>6.15</v>
      </c>
      <c r="AV66">
        <v>6.35</v>
      </c>
      <c r="AW66">
        <v>4.42</v>
      </c>
      <c r="AX66">
        <v>5.35</v>
      </c>
      <c r="AY66">
        <v>5.64</v>
      </c>
      <c r="AZ66">
        <v>6.44</v>
      </c>
      <c r="BA66">
        <v>5.79</v>
      </c>
      <c r="BB66">
        <v>5.91</v>
      </c>
      <c r="BC66">
        <v>5.4</v>
      </c>
      <c r="BD66">
        <v>6.14</v>
      </c>
      <c r="BE66">
        <v>6.53</v>
      </c>
      <c r="BF66">
        <v>6.45</v>
      </c>
      <c r="BG66">
        <v>4.8600000000000003</v>
      </c>
      <c r="BH66">
        <v>4.75</v>
      </c>
      <c r="BI66">
        <v>4.3099999999999996</v>
      </c>
      <c r="BJ66">
        <v>6.9</v>
      </c>
      <c r="BK66">
        <v>6.64</v>
      </c>
    </row>
    <row r="67" spans="1:63" x14ac:dyDescent="0.3">
      <c r="A67" t="s">
        <v>44</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c r="AJ67">
        <v>26.63</v>
      </c>
      <c r="AK67">
        <v>26.87</v>
      </c>
      <c r="AL67">
        <v>29.83</v>
      </c>
      <c r="AM67">
        <v>29.48</v>
      </c>
      <c r="AN67">
        <v>26.57</v>
      </c>
      <c r="AO67">
        <v>27.17</v>
      </c>
      <c r="AP67">
        <v>23.82</v>
      </c>
      <c r="AQ67">
        <v>20.93</v>
      </c>
      <c r="AR67">
        <v>19.54</v>
      </c>
      <c r="AS67">
        <v>17.21</v>
      </c>
      <c r="AT67">
        <v>18.63</v>
      </c>
      <c r="AU67">
        <v>16.59</v>
      </c>
      <c r="AV67">
        <v>14.94</v>
      </c>
      <c r="AW67">
        <v>14.99</v>
      </c>
      <c r="AX67">
        <v>13.75</v>
      </c>
      <c r="AY67">
        <v>14.8</v>
      </c>
      <c r="AZ67">
        <v>15.03</v>
      </c>
      <c r="BA67">
        <v>14.24</v>
      </c>
      <c r="BB67">
        <v>14.52</v>
      </c>
      <c r="BC67">
        <v>15.55</v>
      </c>
      <c r="BD67">
        <v>14.04</v>
      </c>
      <c r="BE67">
        <v>13.95</v>
      </c>
      <c r="BF67">
        <v>15.57</v>
      </c>
      <c r="BG67">
        <v>14.96</v>
      </c>
      <c r="BH67">
        <v>14.74</v>
      </c>
      <c r="BI67">
        <v>13.98</v>
      </c>
      <c r="BJ67">
        <v>14.55</v>
      </c>
      <c r="BK67">
        <v>14.36</v>
      </c>
    </row>
    <row r="69" spans="1:63" x14ac:dyDescent="0.3">
      <c r="A69" t="s">
        <v>45</v>
      </c>
    </row>
    <row r="70" spans="1:63" x14ac:dyDescent="0.3">
      <c r="A70" t="s">
        <v>46</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c r="AQ70">
        <v>100</v>
      </c>
      <c r="AR70">
        <v>100</v>
      </c>
      <c r="AS70">
        <v>100</v>
      </c>
      <c r="AT70">
        <v>100</v>
      </c>
      <c r="AU70">
        <v>100</v>
      </c>
      <c r="AV70">
        <v>100</v>
      </c>
      <c r="AW70">
        <v>100</v>
      </c>
      <c r="AX70">
        <v>100</v>
      </c>
      <c r="AY70">
        <v>100</v>
      </c>
      <c r="AZ70">
        <v>100</v>
      </c>
      <c r="BA70">
        <v>100</v>
      </c>
      <c r="BB70">
        <v>100</v>
      </c>
      <c r="BC70">
        <v>100</v>
      </c>
      <c r="BD70">
        <v>100</v>
      </c>
      <c r="BE70">
        <v>100</v>
      </c>
      <c r="BF70">
        <v>100</v>
      </c>
      <c r="BG70">
        <v>100</v>
      </c>
      <c r="BH70">
        <v>100</v>
      </c>
      <c r="BI70">
        <v>100</v>
      </c>
      <c r="BJ70">
        <v>100</v>
      </c>
      <c r="BK70">
        <v>100</v>
      </c>
    </row>
    <row r="71" spans="1:63" x14ac:dyDescent="0.3">
      <c r="A71" t="s">
        <v>47</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c r="AJ71">
        <v>59.7</v>
      </c>
      <c r="AK71">
        <v>60.98</v>
      </c>
      <c r="AL71">
        <v>55.06</v>
      </c>
      <c r="AM71">
        <v>53.8</v>
      </c>
      <c r="AN71">
        <v>61.14</v>
      </c>
      <c r="AO71">
        <v>57.85</v>
      </c>
      <c r="AP71">
        <v>57.29</v>
      </c>
      <c r="AQ71">
        <v>63.3</v>
      </c>
      <c r="AR71">
        <v>61.52</v>
      </c>
      <c r="AS71">
        <v>62.26</v>
      </c>
      <c r="AT71">
        <v>59.43</v>
      </c>
      <c r="AU71">
        <v>64.78</v>
      </c>
      <c r="AV71">
        <v>67.78</v>
      </c>
      <c r="AW71">
        <v>70.61</v>
      </c>
      <c r="AX71">
        <v>70.05</v>
      </c>
      <c r="AY71">
        <v>67.08</v>
      </c>
      <c r="AZ71">
        <v>67.790000000000006</v>
      </c>
      <c r="BA71">
        <v>69.930000000000007</v>
      </c>
      <c r="BB71">
        <v>68.3</v>
      </c>
      <c r="BC71">
        <v>67.45</v>
      </c>
      <c r="BD71">
        <v>69.900000000000006</v>
      </c>
      <c r="BE71">
        <v>68.98</v>
      </c>
      <c r="BF71">
        <v>65.73</v>
      </c>
      <c r="BG71">
        <v>68.180000000000007</v>
      </c>
      <c r="BH71">
        <v>70.37</v>
      </c>
      <c r="BI71">
        <v>73.11</v>
      </c>
      <c r="BJ71">
        <v>65.98</v>
      </c>
      <c r="BK71">
        <v>67.38</v>
      </c>
    </row>
    <row r="72" spans="1:63" x14ac:dyDescent="0.3">
      <c r="A72" t="s">
        <v>48</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c r="AJ72">
        <v>13.69</v>
      </c>
      <c r="AK72">
        <v>12.84</v>
      </c>
      <c r="AL72">
        <v>15.12</v>
      </c>
      <c r="AM72">
        <v>16.7</v>
      </c>
      <c r="AN72">
        <v>12.36</v>
      </c>
      <c r="AO72">
        <v>12.16</v>
      </c>
      <c r="AP72">
        <v>16.66</v>
      </c>
      <c r="AQ72">
        <v>14.28</v>
      </c>
      <c r="AR72">
        <v>18.47</v>
      </c>
      <c r="AS72">
        <v>20.59</v>
      </c>
      <c r="AT72">
        <v>20.98</v>
      </c>
      <c r="AU72">
        <v>18.07</v>
      </c>
      <c r="AV72">
        <v>19.52</v>
      </c>
      <c r="AW72">
        <v>12.55</v>
      </c>
      <c r="AX72">
        <v>16.03</v>
      </c>
      <c r="AY72">
        <v>16.12</v>
      </c>
      <c r="AZ72">
        <v>16.86</v>
      </c>
      <c r="BA72">
        <v>15.93</v>
      </c>
      <c r="BB72">
        <v>17.48</v>
      </c>
      <c r="BC72">
        <v>16.690000000000001</v>
      </c>
      <c r="BD72">
        <v>16.329999999999998</v>
      </c>
      <c r="BE72">
        <v>17.100000000000001</v>
      </c>
      <c r="BF72">
        <v>18.47</v>
      </c>
      <c r="BG72">
        <v>15.7</v>
      </c>
      <c r="BH72">
        <v>13.54</v>
      </c>
      <c r="BI72">
        <v>11.43</v>
      </c>
      <c r="BJ72">
        <v>18.72</v>
      </c>
      <c r="BK72">
        <v>17.04</v>
      </c>
    </row>
    <row r="73" spans="1:63" x14ac:dyDescent="0.3">
      <c r="A73" t="s">
        <v>49</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c r="AJ73">
        <v>26.61</v>
      </c>
      <c r="AK73">
        <v>26.18</v>
      </c>
      <c r="AL73">
        <v>29.82</v>
      </c>
      <c r="AM73">
        <v>29.5</v>
      </c>
      <c r="AN73">
        <v>26.5</v>
      </c>
      <c r="AO73">
        <v>29.99</v>
      </c>
      <c r="AP73">
        <v>26.05</v>
      </c>
      <c r="AQ73">
        <v>22.42</v>
      </c>
      <c r="AR73">
        <v>20.010000000000002</v>
      </c>
      <c r="AS73">
        <v>17.14</v>
      </c>
      <c r="AT73">
        <v>19.59</v>
      </c>
      <c r="AU73">
        <v>17.149999999999999</v>
      </c>
      <c r="AV73">
        <v>12.7</v>
      </c>
      <c r="AW73">
        <v>16.829999999999998</v>
      </c>
      <c r="AX73">
        <v>13.92</v>
      </c>
      <c r="AY73">
        <v>16.8</v>
      </c>
      <c r="AZ73">
        <v>15.35</v>
      </c>
      <c r="BA73">
        <v>14.14</v>
      </c>
      <c r="BB73">
        <v>14.22</v>
      </c>
      <c r="BC73">
        <v>15.86</v>
      </c>
      <c r="BD73">
        <v>13.77</v>
      </c>
      <c r="BE73">
        <v>13.92</v>
      </c>
      <c r="BF73">
        <v>15.8</v>
      </c>
      <c r="BG73">
        <v>16.12</v>
      </c>
      <c r="BH73">
        <v>16.09</v>
      </c>
      <c r="BI73">
        <v>15.46</v>
      </c>
      <c r="BJ73">
        <v>15.3</v>
      </c>
      <c r="BK73">
        <v>15.58</v>
      </c>
    </row>
    <row r="75" spans="1:63" x14ac:dyDescent="0.3">
      <c r="A75" t="s">
        <v>50</v>
      </c>
    </row>
    <row r="76" spans="1:63" x14ac:dyDescent="0.3">
      <c r="A76" t="s">
        <v>46</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c r="AQ76">
        <v>100</v>
      </c>
      <c r="AR76">
        <v>100</v>
      </c>
      <c r="AS76">
        <v>100</v>
      </c>
      <c r="AT76">
        <v>100</v>
      </c>
      <c r="AU76">
        <v>100</v>
      </c>
      <c r="AV76">
        <v>100</v>
      </c>
      <c r="AW76">
        <v>100</v>
      </c>
      <c r="AX76">
        <v>100</v>
      </c>
      <c r="AY76">
        <v>100</v>
      </c>
      <c r="AZ76">
        <v>100</v>
      </c>
      <c r="BA76">
        <v>100</v>
      </c>
      <c r="BB76">
        <v>100</v>
      </c>
      <c r="BC76">
        <v>100</v>
      </c>
      <c r="BD76">
        <v>100</v>
      </c>
      <c r="BE76">
        <v>100</v>
      </c>
      <c r="BF76">
        <v>100</v>
      </c>
      <c r="BG76">
        <v>100</v>
      </c>
      <c r="BH76">
        <v>100</v>
      </c>
      <c r="BI76">
        <v>100</v>
      </c>
      <c r="BJ76">
        <v>100</v>
      </c>
      <c r="BK76">
        <v>100</v>
      </c>
    </row>
    <row r="77" spans="1:63" x14ac:dyDescent="0.3">
      <c r="A77" t="s">
        <v>47</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c r="AJ77">
        <v>71.73</v>
      </c>
      <c r="AK77">
        <v>71.430000000000007</v>
      </c>
      <c r="AL77">
        <v>67.97</v>
      </c>
      <c r="AM77">
        <v>68.86</v>
      </c>
      <c r="AN77">
        <v>71.88</v>
      </c>
      <c r="AO77">
        <v>72.48</v>
      </c>
      <c r="AP77">
        <v>74.87</v>
      </c>
      <c r="AQ77">
        <v>77.48</v>
      </c>
      <c r="AR77">
        <v>79.02</v>
      </c>
      <c r="AS77">
        <v>80.78</v>
      </c>
      <c r="AT77">
        <v>78.7</v>
      </c>
      <c r="AU77">
        <v>81.13</v>
      </c>
      <c r="AV77">
        <v>82.12</v>
      </c>
      <c r="AW77">
        <v>83.85</v>
      </c>
      <c r="AX77">
        <v>84.03</v>
      </c>
      <c r="AY77">
        <v>83.2</v>
      </c>
      <c r="AZ77">
        <v>80.88</v>
      </c>
      <c r="BA77">
        <v>83.81</v>
      </c>
      <c r="BB77">
        <v>83.13</v>
      </c>
      <c r="BC77">
        <v>82.44</v>
      </c>
      <c r="BD77">
        <v>83.63</v>
      </c>
      <c r="BE77">
        <v>83.63</v>
      </c>
      <c r="BF77">
        <v>81.86</v>
      </c>
      <c r="BG77">
        <v>83.62</v>
      </c>
      <c r="BH77">
        <v>82.64</v>
      </c>
      <c r="BI77">
        <v>84.17</v>
      </c>
      <c r="BJ77">
        <v>84.1</v>
      </c>
      <c r="BK77">
        <v>82.88</v>
      </c>
    </row>
    <row r="78" spans="1:63" x14ac:dyDescent="0.3">
      <c r="A78" t="s">
        <v>48</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c r="AJ78">
        <v>0.83</v>
      </c>
      <c r="AK78">
        <v>0.85</v>
      </c>
      <c r="AL78">
        <v>0.44</v>
      </c>
      <c r="AM78">
        <v>0.6</v>
      </c>
      <c r="AN78">
        <v>0.65</v>
      </c>
      <c r="AO78">
        <v>0.42</v>
      </c>
      <c r="AP78">
        <v>1.01</v>
      </c>
      <c r="AQ78">
        <v>1.61</v>
      </c>
      <c r="AR78">
        <v>1.64</v>
      </c>
      <c r="AS78">
        <v>1.81</v>
      </c>
      <c r="AT78">
        <v>2.3199999999999998</v>
      </c>
      <c r="AU78">
        <v>2.21</v>
      </c>
      <c r="AV78">
        <v>1.3</v>
      </c>
      <c r="AW78">
        <v>1.25</v>
      </c>
      <c r="AX78">
        <v>1.86</v>
      </c>
      <c r="AY78">
        <v>1.99</v>
      </c>
      <c r="AZ78">
        <v>3.69</v>
      </c>
      <c r="BA78">
        <v>2</v>
      </c>
      <c r="BB78">
        <v>1.9</v>
      </c>
      <c r="BC78">
        <v>1.53</v>
      </c>
      <c r="BD78">
        <v>2.54</v>
      </c>
      <c r="BE78">
        <v>1.93</v>
      </c>
      <c r="BF78">
        <v>1.95</v>
      </c>
      <c r="BG78">
        <v>1.59</v>
      </c>
      <c r="BH78">
        <v>1.68</v>
      </c>
      <c r="BI78">
        <v>1.83</v>
      </c>
      <c r="BJ78">
        <v>1.52</v>
      </c>
      <c r="BK78">
        <v>2.39</v>
      </c>
    </row>
    <row r="79" spans="1:63" x14ac:dyDescent="0.3">
      <c r="A79" t="s">
        <v>49</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c r="AJ79">
        <v>27.43</v>
      </c>
      <c r="AK79">
        <v>27.71</v>
      </c>
      <c r="AL79">
        <v>31.59</v>
      </c>
      <c r="AM79">
        <v>30.54</v>
      </c>
      <c r="AN79">
        <v>27.47</v>
      </c>
      <c r="AO79">
        <v>27.1</v>
      </c>
      <c r="AP79">
        <v>24.12</v>
      </c>
      <c r="AQ79">
        <v>20.92</v>
      </c>
      <c r="AR79">
        <v>19.350000000000001</v>
      </c>
      <c r="AS79">
        <v>17.41</v>
      </c>
      <c r="AT79">
        <v>18.98</v>
      </c>
      <c r="AU79">
        <v>16.66</v>
      </c>
      <c r="AV79">
        <v>16.579999999999998</v>
      </c>
      <c r="AW79">
        <v>14.89</v>
      </c>
      <c r="AX79">
        <v>14.11</v>
      </c>
      <c r="AY79">
        <v>14.81</v>
      </c>
      <c r="AZ79">
        <v>15.43</v>
      </c>
      <c r="BA79">
        <v>14.18</v>
      </c>
      <c r="BB79">
        <v>14.97</v>
      </c>
      <c r="BC79">
        <v>16.03</v>
      </c>
      <c r="BD79">
        <v>13.83</v>
      </c>
      <c r="BE79">
        <v>14.44</v>
      </c>
      <c r="BF79">
        <v>16.190000000000001</v>
      </c>
      <c r="BG79">
        <v>14.79</v>
      </c>
      <c r="BH79">
        <v>15.67</v>
      </c>
      <c r="BI79">
        <v>14.01</v>
      </c>
      <c r="BJ79">
        <v>14.37</v>
      </c>
      <c r="BK79">
        <v>14.74</v>
      </c>
    </row>
    <row r="81" spans="1:63" x14ac:dyDescent="0.3">
      <c r="A81" t="s">
        <v>51</v>
      </c>
    </row>
    <row r="82" spans="1:63" x14ac:dyDescent="0.3">
      <c r="A82" t="s">
        <v>46</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c r="AQ82">
        <v>100</v>
      </c>
      <c r="AR82">
        <v>100</v>
      </c>
      <c r="AS82">
        <v>100</v>
      </c>
      <c r="AT82">
        <v>100</v>
      </c>
      <c r="AU82">
        <v>100</v>
      </c>
      <c r="AV82">
        <v>100</v>
      </c>
      <c r="AW82">
        <v>100</v>
      </c>
      <c r="AX82">
        <v>100</v>
      </c>
      <c r="AY82">
        <v>100</v>
      </c>
      <c r="AZ82">
        <v>100</v>
      </c>
      <c r="BA82">
        <v>100</v>
      </c>
      <c r="BB82">
        <v>100</v>
      </c>
      <c r="BC82">
        <v>100</v>
      </c>
      <c r="BD82">
        <v>100</v>
      </c>
      <c r="BE82">
        <v>100</v>
      </c>
      <c r="BF82">
        <v>100</v>
      </c>
      <c r="BG82">
        <v>100</v>
      </c>
      <c r="BH82">
        <v>100</v>
      </c>
      <c r="BI82">
        <v>100</v>
      </c>
      <c r="BJ82">
        <v>100</v>
      </c>
      <c r="BK82">
        <v>100</v>
      </c>
    </row>
    <row r="83" spans="1:63" x14ac:dyDescent="0.3">
      <c r="A83" t="s">
        <v>47</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c r="AJ83">
        <v>70.81</v>
      </c>
      <c r="AK83">
        <v>72.09</v>
      </c>
      <c r="AL83">
        <v>72.56</v>
      </c>
      <c r="AM83">
        <v>70.180000000000007</v>
      </c>
      <c r="AN83">
        <v>71.81</v>
      </c>
      <c r="AO83">
        <v>72.11</v>
      </c>
      <c r="AP83">
        <v>73.150000000000006</v>
      </c>
      <c r="AQ83">
        <v>73.86</v>
      </c>
      <c r="AR83">
        <v>72.66</v>
      </c>
      <c r="AS83">
        <v>78.63</v>
      </c>
      <c r="AT83">
        <v>78.790000000000006</v>
      </c>
      <c r="AU83">
        <v>78.28</v>
      </c>
      <c r="AV83">
        <v>80.680000000000007</v>
      </c>
      <c r="AW83">
        <v>78.89</v>
      </c>
      <c r="AX83">
        <v>81.59</v>
      </c>
      <c r="AY83">
        <v>80.44</v>
      </c>
      <c r="AZ83">
        <v>80.650000000000006</v>
      </c>
      <c r="BA83">
        <v>76.69</v>
      </c>
      <c r="BB83">
        <v>80.58</v>
      </c>
      <c r="BC83">
        <v>83.26</v>
      </c>
      <c r="BD83">
        <v>79.650000000000006</v>
      </c>
      <c r="BE83">
        <v>82.47</v>
      </c>
      <c r="BF83">
        <v>82.17</v>
      </c>
      <c r="BG83">
        <v>79.92</v>
      </c>
      <c r="BH83">
        <v>83.27</v>
      </c>
      <c r="BI83">
        <v>81.790000000000006</v>
      </c>
      <c r="BJ83">
        <v>78.98</v>
      </c>
      <c r="BK83">
        <v>84</v>
      </c>
    </row>
    <row r="84" spans="1:63" x14ac:dyDescent="0.3">
      <c r="A84" t="s">
        <v>48</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c r="AJ84">
        <v>6.58</v>
      </c>
      <c r="AK84">
        <v>4.24</v>
      </c>
      <c r="AL84">
        <v>5.53</v>
      </c>
      <c r="AM84">
        <v>5.65</v>
      </c>
      <c r="AN84">
        <v>5.2</v>
      </c>
      <c r="AO84">
        <v>4.24</v>
      </c>
      <c r="AP84">
        <v>6.57</v>
      </c>
      <c r="AQ84">
        <v>6.95</v>
      </c>
      <c r="AR84">
        <v>7.61</v>
      </c>
      <c r="AS84">
        <v>4.83</v>
      </c>
      <c r="AT84">
        <v>5.39</v>
      </c>
      <c r="AU84">
        <v>6.16</v>
      </c>
      <c r="AV84">
        <v>7.37</v>
      </c>
      <c r="AW84">
        <v>7.67</v>
      </c>
      <c r="AX84">
        <v>6.17</v>
      </c>
      <c r="AY84">
        <v>7.27</v>
      </c>
      <c r="AZ84">
        <v>6.19</v>
      </c>
      <c r="BA84">
        <v>8.7200000000000006</v>
      </c>
      <c r="BB84">
        <v>6.26</v>
      </c>
      <c r="BC84">
        <v>3.49</v>
      </c>
      <c r="BD84">
        <v>5.09</v>
      </c>
      <c r="BE84">
        <v>5.31</v>
      </c>
      <c r="BF84">
        <v>5.29</v>
      </c>
      <c r="BG84">
        <v>5.8</v>
      </c>
      <c r="BH84">
        <v>7.23</v>
      </c>
      <c r="BI84">
        <v>6.09</v>
      </c>
      <c r="BJ84">
        <v>7.19</v>
      </c>
      <c r="BK84">
        <v>5.25</v>
      </c>
    </row>
    <row r="85" spans="1:63" x14ac:dyDescent="0.3">
      <c r="A85" t="s">
        <v>49</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c r="AJ85">
        <v>22.6</v>
      </c>
      <c r="AK85">
        <v>23.67</v>
      </c>
      <c r="AL85">
        <v>21.91</v>
      </c>
      <c r="AM85">
        <v>24.17</v>
      </c>
      <c r="AN85">
        <v>23</v>
      </c>
      <c r="AO85">
        <v>23.64</v>
      </c>
      <c r="AP85">
        <v>20.28</v>
      </c>
      <c r="AQ85">
        <v>19.190000000000001</v>
      </c>
      <c r="AR85">
        <v>19.73</v>
      </c>
      <c r="AS85">
        <v>16.54</v>
      </c>
      <c r="AT85">
        <v>15.82</v>
      </c>
      <c r="AU85">
        <v>15.56</v>
      </c>
      <c r="AV85">
        <v>11.94</v>
      </c>
      <c r="AW85">
        <v>13.44</v>
      </c>
      <c r="AX85">
        <v>12.23</v>
      </c>
      <c r="AY85">
        <v>12.3</v>
      </c>
      <c r="AZ85">
        <v>13.16</v>
      </c>
      <c r="BA85">
        <v>14.59</v>
      </c>
      <c r="BB85">
        <v>13.15</v>
      </c>
      <c r="BC85">
        <v>13.25</v>
      </c>
      <c r="BD85">
        <v>15.27</v>
      </c>
      <c r="BE85">
        <v>12.22</v>
      </c>
      <c r="BF85">
        <v>12.54</v>
      </c>
      <c r="BG85">
        <v>14.28</v>
      </c>
      <c r="BH85">
        <v>9.5</v>
      </c>
      <c r="BI85">
        <v>12.12</v>
      </c>
      <c r="BJ85">
        <v>13.83</v>
      </c>
      <c r="BK85">
        <v>10.76</v>
      </c>
    </row>
    <row r="88" spans="1:63" x14ac:dyDescent="0.3">
      <c r="A88" t="s">
        <v>36</v>
      </c>
    </row>
    <row r="89" spans="1:63" x14ac:dyDescent="0.3">
      <c r="A89" t="s">
        <v>37</v>
      </c>
    </row>
    <row r="90" spans="1:63" x14ac:dyDescent="0.3">
      <c r="A90" t="s">
        <v>55</v>
      </c>
    </row>
    <row r="91" spans="1:63" x14ac:dyDescent="0.3">
      <c r="A91" t="s">
        <v>39</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53</v>
      </c>
      <c r="S91" s="1">
        <v>43983</v>
      </c>
      <c r="T91" s="1">
        <v>44013</v>
      </c>
      <c r="U91" s="1" t="s">
        <v>56</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v>44501</v>
      </c>
      <c r="AK91" s="1">
        <v>44531</v>
      </c>
      <c r="AL91" s="1">
        <v>44562</v>
      </c>
      <c r="AM91" s="1">
        <v>44593</v>
      </c>
      <c r="AN91" s="1">
        <v>44621</v>
      </c>
      <c r="AO91" s="1">
        <v>44652</v>
      </c>
      <c r="AP91" s="1">
        <v>44682</v>
      </c>
      <c r="AQ91" s="1">
        <v>44713</v>
      </c>
      <c r="AR91" s="1">
        <v>44743</v>
      </c>
      <c r="AS91" s="1">
        <v>44774</v>
      </c>
      <c r="AT91" s="1">
        <v>44805</v>
      </c>
      <c r="AU91" s="1">
        <v>44835</v>
      </c>
      <c r="AV91" s="1">
        <v>44866</v>
      </c>
      <c r="AW91" s="1">
        <v>44896</v>
      </c>
      <c r="AX91" s="1">
        <v>44927</v>
      </c>
      <c r="AY91" s="1">
        <v>44958</v>
      </c>
      <c r="AZ91" s="1">
        <v>44986</v>
      </c>
      <c r="BA91" s="1">
        <v>45017</v>
      </c>
      <c r="BB91" s="1">
        <v>45047</v>
      </c>
      <c r="BC91" s="1">
        <v>45078</v>
      </c>
      <c r="BD91" s="1">
        <v>45108</v>
      </c>
      <c r="BE91" s="1">
        <v>45139</v>
      </c>
      <c r="BF91" s="1">
        <v>45170</v>
      </c>
      <c r="BG91" s="1">
        <v>45200</v>
      </c>
      <c r="BH91" s="1">
        <v>45231</v>
      </c>
      <c r="BI91" s="1">
        <v>45261</v>
      </c>
      <c r="BJ91" s="1">
        <v>45292</v>
      </c>
      <c r="BK91" s="1">
        <v>45323</v>
      </c>
    </row>
    <row r="92" spans="1:63" x14ac:dyDescent="0.3">
      <c r="A92" t="s">
        <v>40</v>
      </c>
    </row>
    <row r="93" spans="1:63" x14ac:dyDescent="0.3">
      <c r="A93" t="s">
        <v>41</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c r="AQ93">
        <v>100</v>
      </c>
      <c r="AR93">
        <v>100</v>
      </c>
      <c r="AS93">
        <v>100</v>
      </c>
      <c r="AT93">
        <v>100</v>
      </c>
      <c r="AU93">
        <v>100</v>
      </c>
      <c r="AV93">
        <v>100</v>
      </c>
      <c r="AW93">
        <v>100</v>
      </c>
      <c r="AX93">
        <v>100</v>
      </c>
      <c r="AY93">
        <v>100</v>
      </c>
      <c r="AZ93">
        <v>100</v>
      </c>
      <c r="BA93">
        <v>100</v>
      </c>
      <c r="BB93">
        <v>100</v>
      </c>
      <c r="BC93">
        <v>100</v>
      </c>
      <c r="BD93">
        <v>100</v>
      </c>
      <c r="BE93">
        <v>100</v>
      </c>
      <c r="BF93">
        <v>100</v>
      </c>
      <c r="BG93">
        <v>100</v>
      </c>
      <c r="BH93">
        <v>100</v>
      </c>
      <c r="BI93">
        <v>100</v>
      </c>
      <c r="BJ93">
        <v>100</v>
      </c>
      <c r="BK93">
        <v>100</v>
      </c>
    </row>
    <row r="94" spans="1:63" x14ac:dyDescent="0.3">
      <c r="A94" t="s">
        <v>42</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c r="AJ94">
        <v>65.239999999999995</v>
      </c>
      <c r="AK94">
        <v>65.13</v>
      </c>
      <c r="AL94">
        <v>61.48</v>
      </c>
      <c r="AM94">
        <v>59.3</v>
      </c>
      <c r="AN94">
        <v>63.94</v>
      </c>
      <c r="AO94">
        <v>64.260000000000005</v>
      </c>
      <c r="AP94">
        <v>65.69</v>
      </c>
      <c r="AQ94">
        <v>70.56</v>
      </c>
      <c r="AR94">
        <v>69.930000000000007</v>
      </c>
      <c r="AS94">
        <v>73.180000000000007</v>
      </c>
      <c r="AT94">
        <v>70.5</v>
      </c>
      <c r="AU94">
        <v>74.8</v>
      </c>
      <c r="AV94">
        <v>75.400000000000006</v>
      </c>
      <c r="AW94">
        <v>77.64</v>
      </c>
      <c r="AX94">
        <v>78.19</v>
      </c>
      <c r="AY94">
        <v>76.180000000000007</v>
      </c>
      <c r="AZ94">
        <v>75.680000000000007</v>
      </c>
      <c r="BA94">
        <v>77.47</v>
      </c>
      <c r="BB94">
        <v>77.22</v>
      </c>
      <c r="BC94">
        <v>76.94</v>
      </c>
      <c r="BD94">
        <v>79.03</v>
      </c>
      <c r="BE94">
        <v>77.63</v>
      </c>
      <c r="BF94">
        <v>72.06</v>
      </c>
      <c r="BG94">
        <v>77.180000000000007</v>
      </c>
      <c r="BH94">
        <v>77.86</v>
      </c>
      <c r="BI94">
        <v>79.849999999999994</v>
      </c>
      <c r="BJ94">
        <v>74.5</v>
      </c>
      <c r="BK94">
        <v>77.349999999999994</v>
      </c>
    </row>
    <row r="95" spans="1:63" x14ac:dyDescent="0.3">
      <c r="A95" t="s">
        <v>43</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c r="AJ95">
        <v>7.82</v>
      </c>
      <c r="AK95">
        <v>6.48</v>
      </c>
      <c r="AL95">
        <v>7.72</v>
      </c>
      <c r="AM95">
        <v>8.91</v>
      </c>
      <c r="AN95">
        <v>8.39</v>
      </c>
      <c r="AO95">
        <v>7.96</v>
      </c>
      <c r="AP95">
        <v>8.83</v>
      </c>
      <c r="AQ95">
        <v>8.39</v>
      </c>
      <c r="AR95">
        <v>8.02</v>
      </c>
      <c r="AS95">
        <v>7.77</v>
      </c>
      <c r="AT95">
        <v>9.2799999999999994</v>
      </c>
      <c r="AU95">
        <v>8.01</v>
      </c>
      <c r="AV95">
        <v>9.7200000000000006</v>
      </c>
      <c r="AW95">
        <v>6.15</v>
      </c>
      <c r="AX95">
        <v>7.5</v>
      </c>
      <c r="AY95">
        <v>7.62</v>
      </c>
      <c r="AZ95">
        <v>8.2100000000000009</v>
      </c>
      <c r="BA95">
        <v>7.4</v>
      </c>
      <c r="BB95">
        <v>7.44</v>
      </c>
      <c r="BC95">
        <v>7.26</v>
      </c>
      <c r="BD95">
        <v>6.86</v>
      </c>
      <c r="BE95">
        <v>9.08</v>
      </c>
      <c r="BF95">
        <v>10.62</v>
      </c>
      <c r="BG95">
        <v>5.39</v>
      </c>
      <c r="BH95">
        <v>6.25</v>
      </c>
      <c r="BI95">
        <v>5.38</v>
      </c>
      <c r="BJ95">
        <v>8.8800000000000008</v>
      </c>
      <c r="BK95">
        <v>8.6199999999999992</v>
      </c>
    </row>
    <row r="96" spans="1:63" x14ac:dyDescent="0.3">
      <c r="A96" t="s">
        <v>44</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c r="AJ96">
        <v>26.94</v>
      </c>
      <c r="AK96">
        <v>28.39</v>
      </c>
      <c r="AL96">
        <v>30.8</v>
      </c>
      <c r="AM96">
        <v>31.79</v>
      </c>
      <c r="AN96">
        <v>27.67</v>
      </c>
      <c r="AO96">
        <v>27.79</v>
      </c>
      <c r="AP96">
        <v>25.48</v>
      </c>
      <c r="AQ96">
        <v>21.04</v>
      </c>
      <c r="AR96">
        <v>22.04</v>
      </c>
      <c r="AS96">
        <v>19.05</v>
      </c>
      <c r="AT96">
        <v>20.22</v>
      </c>
      <c r="AU96">
        <v>17.2</v>
      </c>
      <c r="AV96">
        <v>14.89</v>
      </c>
      <c r="AW96">
        <v>16.2</v>
      </c>
      <c r="AX96">
        <v>14.31</v>
      </c>
      <c r="AY96">
        <v>16.2</v>
      </c>
      <c r="AZ96">
        <v>16.11</v>
      </c>
      <c r="BA96">
        <v>15.12</v>
      </c>
      <c r="BB96">
        <v>15.33</v>
      </c>
      <c r="BC96">
        <v>15.8</v>
      </c>
      <c r="BD96">
        <v>14.12</v>
      </c>
      <c r="BE96">
        <v>13.29</v>
      </c>
      <c r="BF96">
        <v>17.329999999999998</v>
      </c>
      <c r="BG96">
        <v>17.420000000000002</v>
      </c>
      <c r="BH96">
        <v>15.88</v>
      </c>
      <c r="BI96">
        <v>14.77</v>
      </c>
      <c r="BJ96">
        <v>16.62</v>
      </c>
      <c r="BK96">
        <v>14.03</v>
      </c>
    </row>
    <row r="98" spans="1:63" x14ac:dyDescent="0.3">
      <c r="A98" t="s">
        <v>45</v>
      </c>
    </row>
    <row r="99" spans="1:63" x14ac:dyDescent="0.3">
      <c r="A99" t="s">
        <v>46</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c r="AQ99">
        <v>100</v>
      </c>
      <c r="AR99">
        <v>100</v>
      </c>
      <c r="AS99">
        <v>100</v>
      </c>
      <c r="AT99">
        <v>100</v>
      </c>
      <c r="AU99">
        <v>100</v>
      </c>
      <c r="AV99">
        <v>100</v>
      </c>
      <c r="AW99">
        <v>100</v>
      </c>
      <c r="AX99">
        <v>100</v>
      </c>
      <c r="AY99">
        <v>100</v>
      </c>
      <c r="AZ99">
        <v>100</v>
      </c>
      <c r="BA99">
        <v>100</v>
      </c>
      <c r="BB99">
        <v>100</v>
      </c>
      <c r="BC99">
        <v>100</v>
      </c>
      <c r="BD99">
        <v>100</v>
      </c>
      <c r="BE99">
        <v>100</v>
      </c>
      <c r="BF99">
        <v>100</v>
      </c>
      <c r="BG99">
        <v>100</v>
      </c>
      <c r="BH99">
        <v>100</v>
      </c>
      <c r="BI99">
        <v>100</v>
      </c>
      <c r="BJ99">
        <v>100</v>
      </c>
      <c r="BK99">
        <v>100</v>
      </c>
    </row>
    <row r="100" spans="1:63" x14ac:dyDescent="0.3">
      <c r="A100" t="s">
        <v>47</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c r="AQ100">
        <v>58.53</v>
      </c>
      <c r="AR100">
        <v>56.82</v>
      </c>
      <c r="AS100">
        <v>61.25</v>
      </c>
      <c r="AT100">
        <v>58.22</v>
      </c>
      <c r="AU100">
        <v>59.1</v>
      </c>
      <c r="AV100">
        <v>60.4</v>
      </c>
      <c r="AW100">
        <v>69.28</v>
      </c>
      <c r="AX100">
        <v>68.25</v>
      </c>
      <c r="AY100">
        <v>60.4</v>
      </c>
      <c r="AZ100">
        <v>60.96</v>
      </c>
      <c r="BA100">
        <v>66.03</v>
      </c>
      <c r="BB100">
        <v>64.959999999999994</v>
      </c>
      <c r="BC100">
        <v>63.59</v>
      </c>
      <c r="BD100">
        <v>67.790000000000006</v>
      </c>
      <c r="BE100">
        <v>64.98</v>
      </c>
      <c r="BF100">
        <v>59.23</v>
      </c>
      <c r="BG100">
        <v>66.14</v>
      </c>
      <c r="BH100">
        <v>67.55</v>
      </c>
      <c r="BI100">
        <v>71.349999999999994</v>
      </c>
      <c r="BJ100">
        <v>62.45</v>
      </c>
      <c r="BK100">
        <v>64.11</v>
      </c>
    </row>
    <row r="101" spans="1:63" x14ac:dyDescent="0.3">
      <c r="A101" t="s">
        <v>48</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c r="AQ101">
        <v>18.420000000000002</v>
      </c>
      <c r="AR101">
        <v>23.2</v>
      </c>
      <c r="AS101">
        <v>19.52</v>
      </c>
      <c r="AT101">
        <v>24.32</v>
      </c>
      <c r="AU101">
        <v>23.36</v>
      </c>
      <c r="AV101">
        <v>25.16</v>
      </c>
      <c r="AW101">
        <v>13.17</v>
      </c>
      <c r="AX101">
        <v>18.170000000000002</v>
      </c>
      <c r="AY101">
        <v>19.579999999999998</v>
      </c>
      <c r="AZ101">
        <v>22.39</v>
      </c>
      <c r="BA101">
        <v>19.41</v>
      </c>
      <c r="BB101">
        <v>20.440000000000001</v>
      </c>
      <c r="BC101">
        <v>19.13</v>
      </c>
      <c r="BD101">
        <v>18.25</v>
      </c>
      <c r="BE101">
        <v>22.34</v>
      </c>
      <c r="BF101">
        <v>25.18</v>
      </c>
      <c r="BG101">
        <v>16.809999999999999</v>
      </c>
      <c r="BH101">
        <v>14.87</v>
      </c>
      <c r="BI101">
        <v>13.91</v>
      </c>
      <c r="BJ101">
        <v>19.68</v>
      </c>
      <c r="BK101">
        <v>19.940000000000001</v>
      </c>
    </row>
    <row r="102" spans="1:63" x14ac:dyDescent="0.3">
      <c r="A102" t="s">
        <v>49</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c r="AQ102">
        <v>23.04</v>
      </c>
      <c r="AR102">
        <v>19.98</v>
      </c>
      <c r="AS102">
        <v>19.23</v>
      </c>
      <c r="AT102">
        <v>17.47</v>
      </c>
      <c r="AU102">
        <v>17.54</v>
      </c>
      <c r="AV102">
        <v>14.43</v>
      </c>
      <c r="AW102">
        <v>17.55</v>
      </c>
      <c r="AX102">
        <v>13.58</v>
      </c>
      <c r="AY102">
        <v>20.03</v>
      </c>
      <c r="AZ102">
        <v>16.64</v>
      </c>
      <c r="BA102">
        <v>14.56</v>
      </c>
      <c r="BB102">
        <v>14.6</v>
      </c>
      <c r="BC102">
        <v>17.29</v>
      </c>
      <c r="BD102">
        <v>13.96</v>
      </c>
      <c r="BE102">
        <v>12.68</v>
      </c>
      <c r="BF102">
        <v>15.59</v>
      </c>
      <c r="BG102">
        <v>17.059999999999999</v>
      </c>
      <c r="BH102">
        <v>17.579999999999998</v>
      </c>
      <c r="BI102">
        <v>14.74</v>
      </c>
      <c r="BJ102">
        <v>17.87</v>
      </c>
      <c r="BK102">
        <v>15.95</v>
      </c>
    </row>
    <row r="104" spans="1:63" x14ac:dyDescent="0.3">
      <c r="A104" t="s">
        <v>50</v>
      </c>
    </row>
    <row r="105" spans="1:63" x14ac:dyDescent="0.3">
      <c r="A105" t="s">
        <v>46</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c r="AQ105">
        <v>100</v>
      </c>
      <c r="AR105">
        <v>100</v>
      </c>
      <c r="AS105">
        <v>100</v>
      </c>
      <c r="AT105">
        <v>100</v>
      </c>
      <c r="AU105">
        <v>100</v>
      </c>
      <c r="AV105">
        <v>100</v>
      </c>
      <c r="AW105">
        <v>100</v>
      </c>
      <c r="AX105">
        <v>100</v>
      </c>
      <c r="AY105">
        <v>100</v>
      </c>
      <c r="AZ105">
        <v>100</v>
      </c>
      <c r="BA105">
        <v>100</v>
      </c>
      <c r="BB105">
        <v>100</v>
      </c>
      <c r="BC105">
        <v>100</v>
      </c>
      <c r="BD105">
        <v>100</v>
      </c>
      <c r="BE105">
        <v>100</v>
      </c>
      <c r="BF105">
        <v>100</v>
      </c>
      <c r="BG105">
        <v>100</v>
      </c>
      <c r="BH105">
        <v>100</v>
      </c>
      <c r="BI105">
        <v>100</v>
      </c>
      <c r="BJ105">
        <v>100</v>
      </c>
      <c r="BK105">
        <v>100</v>
      </c>
    </row>
    <row r="106" spans="1:63" x14ac:dyDescent="0.3">
      <c r="A106" t="s">
        <v>47</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c r="AJ106">
        <v>72.41</v>
      </c>
      <c r="AK106">
        <v>70.11</v>
      </c>
      <c r="AL106">
        <v>66.040000000000006</v>
      </c>
      <c r="AM106">
        <v>66.2</v>
      </c>
      <c r="AN106">
        <v>69.7</v>
      </c>
      <c r="AO106">
        <v>71.25</v>
      </c>
      <c r="AP106">
        <v>72.55</v>
      </c>
      <c r="AQ106">
        <v>78.02</v>
      </c>
      <c r="AR106">
        <v>76.56</v>
      </c>
      <c r="AS106">
        <v>80.11</v>
      </c>
      <c r="AT106">
        <v>77.349999999999994</v>
      </c>
      <c r="AU106">
        <v>81.09</v>
      </c>
      <c r="AV106">
        <v>83.9</v>
      </c>
      <c r="AW106">
        <v>83.44</v>
      </c>
      <c r="AX106">
        <v>82.46</v>
      </c>
      <c r="AY106">
        <v>84.23</v>
      </c>
      <c r="AZ106">
        <v>81.55</v>
      </c>
      <c r="BA106">
        <v>83.42</v>
      </c>
      <c r="BB106">
        <v>83.71</v>
      </c>
      <c r="BC106">
        <v>82.57</v>
      </c>
      <c r="BD106">
        <v>85.95</v>
      </c>
      <c r="BE106">
        <v>83.98</v>
      </c>
      <c r="BF106">
        <v>80.099999999999994</v>
      </c>
      <c r="BG106">
        <v>82.35</v>
      </c>
      <c r="BH106">
        <v>81.78</v>
      </c>
      <c r="BI106">
        <v>85.11</v>
      </c>
      <c r="BJ106">
        <v>82.6</v>
      </c>
      <c r="BK106">
        <v>83.55</v>
      </c>
    </row>
    <row r="107" spans="1:63" x14ac:dyDescent="0.3">
      <c r="A107" t="s">
        <v>48</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c r="AQ107">
        <v>1.64</v>
      </c>
      <c r="AR107">
        <v>0.65</v>
      </c>
      <c r="AS107">
        <v>1.53</v>
      </c>
      <c r="AT107">
        <v>1.45</v>
      </c>
      <c r="AU107">
        <v>1.95</v>
      </c>
      <c r="AV107">
        <v>0.28999999999999998</v>
      </c>
      <c r="AW107">
        <v>0.65</v>
      </c>
      <c r="AX107">
        <v>2.92</v>
      </c>
      <c r="AY107">
        <v>1.1000000000000001</v>
      </c>
      <c r="AZ107">
        <v>1.83</v>
      </c>
      <c r="BA107">
        <v>0.94</v>
      </c>
      <c r="BB107">
        <v>0.53</v>
      </c>
      <c r="BC107">
        <v>0.62</v>
      </c>
      <c r="BD107">
        <v>0.45</v>
      </c>
      <c r="BE107">
        <v>0.97</v>
      </c>
      <c r="BF107">
        <v>0.7</v>
      </c>
      <c r="BG107">
        <v>0.98</v>
      </c>
      <c r="BH107">
        <v>0.89</v>
      </c>
      <c r="BI107">
        <v>0.3</v>
      </c>
      <c r="BJ107">
        <v>0.98</v>
      </c>
      <c r="BK107">
        <v>1.65</v>
      </c>
    </row>
    <row r="108" spans="1:63" x14ac:dyDescent="0.3">
      <c r="A108" t="s">
        <v>49</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c r="AJ108">
        <v>26.79</v>
      </c>
      <c r="AK108">
        <v>28.38</v>
      </c>
      <c r="AL108">
        <v>33.07</v>
      </c>
      <c r="AM108">
        <v>33.04</v>
      </c>
      <c r="AN108">
        <v>29.09</v>
      </c>
      <c r="AO108">
        <v>27.91</v>
      </c>
      <c r="AP108">
        <v>26.29</v>
      </c>
      <c r="AQ108">
        <v>20.34</v>
      </c>
      <c r="AR108">
        <v>22.79</v>
      </c>
      <c r="AS108">
        <v>18.36</v>
      </c>
      <c r="AT108">
        <v>21.2</v>
      </c>
      <c r="AU108">
        <v>16.96</v>
      </c>
      <c r="AV108">
        <v>15.81</v>
      </c>
      <c r="AW108">
        <v>15.91</v>
      </c>
      <c r="AX108">
        <v>14.62</v>
      </c>
      <c r="AY108">
        <v>14.67</v>
      </c>
      <c r="AZ108">
        <v>16.62</v>
      </c>
      <c r="BA108">
        <v>15.64</v>
      </c>
      <c r="BB108">
        <v>15.77</v>
      </c>
      <c r="BC108">
        <v>16.809999999999999</v>
      </c>
      <c r="BD108">
        <v>13.6</v>
      </c>
      <c r="BE108">
        <v>15.04</v>
      </c>
      <c r="BF108">
        <v>19.2</v>
      </c>
      <c r="BG108">
        <v>16.670000000000002</v>
      </c>
      <c r="BH108">
        <v>17.329999999999998</v>
      </c>
      <c r="BI108">
        <v>14.59</v>
      </c>
      <c r="BJ108">
        <v>16.420000000000002</v>
      </c>
      <c r="BK108">
        <v>14.8</v>
      </c>
    </row>
    <row r="110" spans="1:63" x14ac:dyDescent="0.3">
      <c r="A110" t="s">
        <v>51</v>
      </c>
    </row>
    <row r="111" spans="1:63" x14ac:dyDescent="0.3">
      <c r="A111" t="s">
        <v>46</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c r="AR111">
        <v>100</v>
      </c>
      <c r="AS111">
        <v>100</v>
      </c>
      <c r="AT111">
        <v>100</v>
      </c>
      <c r="AU111">
        <v>100</v>
      </c>
      <c r="AV111">
        <v>100</v>
      </c>
      <c r="AW111">
        <v>100</v>
      </c>
      <c r="AX111">
        <v>100</v>
      </c>
      <c r="AY111">
        <v>100</v>
      </c>
      <c r="AZ111">
        <v>100</v>
      </c>
      <c r="BA111">
        <v>100</v>
      </c>
      <c r="BB111">
        <v>100</v>
      </c>
      <c r="BC111">
        <v>100</v>
      </c>
      <c r="BD111">
        <v>100</v>
      </c>
      <c r="BE111">
        <v>100</v>
      </c>
      <c r="BF111">
        <v>100</v>
      </c>
      <c r="BG111">
        <v>100</v>
      </c>
      <c r="BH111">
        <v>100</v>
      </c>
      <c r="BI111">
        <v>100</v>
      </c>
      <c r="BJ111">
        <v>100</v>
      </c>
      <c r="BK111">
        <v>100</v>
      </c>
    </row>
    <row r="112" spans="1:63" x14ac:dyDescent="0.3">
      <c r="A112" t="s">
        <v>47</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c r="AJ112">
        <v>67.02</v>
      </c>
      <c r="AK112">
        <v>63.14</v>
      </c>
      <c r="AL112">
        <v>71.16</v>
      </c>
      <c r="AM112">
        <v>63.07</v>
      </c>
      <c r="AN112">
        <v>65.25</v>
      </c>
      <c r="AO112">
        <v>68.67</v>
      </c>
      <c r="AP112">
        <v>69.64</v>
      </c>
      <c r="AQ112">
        <v>69.73</v>
      </c>
      <c r="AR112">
        <v>69.31</v>
      </c>
      <c r="AS112">
        <v>74.77</v>
      </c>
      <c r="AT112">
        <v>71.36</v>
      </c>
      <c r="AU112">
        <v>77.069999999999993</v>
      </c>
      <c r="AV112">
        <v>75.95</v>
      </c>
      <c r="AW112">
        <v>73.47</v>
      </c>
      <c r="AX112">
        <v>79.47</v>
      </c>
      <c r="AY112">
        <v>78.180000000000007</v>
      </c>
      <c r="AZ112">
        <v>79.599999999999994</v>
      </c>
      <c r="BA112">
        <v>79.52</v>
      </c>
      <c r="BB112">
        <v>79.16</v>
      </c>
      <c r="BC112">
        <v>85.9</v>
      </c>
      <c r="BD112">
        <v>77.94</v>
      </c>
      <c r="BE112">
        <v>84.31</v>
      </c>
      <c r="BF112">
        <v>74.930000000000007</v>
      </c>
      <c r="BG112">
        <v>74.209999999999994</v>
      </c>
      <c r="BH112">
        <v>80.22</v>
      </c>
      <c r="BI112">
        <v>77.02</v>
      </c>
      <c r="BJ112">
        <v>71.62</v>
      </c>
      <c r="BK112">
        <v>85.13</v>
      </c>
    </row>
    <row r="113" spans="1:63" x14ac:dyDescent="0.3">
      <c r="A113" t="s">
        <v>48</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c r="AJ113">
        <v>10.65</v>
      </c>
      <c r="AK113">
        <v>7.5</v>
      </c>
      <c r="AL113">
        <v>5.56</v>
      </c>
      <c r="AM113">
        <v>11.55</v>
      </c>
      <c r="AN113">
        <v>8.09</v>
      </c>
      <c r="AO113">
        <v>7.73</v>
      </c>
      <c r="AP113">
        <v>10.14</v>
      </c>
      <c r="AQ113">
        <v>10.46</v>
      </c>
      <c r="AR113">
        <v>7.97</v>
      </c>
      <c r="AS113">
        <v>4.59</v>
      </c>
      <c r="AT113">
        <v>6.69</v>
      </c>
      <c r="AU113">
        <v>5.47</v>
      </c>
      <c r="AV113">
        <v>10.63</v>
      </c>
      <c r="AW113">
        <v>11.04</v>
      </c>
      <c r="AX113">
        <v>6.14</v>
      </c>
      <c r="AY113">
        <v>7.33</v>
      </c>
      <c r="AZ113">
        <v>6.16</v>
      </c>
      <c r="BA113">
        <v>5.92</v>
      </c>
      <c r="BB113">
        <v>5.51</v>
      </c>
      <c r="BC113">
        <v>3.86</v>
      </c>
      <c r="BD113">
        <v>6.2</v>
      </c>
      <c r="BE113">
        <v>6.09</v>
      </c>
      <c r="BF113">
        <v>10.050000000000001</v>
      </c>
      <c r="BG113">
        <v>5.25</v>
      </c>
      <c r="BH113">
        <v>10.039999999999999</v>
      </c>
      <c r="BI113">
        <v>7.72</v>
      </c>
      <c r="BJ113">
        <v>13.85</v>
      </c>
      <c r="BK113">
        <v>6.46</v>
      </c>
    </row>
    <row r="114" spans="1:63" x14ac:dyDescent="0.3">
      <c r="A114" t="s">
        <v>49</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c r="AJ114">
        <v>22.33</v>
      </c>
      <c r="AK114">
        <v>29.36</v>
      </c>
      <c r="AL114">
        <v>23.28</v>
      </c>
      <c r="AM114">
        <v>25.38</v>
      </c>
      <c r="AN114">
        <v>26.66</v>
      </c>
      <c r="AO114">
        <v>23.59</v>
      </c>
      <c r="AP114">
        <v>20.21</v>
      </c>
      <c r="AQ114">
        <v>19.809999999999999</v>
      </c>
      <c r="AR114">
        <v>22.72</v>
      </c>
      <c r="AS114">
        <v>20.64</v>
      </c>
      <c r="AT114">
        <v>21.95</v>
      </c>
      <c r="AU114">
        <v>17.46</v>
      </c>
      <c r="AV114">
        <v>13.42</v>
      </c>
      <c r="AW114">
        <v>15.49</v>
      </c>
      <c r="AX114">
        <v>14.39</v>
      </c>
      <c r="AY114">
        <v>14.48</v>
      </c>
      <c r="AZ114">
        <v>14.25</v>
      </c>
      <c r="BA114">
        <v>14.56</v>
      </c>
      <c r="BB114">
        <v>15.33</v>
      </c>
      <c r="BC114">
        <v>10.23</v>
      </c>
      <c r="BD114">
        <v>15.85</v>
      </c>
      <c r="BE114">
        <v>9.6</v>
      </c>
      <c r="BF114">
        <v>15.02</v>
      </c>
      <c r="BG114">
        <v>20.55</v>
      </c>
      <c r="BH114">
        <v>9.73</v>
      </c>
      <c r="BI114">
        <v>15.26</v>
      </c>
      <c r="BJ114">
        <v>14.53</v>
      </c>
      <c r="BK114">
        <v>8.41</v>
      </c>
    </row>
    <row r="117" spans="1:63" x14ac:dyDescent="0.3">
      <c r="A117" t="s">
        <v>36</v>
      </c>
    </row>
    <row r="118" spans="1:63" x14ac:dyDescent="0.3">
      <c r="A118" t="s">
        <v>37</v>
      </c>
    </row>
    <row r="119" spans="1:63" x14ac:dyDescent="0.3">
      <c r="A119" t="s">
        <v>57</v>
      </c>
    </row>
    <row r="120" spans="1:63" x14ac:dyDescent="0.3">
      <c r="A120" t="s">
        <v>39</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53</v>
      </c>
      <c r="S120" s="1">
        <v>43983</v>
      </c>
      <c r="T120" s="1">
        <v>44013</v>
      </c>
      <c r="U120" s="1" t="s">
        <v>56</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v>44501</v>
      </c>
      <c r="AK120" s="1">
        <v>44531</v>
      </c>
      <c r="AL120" s="1">
        <v>44562</v>
      </c>
      <c r="AM120" s="1">
        <v>44593</v>
      </c>
      <c r="AN120" s="1">
        <v>44621</v>
      </c>
      <c r="AO120" s="1">
        <v>44652</v>
      </c>
      <c r="AP120" s="1">
        <v>44682</v>
      </c>
      <c r="AQ120" s="1">
        <v>44713</v>
      </c>
      <c r="AR120" s="1">
        <v>44743</v>
      </c>
      <c r="AS120" s="1">
        <v>44774</v>
      </c>
      <c r="AT120" s="1">
        <v>44805</v>
      </c>
      <c r="AU120" s="1">
        <v>44835</v>
      </c>
      <c r="AV120" s="1">
        <v>44866</v>
      </c>
      <c r="AW120" s="1">
        <v>44896</v>
      </c>
      <c r="AX120" s="1">
        <v>44927</v>
      </c>
      <c r="AY120" s="1">
        <v>44958</v>
      </c>
      <c r="AZ120" s="1">
        <v>44986</v>
      </c>
      <c r="BA120" s="1">
        <v>45017</v>
      </c>
      <c r="BB120" s="1">
        <v>45047</v>
      </c>
      <c r="BC120" s="1">
        <v>45078</v>
      </c>
      <c r="BD120" s="1">
        <v>45108</v>
      </c>
      <c r="BE120" s="1">
        <v>45139</v>
      </c>
      <c r="BF120" s="1">
        <v>45170</v>
      </c>
      <c r="BG120" s="1">
        <v>45200</v>
      </c>
      <c r="BH120" s="1">
        <v>45231</v>
      </c>
      <c r="BI120" s="1">
        <v>45261</v>
      </c>
      <c r="BJ120" s="1">
        <v>45292</v>
      </c>
      <c r="BK120" s="1">
        <v>45323</v>
      </c>
    </row>
    <row r="121" spans="1:63" x14ac:dyDescent="0.3">
      <c r="A121" t="s">
        <v>40</v>
      </c>
    </row>
    <row r="122" spans="1:63" x14ac:dyDescent="0.3">
      <c r="A122" t="s">
        <v>41</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c r="AQ122">
        <v>100</v>
      </c>
      <c r="AR122">
        <v>100</v>
      </c>
      <c r="AS122">
        <v>100</v>
      </c>
      <c r="AT122">
        <v>100</v>
      </c>
      <c r="AU122">
        <v>100</v>
      </c>
      <c r="AV122">
        <v>100</v>
      </c>
      <c r="AW122">
        <v>100</v>
      </c>
      <c r="AX122">
        <v>100</v>
      </c>
      <c r="AY122">
        <v>100</v>
      </c>
      <c r="AZ122">
        <v>100</v>
      </c>
      <c r="BA122">
        <v>100</v>
      </c>
      <c r="BB122">
        <v>100</v>
      </c>
      <c r="BC122">
        <v>100</v>
      </c>
      <c r="BD122">
        <v>100</v>
      </c>
      <c r="BE122">
        <v>100</v>
      </c>
      <c r="BF122">
        <v>100</v>
      </c>
      <c r="BG122">
        <v>100</v>
      </c>
      <c r="BH122">
        <v>100</v>
      </c>
      <c r="BI122">
        <v>100</v>
      </c>
      <c r="BJ122">
        <v>100</v>
      </c>
      <c r="BK122">
        <v>100</v>
      </c>
    </row>
    <row r="123" spans="1:63" x14ac:dyDescent="0.3">
      <c r="A123" t="s">
        <v>42</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c r="AJ123">
        <v>67.459999999999994</v>
      </c>
      <c r="AK123">
        <v>71.34</v>
      </c>
      <c r="AL123">
        <v>59.5</v>
      </c>
      <c r="AM123">
        <v>64.44</v>
      </c>
      <c r="AN123">
        <v>64.91</v>
      </c>
      <c r="AO123">
        <v>67.78</v>
      </c>
      <c r="AP123">
        <v>69.36</v>
      </c>
      <c r="AQ123">
        <v>72.010000000000005</v>
      </c>
      <c r="AR123">
        <v>75.55</v>
      </c>
      <c r="AS123">
        <v>77.209999999999994</v>
      </c>
      <c r="AT123">
        <v>72.69</v>
      </c>
      <c r="AU123">
        <v>77</v>
      </c>
      <c r="AV123">
        <v>80.22</v>
      </c>
      <c r="AW123">
        <v>78.010000000000005</v>
      </c>
      <c r="AX123">
        <v>78.06</v>
      </c>
      <c r="AY123">
        <v>78.28</v>
      </c>
      <c r="AZ123">
        <v>78.739999999999995</v>
      </c>
      <c r="BA123">
        <v>79.23</v>
      </c>
      <c r="BB123">
        <v>82.47</v>
      </c>
      <c r="BC123">
        <v>80.239999999999995</v>
      </c>
      <c r="BD123">
        <v>78.08</v>
      </c>
      <c r="BE123">
        <v>80.36</v>
      </c>
      <c r="BF123">
        <v>74.62</v>
      </c>
      <c r="BG123">
        <v>79.5</v>
      </c>
      <c r="BH123">
        <v>75.78</v>
      </c>
      <c r="BI123">
        <v>81.349999999999994</v>
      </c>
      <c r="BJ123">
        <v>75.52</v>
      </c>
      <c r="BK123">
        <v>79.39</v>
      </c>
    </row>
    <row r="124" spans="1:63" x14ac:dyDescent="0.3">
      <c r="A124" t="s">
        <v>43</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c r="AJ124">
        <v>3.39</v>
      </c>
      <c r="AK124">
        <v>1.23</v>
      </c>
      <c r="AL124">
        <v>6.62</v>
      </c>
      <c r="AM124">
        <v>6.27</v>
      </c>
      <c r="AN124">
        <v>6.24</v>
      </c>
      <c r="AO124">
        <v>6.45</v>
      </c>
      <c r="AP124">
        <v>5.6</v>
      </c>
      <c r="AQ124">
        <v>6.95</v>
      </c>
      <c r="AR124">
        <v>7.04</v>
      </c>
      <c r="AS124">
        <v>6.12</v>
      </c>
      <c r="AT124">
        <v>8.08</v>
      </c>
      <c r="AU124">
        <v>7.46</v>
      </c>
      <c r="AV124">
        <v>5.75</v>
      </c>
      <c r="AW124">
        <v>4.3600000000000003</v>
      </c>
      <c r="AX124">
        <v>6.07</v>
      </c>
      <c r="AY124">
        <v>4.8</v>
      </c>
      <c r="AZ124">
        <v>4.97</v>
      </c>
      <c r="BA124">
        <v>4.9400000000000004</v>
      </c>
      <c r="BB124">
        <v>2.98</v>
      </c>
      <c r="BC124">
        <v>5.79</v>
      </c>
      <c r="BD124">
        <v>7.07</v>
      </c>
      <c r="BE124">
        <v>6.87</v>
      </c>
      <c r="BF124">
        <v>7.69</v>
      </c>
      <c r="BG124">
        <v>4.91</v>
      </c>
      <c r="BH124">
        <v>7.47</v>
      </c>
      <c r="BI124">
        <v>2.2400000000000002</v>
      </c>
      <c r="BJ124">
        <v>7.33</v>
      </c>
      <c r="BK124">
        <v>8.69</v>
      </c>
    </row>
    <row r="125" spans="1:63" x14ac:dyDescent="0.3">
      <c r="A125" t="s">
        <v>44</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c r="AJ125">
        <v>29.15</v>
      </c>
      <c r="AK125">
        <v>27.43</v>
      </c>
      <c r="AL125">
        <v>33.880000000000003</v>
      </c>
      <c r="AM125">
        <v>29.29</v>
      </c>
      <c r="AN125">
        <v>28.85</v>
      </c>
      <c r="AO125">
        <v>25.77</v>
      </c>
      <c r="AP125">
        <v>25.04</v>
      </c>
      <c r="AQ125">
        <v>21.04</v>
      </c>
      <c r="AR125">
        <v>17.420000000000002</v>
      </c>
      <c r="AS125">
        <v>16.68</v>
      </c>
      <c r="AT125">
        <v>19.23</v>
      </c>
      <c r="AU125">
        <v>15.53</v>
      </c>
      <c r="AV125">
        <v>14.03</v>
      </c>
      <c r="AW125">
        <v>17.63</v>
      </c>
      <c r="AX125">
        <v>15.86</v>
      </c>
      <c r="AY125">
        <v>16.920000000000002</v>
      </c>
      <c r="AZ125">
        <v>16.29</v>
      </c>
      <c r="BA125">
        <v>15.83</v>
      </c>
      <c r="BB125">
        <v>14.55</v>
      </c>
      <c r="BC125">
        <v>13.97</v>
      </c>
      <c r="BD125">
        <v>14.86</v>
      </c>
      <c r="BE125">
        <v>12.78</v>
      </c>
      <c r="BF125">
        <v>17.690000000000001</v>
      </c>
      <c r="BG125">
        <v>15.58</v>
      </c>
      <c r="BH125">
        <v>16.75</v>
      </c>
      <c r="BI125">
        <v>16.420000000000002</v>
      </c>
      <c r="BJ125">
        <v>17.14</v>
      </c>
      <c r="BK125">
        <v>11.92</v>
      </c>
    </row>
    <row r="127" spans="1:63" x14ac:dyDescent="0.3">
      <c r="A127" t="s">
        <v>45</v>
      </c>
    </row>
    <row r="128" spans="1:63" x14ac:dyDescent="0.3">
      <c r="A128" t="s">
        <v>46</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c r="AQ128">
        <v>100</v>
      </c>
      <c r="AR128">
        <v>100</v>
      </c>
      <c r="AS128">
        <v>100</v>
      </c>
      <c r="AT128">
        <v>100</v>
      </c>
      <c r="AU128">
        <v>100</v>
      </c>
      <c r="AV128">
        <v>100</v>
      </c>
      <c r="AW128">
        <v>100</v>
      </c>
      <c r="AX128">
        <v>100</v>
      </c>
      <c r="AY128">
        <v>100</v>
      </c>
      <c r="AZ128">
        <v>100</v>
      </c>
      <c r="BA128">
        <v>100</v>
      </c>
      <c r="BB128">
        <v>100</v>
      </c>
      <c r="BC128">
        <v>100</v>
      </c>
      <c r="BD128">
        <v>100</v>
      </c>
      <c r="BE128">
        <v>100</v>
      </c>
      <c r="BF128">
        <v>100</v>
      </c>
      <c r="BG128">
        <v>100</v>
      </c>
      <c r="BH128">
        <v>100</v>
      </c>
      <c r="BI128">
        <v>100</v>
      </c>
      <c r="BJ128">
        <v>100</v>
      </c>
      <c r="BK128">
        <v>100</v>
      </c>
    </row>
    <row r="129" spans="1:63" x14ac:dyDescent="0.3">
      <c r="A129" t="s">
        <v>47</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c r="AQ129">
        <v>56.48</v>
      </c>
      <c r="AR129">
        <v>54.41</v>
      </c>
      <c r="AS129">
        <v>59.04</v>
      </c>
      <c r="AT129">
        <v>63.55</v>
      </c>
      <c r="AU129">
        <v>59.1</v>
      </c>
      <c r="AV129">
        <v>62.83</v>
      </c>
      <c r="AW129">
        <v>68.69</v>
      </c>
      <c r="AX129">
        <v>78.19</v>
      </c>
      <c r="AY129">
        <v>62.44</v>
      </c>
      <c r="AZ129">
        <v>58.65</v>
      </c>
      <c r="BA129">
        <v>58.37</v>
      </c>
      <c r="BB129">
        <v>76.09</v>
      </c>
      <c r="BC129">
        <v>67.099999999999994</v>
      </c>
      <c r="BD129">
        <v>65.3</v>
      </c>
      <c r="BE129">
        <v>69.47</v>
      </c>
      <c r="BF129">
        <v>64.97</v>
      </c>
      <c r="BG129">
        <v>69.239999999999995</v>
      </c>
      <c r="BH129">
        <v>51.18</v>
      </c>
      <c r="BI129">
        <v>74.25</v>
      </c>
      <c r="BJ129">
        <v>58.7</v>
      </c>
      <c r="BK129">
        <v>66.94</v>
      </c>
    </row>
    <row r="130" spans="1:63" x14ac:dyDescent="0.3">
      <c r="A130" t="s">
        <v>48</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c r="AQ130">
        <v>21.96</v>
      </c>
      <c r="AR130">
        <v>30.63</v>
      </c>
      <c r="AS130">
        <v>26.88</v>
      </c>
      <c r="AT130">
        <v>20.62</v>
      </c>
      <c r="AU130">
        <v>28.59</v>
      </c>
      <c r="AV130">
        <v>20.71</v>
      </c>
      <c r="AW130">
        <v>18.04</v>
      </c>
      <c r="AX130">
        <v>11.08</v>
      </c>
      <c r="AY130">
        <v>19.149999999999999</v>
      </c>
      <c r="AZ130">
        <v>22.34</v>
      </c>
      <c r="BA130">
        <v>21.6</v>
      </c>
      <c r="BB130">
        <v>12.66</v>
      </c>
      <c r="BC130">
        <v>18.53</v>
      </c>
      <c r="BD130">
        <v>24.29</v>
      </c>
      <c r="BE130">
        <v>24.24</v>
      </c>
      <c r="BF130">
        <v>27.45</v>
      </c>
      <c r="BG130">
        <v>22.34</v>
      </c>
      <c r="BH130">
        <v>27.87</v>
      </c>
      <c r="BI130">
        <v>14.04</v>
      </c>
      <c r="BJ130">
        <v>22.07</v>
      </c>
      <c r="BK130">
        <v>21.24</v>
      </c>
    </row>
    <row r="131" spans="1:63" x14ac:dyDescent="0.3">
      <c r="A131" t="s">
        <v>49</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c r="AQ131">
        <v>21.56</v>
      </c>
      <c r="AR131">
        <v>14.96</v>
      </c>
      <c r="AS131">
        <v>14.08</v>
      </c>
      <c r="AT131">
        <v>15.83</v>
      </c>
      <c r="AU131">
        <v>12.31</v>
      </c>
      <c r="AV131">
        <v>16.46</v>
      </c>
      <c r="AW131">
        <v>13.28</v>
      </c>
      <c r="AX131">
        <v>10.73</v>
      </c>
      <c r="AY131">
        <v>18.41</v>
      </c>
      <c r="AZ131">
        <v>19.010000000000002</v>
      </c>
      <c r="BA131">
        <v>20.03</v>
      </c>
      <c r="BB131">
        <v>11.25</v>
      </c>
      <c r="BC131">
        <v>14.37</v>
      </c>
      <c r="BD131">
        <v>10.41</v>
      </c>
      <c r="BE131">
        <v>6.29</v>
      </c>
      <c r="BF131">
        <v>7.58</v>
      </c>
      <c r="BG131">
        <v>8.42</v>
      </c>
      <c r="BH131">
        <v>20.95</v>
      </c>
      <c r="BI131">
        <v>11.71</v>
      </c>
      <c r="BJ131">
        <v>19.23</v>
      </c>
      <c r="BK131">
        <v>11.81</v>
      </c>
    </row>
    <row r="133" spans="1:63" x14ac:dyDescent="0.3">
      <c r="A133" t="s">
        <v>50</v>
      </c>
    </row>
    <row r="134" spans="1:63" x14ac:dyDescent="0.3">
      <c r="A134" t="s">
        <v>46</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c r="AQ134">
        <v>100</v>
      </c>
      <c r="AR134">
        <v>100</v>
      </c>
      <c r="AS134">
        <v>100</v>
      </c>
      <c r="AT134">
        <v>100</v>
      </c>
      <c r="AU134">
        <v>100</v>
      </c>
      <c r="AV134">
        <v>100</v>
      </c>
      <c r="AW134">
        <v>100</v>
      </c>
      <c r="AX134">
        <v>100</v>
      </c>
      <c r="AY134">
        <v>100</v>
      </c>
      <c r="AZ134">
        <v>100</v>
      </c>
      <c r="BA134">
        <v>100</v>
      </c>
      <c r="BB134">
        <v>100</v>
      </c>
      <c r="BC134">
        <v>100</v>
      </c>
      <c r="BD134">
        <v>100</v>
      </c>
      <c r="BE134">
        <v>100</v>
      </c>
      <c r="BF134">
        <v>100</v>
      </c>
      <c r="BG134">
        <v>100</v>
      </c>
      <c r="BH134">
        <v>100</v>
      </c>
      <c r="BI134">
        <v>100</v>
      </c>
      <c r="BJ134">
        <v>100</v>
      </c>
      <c r="BK134">
        <v>100</v>
      </c>
    </row>
    <row r="135" spans="1:63" x14ac:dyDescent="0.3">
      <c r="A135" t="s">
        <v>47</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c r="AJ135">
        <v>69.53</v>
      </c>
      <c r="AK135">
        <v>71.040000000000006</v>
      </c>
      <c r="AL135">
        <v>62.95</v>
      </c>
      <c r="AM135">
        <v>67.34</v>
      </c>
      <c r="AN135">
        <v>69.17</v>
      </c>
      <c r="AO135">
        <v>68.81</v>
      </c>
      <c r="AP135">
        <v>72.87</v>
      </c>
      <c r="AQ135">
        <v>78.27</v>
      </c>
      <c r="AR135">
        <v>80.760000000000005</v>
      </c>
      <c r="AS135">
        <v>80.959999999999994</v>
      </c>
      <c r="AT135">
        <v>76.099999999999994</v>
      </c>
      <c r="AU135">
        <v>79.56</v>
      </c>
      <c r="AV135">
        <v>85.76</v>
      </c>
      <c r="AW135">
        <v>79.92</v>
      </c>
      <c r="AX135">
        <v>77.63</v>
      </c>
      <c r="AY135">
        <v>83.16</v>
      </c>
      <c r="AZ135">
        <v>82.37</v>
      </c>
      <c r="BA135">
        <v>84.31</v>
      </c>
      <c r="BB135">
        <v>84.01</v>
      </c>
      <c r="BC135">
        <v>84.77</v>
      </c>
      <c r="BD135">
        <v>82.72</v>
      </c>
      <c r="BE135">
        <v>83.32</v>
      </c>
      <c r="BF135">
        <v>78.3</v>
      </c>
      <c r="BG135">
        <v>82.81</v>
      </c>
      <c r="BH135">
        <v>80.36</v>
      </c>
      <c r="BI135">
        <v>81.37</v>
      </c>
      <c r="BJ135">
        <v>82.78</v>
      </c>
      <c r="BK135">
        <v>83.48</v>
      </c>
    </row>
    <row r="136" spans="1:63" x14ac:dyDescent="0.3">
      <c r="A136" t="s">
        <v>48</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c r="AJ136">
        <v>0</v>
      </c>
      <c r="AK136">
        <v>0.65</v>
      </c>
      <c r="AL136">
        <v>0</v>
      </c>
      <c r="AM136">
        <v>0.44</v>
      </c>
      <c r="AN136">
        <v>1.27</v>
      </c>
      <c r="AO136">
        <v>1.75</v>
      </c>
      <c r="AP136">
        <v>1.51</v>
      </c>
      <c r="AQ136">
        <v>0</v>
      </c>
      <c r="AR136">
        <v>0</v>
      </c>
      <c r="AS136">
        <v>1.17</v>
      </c>
      <c r="AT136">
        <v>1.58</v>
      </c>
      <c r="AU136">
        <v>0</v>
      </c>
      <c r="AV136">
        <v>0.6</v>
      </c>
      <c r="AW136">
        <v>1.35</v>
      </c>
      <c r="AX136">
        <v>5</v>
      </c>
      <c r="AY136">
        <v>0</v>
      </c>
      <c r="AZ136">
        <v>0.17</v>
      </c>
      <c r="BA136">
        <v>0.27</v>
      </c>
      <c r="BB136">
        <v>1.02</v>
      </c>
      <c r="BC136">
        <v>0.55000000000000004</v>
      </c>
      <c r="BD136">
        <v>0.96</v>
      </c>
      <c r="BE136">
        <v>0</v>
      </c>
      <c r="BF136">
        <v>0</v>
      </c>
      <c r="BG136">
        <v>0.76</v>
      </c>
      <c r="BH136">
        <v>1.07</v>
      </c>
      <c r="BI136">
        <v>0</v>
      </c>
      <c r="BJ136">
        <v>0</v>
      </c>
      <c r="BK136">
        <v>2.5</v>
      </c>
    </row>
    <row r="137" spans="1:63" x14ac:dyDescent="0.3">
      <c r="A137" t="s">
        <v>49</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c r="AJ137">
        <v>30.47</v>
      </c>
      <c r="AK137">
        <v>28.31</v>
      </c>
      <c r="AL137">
        <v>37.049999999999997</v>
      </c>
      <c r="AM137">
        <v>32.22</v>
      </c>
      <c r="AN137">
        <v>29.57</v>
      </c>
      <c r="AO137">
        <v>29.44</v>
      </c>
      <c r="AP137">
        <v>25.62</v>
      </c>
      <c r="AQ137">
        <v>21.73</v>
      </c>
      <c r="AR137">
        <v>19.239999999999998</v>
      </c>
      <c r="AS137">
        <v>17.87</v>
      </c>
      <c r="AT137">
        <v>22.33</v>
      </c>
      <c r="AU137">
        <v>20.440000000000001</v>
      </c>
      <c r="AV137">
        <v>13.64</v>
      </c>
      <c r="AW137">
        <v>18.73</v>
      </c>
      <c r="AX137">
        <v>17.37</v>
      </c>
      <c r="AY137">
        <v>16.84</v>
      </c>
      <c r="AZ137">
        <v>17.46</v>
      </c>
      <c r="BA137">
        <v>15.43</v>
      </c>
      <c r="BB137">
        <v>14.97</v>
      </c>
      <c r="BC137">
        <v>14.68</v>
      </c>
      <c r="BD137">
        <v>16.309999999999999</v>
      </c>
      <c r="BE137">
        <v>16.68</v>
      </c>
      <c r="BF137">
        <v>21.7</v>
      </c>
      <c r="BG137">
        <v>16.43</v>
      </c>
      <c r="BH137">
        <v>18.57</v>
      </c>
      <c r="BI137">
        <v>18.63</v>
      </c>
      <c r="BJ137">
        <v>17.22</v>
      </c>
      <c r="BK137">
        <v>14.01</v>
      </c>
    </row>
    <row r="139" spans="1:63" x14ac:dyDescent="0.3">
      <c r="A139" t="s">
        <v>51</v>
      </c>
    </row>
    <row r="140" spans="1:63" x14ac:dyDescent="0.3">
      <c r="A140" t="s">
        <v>46</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c r="AQ140">
        <v>100</v>
      </c>
      <c r="AR140">
        <v>100</v>
      </c>
      <c r="AS140">
        <v>100</v>
      </c>
      <c r="AT140">
        <v>100</v>
      </c>
      <c r="AU140">
        <v>100</v>
      </c>
      <c r="AV140">
        <v>100</v>
      </c>
      <c r="AW140">
        <v>100</v>
      </c>
      <c r="AX140">
        <v>100</v>
      </c>
      <c r="AY140">
        <v>100</v>
      </c>
      <c r="AZ140">
        <v>100</v>
      </c>
      <c r="BA140">
        <v>100</v>
      </c>
      <c r="BB140">
        <v>100</v>
      </c>
      <c r="BC140">
        <v>100</v>
      </c>
      <c r="BD140">
        <v>100</v>
      </c>
      <c r="BE140">
        <v>100</v>
      </c>
      <c r="BF140">
        <v>100</v>
      </c>
      <c r="BG140">
        <v>100</v>
      </c>
      <c r="BH140">
        <v>100</v>
      </c>
      <c r="BI140">
        <v>100</v>
      </c>
      <c r="BJ140">
        <v>100</v>
      </c>
      <c r="BK140">
        <v>100</v>
      </c>
    </row>
    <row r="141" spans="1:63" x14ac:dyDescent="0.3">
      <c r="A141" t="s">
        <v>47</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c r="AQ141">
        <v>77.84</v>
      </c>
      <c r="AR141">
        <v>90.82</v>
      </c>
      <c r="AS141">
        <v>88.86</v>
      </c>
      <c r="AT141">
        <v>92.02</v>
      </c>
      <c r="AU141">
        <v>100</v>
      </c>
      <c r="AV141">
        <v>86.84</v>
      </c>
      <c r="AW141">
        <v>81.75</v>
      </c>
      <c r="AX141">
        <v>81.96</v>
      </c>
      <c r="AY141">
        <v>83.01</v>
      </c>
      <c r="AZ141">
        <v>92.55</v>
      </c>
      <c r="BA141">
        <v>86.64</v>
      </c>
      <c r="BB141">
        <v>82.5</v>
      </c>
      <c r="BC141">
        <v>84.74</v>
      </c>
      <c r="BD141">
        <v>82.65</v>
      </c>
      <c r="BE141">
        <v>92.39</v>
      </c>
      <c r="BF141">
        <v>79.010000000000005</v>
      </c>
      <c r="BG141">
        <v>73.55</v>
      </c>
      <c r="BH141">
        <v>92.34</v>
      </c>
      <c r="BI141">
        <v>91.11</v>
      </c>
      <c r="BJ141">
        <v>88.43</v>
      </c>
      <c r="BK141">
        <v>96.31</v>
      </c>
    </row>
    <row r="142" spans="1:63" x14ac:dyDescent="0.3">
      <c r="A142" t="s">
        <v>48</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c r="AQ142">
        <v>9.5500000000000007</v>
      </c>
      <c r="AR142">
        <v>0</v>
      </c>
      <c r="AS142">
        <v>0</v>
      </c>
      <c r="AT142">
        <v>0</v>
      </c>
      <c r="AU142">
        <v>0</v>
      </c>
      <c r="AV142">
        <v>2.4900000000000002</v>
      </c>
      <c r="AW142">
        <v>0</v>
      </c>
      <c r="AX142">
        <v>2.14</v>
      </c>
      <c r="AY142">
        <v>2.16</v>
      </c>
      <c r="AZ142">
        <v>0</v>
      </c>
      <c r="BA142">
        <v>3.63</v>
      </c>
      <c r="BB142">
        <v>0</v>
      </c>
      <c r="BC142">
        <v>7.56</v>
      </c>
      <c r="BD142">
        <v>0</v>
      </c>
      <c r="BE142">
        <v>0</v>
      </c>
      <c r="BF142">
        <v>0</v>
      </c>
      <c r="BG142">
        <v>0</v>
      </c>
      <c r="BH142">
        <v>3.34</v>
      </c>
      <c r="BI142">
        <v>0</v>
      </c>
      <c r="BJ142">
        <v>2.66</v>
      </c>
      <c r="BK142">
        <v>0</v>
      </c>
    </row>
    <row r="143" spans="1:63" x14ac:dyDescent="0.3">
      <c r="A143" t="s">
        <v>49</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c r="AQ143">
        <v>12.6</v>
      </c>
      <c r="AR143">
        <v>9.18</v>
      </c>
      <c r="AS143">
        <v>11.14</v>
      </c>
      <c r="AT143">
        <v>7.98</v>
      </c>
      <c r="AU143">
        <v>0</v>
      </c>
      <c r="AV143">
        <v>10.67</v>
      </c>
      <c r="AW143">
        <v>18.25</v>
      </c>
      <c r="AX143">
        <v>15.9</v>
      </c>
      <c r="AY143">
        <v>14.82</v>
      </c>
      <c r="AZ143">
        <v>7.45</v>
      </c>
      <c r="BA143">
        <v>9.73</v>
      </c>
      <c r="BB143">
        <v>17.5</v>
      </c>
      <c r="BC143">
        <v>7.7</v>
      </c>
      <c r="BD143">
        <v>17.350000000000001</v>
      </c>
      <c r="BE143">
        <v>7.61</v>
      </c>
      <c r="BF143">
        <v>20.99</v>
      </c>
      <c r="BG143">
        <v>26.45</v>
      </c>
      <c r="BH143">
        <v>4.32</v>
      </c>
      <c r="BI143">
        <v>8.89</v>
      </c>
      <c r="BJ143">
        <v>8.92</v>
      </c>
      <c r="BK143">
        <v>3.69</v>
      </c>
    </row>
    <row r="146" spans="1:63" x14ac:dyDescent="0.3">
      <c r="A146" t="s">
        <v>36</v>
      </c>
    </row>
    <row r="147" spans="1:63" x14ac:dyDescent="0.3">
      <c r="A147" t="s">
        <v>37</v>
      </c>
    </row>
    <row r="148" spans="1:63" x14ac:dyDescent="0.3">
      <c r="A148" t="s">
        <v>58</v>
      </c>
    </row>
    <row r="149" spans="1:63" x14ac:dyDescent="0.3">
      <c r="A149" t="s">
        <v>39</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53</v>
      </c>
      <c r="S149" s="1">
        <v>43983</v>
      </c>
      <c r="T149" s="1">
        <v>44013</v>
      </c>
      <c r="U149" s="1" t="s">
        <v>56</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v>44501</v>
      </c>
      <c r="AK149" s="1">
        <v>44531</v>
      </c>
      <c r="AL149" s="1">
        <v>44562</v>
      </c>
      <c r="AM149" s="1">
        <v>44593</v>
      </c>
      <c r="AN149" s="1">
        <v>44621</v>
      </c>
      <c r="AO149" s="1">
        <v>44652</v>
      </c>
      <c r="AP149" s="1">
        <v>44682</v>
      </c>
      <c r="AQ149" s="1">
        <v>44713</v>
      </c>
      <c r="AR149" s="1">
        <v>44743</v>
      </c>
      <c r="AS149" s="1">
        <v>44774</v>
      </c>
      <c r="AT149" s="1">
        <v>44805</v>
      </c>
      <c r="AU149" s="1">
        <v>44835</v>
      </c>
      <c r="AV149" s="1">
        <v>44866</v>
      </c>
      <c r="AW149" s="1">
        <v>44896</v>
      </c>
      <c r="AX149" s="1">
        <v>44927</v>
      </c>
      <c r="AY149" s="1">
        <v>44958</v>
      </c>
      <c r="AZ149" s="1">
        <v>44986</v>
      </c>
      <c r="BA149" s="1">
        <v>45017</v>
      </c>
      <c r="BB149" s="1">
        <v>45047</v>
      </c>
      <c r="BC149" s="1">
        <v>45078</v>
      </c>
      <c r="BD149" s="1">
        <v>45108</v>
      </c>
      <c r="BE149" s="1">
        <v>45139</v>
      </c>
      <c r="BF149" s="1">
        <v>45170</v>
      </c>
      <c r="BG149" s="1">
        <v>45200</v>
      </c>
      <c r="BH149" s="1">
        <v>45231</v>
      </c>
      <c r="BI149" s="1">
        <v>45261</v>
      </c>
      <c r="BJ149" s="1">
        <v>45292</v>
      </c>
      <c r="BK149" s="1">
        <v>45323</v>
      </c>
    </row>
    <row r="150" spans="1:63" x14ac:dyDescent="0.3">
      <c r="A150" t="s">
        <v>40</v>
      </c>
    </row>
    <row r="151" spans="1:63" x14ac:dyDescent="0.3">
      <c r="A151" t="s">
        <v>41</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c r="AQ151">
        <v>100</v>
      </c>
      <c r="AR151">
        <v>100</v>
      </c>
      <c r="AS151">
        <v>100</v>
      </c>
      <c r="AT151">
        <v>100</v>
      </c>
      <c r="AU151">
        <v>100</v>
      </c>
      <c r="AV151">
        <v>100</v>
      </c>
      <c r="AW151">
        <v>100</v>
      </c>
      <c r="AX151">
        <v>100</v>
      </c>
      <c r="AY151">
        <v>100</v>
      </c>
      <c r="AZ151">
        <v>100</v>
      </c>
      <c r="BA151">
        <v>100</v>
      </c>
      <c r="BB151">
        <v>100</v>
      </c>
      <c r="BC151">
        <v>100</v>
      </c>
      <c r="BD151">
        <v>100</v>
      </c>
      <c r="BE151">
        <v>100</v>
      </c>
      <c r="BF151">
        <v>100</v>
      </c>
      <c r="BG151">
        <v>100</v>
      </c>
      <c r="BH151">
        <v>100</v>
      </c>
      <c r="BI151">
        <v>100</v>
      </c>
      <c r="BJ151">
        <v>100</v>
      </c>
      <c r="BK151">
        <v>100</v>
      </c>
    </row>
    <row r="152" spans="1:63" x14ac:dyDescent="0.3">
      <c r="A152" t="s">
        <v>42</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c r="AJ152">
        <v>64.52</v>
      </c>
      <c r="AK152">
        <v>63.15</v>
      </c>
      <c r="AL152">
        <v>62.15</v>
      </c>
      <c r="AM152">
        <v>57.64</v>
      </c>
      <c r="AN152">
        <v>63.59</v>
      </c>
      <c r="AO152">
        <v>63.35</v>
      </c>
      <c r="AP152">
        <v>64.8</v>
      </c>
      <c r="AQ152">
        <v>70.2</v>
      </c>
      <c r="AR152">
        <v>68.81</v>
      </c>
      <c r="AS152">
        <v>72.48</v>
      </c>
      <c r="AT152">
        <v>70.069999999999993</v>
      </c>
      <c r="AU152">
        <v>74.290000000000006</v>
      </c>
      <c r="AV152">
        <v>74.03</v>
      </c>
      <c r="AW152">
        <v>77.55</v>
      </c>
      <c r="AX152">
        <v>78.23</v>
      </c>
      <c r="AY152">
        <v>75.62</v>
      </c>
      <c r="AZ152">
        <v>74.78</v>
      </c>
      <c r="BA152">
        <v>76.92</v>
      </c>
      <c r="BB152">
        <v>75.540000000000006</v>
      </c>
      <c r="BC152">
        <v>76.03</v>
      </c>
      <c r="BD152">
        <v>79.34</v>
      </c>
      <c r="BE152">
        <v>76.760000000000005</v>
      </c>
      <c r="BF152">
        <v>71.209999999999994</v>
      </c>
      <c r="BG152">
        <v>76.42</v>
      </c>
      <c r="BH152">
        <v>78.78</v>
      </c>
      <c r="BI152">
        <v>79.27</v>
      </c>
      <c r="BJ152">
        <v>74.13</v>
      </c>
      <c r="BK152">
        <v>76.680000000000007</v>
      </c>
    </row>
    <row r="153" spans="1:63" x14ac:dyDescent="0.3">
      <c r="A153" t="s">
        <v>43</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c r="AJ153">
        <v>9.26</v>
      </c>
      <c r="AK153">
        <v>8.15</v>
      </c>
      <c r="AL153">
        <v>8.09</v>
      </c>
      <c r="AM153">
        <v>9.77</v>
      </c>
      <c r="AN153">
        <v>9.15</v>
      </c>
      <c r="AO153">
        <v>8.34</v>
      </c>
      <c r="AP153">
        <v>9.61</v>
      </c>
      <c r="AQ153">
        <v>8.75</v>
      </c>
      <c r="AR153">
        <v>8.2200000000000006</v>
      </c>
      <c r="AS153">
        <v>8.06</v>
      </c>
      <c r="AT153">
        <v>9.52</v>
      </c>
      <c r="AU153">
        <v>8.1300000000000008</v>
      </c>
      <c r="AV153">
        <v>10.84</v>
      </c>
      <c r="AW153">
        <v>6.63</v>
      </c>
      <c r="AX153">
        <v>7.91</v>
      </c>
      <c r="AY153">
        <v>8.3800000000000008</v>
      </c>
      <c r="AZ153">
        <v>9.16</v>
      </c>
      <c r="BA153">
        <v>8.19</v>
      </c>
      <c r="BB153">
        <v>8.8800000000000008</v>
      </c>
      <c r="BC153">
        <v>7.66</v>
      </c>
      <c r="BD153">
        <v>6.79</v>
      </c>
      <c r="BE153">
        <v>9.7799999999999994</v>
      </c>
      <c r="BF153">
        <v>11.58</v>
      </c>
      <c r="BG153">
        <v>5.55</v>
      </c>
      <c r="BH153">
        <v>5.72</v>
      </c>
      <c r="BI153">
        <v>6.62</v>
      </c>
      <c r="BJ153">
        <v>9.44</v>
      </c>
      <c r="BK153">
        <v>8.6</v>
      </c>
    </row>
    <row r="154" spans="1:63" x14ac:dyDescent="0.3">
      <c r="A154" t="s">
        <v>44</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c r="AJ154">
        <v>26.23</v>
      </c>
      <c r="AK154">
        <v>28.69</v>
      </c>
      <c r="AL154">
        <v>29.77</v>
      </c>
      <c r="AM154">
        <v>32.590000000000003</v>
      </c>
      <c r="AN154">
        <v>27.26</v>
      </c>
      <c r="AO154">
        <v>28.3</v>
      </c>
      <c r="AP154">
        <v>25.59</v>
      </c>
      <c r="AQ154">
        <v>21.04</v>
      </c>
      <c r="AR154">
        <v>22.97</v>
      </c>
      <c r="AS154">
        <v>19.46</v>
      </c>
      <c r="AT154">
        <v>20.41</v>
      </c>
      <c r="AU154">
        <v>17.579999999999998</v>
      </c>
      <c r="AV154">
        <v>15.13</v>
      </c>
      <c r="AW154">
        <v>15.83</v>
      </c>
      <c r="AX154">
        <v>13.87</v>
      </c>
      <c r="AY154">
        <v>16.010000000000002</v>
      </c>
      <c r="AZ154">
        <v>16.059999999999999</v>
      </c>
      <c r="BA154">
        <v>14.9</v>
      </c>
      <c r="BB154">
        <v>15.58</v>
      </c>
      <c r="BC154">
        <v>16.309999999999999</v>
      </c>
      <c r="BD154">
        <v>13.87</v>
      </c>
      <c r="BE154">
        <v>13.45</v>
      </c>
      <c r="BF154">
        <v>17.21</v>
      </c>
      <c r="BG154">
        <v>18.03</v>
      </c>
      <c r="BH154">
        <v>15.5</v>
      </c>
      <c r="BI154">
        <v>14.12</v>
      </c>
      <c r="BJ154">
        <v>16.43</v>
      </c>
      <c r="BK154">
        <v>14.72</v>
      </c>
    </row>
    <row r="156" spans="1:63" x14ac:dyDescent="0.3">
      <c r="A156" t="s">
        <v>45</v>
      </c>
    </row>
    <row r="157" spans="1:63" x14ac:dyDescent="0.3">
      <c r="A157" t="s">
        <v>46</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c r="AQ157">
        <v>100</v>
      </c>
      <c r="AR157">
        <v>100</v>
      </c>
      <c r="AS157">
        <v>100</v>
      </c>
      <c r="AT157">
        <v>100</v>
      </c>
      <c r="AU157">
        <v>100</v>
      </c>
      <c r="AV157">
        <v>100</v>
      </c>
      <c r="AW157">
        <v>100</v>
      </c>
      <c r="AX157">
        <v>100</v>
      </c>
      <c r="AY157">
        <v>100</v>
      </c>
      <c r="AZ157">
        <v>100</v>
      </c>
      <c r="BA157">
        <v>100</v>
      </c>
      <c r="BB157">
        <v>100</v>
      </c>
      <c r="BC157">
        <v>100</v>
      </c>
      <c r="BD157">
        <v>100</v>
      </c>
      <c r="BE157">
        <v>100</v>
      </c>
      <c r="BF157">
        <v>100</v>
      </c>
      <c r="BG157">
        <v>100</v>
      </c>
      <c r="BH157">
        <v>100</v>
      </c>
      <c r="BI157">
        <v>100</v>
      </c>
      <c r="BJ157">
        <v>100</v>
      </c>
      <c r="BK157">
        <v>100</v>
      </c>
    </row>
    <row r="158" spans="1:63" x14ac:dyDescent="0.3">
      <c r="A158" t="s">
        <v>47</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c r="AQ158">
        <v>59.02</v>
      </c>
      <c r="AR158">
        <v>57.24</v>
      </c>
      <c r="AS158">
        <v>61.47</v>
      </c>
      <c r="AT158">
        <v>56.97</v>
      </c>
      <c r="AU158">
        <v>59.1</v>
      </c>
      <c r="AV158">
        <v>59.84</v>
      </c>
      <c r="AW158">
        <v>69.400000000000006</v>
      </c>
      <c r="AX158">
        <v>66.08</v>
      </c>
      <c r="AY158">
        <v>59.98</v>
      </c>
      <c r="AZ158">
        <v>61.5</v>
      </c>
      <c r="BA158">
        <v>67.52</v>
      </c>
      <c r="BB158">
        <v>63.11</v>
      </c>
      <c r="BC158">
        <v>62.87</v>
      </c>
      <c r="BD158">
        <v>68.510000000000005</v>
      </c>
      <c r="BE158">
        <v>63.84</v>
      </c>
      <c r="BF158">
        <v>57.81</v>
      </c>
      <c r="BG158">
        <v>65.319999999999993</v>
      </c>
      <c r="BH158">
        <v>73.66</v>
      </c>
      <c r="BI158">
        <v>70.75</v>
      </c>
      <c r="BJ158">
        <v>63.8</v>
      </c>
      <c r="BK158">
        <v>63.14</v>
      </c>
    </row>
    <row r="159" spans="1:63" x14ac:dyDescent="0.3">
      <c r="A159" t="s">
        <v>48</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c r="AQ159">
        <v>17.59</v>
      </c>
      <c r="AR159">
        <v>21.92</v>
      </c>
      <c r="AS159">
        <v>18.77</v>
      </c>
      <c r="AT159">
        <v>25.18</v>
      </c>
      <c r="AU159">
        <v>22.1</v>
      </c>
      <c r="AV159">
        <v>26.2</v>
      </c>
      <c r="AW159">
        <v>12.21</v>
      </c>
      <c r="AX159">
        <v>19.72</v>
      </c>
      <c r="AY159">
        <v>19.66</v>
      </c>
      <c r="AZ159">
        <v>22.4</v>
      </c>
      <c r="BA159">
        <v>18.98</v>
      </c>
      <c r="BB159">
        <v>21.74</v>
      </c>
      <c r="BC159">
        <v>19.25</v>
      </c>
      <c r="BD159">
        <v>16.52</v>
      </c>
      <c r="BE159">
        <v>21.86</v>
      </c>
      <c r="BF159">
        <v>24.62</v>
      </c>
      <c r="BG159">
        <v>15.36</v>
      </c>
      <c r="BH159">
        <v>10.02</v>
      </c>
      <c r="BI159">
        <v>13.89</v>
      </c>
      <c r="BJ159">
        <v>18.809999999999999</v>
      </c>
      <c r="BK159">
        <v>19.48</v>
      </c>
    </row>
    <row r="160" spans="1:63" x14ac:dyDescent="0.3">
      <c r="A160" t="s">
        <v>49</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c r="AQ160">
        <v>23.39</v>
      </c>
      <c r="AR160">
        <v>20.84</v>
      </c>
      <c r="AS160">
        <v>19.760000000000002</v>
      </c>
      <c r="AT160">
        <v>17.850000000000001</v>
      </c>
      <c r="AU160">
        <v>18.8</v>
      </c>
      <c r="AV160">
        <v>13.96</v>
      </c>
      <c r="AW160">
        <v>18.39</v>
      </c>
      <c r="AX160">
        <v>14.2</v>
      </c>
      <c r="AY160">
        <v>20.350000000000001</v>
      </c>
      <c r="AZ160">
        <v>16.100000000000001</v>
      </c>
      <c r="BA160">
        <v>13.5</v>
      </c>
      <c r="BB160">
        <v>15.15</v>
      </c>
      <c r="BC160">
        <v>17.88</v>
      </c>
      <c r="BD160">
        <v>14.97</v>
      </c>
      <c r="BE160">
        <v>14.29</v>
      </c>
      <c r="BF160">
        <v>17.57</v>
      </c>
      <c r="BG160">
        <v>19.32</v>
      </c>
      <c r="BH160">
        <v>16.32</v>
      </c>
      <c r="BI160">
        <v>15.36</v>
      </c>
      <c r="BJ160">
        <v>17.38</v>
      </c>
      <c r="BK160">
        <v>17.38</v>
      </c>
    </row>
    <row r="162" spans="1:63" x14ac:dyDescent="0.3">
      <c r="A162" t="s">
        <v>50</v>
      </c>
    </row>
    <row r="163" spans="1:63" x14ac:dyDescent="0.3">
      <c r="A163" t="s">
        <v>46</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c r="AQ163">
        <v>100</v>
      </c>
      <c r="AR163">
        <v>100</v>
      </c>
      <c r="AS163">
        <v>100</v>
      </c>
      <c r="AT163">
        <v>100</v>
      </c>
      <c r="AU163">
        <v>100</v>
      </c>
      <c r="AV163">
        <v>100</v>
      </c>
      <c r="AW163">
        <v>100</v>
      </c>
      <c r="AX163">
        <v>100</v>
      </c>
      <c r="AY163">
        <v>100</v>
      </c>
      <c r="AZ163">
        <v>100</v>
      </c>
      <c r="BA163">
        <v>100</v>
      </c>
      <c r="BB163">
        <v>100</v>
      </c>
      <c r="BC163">
        <v>100</v>
      </c>
      <c r="BD163">
        <v>100</v>
      </c>
      <c r="BE163">
        <v>100</v>
      </c>
      <c r="BF163">
        <v>100</v>
      </c>
      <c r="BG163">
        <v>100</v>
      </c>
      <c r="BH163">
        <v>100</v>
      </c>
      <c r="BI163">
        <v>100</v>
      </c>
      <c r="BJ163">
        <v>100</v>
      </c>
      <c r="BK163">
        <v>100</v>
      </c>
    </row>
    <row r="164" spans="1:63" x14ac:dyDescent="0.3">
      <c r="A164" t="s">
        <v>47</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c r="AQ164">
        <v>77.930000000000007</v>
      </c>
      <c r="AR164">
        <v>75.42</v>
      </c>
      <c r="AS164">
        <v>79.87</v>
      </c>
      <c r="AT164">
        <v>77.650000000000006</v>
      </c>
      <c r="AU164">
        <v>81.48</v>
      </c>
      <c r="AV164">
        <v>83.13</v>
      </c>
      <c r="AW164">
        <v>84.77</v>
      </c>
      <c r="AX164">
        <v>84.44</v>
      </c>
      <c r="AY164">
        <v>84.58</v>
      </c>
      <c r="AZ164">
        <v>81.239999999999995</v>
      </c>
      <c r="BA164">
        <v>82.99</v>
      </c>
      <c r="BB164">
        <v>83.55</v>
      </c>
      <c r="BC164">
        <v>81.7</v>
      </c>
      <c r="BD164">
        <v>87.36</v>
      </c>
      <c r="BE164">
        <v>84.27</v>
      </c>
      <c r="BF164">
        <v>80.92</v>
      </c>
      <c r="BG164">
        <v>82.15</v>
      </c>
      <c r="BH164">
        <v>82.52</v>
      </c>
      <c r="BI164">
        <v>87.44</v>
      </c>
      <c r="BJ164">
        <v>82.53</v>
      </c>
      <c r="BK164">
        <v>83.57</v>
      </c>
    </row>
    <row r="165" spans="1:63" x14ac:dyDescent="0.3">
      <c r="A165" t="s">
        <v>48</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c r="AJ165">
        <v>1.19</v>
      </c>
      <c r="AK165">
        <v>1.95</v>
      </c>
      <c r="AL165">
        <v>1.36</v>
      </c>
      <c r="AM165">
        <v>0.92</v>
      </c>
      <c r="AN165">
        <v>1.18</v>
      </c>
      <c r="AO165">
        <v>0.41</v>
      </c>
      <c r="AP165">
        <v>1.04</v>
      </c>
      <c r="AQ165">
        <v>2.2000000000000002</v>
      </c>
      <c r="AR165">
        <v>0.82</v>
      </c>
      <c r="AS165">
        <v>1.63</v>
      </c>
      <c r="AT165">
        <v>1.42</v>
      </c>
      <c r="AU165">
        <v>2.44</v>
      </c>
      <c r="AV165">
        <v>0.16</v>
      </c>
      <c r="AW165">
        <v>0.38</v>
      </c>
      <c r="AX165">
        <v>2.06</v>
      </c>
      <c r="AY165">
        <v>1.47</v>
      </c>
      <c r="AZ165">
        <v>2.4700000000000002</v>
      </c>
      <c r="BA165">
        <v>1.27</v>
      </c>
      <c r="BB165">
        <v>0.26</v>
      </c>
      <c r="BC165">
        <v>0.65</v>
      </c>
      <c r="BD165">
        <v>0.22</v>
      </c>
      <c r="BE165">
        <v>1.39</v>
      </c>
      <c r="BF165">
        <v>1.03</v>
      </c>
      <c r="BG165">
        <v>1.07</v>
      </c>
      <c r="BH165">
        <v>0.79</v>
      </c>
      <c r="BI165">
        <v>0.48</v>
      </c>
      <c r="BJ165">
        <v>1.39</v>
      </c>
      <c r="BK165">
        <v>1.35</v>
      </c>
    </row>
    <row r="166" spans="1:63" x14ac:dyDescent="0.3">
      <c r="A166" t="s">
        <v>49</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c r="AQ166">
        <v>19.87</v>
      </c>
      <c r="AR166">
        <v>23.76</v>
      </c>
      <c r="AS166">
        <v>18.5</v>
      </c>
      <c r="AT166">
        <v>20.94</v>
      </c>
      <c r="AU166">
        <v>16.079999999999998</v>
      </c>
      <c r="AV166">
        <v>16.71</v>
      </c>
      <c r="AW166">
        <v>14.85</v>
      </c>
      <c r="AX166">
        <v>13.5</v>
      </c>
      <c r="AY166">
        <v>13.95</v>
      </c>
      <c r="AZ166">
        <v>16.3</v>
      </c>
      <c r="BA166">
        <v>15.75</v>
      </c>
      <c r="BB166">
        <v>16.190000000000001</v>
      </c>
      <c r="BC166">
        <v>17.66</v>
      </c>
      <c r="BD166">
        <v>12.42</v>
      </c>
      <c r="BE166">
        <v>14.33</v>
      </c>
      <c r="BF166">
        <v>18.05</v>
      </c>
      <c r="BG166">
        <v>16.77</v>
      </c>
      <c r="BH166">
        <v>16.68</v>
      </c>
      <c r="BI166">
        <v>12.09</v>
      </c>
      <c r="BJ166">
        <v>16.079999999999998</v>
      </c>
      <c r="BK166">
        <v>15.08</v>
      </c>
    </row>
    <row r="168" spans="1:63" x14ac:dyDescent="0.3">
      <c r="A168" t="s">
        <v>51</v>
      </c>
    </row>
    <row r="169" spans="1:63" x14ac:dyDescent="0.3">
      <c r="A169" t="s">
        <v>46</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c r="AQ169">
        <v>100</v>
      </c>
      <c r="AR169">
        <v>100</v>
      </c>
      <c r="AS169">
        <v>100</v>
      </c>
      <c r="AT169">
        <v>100</v>
      </c>
      <c r="AU169">
        <v>100</v>
      </c>
      <c r="AV169">
        <v>100</v>
      </c>
      <c r="AW169">
        <v>100</v>
      </c>
      <c r="AX169">
        <v>100</v>
      </c>
      <c r="AY169">
        <v>100</v>
      </c>
      <c r="AZ169">
        <v>100</v>
      </c>
      <c r="BA169">
        <v>100</v>
      </c>
      <c r="BB169">
        <v>100</v>
      </c>
      <c r="BC169">
        <v>100</v>
      </c>
      <c r="BD169">
        <v>100</v>
      </c>
      <c r="BE169">
        <v>100</v>
      </c>
      <c r="BF169">
        <v>100</v>
      </c>
      <c r="BG169">
        <v>100</v>
      </c>
      <c r="BH169">
        <v>100</v>
      </c>
      <c r="BI169">
        <v>100</v>
      </c>
      <c r="BJ169">
        <v>100</v>
      </c>
      <c r="BK169">
        <v>100</v>
      </c>
    </row>
    <row r="170" spans="1:63" x14ac:dyDescent="0.3">
      <c r="A170" t="s">
        <v>47</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c r="AJ170">
        <v>64.72</v>
      </c>
      <c r="AK170">
        <v>60.84</v>
      </c>
      <c r="AL170">
        <v>71.75</v>
      </c>
      <c r="AM170">
        <v>63.21</v>
      </c>
      <c r="AN170">
        <v>63.57</v>
      </c>
      <c r="AO170">
        <v>67.37</v>
      </c>
      <c r="AP170">
        <v>67.84</v>
      </c>
      <c r="AQ170">
        <v>69.099999999999994</v>
      </c>
      <c r="AR170">
        <v>67.73</v>
      </c>
      <c r="AS170">
        <v>73.930000000000007</v>
      </c>
      <c r="AT170">
        <v>70.23</v>
      </c>
      <c r="AU170">
        <v>73.290000000000006</v>
      </c>
      <c r="AV170">
        <v>74.709999999999994</v>
      </c>
      <c r="AW170">
        <v>72.47</v>
      </c>
      <c r="AX170">
        <v>79.25</v>
      </c>
      <c r="AY170">
        <v>77.209999999999994</v>
      </c>
      <c r="AZ170">
        <v>77.14</v>
      </c>
      <c r="BA170">
        <v>78.489999999999995</v>
      </c>
      <c r="BB170">
        <v>78.709999999999994</v>
      </c>
      <c r="BC170">
        <v>86.05</v>
      </c>
      <c r="BD170">
        <v>77.09</v>
      </c>
      <c r="BE170">
        <v>82.93</v>
      </c>
      <c r="BF170">
        <v>74.3</v>
      </c>
      <c r="BG170">
        <v>74.28</v>
      </c>
      <c r="BH170">
        <v>76.06</v>
      </c>
      <c r="BI170">
        <v>74.33</v>
      </c>
      <c r="BJ170">
        <v>68.400000000000006</v>
      </c>
      <c r="BK170">
        <v>82.75</v>
      </c>
    </row>
    <row r="171" spans="1:63" x14ac:dyDescent="0.3">
      <c r="A171" t="s">
        <v>48</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c r="AJ171">
        <v>11.99</v>
      </c>
      <c r="AK171">
        <v>8.33</v>
      </c>
      <c r="AL171">
        <v>5.95</v>
      </c>
      <c r="AM171">
        <v>12.12</v>
      </c>
      <c r="AN171">
        <v>8.64</v>
      </c>
      <c r="AO171">
        <v>7.55</v>
      </c>
      <c r="AP171">
        <v>11.14</v>
      </c>
      <c r="AQ171">
        <v>10.53</v>
      </c>
      <c r="AR171">
        <v>8.56</v>
      </c>
      <c r="AS171">
        <v>4.8600000000000003</v>
      </c>
      <c r="AT171">
        <v>7.05</v>
      </c>
      <c r="AU171">
        <v>6.37</v>
      </c>
      <c r="AV171">
        <v>11.56</v>
      </c>
      <c r="AW171">
        <v>12.38</v>
      </c>
      <c r="AX171">
        <v>6.49</v>
      </c>
      <c r="AY171">
        <v>8.3699999999999992</v>
      </c>
      <c r="AZ171">
        <v>7.32</v>
      </c>
      <c r="BA171">
        <v>6.25</v>
      </c>
      <c r="BB171">
        <v>6.24</v>
      </c>
      <c r="BC171">
        <v>3.4</v>
      </c>
      <c r="BD171">
        <v>7.33</v>
      </c>
      <c r="BE171">
        <v>7.13</v>
      </c>
      <c r="BF171">
        <v>11.59</v>
      </c>
      <c r="BG171">
        <v>5.85</v>
      </c>
      <c r="BH171">
        <v>12.35</v>
      </c>
      <c r="BI171">
        <v>9.19</v>
      </c>
      <c r="BJ171">
        <v>16</v>
      </c>
      <c r="BK171">
        <v>7.84</v>
      </c>
    </row>
    <row r="172" spans="1:63" x14ac:dyDescent="0.3">
      <c r="A172" t="s">
        <v>49</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c r="AJ172">
        <v>23.29</v>
      </c>
      <c r="AK172">
        <v>30.83</v>
      </c>
      <c r="AL172">
        <v>22.3</v>
      </c>
      <c r="AM172">
        <v>24.67</v>
      </c>
      <c r="AN172">
        <v>27.79</v>
      </c>
      <c r="AO172">
        <v>25.08</v>
      </c>
      <c r="AP172">
        <v>21.02</v>
      </c>
      <c r="AQ172">
        <v>20.36</v>
      </c>
      <c r="AR172">
        <v>23.71</v>
      </c>
      <c r="AS172">
        <v>21.21</v>
      </c>
      <c r="AT172">
        <v>22.71</v>
      </c>
      <c r="AU172">
        <v>20.329999999999998</v>
      </c>
      <c r="AV172">
        <v>13.73</v>
      </c>
      <c r="AW172">
        <v>15.15</v>
      </c>
      <c r="AX172">
        <v>14.26</v>
      </c>
      <c r="AY172">
        <v>14.42</v>
      </c>
      <c r="AZ172">
        <v>15.54</v>
      </c>
      <c r="BA172">
        <v>15.26</v>
      </c>
      <c r="BB172">
        <v>15.05</v>
      </c>
      <c r="BC172">
        <v>10.55</v>
      </c>
      <c r="BD172">
        <v>15.58</v>
      </c>
      <c r="BE172">
        <v>9.94</v>
      </c>
      <c r="BF172">
        <v>14.11</v>
      </c>
      <c r="BG172">
        <v>19.86</v>
      </c>
      <c r="BH172">
        <v>11.6</v>
      </c>
      <c r="BI172">
        <v>16.48</v>
      </c>
      <c r="BJ172">
        <v>15.6</v>
      </c>
      <c r="BK172">
        <v>9.42</v>
      </c>
    </row>
    <row r="175" spans="1:63" x14ac:dyDescent="0.3">
      <c r="A175" t="s">
        <v>36</v>
      </c>
    </row>
    <row r="176" spans="1:63" x14ac:dyDescent="0.3">
      <c r="A176" t="s">
        <v>37</v>
      </c>
    </row>
    <row r="177" spans="1:63" x14ac:dyDescent="0.3">
      <c r="A177" t="s">
        <v>59</v>
      </c>
    </row>
    <row r="178" spans="1:63" x14ac:dyDescent="0.3">
      <c r="A178" t="s">
        <v>39</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53</v>
      </c>
      <c r="S178" s="1">
        <v>43983</v>
      </c>
      <c r="T178" s="1">
        <v>44013</v>
      </c>
      <c r="U178" s="1" t="s">
        <v>56</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v>44501</v>
      </c>
      <c r="AK178" s="1">
        <v>44531</v>
      </c>
      <c r="AL178" s="1">
        <v>44562</v>
      </c>
      <c r="AM178" s="1">
        <v>44593</v>
      </c>
      <c r="AN178" s="1">
        <v>44621</v>
      </c>
      <c r="AO178" s="1">
        <v>44652</v>
      </c>
      <c r="AP178" s="1">
        <v>44682</v>
      </c>
      <c r="AQ178" s="1">
        <v>44713</v>
      </c>
      <c r="AR178" s="1">
        <v>44743</v>
      </c>
      <c r="AS178" s="1">
        <v>44774</v>
      </c>
      <c r="AT178" s="1">
        <v>44805</v>
      </c>
      <c r="AU178" s="1">
        <v>44835</v>
      </c>
      <c r="AV178" s="1">
        <v>44866</v>
      </c>
      <c r="AW178" s="1">
        <v>44896</v>
      </c>
      <c r="AX178" s="1">
        <v>44927</v>
      </c>
      <c r="AY178" s="1">
        <v>44958</v>
      </c>
      <c r="AZ178" s="1">
        <v>44986</v>
      </c>
      <c r="BA178" s="1">
        <v>45017</v>
      </c>
      <c r="BB178" s="1">
        <v>45047</v>
      </c>
      <c r="BC178" s="1">
        <v>45078</v>
      </c>
      <c r="BD178" s="1">
        <v>45108</v>
      </c>
      <c r="BE178" s="1">
        <v>45139</v>
      </c>
      <c r="BF178" s="1">
        <v>45170</v>
      </c>
      <c r="BG178" s="1">
        <v>45200</v>
      </c>
      <c r="BH178" s="1">
        <v>45231</v>
      </c>
      <c r="BI178" s="1">
        <v>45261</v>
      </c>
      <c r="BJ178" s="1">
        <v>45292</v>
      </c>
      <c r="BK178" s="1">
        <v>45323</v>
      </c>
    </row>
    <row r="179" spans="1:63" x14ac:dyDescent="0.3">
      <c r="A179" t="s">
        <v>40</v>
      </c>
    </row>
    <row r="180" spans="1:63" x14ac:dyDescent="0.3">
      <c r="A180" t="s">
        <v>41</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c r="AQ180">
        <v>100</v>
      </c>
      <c r="AR180">
        <v>100</v>
      </c>
      <c r="AS180">
        <v>100</v>
      </c>
      <c r="AT180">
        <v>100</v>
      </c>
      <c r="AU180">
        <v>100</v>
      </c>
      <c r="AV180">
        <v>100</v>
      </c>
      <c r="AW180">
        <v>100</v>
      </c>
      <c r="AX180">
        <v>100</v>
      </c>
      <c r="AY180">
        <v>100</v>
      </c>
      <c r="AZ180">
        <v>100</v>
      </c>
      <c r="BA180">
        <v>100</v>
      </c>
      <c r="BB180">
        <v>100</v>
      </c>
      <c r="BC180">
        <v>100</v>
      </c>
      <c r="BD180">
        <v>100</v>
      </c>
      <c r="BE180">
        <v>100</v>
      </c>
      <c r="BF180">
        <v>100</v>
      </c>
      <c r="BG180">
        <v>100</v>
      </c>
      <c r="BH180">
        <v>100</v>
      </c>
      <c r="BI180">
        <v>100</v>
      </c>
      <c r="BJ180">
        <v>100</v>
      </c>
      <c r="BK180">
        <v>100</v>
      </c>
    </row>
    <row r="181" spans="1:63" x14ac:dyDescent="0.3">
      <c r="A181" t="s">
        <v>42</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c r="AQ181">
        <v>74.56</v>
      </c>
      <c r="AR181">
        <v>77.510000000000005</v>
      </c>
      <c r="AS181">
        <v>78.03</v>
      </c>
      <c r="AT181">
        <v>75.62</v>
      </c>
      <c r="AU181">
        <v>78.38</v>
      </c>
      <c r="AV181">
        <v>81.83</v>
      </c>
      <c r="AW181">
        <v>82.44</v>
      </c>
      <c r="AX181">
        <v>82.22</v>
      </c>
      <c r="AY181">
        <v>83.06</v>
      </c>
      <c r="AZ181">
        <v>81.25</v>
      </c>
      <c r="BA181">
        <v>81.09</v>
      </c>
      <c r="BB181">
        <v>82.57</v>
      </c>
      <c r="BC181">
        <v>79.97</v>
      </c>
      <c r="BD181">
        <v>80.760000000000005</v>
      </c>
      <c r="BE181">
        <v>80.27</v>
      </c>
      <c r="BF181">
        <v>82.48</v>
      </c>
      <c r="BG181">
        <v>81.739999999999995</v>
      </c>
      <c r="BH181">
        <v>80.959999999999994</v>
      </c>
      <c r="BI181">
        <v>82.13</v>
      </c>
      <c r="BJ181">
        <v>78.06</v>
      </c>
      <c r="BK181">
        <v>78.25</v>
      </c>
    </row>
    <row r="182" spans="1:63" x14ac:dyDescent="0.3">
      <c r="A182" t="s">
        <v>43</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c r="AJ182">
        <v>4.2300000000000004</v>
      </c>
      <c r="AK182">
        <v>3.4</v>
      </c>
      <c r="AL182">
        <v>5.33</v>
      </c>
      <c r="AM182">
        <v>6.12</v>
      </c>
      <c r="AN182">
        <v>5</v>
      </c>
      <c r="AO182">
        <v>2.14</v>
      </c>
      <c r="AP182">
        <v>6.06</v>
      </c>
      <c r="AQ182">
        <v>5.67</v>
      </c>
      <c r="AR182">
        <v>5.66</v>
      </c>
      <c r="AS182">
        <v>7.28</v>
      </c>
      <c r="AT182">
        <v>6.9</v>
      </c>
      <c r="AU182">
        <v>4.9800000000000004</v>
      </c>
      <c r="AV182">
        <v>5.29</v>
      </c>
      <c r="AW182">
        <v>3.65</v>
      </c>
      <c r="AX182">
        <v>4.68</v>
      </c>
      <c r="AY182">
        <v>4.59</v>
      </c>
      <c r="AZ182">
        <v>4.91</v>
      </c>
      <c r="BA182">
        <v>5.18</v>
      </c>
      <c r="BB182">
        <v>5.24</v>
      </c>
      <c r="BC182">
        <v>4.7699999999999996</v>
      </c>
      <c r="BD182">
        <v>5.24</v>
      </c>
      <c r="BE182">
        <v>6.1</v>
      </c>
      <c r="BF182">
        <v>4.68</v>
      </c>
      <c r="BG182">
        <v>6.16</v>
      </c>
      <c r="BH182">
        <v>5.44</v>
      </c>
      <c r="BI182">
        <v>4.34</v>
      </c>
      <c r="BJ182">
        <v>9.18</v>
      </c>
      <c r="BK182">
        <v>7.77</v>
      </c>
    </row>
    <row r="183" spans="1:63" x14ac:dyDescent="0.3">
      <c r="A183" t="s">
        <v>44</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c r="AJ183">
        <v>25.79</v>
      </c>
      <c r="AK183">
        <v>26.21</v>
      </c>
      <c r="AL183">
        <v>26.75</v>
      </c>
      <c r="AM183">
        <v>27.69</v>
      </c>
      <c r="AN183">
        <v>25.99</v>
      </c>
      <c r="AO183">
        <v>26.32</v>
      </c>
      <c r="AP183">
        <v>23.12</v>
      </c>
      <c r="AQ183">
        <v>19.760000000000002</v>
      </c>
      <c r="AR183">
        <v>16.829999999999998</v>
      </c>
      <c r="AS183">
        <v>14.69</v>
      </c>
      <c r="AT183">
        <v>17.47</v>
      </c>
      <c r="AU183">
        <v>16.64</v>
      </c>
      <c r="AV183">
        <v>12.88</v>
      </c>
      <c r="AW183">
        <v>13.92</v>
      </c>
      <c r="AX183">
        <v>13.1</v>
      </c>
      <c r="AY183">
        <v>12.35</v>
      </c>
      <c r="AZ183">
        <v>13.84</v>
      </c>
      <c r="BA183">
        <v>13.73</v>
      </c>
      <c r="BB183">
        <v>12.19</v>
      </c>
      <c r="BC183">
        <v>15.26</v>
      </c>
      <c r="BD183">
        <v>14</v>
      </c>
      <c r="BE183">
        <v>13.63</v>
      </c>
      <c r="BF183">
        <v>12.84</v>
      </c>
      <c r="BG183">
        <v>12.1</v>
      </c>
      <c r="BH183">
        <v>13.6</v>
      </c>
      <c r="BI183">
        <v>13.53</v>
      </c>
      <c r="BJ183">
        <v>12.76</v>
      </c>
      <c r="BK183">
        <v>13.97</v>
      </c>
    </row>
    <row r="185" spans="1:63" x14ac:dyDescent="0.3">
      <c r="A185" t="s">
        <v>45</v>
      </c>
    </row>
    <row r="186" spans="1:63" x14ac:dyDescent="0.3">
      <c r="A186" t="s">
        <v>46</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c r="AR186">
        <v>100</v>
      </c>
      <c r="AS186">
        <v>100</v>
      </c>
      <c r="AT186">
        <v>100</v>
      </c>
      <c r="AU186">
        <v>100</v>
      </c>
      <c r="AV186">
        <v>100</v>
      </c>
      <c r="AW186">
        <v>100</v>
      </c>
      <c r="AX186">
        <v>100</v>
      </c>
      <c r="AY186">
        <v>100</v>
      </c>
      <c r="AZ186">
        <v>100</v>
      </c>
      <c r="BA186">
        <v>100</v>
      </c>
      <c r="BB186">
        <v>100</v>
      </c>
      <c r="BC186">
        <v>100</v>
      </c>
      <c r="BD186">
        <v>100</v>
      </c>
      <c r="BE186">
        <v>100</v>
      </c>
      <c r="BF186">
        <v>100</v>
      </c>
      <c r="BG186">
        <v>100</v>
      </c>
      <c r="BH186">
        <v>100</v>
      </c>
      <c r="BI186">
        <v>100</v>
      </c>
      <c r="BJ186">
        <v>100</v>
      </c>
      <c r="BK186">
        <v>100</v>
      </c>
    </row>
    <row r="187" spans="1:63" x14ac:dyDescent="0.3">
      <c r="A187" t="s">
        <v>47</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c r="AQ187">
        <v>62.02</v>
      </c>
      <c r="AR187">
        <v>60.13</v>
      </c>
      <c r="AS187">
        <v>62.45</v>
      </c>
      <c r="AT187">
        <v>57.31</v>
      </c>
      <c r="AU187">
        <v>67.239999999999995</v>
      </c>
      <c r="AV187">
        <v>72.36</v>
      </c>
      <c r="AW187">
        <v>71</v>
      </c>
      <c r="AX187">
        <v>71.34</v>
      </c>
      <c r="AY187">
        <v>68.989999999999995</v>
      </c>
      <c r="AZ187">
        <v>66.7</v>
      </c>
      <c r="BA187">
        <v>73.319999999999993</v>
      </c>
      <c r="BB187">
        <v>69.510000000000005</v>
      </c>
      <c r="BC187">
        <v>66.34</v>
      </c>
      <c r="BD187">
        <v>70.540000000000006</v>
      </c>
      <c r="BE187">
        <v>70.040000000000006</v>
      </c>
      <c r="BF187">
        <v>67.040000000000006</v>
      </c>
      <c r="BG187">
        <v>66.22</v>
      </c>
      <c r="BH187">
        <v>67.959999999999994</v>
      </c>
      <c r="BI187">
        <v>71.78</v>
      </c>
      <c r="BJ187">
        <v>66.61</v>
      </c>
      <c r="BK187">
        <v>67.510000000000005</v>
      </c>
    </row>
    <row r="188" spans="1:63" x14ac:dyDescent="0.3">
      <c r="A188" t="s">
        <v>48</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c r="AQ188">
        <v>14.79</v>
      </c>
      <c r="AR188">
        <v>16.12</v>
      </c>
      <c r="AS188">
        <v>23.3</v>
      </c>
      <c r="AT188">
        <v>21.16</v>
      </c>
      <c r="AU188">
        <v>14.45</v>
      </c>
      <c r="AV188">
        <v>16.100000000000001</v>
      </c>
      <c r="AW188">
        <v>12.84</v>
      </c>
      <c r="AX188">
        <v>16.579999999999998</v>
      </c>
      <c r="AY188">
        <v>15.78</v>
      </c>
      <c r="AZ188">
        <v>17.57</v>
      </c>
      <c r="BA188">
        <v>14.23</v>
      </c>
      <c r="BB188">
        <v>15.82</v>
      </c>
      <c r="BC188">
        <v>17.3</v>
      </c>
      <c r="BD188">
        <v>15.35</v>
      </c>
      <c r="BE188">
        <v>16.170000000000002</v>
      </c>
      <c r="BF188">
        <v>15.59</v>
      </c>
      <c r="BG188">
        <v>19.86</v>
      </c>
      <c r="BH188">
        <v>16.010000000000002</v>
      </c>
      <c r="BI188">
        <v>12.68</v>
      </c>
      <c r="BJ188">
        <v>20.03</v>
      </c>
      <c r="BK188">
        <v>17.190000000000001</v>
      </c>
    </row>
    <row r="189" spans="1:63" x14ac:dyDescent="0.3">
      <c r="A189" t="s">
        <v>49</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c r="AQ189">
        <v>23.19</v>
      </c>
      <c r="AR189">
        <v>23.76</v>
      </c>
      <c r="AS189">
        <v>14.25</v>
      </c>
      <c r="AT189">
        <v>21.52</v>
      </c>
      <c r="AU189">
        <v>18.309999999999999</v>
      </c>
      <c r="AV189">
        <v>11.54</v>
      </c>
      <c r="AW189">
        <v>16.16</v>
      </c>
      <c r="AX189">
        <v>12.08</v>
      </c>
      <c r="AY189">
        <v>15.23</v>
      </c>
      <c r="AZ189">
        <v>15.73</v>
      </c>
      <c r="BA189">
        <v>12.44</v>
      </c>
      <c r="BB189">
        <v>14.66</v>
      </c>
      <c r="BC189">
        <v>16.350000000000001</v>
      </c>
      <c r="BD189">
        <v>14.12</v>
      </c>
      <c r="BE189">
        <v>13.78</v>
      </c>
      <c r="BF189">
        <v>17.38</v>
      </c>
      <c r="BG189">
        <v>13.92</v>
      </c>
      <c r="BH189">
        <v>16.03</v>
      </c>
      <c r="BI189">
        <v>15.53</v>
      </c>
      <c r="BJ189">
        <v>13.37</v>
      </c>
      <c r="BK189">
        <v>15.3</v>
      </c>
    </row>
    <row r="191" spans="1:63" x14ac:dyDescent="0.3">
      <c r="A191" t="s">
        <v>50</v>
      </c>
    </row>
    <row r="192" spans="1:63" x14ac:dyDescent="0.3">
      <c r="A192" t="s">
        <v>46</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c r="AQ192">
        <v>100</v>
      </c>
      <c r="AR192">
        <v>100</v>
      </c>
      <c r="AS192">
        <v>100</v>
      </c>
      <c r="AT192">
        <v>100</v>
      </c>
      <c r="AU192">
        <v>100</v>
      </c>
      <c r="AV192">
        <v>100</v>
      </c>
      <c r="AW192">
        <v>100</v>
      </c>
      <c r="AX192">
        <v>100</v>
      </c>
      <c r="AY192">
        <v>100</v>
      </c>
      <c r="AZ192">
        <v>100</v>
      </c>
      <c r="BA192">
        <v>100</v>
      </c>
      <c r="BB192">
        <v>100</v>
      </c>
      <c r="BC192">
        <v>100</v>
      </c>
      <c r="BD192">
        <v>100</v>
      </c>
      <c r="BE192">
        <v>100</v>
      </c>
      <c r="BF192">
        <v>100</v>
      </c>
      <c r="BG192">
        <v>100</v>
      </c>
      <c r="BH192">
        <v>100</v>
      </c>
      <c r="BI192">
        <v>100</v>
      </c>
      <c r="BJ192">
        <v>100</v>
      </c>
      <c r="BK192">
        <v>100</v>
      </c>
    </row>
    <row r="193" spans="1:63" x14ac:dyDescent="0.3">
      <c r="A193" t="s">
        <v>47</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c r="AQ193">
        <v>79.34</v>
      </c>
      <c r="AR193">
        <v>83.45</v>
      </c>
      <c r="AS193">
        <v>83.97</v>
      </c>
      <c r="AT193">
        <v>80.75</v>
      </c>
      <c r="AU193">
        <v>82.78</v>
      </c>
      <c r="AV193">
        <v>85.7</v>
      </c>
      <c r="AW193">
        <v>84.5</v>
      </c>
      <c r="AX193">
        <v>85.13</v>
      </c>
      <c r="AY193">
        <v>87.08</v>
      </c>
      <c r="AZ193">
        <v>84.51</v>
      </c>
      <c r="BA193">
        <v>84.97</v>
      </c>
      <c r="BB193">
        <v>87.18</v>
      </c>
      <c r="BC193">
        <v>84.07</v>
      </c>
      <c r="BD193">
        <v>85.36</v>
      </c>
      <c r="BE193">
        <v>85.34</v>
      </c>
      <c r="BF193">
        <v>87.04</v>
      </c>
      <c r="BG193">
        <v>87.74</v>
      </c>
      <c r="BH193">
        <v>84.09</v>
      </c>
      <c r="BI193">
        <v>85.85</v>
      </c>
      <c r="BJ193">
        <v>86.94</v>
      </c>
      <c r="BK193">
        <v>85.91</v>
      </c>
    </row>
    <row r="194" spans="1:63" x14ac:dyDescent="0.3">
      <c r="A194" t="s">
        <v>48</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c r="AJ194">
        <v>0.99</v>
      </c>
      <c r="AK194">
        <v>0.42</v>
      </c>
      <c r="AL194">
        <v>0.34</v>
      </c>
      <c r="AM194">
        <v>0.45</v>
      </c>
      <c r="AN194">
        <v>0.82</v>
      </c>
      <c r="AO194">
        <v>0.1</v>
      </c>
      <c r="AP194">
        <v>1.22</v>
      </c>
      <c r="AQ194">
        <v>1.07</v>
      </c>
      <c r="AR194">
        <v>1.07</v>
      </c>
      <c r="AS194">
        <v>0.82</v>
      </c>
      <c r="AT194">
        <v>1.77</v>
      </c>
      <c r="AU194">
        <v>0.33</v>
      </c>
      <c r="AV194">
        <v>0.42</v>
      </c>
      <c r="AW194">
        <v>1.07</v>
      </c>
      <c r="AX194">
        <v>1.06</v>
      </c>
      <c r="AY194">
        <v>1.2</v>
      </c>
      <c r="AZ194">
        <v>1.94</v>
      </c>
      <c r="BA194">
        <v>1.32</v>
      </c>
      <c r="BB194">
        <v>1.18</v>
      </c>
      <c r="BC194">
        <v>0.43</v>
      </c>
      <c r="BD194">
        <v>0.41</v>
      </c>
      <c r="BE194">
        <v>0.57999999999999996</v>
      </c>
      <c r="BF194">
        <v>1.03</v>
      </c>
      <c r="BG194">
        <v>0.9</v>
      </c>
      <c r="BH194">
        <v>1.99</v>
      </c>
      <c r="BI194">
        <v>0.99</v>
      </c>
      <c r="BJ194">
        <v>0.49</v>
      </c>
      <c r="BK194">
        <v>0.5</v>
      </c>
    </row>
    <row r="195" spans="1:63" x14ac:dyDescent="0.3">
      <c r="A195" t="s">
        <v>49</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c r="AJ195">
        <v>26.74</v>
      </c>
      <c r="AK195">
        <v>28.08</v>
      </c>
      <c r="AL195">
        <v>28.42</v>
      </c>
      <c r="AM195">
        <v>29.3</v>
      </c>
      <c r="AN195">
        <v>26.62</v>
      </c>
      <c r="AO195">
        <v>26.39</v>
      </c>
      <c r="AP195">
        <v>23.54</v>
      </c>
      <c r="AQ195">
        <v>19.59</v>
      </c>
      <c r="AR195">
        <v>15.48</v>
      </c>
      <c r="AS195">
        <v>15.21</v>
      </c>
      <c r="AT195">
        <v>17.489999999999998</v>
      </c>
      <c r="AU195">
        <v>16.89</v>
      </c>
      <c r="AV195">
        <v>13.88</v>
      </c>
      <c r="AW195">
        <v>14.43</v>
      </c>
      <c r="AX195">
        <v>13.81</v>
      </c>
      <c r="AY195">
        <v>11.72</v>
      </c>
      <c r="AZ195">
        <v>13.55</v>
      </c>
      <c r="BA195">
        <v>13.72</v>
      </c>
      <c r="BB195">
        <v>11.64</v>
      </c>
      <c r="BC195">
        <v>15.5</v>
      </c>
      <c r="BD195">
        <v>14.22</v>
      </c>
      <c r="BE195">
        <v>14.08</v>
      </c>
      <c r="BF195">
        <v>11.93</v>
      </c>
      <c r="BG195">
        <v>11.36</v>
      </c>
      <c r="BH195">
        <v>13.92</v>
      </c>
      <c r="BI195">
        <v>13.17</v>
      </c>
      <c r="BJ195">
        <v>12.57</v>
      </c>
      <c r="BK195">
        <v>13.58</v>
      </c>
    </row>
    <row r="197" spans="1:63" x14ac:dyDescent="0.3">
      <c r="A197" t="s">
        <v>51</v>
      </c>
    </row>
    <row r="198" spans="1:63" x14ac:dyDescent="0.3">
      <c r="A198" t="s">
        <v>46</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c r="AQ198">
        <v>100</v>
      </c>
      <c r="AR198">
        <v>100</v>
      </c>
      <c r="AS198">
        <v>100</v>
      </c>
      <c r="AT198">
        <v>100</v>
      </c>
      <c r="AU198">
        <v>100</v>
      </c>
      <c r="AV198">
        <v>100</v>
      </c>
      <c r="AW198">
        <v>100</v>
      </c>
      <c r="AX198">
        <v>100</v>
      </c>
      <c r="AY198">
        <v>100</v>
      </c>
      <c r="AZ198">
        <v>100</v>
      </c>
      <c r="BA198">
        <v>100</v>
      </c>
      <c r="BB198">
        <v>100</v>
      </c>
      <c r="BC198">
        <v>100</v>
      </c>
      <c r="BD198">
        <v>100</v>
      </c>
      <c r="BE198">
        <v>100</v>
      </c>
      <c r="BF198">
        <v>100</v>
      </c>
      <c r="BG198">
        <v>100</v>
      </c>
      <c r="BH198">
        <v>100</v>
      </c>
      <c r="BI198">
        <v>100</v>
      </c>
      <c r="BJ198">
        <v>100</v>
      </c>
      <c r="BK198">
        <v>100</v>
      </c>
    </row>
    <row r="199" spans="1:63" x14ac:dyDescent="0.3">
      <c r="A199" t="s">
        <v>47</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c r="AQ199">
        <v>75.73</v>
      </c>
      <c r="AR199">
        <v>78.540000000000006</v>
      </c>
      <c r="AS199">
        <v>79.45</v>
      </c>
      <c r="AT199">
        <v>87.38</v>
      </c>
      <c r="AU199">
        <v>79.75</v>
      </c>
      <c r="AV199">
        <v>82.17</v>
      </c>
      <c r="AW199">
        <v>88.01</v>
      </c>
      <c r="AX199">
        <v>85.02</v>
      </c>
      <c r="AY199">
        <v>81.59</v>
      </c>
      <c r="AZ199">
        <v>82.85</v>
      </c>
      <c r="BA199">
        <v>72.650000000000006</v>
      </c>
      <c r="BB199">
        <v>82.87</v>
      </c>
      <c r="BC199">
        <v>86.38</v>
      </c>
      <c r="BD199">
        <v>84.1</v>
      </c>
      <c r="BE199">
        <v>84.85</v>
      </c>
      <c r="BF199">
        <v>88.65</v>
      </c>
      <c r="BG199">
        <v>77.23</v>
      </c>
      <c r="BH199">
        <v>83.64</v>
      </c>
      <c r="BI199">
        <v>82.54</v>
      </c>
      <c r="BJ199">
        <v>83.38</v>
      </c>
      <c r="BK199">
        <v>87.5</v>
      </c>
    </row>
    <row r="200" spans="1:63" x14ac:dyDescent="0.3">
      <c r="A200" t="s">
        <v>48</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c r="AQ200">
        <v>9.34</v>
      </c>
      <c r="AR200">
        <v>9.86</v>
      </c>
      <c r="AS200">
        <v>7.34</v>
      </c>
      <c r="AT200">
        <v>4.0199999999999996</v>
      </c>
      <c r="AU200">
        <v>7.2</v>
      </c>
      <c r="AV200">
        <v>6.69</v>
      </c>
      <c r="AW200">
        <v>3.68</v>
      </c>
      <c r="AX200">
        <v>3.69</v>
      </c>
      <c r="AY200">
        <v>6.71</v>
      </c>
      <c r="AZ200">
        <v>4.3099999999999996</v>
      </c>
      <c r="BA200">
        <v>11.5</v>
      </c>
      <c r="BB200">
        <v>6.6</v>
      </c>
      <c r="BC200">
        <v>1.64</v>
      </c>
      <c r="BD200">
        <v>3.07</v>
      </c>
      <c r="BE200">
        <v>3.78</v>
      </c>
      <c r="BF200">
        <v>2.5499999999999998</v>
      </c>
      <c r="BG200">
        <v>9.92</v>
      </c>
      <c r="BH200">
        <v>8.5</v>
      </c>
      <c r="BI200">
        <v>5.67</v>
      </c>
      <c r="BJ200">
        <v>5.39</v>
      </c>
      <c r="BK200">
        <v>1.81</v>
      </c>
    </row>
    <row r="201" spans="1:63" x14ac:dyDescent="0.3">
      <c r="A201" t="s">
        <v>49</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c r="AQ201">
        <v>14.92</v>
      </c>
      <c r="AR201">
        <v>11.6</v>
      </c>
      <c r="AS201">
        <v>13.21</v>
      </c>
      <c r="AT201">
        <v>8.61</v>
      </c>
      <c r="AU201">
        <v>13.05</v>
      </c>
      <c r="AV201">
        <v>11.14</v>
      </c>
      <c r="AW201">
        <v>8.31</v>
      </c>
      <c r="AX201">
        <v>11.3</v>
      </c>
      <c r="AY201">
        <v>11.7</v>
      </c>
      <c r="AZ201">
        <v>12.84</v>
      </c>
      <c r="BA201">
        <v>15.85</v>
      </c>
      <c r="BB201">
        <v>10.53</v>
      </c>
      <c r="BC201">
        <v>11.97</v>
      </c>
      <c r="BD201">
        <v>12.83</v>
      </c>
      <c r="BE201">
        <v>11.36</v>
      </c>
      <c r="BF201">
        <v>8.8000000000000007</v>
      </c>
      <c r="BG201">
        <v>12.85</v>
      </c>
      <c r="BH201">
        <v>7.86</v>
      </c>
      <c r="BI201">
        <v>11.8</v>
      </c>
      <c r="BJ201">
        <v>11.23</v>
      </c>
      <c r="BK201">
        <v>10.69</v>
      </c>
    </row>
    <row r="204" spans="1:63" x14ac:dyDescent="0.3">
      <c r="A204" t="s">
        <v>36</v>
      </c>
    </row>
    <row r="205" spans="1:63" x14ac:dyDescent="0.3">
      <c r="A205" t="s">
        <v>37</v>
      </c>
    </row>
    <row r="206" spans="1:63" x14ac:dyDescent="0.3">
      <c r="A206" t="s">
        <v>60</v>
      </c>
    </row>
    <row r="207" spans="1:63" x14ac:dyDescent="0.3">
      <c r="A207" t="s">
        <v>39</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53</v>
      </c>
      <c r="S207" s="1">
        <v>43983</v>
      </c>
      <c r="T207" s="1">
        <v>44013</v>
      </c>
      <c r="U207" s="1" t="s">
        <v>56</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v>44501</v>
      </c>
      <c r="AK207" s="1">
        <v>44531</v>
      </c>
      <c r="AL207" s="1">
        <v>44562</v>
      </c>
      <c r="AM207" s="1">
        <v>44593</v>
      </c>
      <c r="AN207" s="1">
        <v>44621</v>
      </c>
      <c r="AO207" s="1">
        <v>44652</v>
      </c>
      <c r="AP207" s="1">
        <v>44682</v>
      </c>
      <c r="AQ207" s="1">
        <v>44713</v>
      </c>
      <c r="AR207" s="1">
        <v>44743</v>
      </c>
      <c r="AS207" s="1">
        <v>44774</v>
      </c>
      <c r="AT207" s="1">
        <v>44805</v>
      </c>
      <c r="AU207" s="1">
        <v>44835</v>
      </c>
      <c r="AV207" s="1">
        <v>44866</v>
      </c>
      <c r="AW207" s="1">
        <v>44896</v>
      </c>
      <c r="AX207" s="1">
        <v>44927</v>
      </c>
      <c r="AY207" s="1">
        <v>44958</v>
      </c>
      <c r="AZ207" s="1">
        <v>44986</v>
      </c>
      <c r="BA207" s="1">
        <v>45017</v>
      </c>
      <c r="BB207" s="1">
        <v>45047</v>
      </c>
      <c r="BC207" s="1">
        <v>45078</v>
      </c>
      <c r="BD207" s="1">
        <v>45108</v>
      </c>
      <c r="BE207" s="1">
        <v>45139</v>
      </c>
      <c r="BF207" s="1">
        <v>45170</v>
      </c>
      <c r="BG207" s="1">
        <v>45200</v>
      </c>
      <c r="BH207" s="1">
        <v>45231</v>
      </c>
      <c r="BI207" s="1">
        <v>45261</v>
      </c>
      <c r="BJ207" s="1">
        <v>45292</v>
      </c>
      <c r="BK207" s="1">
        <v>45323</v>
      </c>
    </row>
    <row r="208" spans="1:63" x14ac:dyDescent="0.3">
      <c r="A208" t="s">
        <v>40</v>
      </c>
    </row>
    <row r="209" spans="1:63" x14ac:dyDescent="0.3">
      <c r="A209" t="s">
        <v>41</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c r="AQ209">
        <v>100</v>
      </c>
      <c r="AR209">
        <v>100</v>
      </c>
      <c r="AS209">
        <v>100</v>
      </c>
      <c r="AT209">
        <v>100</v>
      </c>
      <c r="AU209">
        <v>100</v>
      </c>
      <c r="AV209">
        <v>100</v>
      </c>
      <c r="AW209">
        <v>100</v>
      </c>
      <c r="AX209">
        <v>100</v>
      </c>
      <c r="AY209">
        <v>100</v>
      </c>
      <c r="AZ209">
        <v>100</v>
      </c>
      <c r="BA209">
        <v>100</v>
      </c>
      <c r="BB209">
        <v>100</v>
      </c>
      <c r="BC209">
        <v>100</v>
      </c>
      <c r="BD209">
        <v>100</v>
      </c>
      <c r="BE209">
        <v>100</v>
      </c>
      <c r="BF209">
        <v>100</v>
      </c>
      <c r="BG209">
        <v>100</v>
      </c>
      <c r="BH209">
        <v>100</v>
      </c>
      <c r="BI209">
        <v>100</v>
      </c>
      <c r="BJ209">
        <v>100</v>
      </c>
      <c r="BK209">
        <v>100</v>
      </c>
    </row>
    <row r="210" spans="1:63" x14ac:dyDescent="0.3">
      <c r="A210" t="s">
        <v>42</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c r="AJ210">
        <v>71.86</v>
      </c>
      <c r="AK210">
        <v>72.819999999999993</v>
      </c>
      <c r="AL210">
        <v>67.900000000000006</v>
      </c>
      <c r="AM210">
        <v>69.709999999999994</v>
      </c>
      <c r="AN210">
        <v>72.66</v>
      </c>
      <c r="AO210">
        <v>71.95</v>
      </c>
      <c r="AP210">
        <v>76.14</v>
      </c>
      <c r="AQ210">
        <v>74.790000000000006</v>
      </c>
      <c r="AR210">
        <v>75.73</v>
      </c>
      <c r="AS210">
        <v>77.47</v>
      </c>
      <c r="AT210">
        <v>76.56</v>
      </c>
      <c r="AU210">
        <v>78.39</v>
      </c>
      <c r="AV210">
        <v>78.31</v>
      </c>
      <c r="AW210">
        <v>81.430000000000007</v>
      </c>
      <c r="AX210">
        <v>81.39</v>
      </c>
      <c r="AY210">
        <v>78.349999999999994</v>
      </c>
      <c r="AZ210">
        <v>78.459999999999994</v>
      </c>
      <c r="BA210">
        <v>81.040000000000006</v>
      </c>
      <c r="BB210">
        <v>79.08</v>
      </c>
      <c r="BC210">
        <v>79.98</v>
      </c>
      <c r="BD210">
        <v>79.05</v>
      </c>
      <c r="BE210">
        <v>80.02</v>
      </c>
      <c r="BF210">
        <v>78.209999999999994</v>
      </c>
      <c r="BG210">
        <v>80.8</v>
      </c>
      <c r="BH210">
        <v>80.98</v>
      </c>
      <c r="BI210">
        <v>81.75</v>
      </c>
      <c r="BJ210">
        <v>80.48</v>
      </c>
      <c r="BK210">
        <v>79.27</v>
      </c>
    </row>
    <row r="211" spans="1:63" x14ac:dyDescent="0.3">
      <c r="A211" t="s">
        <v>43</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c r="AJ211">
        <v>1.05</v>
      </c>
      <c r="AK211">
        <v>1.33</v>
      </c>
      <c r="AL211">
        <v>1.1100000000000001</v>
      </c>
      <c r="AM211">
        <v>1.67</v>
      </c>
      <c r="AN211">
        <v>0.67</v>
      </c>
      <c r="AO211">
        <v>0.5</v>
      </c>
      <c r="AP211">
        <v>0.66</v>
      </c>
      <c r="AQ211">
        <v>2.68</v>
      </c>
      <c r="AR211">
        <v>4.7300000000000004</v>
      </c>
      <c r="AS211">
        <v>4.5199999999999996</v>
      </c>
      <c r="AT211">
        <v>4.7300000000000004</v>
      </c>
      <c r="AU211">
        <v>5.54</v>
      </c>
      <c r="AV211">
        <v>4.6900000000000004</v>
      </c>
      <c r="AW211">
        <v>3.85</v>
      </c>
      <c r="AX211">
        <v>4.5599999999999996</v>
      </c>
      <c r="AY211">
        <v>5.48</v>
      </c>
      <c r="AZ211">
        <v>6.67</v>
      </c>
      <c r="BA211">
        <v>5.35</v>
      </c>
      <c r="BB211">
        <v>5.72</v>
      </c>
      <c r="BC211">
        <v>4.75</v>
      </c>
      <c r="BD211">
        <v>6.72</v>
      </c>
      <c r="BE211">
        <v>5.34</v>
      </c>
      <c r="BF211">
        <v>5.82</v>
      </c>
      <c r="BG211">
        <v>4.1500000000000004</v>
      </c>
      <c r="BH211">
        <v>3.93</v>
      </c>
      <c r="BI211">
        <v>3.88</v>
      </c>
      <c r="BJ211">
        <v>4.97</v>
      </c>
      <c r="BK211">
        <v>5.83</v>
      </c>
    </row>
    <row r="212" spans="1:63" x14ac:dyDescent="0.3">
      <c r="A212" t="s">
        <v>44</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c r="AJ212">
        <v>27.08</v>
      </c>
      <c r="AK212">
        <v>25.84</v>
      </c>
      <c r="AL212">
        <v>30.99</v>
      </c>
      <c r="AM212">
        <v>28.62</v>
      </c>
      <c r="AN212">
        <v>26.67</v>
      </c>
      <c r="AO212">
        <v>27.55</v>
      </c>
      <c r="AP212">
        <v>23.2</v>
      </c>
      <c r="AQ212">
        <v>22.53</v>
      </c>
      <c r="AR212">
        <v>19.54</v>
      </c>
      <c r="AS212">
        <v>18.010000000000002</v>
      </c>
      <c r="AT212">
        <v>18.71</v>
      </c>
      <c r="AU212">
        <v>16.07</v>
      </c>
      <c r="AV212">
        <v>17</v>
      </c>
      <c r="AW212">
        <v>14.72</v>
      </c>
      <c r="AX212">
        <v>14.05</v>
      </c>
      <c r="AY212">
        <v>16.18</v>
      </c>
      <c r="AZ212">
        <v>14.87</v>
      </c>
      <c r="BA212">
        <v>13.61</v>
      </c>
      <c r="BB212">
        <v>15.2</v>
      </c>
      <c r="BC212">
        <v>15.27</v>
      </c>
      <c r="BD212">
        <v>14.23</v>
      </c>
      <c r="BE212">
        <v>14.64</v>
      </c>
      <c r="BF212">
        <v>15.97</v>
      </c>
      <c r="BG212">
        <v>15.05</v>
      </c>
      <c r="BH212">
        <v>15.09</v>
      </c>
      <c r="BI212">
        <v>14.37</v>
      </c>
      <c r="BJ212">
        <v>14.55</v>
      </c>
      <c r="BK212">
        <v>14.89</v>
      </c>
    </row>
    <row r="214" spans="1:63" x14ac:dyDescent="0.3">
      <c r="A214" t="s">
        <v>45</v>
      </c>
    </row>
    <row r="215" spans="1:63" x14ac:dyDescent="0.3">
      <c r="A215" t="s">
        <v>46</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c r="AQ215">
        <v>100</v>
      </c>
      <c r="AR215">
        <v>100</v>
      </c>
      <c r="AS215">
        <v>100</v>
      </c>
      <c r="AT215">
        <v>100</v>
      </c>
      <c r="AU215">
        <v>100</v>
      </c>
      <c r="AV215">
        <v>100</v>
      </c>
      <c r="AW215">
        <v>100</v>
      </c>
      <c r="AX215">
        <v>100</v>
      </c>
      <c r="AY215">
        <v>100</v>
      </c>
      <c r="AZ215">
        <v>100</v>
      </c>
      <c r="BA215">
        <v>100</v>
      </c>
      <c r="BB215">
        <v>100</v>
      </c>
      <c r="BC215">
        <v>100</v>
      </c>
      <c r="BD215">
        <v>100</v>
      </c>
      <c r="BE215">
        <v>100</v>
      </c>
      <c r="BF215">
        <v>100</v>
      </c>
      <c r="BG215">
        <v>100</v>
      </c>
      <c r="BH215">
        <v>100</v>
      </c>
      <c r="BI215">
        <v>100</v>
      </c>
      <c r="BJ215">
        <v>100</v>
      </c>
      <c r="BK215">
        <v>100</v>
      </c>
    </row>
    <row r="216" spans="1:63" x14ac:dyDescent="0.3">
      <c r="A216" t="s">
        <v>47</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c r="AJ216">
        <v>72.59</v>
      </c>
      <c r="AK216">
        <v>70.260000000000005</v>
      </c>
      <c r="AL216">
        <v>63.77</v>
      </c>
      <c r="AM216">
        <v>59.47</v>
      </c>
      <c r="AN216">
        <v>69.59</v>
      </c>
      <c r="AO216">
        <v>64.16</v>
      </c>
      <c r="AP216">
        <v>72.739999999999995</v>
      </c>
      <c r="AQ216">
        <v>75.209999999999994</v>
      </c>
      <c r="AR216">
        <v>69.47</v>
      </c>
      <c r="AS216">
        <v>62.3</v>
      </c>
      <c r="AT216">
        <v>63.23</v>
      </c>
      <c r="AU216">
        <v>68.44</v>
      </c>
      <c r="AV216">
        <v>70.2</v>
      </c>
      <c r="AW216">
        <v>68.78</v>
      </c>
      <c r="AX216">
        <v>67.47</v>
      </c>
      <c r="AY216">
        <v>69.959999999999994</v>
      </c>
      <c r="AZ216">
        <v>75.47</v>
      </c>
      <c r="BA216">
        <v>69.27</v>
      </c>
      <c r="BB216">
        <v>68.349999999999994</v>
      </c>
      <c r="BC216">
        <v>71.56</v>
      </c>
      <c r="BD216">
        <v>67.02</v>
      </c>
      <c r="BE216">
        <v>70.28</v>
      </c>
      <c r="BF216">
        <v>67.08</v>
      </c>
      <c r="BG216">
        <v>69.36</v>
      </c>
      <c r="BH216">
        <v>69.489999999999995</v>
      </c>
      <c r="BI216">
        <v>71.36</v>
      </c>
      <c r="BJ216">
        <v>65.31</v>
      </c>
      <c r="BK216">
        <v>63.4</v>
      </c>
    </row>
    <row r="217" spans="1:63" x14ac:dyDescent="0.3">
      <c r="A217" t="s">
        <v>48</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c r="AJ217">
        <v>2.5499999999999998</v>
      </c>
      <c r="AK217">
        <v>4.01</v>
      </c>
      <c r="AL217">
        <v>5.72</v>
      </c>
      <c r="AM217">
        <v>8.92</v>
      </c>
      <c r="AN217">
        <v>2.76</v>
      </c>
      <c r="AO217">
        <v>1.26</v>
      </c>
      <c r="AP217">
        <v>0.82</v>
      </c>
      <c r="AQ217">
        <v>4.6399999999999997</v>
      </c>
      <c r="AR217">
        <v>14.77</v>
      </c>
      <c r="AS217">
        <v>19.75</v>
      </c>
      <c r="AT217">
        <v>13.94</v>
      </c>
      <c r="AU217">
        <v>15.6</v>
      </c>
      <c r="AV217">
        <v>17.37</v>
      </c>
      <c r="AW217">
        <v>13.25</v>
      </c>
      <c r="AX217">
        <v>14.71</v>
      </c>
      <c r="AY217">
        <v>14.6</v>
      </c>
      <c r="AZ217">
        <v>10.89</v>
      </c>
      <c r="BA217">
        <v>14.17</v>
      </c>
      <c r="BB217">
        <v>19.63</v>
      </c>
      <c r="BC217">
        <v>14.71</v>
      </c>
      <c r="BD217">
        <v>18.27</v>
      </c>
      <c r="BE217">
        <v>13.39</v>
      </c>
      <c r="BF217">
        <v>17.809999999999999</v>
      </c>
      <c r="BG217">
        <v>14.69</v>
      </c>
      <c r="BH217">
        <v>13.98</v>
      </c>
      <c r="BI217">
        <v>10.43</v>
      </c>
      <c r="BJ217">
        <v>19.170000000000002</v>
      </c>
      <c r="BK217">
        <v>19.260000000000002</v>
      </c>
    </row>
    <row r="218" spans="1:63" x14ac:dyDescent="0.3">
      <c r="A218" t="s">
        <v>49</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c r="AJ218">
        <v>24.87</v>
      </c>
      <c r="AK218">
        <v>25.74</v>
      </c>
      <c r="AL218">
        <v>30.52</v>
      </c>
      <c r="AM218">
        <v>31.62</v>
      </c>
      <c r="AN218">
        <v>27.65</v>
      </c>
      <c r="AO218">
        <v>34.58</v>
      </c>
      <c r="AP218">
        <v>26.44</v>
      </c>
      <c r="AQ218">
        <v>20.149999999999999</v>
      </c>
      <c r="AR218">
        <v>15.76</v>
      </c>
      <c r="AS218">
        <v>17.95</v>
      </c>
      <c r="AT218">
        <v>22.83</v>
      </c>
      <c r="AU218">
        <v>15.96</v>
      </c>
      <c r="AV218">
        <v>12.43</v>
      </c>
      <c r="AW218">
        <v>17.97</v>
      </c>
      <c r="AX218">
        <v>17.82</v>
      </c>
      <c r="AY218">
        <v>15.44</v>
      </c>
      <c r="AZ218">
        <v>13.64</v>
      </c>
      <c r="BA218">
        <v>16.559999999999999</v>
      </c>
      <c r="BB218">
        <v>12.02</v>
      </c>
      <c r="BC218">
        <v>13.74</v>
      </c>
      <c r="BD218">
        <v>14.71</v>
      </c>
      <c r="BE218">
        <v>16.32</v>
      </c>
      <c r="BF218">
        <v>15.11</v>
      </c>
      <c r="BG218">
        <v>15.95</v>
      </c>
      <c r="BH218">
        <v>16.53</v>
      </c>
      <c r="BI218">
        <v>18.2</v>
      </c>
      <c r="BJ218">
        <v>15.51</v>
      </c>
      <c r="BK218">
        <v>17.350000000000001</v>
      </c>
    </row>
    <row r="220" spans="1:63" x14ac:dyDescent="0.3">
      <c r="A220" t="s">
        <v>50</v>
      </c>
    </row>
    <row r="221" spans="1:63" x14ac:dyDescent="0.3">
      <c r="A221" t="s">
        <v>46</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c r="AR221">
        <v>100</v>
      </c>
      <c r="AS221">
        <v>100</v>
      </c>
      <c r="AT221">
        <v>100</v>
      </c>
      <c r="AU221">
        <v>100</v>
      </c>
      <c r="AV221">
        <v>100</v>
      </c>
      <c r="AW221">
        <v>100</v>
      </c>
      <c r="AX221">
        <v>100</v>
      </c>
      <c r="AY221">
        <v>100</v>
      </c>
      <c r="AZ221">
        <v>100</v>
      </c>
      <c r="BA221">
        <v>100</v>
      </c>
      <c r="BB221">
        <v>100</v>
      </c>
      <c r="BC221">
        <v>100</v>
      </c>
      <c r="BD221">
        <v>100</v>
      </c>
      <c r="BE221">
        <v>100</v>
      </c>
      <c r="BF221">
        <v>100</v>
      </c>
      <c r="BG221">
        <v>100</v>
      </c>
      <c r="BH221">
        <v>100</v>
      </c>
      <c r="BI221">
        <v>100</v>
      </c>
      <c r="BJ221">
        <v>100</v>
      </c>
      <c r="BK221">
        <v>100</v>
      </c>
    </row>
    <row r="222" spans="1:63" x14ac:dyDescent="0.3">
      <c r="A222" t="s">
        <v>47</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c r="AQ222">
        <v>74.680000000000007</v>
      </c>
      <c r="AR222">
        <v>77</v>
      </c>
      <c r="AS222">
        <v>78.73</v>
      </c>
      <c r="AT222">
        <v>77.650000000000006</v>
      </c>
      <c r="AU222">
        <v>80.069999999999993</v>
      </c>
      <c r="AV222">
        <v>78.900000000000006</v>
      </c>
      <c r="AW222">
        <v>83.85</v>
      </c>
      <c r="AX222">
        <v>84.27</v>
      </c>
      <c r="AY222">
        <v>79.7</v>
      </c>
      <c r="AZ222">
        <v>78.37</v>
      </c>
      <c r="BA222">
        <v>83.63</v>
      </c>
      <c r="BB222">
        <v>80.69</v>
      </c>
      <c r="BC222">
        <v>81.58</v>
      </c>
      <c r="BD222">
        <v>81.23</v>
      </c>
      <c r="BE222">
        <v>82.51</v>
      </c>
      <c r="BF222">
        <v>79.88</v>
      </c>
      <c r="BG222">
        <v>82.19</v>
      </c>
      <c r="BH222">
        <v>82.51</v>
      </c>
      <c r="BI222">
        <v>82.77</v>
      </c>
      <c r="BJ222">
        <v>83.76</v>
      </c>
      <c r="BK222">
        <v>81.84</v>
      </c>
    </row>
    <row r="223" spans="1:63" x14ac:dyDescent="0.3">
      <c r="A223" t="s">
        <v>48</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c r="AQ223">
        <v>2.21</v>
      </c>
      <c r="AR223">
        <v>2.88</v>
      </c>
      <c r="AS223">
        <v>2.5099999999999998</v>
      </c>
      <c r="AT223">
        <v>3.44</v>
      </c>
      <c r="AU223">
        <v>3.7</v>
      </c>
      <c r="AV223">
        <v>2.33</v>
      </c>
      <c r="AW223">
        <v>1.59</v>
      </c>
      <c r="AX223">
        <v>1.71</v>
      </c>
      <c r="AY223">
        <v>2.87</v>
      </c>
      <c r="AZ223">
        <v>5.57</v>
      </c>
      <c r="BA223">
        <v>2.95</v>
      </c>
      <c r="BB223">
        <v>2.94</v>
      </c>
      <c r="BC223">
        <v>2.65</v>
      </c>
      <c r="BD223">
        <v>4.84</v>
      </c>
      <c r="BE223">
        <v>3.29</v>
      </c>
      <c r="BF223">
        <v>2.95</v>
      </c>
      <c r="BG223">
        <v>2.19</v>
      </c>
      <c r="BH223">
        <v>1.85</v>
      </c>
      <c r="BI223">
        <v>2.94</v>
      </c>
      <c r="BJ223">
        <v>2.14</v>
      </c>
      <c r="BK223">
        <v>3.36</v>
      </c>
    </row>
    <row r="224" spans="1:63" x14ac:dyDescent="0.3">
      <c r="A224" t="s">
        <v>49</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c r="AJ224">
        <v>27.75</v>
      </c>
      <c r="AK224">
        <v>26.35</v>
      </c>
      <c r="AL224">
        <v>32.020000000000003</v>
      </c>
      <c r="AM224">
        <v>29.18</v>
      </c>
      <c r="AN224">
        <v>27.55</v>
      </c>
      <c r="AO224">
        <v>26.49</v>
      </c>
      <c r="AP224">
        <v>23.34</v>
      </c>
      <c r="AQ224">
        <v>23.11</v>
      </c>
      <c r="AR224">
        <v>20.12</v>
      </c>
      <c r="AS224">
        <v>18.760000000000002</v>
      </c>
      <c r="AT224">
        <v>18.91</v>
      </c>
      <c r="AU224">
        <v>16.23</v>
      </c>
      <c r="AV224">
        <v>18.77</v>
      </c>
      <c r="AW224">
        <v>14.55</v>
      </c>
      <c r="AX224">
        <v>14.02</v>
      </c>
      <c r="AY224">
        <v>17.43</v>
      </c>
      <c r="AZ224">
        <v>16.059999999999999</v>
      </c>
      <c r="BA224">
        <v>13.43</v>
      </c>
      <c r="BB224">
        <v>16.37</v>
      </c>
      <c r="BC224">
        <v>15.77</v>
      </c>
      <c r="BD224">
        <v>13.94</v>
      </c>
      <c r="BE224">
        <v>14.21</v>
      </c>
      <c r="BF224">
        <v>17.18</v>
      </c>
      <c r="BG224">
        <v>15.62</v>
      </c>
      <c r="BH224">
        <v>15.64</v>
      </c>
      <c r="BI224">
        <v>14.29</v>
      </c>
      <c r="BJ224">
        <v>14.1</v>
      </c>
      <c r="BK224">
        <v>14.8</v>
      </c>
    </row>
    <row r="226" spans="1:63" x14ac:dyDescent="0.3">
      <c r="A226" t="s">
        <v>51</v>
      </c>
    </row>
    <row r="227" spans="1:63" x14ac:dyDescent="0.3">
      <c r="A227" t="s">
        <v>46</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c r="AQ227">
        <v>100</v>
      </c>
      <c r="AR227">
        <v>100</v>
      </c>
      <c r="AS227">
        <v>100</v>
      </c>
      <c r="AT227">
        <v>100</v>
      </c>
      <c r="AU227">
        <v>100</v>
      </c>
      <c r="AV227">
        <v>100</v>
      </c>
      <c r="AW227">
        <v>100</v>
      </c>
      <c r="AX227">
        <v>100</v>
      </c>
      <c r="AY227">
        <v>100</v>
      </c>
      <c r="AZ227">
        <v>100</v>
      </c>
      <c r="BA227">
        <v>100</v>
      </c>
      <c r="BB227">
        <v>100</v>
      </c>
      <c r="BC227">
        <v>100</v>
      </c>
      <c r="BD227">
        <v>100</v>
      </c>
      <c r="BE227">
        <v>100</v>
      </c>
      <c r="BF227">
        <v>100</v>
      </c>
      <c r="BG227">
        <v>100</v>
      </c>
      <c r="BH227">
        <v>100</v>
      </c>
      <c r="BI227">
        <v>100</v>
      </c>
      <c r="BJ227">
        <v>100</v>
      </c>
      <c r="BK227">
        <v>100</v>
      </c>
    </row>
    <row r="228" spans="1:63" x14ac:dyDescent="0.3">
      <c r="A228" t="s">
        <v>47</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c r="AQ228">
        <v>75.180000000000007</v>
      </c>
      <c r="AR228">
        <v>73.790000000000006</v>
      </c>
      <c r="AS228">
        <v>82.91</v>
      </c>
      <c r="AT228">
        <v>80.14</v>
      </c>
      <c r="AU228">
        <v>78.62</v>
      </c>
      <c r="AV228">
        <v>84.41</v>
      </c>
      <c r="AW228">
        <v>79.34</v>
      </c>
      <c r="AX228">
        <v>79.39</v>
      </c>
      <c r="AY228">
        <v>79.86</v>
      </c>
      <c r="AZ228">
        <v>81.069999999999993</v>
      </c>
      <c r="BA228">
        <v>77.22</v>
      </c>
      <c r="BB228">
        <v>80.239999999999995</v>
      </c>
      <c r="BC228">
        <v>80.52</v>
      </c>
      <c r="BD228">
        <v>77.67</v>
      </c>
      <c r="BE228">
        <v>77.099999999999994</v>
      </c>
      <c r="BF228">
        <v>83.69</v>
      </c>
      <c r="BG228">
        <v>83.23</v>
      </c>
      <c r="BH228">
        <v>82.27</v>
      </c>
      <c r="BI228">
        <v>83.81</v>
      </c>
      <c r="BJ228">
        <v>77.61</v>
      </c>
      <c r="BK228">
        <v>79.040000000000006</v>
      </c>
    </row>
    <row r="229" spans="1:63" x14ac:dyDescent="0.3">
      <c r="A229" t="s">
        <v>48</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c r="AQ229">
        <v>4.01</v>
      </c>
      <c r="AR229">
        <v>6.49</v>
      </c>
      <c r="AS229">
        <v>3.55</v>
      </c>
      <c r="AT229">
        <v>5.32</v>
      </c>
      <c r="AU229">
        <v>6.28</v>
      </c>
      <c r="AV229">
        <v>3.98</v>
      </c>
      <c r="AW229">
        <v>8.1</v>
      </c>
      <c r="AX229">
        <v>9.6300000000000008</v>
      </c>
      <c r="AY229">
        <v>9.33</v>
      </c>
      <c r="AZ229">
        <v>8.9700000000000006</v>
      </c>
      <c r="BA229">
        <v>10.8</v>
      </c>
      <c r="BB229">
        <v>7.94</v>
      </c>
      <c r="BC229">
        <v>5.25</v>
      </c>
      <c r="BD229">
        <v>6.84</v>
      </c>
      <c r="BE229">
        <v>7.77</v>
      </c>
      <c r="BF229">
        <v>5.96</v>
      </c>
      <c r="BG229">
        <v>5.43</v>
      </c>
      <c r="BH229">
        <v>6.54</v>
      </c>
      <c r="BI229">
        <v>4.42</v>
      </c>
      <c r="BJ229">
        <v>6.11</v>
      </c>
      <c r="BK229">
        <v>7.92</v>
      </c>
    </row>
    <row r="230" spans="1:63" x14ac:dyDescent="0.3">
      <c r="A230" t="s">
        <v>49</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c r="AQ230">
        <v>20.81</v>
      </c>
      <c r="AR230">
        <v>19.72</v>
      </c>
      <c r="AS230">
        <v>13.54</v>
      </c>
      <c r="AT230">
        <v>14.54</v>
      </c>
      <c r="AU230">
        <v>15.1</v>
      </c>
      <c r="AV230">
        <v>11.62</v>
      </c>
      <c r="AW230">
        <v>12.56</v>
      </c>
      <c r="AX230">
        <v>10.97</v>
      </c>
      <c r="AY230">
        <v>10.81</v>
      </c>
      <c r="AZ230">
        <v>9.9499999999999993</v>
      </c>
      <c r="BA230">
        <v>11.98</v>
      </c>
      <c r="BB230">
        <v>11.82</v>
      </c>
      <c r="BC230">
        <v>14.23</v>
      </c>
      <c r="BD230">
        <v>15.49</v>
      </c>
      <c r="BE230">
        <v>15.13</v>
      </c>
      <c r="BF230">
        <v>10.35</v>
      </c>
      <c r="BG230">
        <v>11.33</v>
      </c>
      <c r="BH230">
        <v>11.19</v>
      </c>
      <c r="BI230">
        <v>11.76</v>
      </c>
      <c r="BJ230">
        <v>16.28</v>
      </c>
      <c r="BK230">
        <v>13.03</v>
      </c>
    </row>
    <row r="233" spans="1:63" x14ac:dyDescent="0.3">
      <c r="A233" t="s">
        <v>36</v>
      </c>
    </row>
    <row r="234" spans="1:63" x14ac:dyDescent="0.3">
      <c r="A234" t="s">
        <v>61</v>
      </c>
    </row>
    <row r="235" spans="1:63" x14ac:dyDescent="0.3">
      <c r="A235" t="s">
        <v>38</v>
      </c>
    </row>
    <row r="236" spans="1:63" x14ac:dyDescent="0.3">
      <c r="A236" t="s">
        <v>39</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53</v>
      </c>
      <c r="S236" s="1">
        <v>43983</v>
      </c>
      <c r="T236" s="1">
        <v>44013</v>
      </c>
      <c r="U236" s="1" t="s">
        <v>56</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v>44501</v>
      </c>
      <c r="AK236" s="1">
        <v>44531</v>
      </c>
      <c r="AL236" s="1">
        <v>44562</v>
      </c>
      <c r="AM236" s="1">
        <v>44593</v>
      </c>
      <c r="AN236" s="1">
        <v>44621</v>
      </c>
      <c r="AO236" s="1">
        <v>44652</v>
      </c>
      <c r="AP236" s="1">
        <v>44682</v>
      </c>
      <c r="AQ236" s="1">
        <v>44713</v>
      </c>
      <c r="AR236" s="1">
        <v>44743</v>
      </c>
      <c r="AS236" s="1">
        <v>44774</v>
      </c>
      <c r="AT236" s="1">
        <v>44805</v>
      </c>
      <c r="AU236" s="1">
        <v>44835</v>
      </c>
      <c r="AV236" s="1">
        <v>44866</v>
      </c>
      <c r="AW236" s="1">
        <v>44896</v>
      </c>
      <c r="AX236" s="1">
        <v>44927</v>
      </c>
      <c r="AY236" s="1">
        <v>44958</v>
      </c>
      <c r="AZ236" s="1">
        <v>44986</v>
      </c>
      <c r="BA236" s="1">
        <v>45017</v>
      </c>
      <c r="BB236" s="1">
        <v>45047</v>
      </c>
      <c r="BC236" s="1">
        <v>45078</v>
      </c>
      <c r="BD236" s="1">
        <v>45108</v>
      </c>
      <c r="BE236" s="1">
        <v>45139</v>
      </c>
      <c r="BF236" s="1">
        <v>45170</v>
      </c>
      <c r="BG236" s="1">
        <v>45200</v>
      </c>
      <c r="BH236" s="1">
        <v>45231</v>
      </c>
      <c r="BI236" s="1">
        <v>45261</v>
      </c>
      <c r="BJ236" s="1">
        <v>45292</v>
      </c>
      <c r="BK236" s="1">
        <v>45323</v>
      </c>
    </row>
    <row r="237" spans="1:63" x14ac:dyDescent="0.3">
      <c r="A237" t="s">
        <v>62</v>
      </c>
    </row>
    <row r="238" spans="1:63" x14ac:dyDescent="0.3">
      <c r="A238" t="s">
        <v>63</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c r="AQ238">
        <v>100</v>
      </c>
      <c r="AR238">
        <v>100</v>
      </c>
      <c r="AS238">
        <v>100</v>
      </c>
      <c r="AT238">
        <v>100</v>
      </c>
      <c r="AU238">
        <v>100</v>
      </c>
      <c r="AV238">
        <v>100</v>
      </c>
      <c r="AW238">
        <v>100</v>
      </c>
      <c r="AX238">
        <v>100</v>
      </c>
      <c r="AY238">
        <v>100</v>
      </c>
      <c r="AZ238">
        <v>100</v>
      </c>
      <c r="BA238">
        <v>100</v>
      </c>
      <c r="BB238">
        <v>100</v>
      </c>
      <c r="BC238">
        <v>100</v>
      </c>
      <c r="BD238">
        <v>100</v>
      </c>
      <c r="BE238">
        <v>100</v>
      </c>
      <c r="BF238">
        <v>100</v>
      </c>
      <c r="BG238">
        <v>100</v>
      </c>
      <c r="BH238">
        <v>100</v>
      </c>
      <c r="BI238">
        <v>100</v>
      </c>
      <c r="BJ238">
        <v>100</v>
      </c>
      <c r="BK238">
        <v>100</v>
      </c>
    </row>
    <row r="239" spans="1:63" x14ac:dyDescent="0.3">
      <c r="A239" t="s">
        <v>64</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c r="AQ239">
        <v>70.349999999999994</v>
      </c>
      <c r="AR239">
        <v>74.13</v>
      </c>
      <c r="AS239">
        <v>73.25</v>
      </c>
      <c r="AT239">
        <v>76.11</v>
      </c>
      <c r="AU239">
        <v>77.930000000000007</v>
      </c>
      <c r="AV239">
        <v>82.77</v>
      </c>
      <c r="AW239">
        <v>81.94</v>
      </c>
      <c r="AX239">
        <v>81.33</v>
      </c>
      <c r="AY239">
        <v>80.83</v>
      </c>
      <c r="AZ239">
        <v>81.53</v>
      </c>
      <c r="BA239">
        <v>79.61</v>
      </c>
      <c r="BB239">
        <v>78.63</v>
      </c>
      <c r="BC239">
        <v>79.040000000000006</v>
      </c>
      <c r="BD239">
        <v>80.91</v>
      </c>
      <c r="BE239">
        <v>81.180000000000007</v>
      </c>
      <c r="BF239">
        <v>79.8</v>
      </c>
      <c r="BG239">
        <v>79.319999999999993</v>
      </c>
      <c r="BH239">
        <v>80.14</v>
      </c>
      <c r="BI239">
        <v>81.39</v>
      </c>
      <c r="BJ239">
        <v>80.930000000000007</v>
      </c>
      <c r="BK239">
        <v>81.38</v>
      </c>
    </row>
    <row r="240" spans="1:63" x14ac:dyDescent="0.3">
      <c r="A240" t="s">
        <v>65</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c r="AQ240">
        <v>2.23</v>
      </c>
      <c r="AR240">
        <v>2.21</v>
      </c>
      <c r="AS240">
        <v>2.61</v>
      </c>
      <c r="AT240">
        <v>1.95</v>
      </c>
      <c r="AU240">
        <v>2.25</v>
      </c>
      <c r="AV240">
        <v>2.11</v>
      </c>
      <c r="AW240">
        <v>1.47</v>
      </c>
      <c r="AX240">
        <v>2.3199999999999998</v>
      </c>
      <c r="AY240">
        <v>1.71</v>
      </c>
      <c r="AZ240">
        <v>1.81</v>
      </c>
      <c r="BA240">
        <v>2.4</v>
      </c>
      <c r="BB240">
        <v>2.81</v>
      </c>
      <c r="BC240">
        <v>3.02</v>
      </c>
      <c r="BD240">
        <v>2.5099999999999998</v>
      </c>
      <c r="BE240">
        <v>3.16</v>
      </c>
      <c r="BF240">
        <v>2.7</v>
      </c>
      <c r="BG240">
        <v>2.77</v>
      </c>
      <c r="BH240">
        <v>2.29</v>
      </c>
      <c r="BI240">
        <v>2.7</v>
      </c>
      <c r="BJ240">
        <v>2.4700000000000002</v>
      </c>
      <c r="BK240">
        <v>2.67</v>
      </c>
    </row>
    <row r="241" spans="1:63" x14ac:dyDescent="0.3">
      <c r="A241" t="s">
        <v>66</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c r="AQ241">
        <v>27.42</v>
      </c>
      <c r="AR241">
        <v>23.66</v>
      </c>
      <c r="AS241">
        <v>24.15</v>
      </c>
      <c r="AT241">
        <v>21.94</v>
      </c>
      <c r="AU241">
        <v>19.809999999999999</v>
      </c>
      <c r="AV241">
        <v>15.12</v>
      </c>
      <c r="AW241">
        <v>16.59</v>
      </c>
      <c r="AX241">
        <v>16.350000000000001</v>
      </c>
      <c r="AY241">
        <v>17.46</v>
      </c>
      <c r="AZ241">
        <v>16.66</v>
      </c>
      <c r="BA241">
        <v>17.989999999999998</v>
      </c>
      <c r="BB241">
        <v>18.559999999999999</v>
      </c>
      <c r="BC241">
        <v>17.93</v>
      </c>
      <c r="BD241">
        <v>16.579999999999998</v>
      </c>
      <c r="BE241">
        <v>15.65</v>
      </c>
      <c r="BF241">
        <v>17.5</v>
      </c>
      <c r="BG241">
        <v>17.920000000000002</v>
      </c>
      <c r="BH241">
        <v>17.57</v>
      </c>
      <c r="BI241">
        <v>15.9</v>
      </c>
      <c r="BJ241">
        <v>16.600000000000001</v>
      </c>
      <c r="BK241">
        <v>15.94</v>
      </c>
    </row>
    <row r="243" spans="1:63" x14ac:dyDescent="0.3">
      <c r="A243" t="s">
        <v>67</v>
      </c>
    </row>
    <row r="244" spans="1:63" x14ac:dyDescent="0.3">
      <c r="A244" t="s">
        <v>68</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c r="AQ244">
        <v>100</v>
      </c>
      <c r="AR244">
        <v>100</v>
      </c>
      <c r="AS244">
        <v>100</v>
      </c>
      <c r="AT244">
        <v>100</v>
      </c>
      <c r="AU244">
        <v>100</v>
      </c>
      <c r="AV244">
        <v>100</v>
      </c>
      <c r="AW244">
        <v>100</v>
      </c>
      <c r="AX244">
        <v>100</v>
      </c>
      <c r="AY244">
        <v>100</v>
      </c>
      <c r="AZ244">
        <v>100</v>
      </c>
      <c r="BA244">
        <v>100</v>
      </c>
      <c r="BB244">
        <v>100</v>
      </c>
      <c r="BC244">
        <v>100</v>
      </c>
      <c r="BD244">
        <v>100</v>
      </c>
      <c r="BE244">
        <v>100</v>
      </c>
      <c r="BF244">
        <v>100</v>
      </c>
      <c r="BG244">
        <v>100</v>
      </c>
      <c r="BH244">
        <v>100</v>
      </c>
      <c r="BI244">
        <v>100</v>
      </c>
      <c r="BJ244">
        <v>100</v>
      </c>
      <c r="BK244">
        <v>100</v>
      </c>
    </row>
    <row r="245" spans="1:63" x14ac:dyDescent="0.3">
      <c r="A245" t="s">
        <v>69</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c r="AJ245">
        <v>70.510000000000005</v>
      </c>
      <c r="AK245">
        <v>71.66</v>
      </c>
      <c r="AL245">
        <v>68.98</v>
      </c>
      <c r="AM245">
        <v>68.75</v>
      </c>
      <c r="AN245">
        <v>70.36</v>
      </c>
      <c r="AO245">
        <v>72.83</v>
      </c>
      <c r="AP245">
        <v>74.95</v>
      </c>
      <c r="AQ245">
        <v>77.260000000000005</v>
      </c>
      <c r="AR245">
        <v>78.83</v>
      </c>
      <c r="AS245">
        <v>81.12</v>
      </c>
      <c r="AT245">
        <v>80.180000000000007</v>
      </c>
      <c r="AU245">
        <v>81.540000000000006</v>
      </c>
      <c r="AV245">
        <v>82.75</v>
      </c>
      <c r="AW245">
        <v>84.32</v>
      </c>
      <c r="AX245">
        <v>84.19</v>
      </c>
      <c r="AY245">
        <v>83.34</v>
      </c>
      <c r="AZ245">
        <v>83.16</v>
      </c>
      <c r="BA245">
        <v>83.73</v>
      </c>
      <c r="BB245">
        <v>83.13</v>
      </c>
      <c r="BC245">
        <v>82.86</v>
      </c>
      <c r="BD245">
        <v>83.65</v>
      </c>
      <c r="BE245">
        <v>83.58</v>
      </c>
      <c r="BF245">
        <v>82.93</v>
      </c>
      <c r="BG245">
        <v>83.91</v>
      </c>
      <c r="BH245">
        <v>84.28</v>
      </c>
      <c r="BI245">
        <v>85.07</v>
      </c>
      <c r="BJ245">
        <v>84.14</v>
      </c>
      <c r="BK245">
        <v>83.99</v>
      </c>
    </row>
    <row r="246" spans="1:63" x14ac:dyDescent="0.3">
      <c r="A246" t="s">
        <v>70</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c r="AJ246">
        <v>1.49</v>
      </c>
      <c r="AK246">
        <v>1.44</v>
      </c>
      <c r="AL246">
        <v>1.26</v>
      </c>
      <c r="AM246">
        <v>1.35</v>
      </c>
      <c r="AN246">
        <v>1.43</v>
      </c>
      <c r="AO246">
        <v>1.46</v>
      </c>
      <c r="AP246">
        <v>1.4</v>
      </c>
      <c r="AQ246">
        <v>1.25</v>
      </c>
      <c r="AR246">
        <v>1.6</v>
      </c>
      <c r="AS246">
        <v>1.1299999999999999</v>
      </c>
      <c r="AT246">
        <v>1.57</v>
      </c>
      <c r="AU246">
        <v>1.1599999999999999</v>
      </c>
      <c r="AV246">
        <v>1.67</v>
      </c>
      <c r="AW246">
        <v>0.79</v>
      </c>
      <c r="AX246">
        <v>1.1499999999999999</v>
      </c>
      <c r="AY246">
        <v>1.43</v>
      </c>
      <c r="AZ246">
        <v>1.47</v>
      </c>
      <c r="BA246">
        <v>1.3</v>
      </c>
      <c r="BB246">
        <v>1.1399999999999999</v>
      </c>
      <c r="BC246">
        <v>1.44</v>
      </c>
      <c r="BD246">
        <v>1.17</v>
      </c>
      <c r="BE246">
        <v>1.85</v>
      </c>
      <c r="BF246">
        <v>1.75</v>
      </c>
      <c r="BG246">
        <v>1.1499999999999999</v>
      </c>
      <c r="BH246">
        <v>1.26</v>
      </c>
      <c r="BI246">
        <v>1.18</v>
      </c>
      <c r="BJ246">
        <v>1.01</v>
      </c>
      <c r="BK246">
        <v>1.3</v>
      </c>
    </row>
    <row r="247" spans="1:63" x14ac:dyDescent="0.3">
      <c r="A247" t="s">
        <v>71</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c r="AJ247">
        <v>28</v>
      </c>
      <c r="AK247">
        <v>26.9</v>
      </c>
      <c r="AL247">
        <v>29.76</v>
      </c>
      <c r="AM247">
        <v>29.9</v>
      </c>
      <c r="AN247">
        <v>28.21</v>
      </c>
      <c r="AO247">
        <v>25.71</v>
      </c>
      <c r="AP247">
        <v>23.65</v>
      </c>
      <c r="AQ247">
        <v>21.49</v>
      </c>
      <c r="AR247">
        <v>19.579999999999998</v>
      </c>
      <c r="AS247">
        <v>17.75</v>
      </c>
      <c r="AT247">
        <v>18.25</v>
      </c>
      <c r="AU247">
        <v>17.3</v>
      </c>
      <c r="AV247">
        <v>15.58</v>
      </c>
      <c r="AW247">
        <v>14.89</v>
      </c>
      <c r="AX247">
        <v>14.66</v>
      </c>
      <c r="AY247">
        <v>15.23</v>
      </c>
      <c r="AZ247">
        <v>15.37</v>
      </c>
      <c r="BA247">
        <v>14.96</v>
      </c>
      <c r="BB247">
        <v>15.73</v>
      </c>
      <c r="BC247">
        <v>15.7</v>
      </c>
      <c r="BD247">
        <v>15.18</v>
      </c>
      <c r="BE247">
        <v>14.57</v>
      </c>
      <c r="BF247">
        <v>15.32</v>
      </c>
      <c r="BG247">
        <v>14.95</v>
      </c>
      <c r="BH247">
        <v>14.46</v>
      </c>
      <c r="BI247">
        <v>13.76</v>
      </c>
      <c r="BJ247">
        <v>14.85</v>
      </c>
      <c r="BK247">
        <v>14.71</v>
      </c>
    </row>
    <row r="249" spans="1:63" x14ac:dyDescent="0.3">
      <c r="A249" t="s">
        <v>72</v>
      </c>
    </row>
    <row r="250" spans="1:63" x14ac:dyDescent="0.3">
      <c r="A250" t="s">
        <v>68</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c r="AQ250">
        <v>100</v>
      </c>
      <c r="AR250">
        <v>100</v>
      </c>
      <c r="AS250">
        <v>100</v>
      </c>
      <c r="AT250">
        <v>100</v>
      </c>
      <c r="AU250">
        <v>100</v>
      </c>
      <c r="AV250">
        <v>100</v>
      </c>
      <c r="AW250">
        <v>100</v>
      </c>
      <c r="AX250">
        <v>100</v>
      </c>
      <c r="AY250">
        <v>100</v>
      </c>
      <c r="AZ250">
        <v>100</v>
      </c>
      <c r="BA250">
        <v>100</v>
      </c>
      <c r="BB250">
        <v>100</v>
      </c>
      <c r="BC250">
        <v>100</v>
      </c>
      <c r="BD250">
        <v>100</v>
      </c>
      <c r="BE250">
        <v>100</v>
      </c>
      <c r="BF250">
        <v>100</v>
      </c>
      <c r="BG250">
        <v>100</v>
      </c>
      <c r="BH250">
        <v>100</v>
      </c>
      <c r="BI250">
        <v>100</v>
      </c>
      <c r="BJ250">
        <v>100</v>
      </c>
      <c r="BK250">
        <v>100</v>
      </c>
    </row>
    <row r="251" spans="1:63" x14ac:dyDescent="0.3">
      <c r="A251" t="s">
        <v>69</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c r="AQ251">
        <v>75.36</v>
      </c>
      <c r="AR251">
        <v>74.73</v>
      </c>
      <c r="AS251">
        <v>78.010000000000005</v>
      </c>
      <c r="AT251">
        <v>75.48</v>
      </c>
      <c r="AU251">
        <v>79.28</v>
      </c>
      <c r="AV251">
        <v>79.77</v>
      </c>
      <c r="AW251">
        <v>81.99</v>
      </c>
      <c r="AX251">
        <v>80.02</v>
      </c>
      <c r="AY251">
        <v>80.19</v>
      </c>
      <c r="AZ251">
        <v>81.11</v>
      </c>
      <c r="BA251">
        <v>80.62</v>
      </c>
      <c r="BB251">
        <v>82.16</v>
      </c>
      <c r="BC251">
        <v>81.05</v>
      </c>
      <c r="BD251">
        <v>82.78</v>
      </c>
      <c r="BE251">
        <v>79.2</v>
      </c>
      <c r="BF251">
        <v>82.78</v>
      </c>
      <c r="BG251">
        <v>83.57</v>
      </c>
      <c r="BH251">
        <v>81.27</v>
      </c>
      <c r="BI251">
        <v>83.25</v>
      </c>
      <c r="BJ251">
        <v>81.209999999999994</v>
      </c>
      <c r="BK251">
        <v>82.92</v>
      </c>
    </row>
    <row r="252" spans="1:63" x14ac:dyDescent="0.3">
      <c r="A252" t="s">
        <v>70</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c r="AQ252">
        <v>2.19</v>
      </c>
      <c r="AR252">
        <v>3.11</v>
      </c>
      <c r="AS252">
        <v>3.51</v>
      </c>
      <c r="AT252">
        <v>4.6100000000000003</v>
      </c>
      <c r="AU252">
        <v>2.3199999999999998</v>
      </c>
      <c r="AV252">
        <v>3.12</v>
      </c>
      <c r="AW252">
        <v>2.66</v>
      </c>
      <c r="AX252">
        <v>5.24</v>
      </c>
      <c r="AY252">
        <v>3.81</v>
      </c>
      <c r="AZ252">
        <v>2.57</v>
      </c>
      <c r="BA252">
        <v>2.5499999999999998</v>
      </c>
      <c r="BB252">
        <v>2.0299999999999998</v>
      </c>
      <c r="BC252">
        <v>3.83</v>
      </c>
      <c r="BD252">
        <v>2.76</v>
      </c>
      <c r="BE252">
        <v>4.97</v>
      </c>
      <c r="BF252">
        <v>2.86</v>
      </c>
      <c r="BG252">
        <v>2.0499999999999998</v>
      </c>
      <c r="BH252">
        <v>3.79</v>
      </c>
      <c r="BI252">
        <v>2.2400000000000002</v>
      </c>
      <c r="BJ252">
        <v>3.25</v>
      </c>
      <c r="BK252">
        <v>2.16</v>
      </c>
    </row>
    <row r="253" spans="1:63" x14ac:dyDescent="0.3">
      <c r="A253" t="s">
        <v>71</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c r="AQ253">
        <v>22.45</v>
      </c>
      <c r="AR253">
        <v>22.15</v>
      </c>
      <c r="AS253">
        <v>18.48</v>
      </c>
      <c r="AT253">
        <v>19.91</v>
      </c>
      <c r="AU253">
        <v>18.41</v>
      </c>
      <c r="AV253">
        <v>17.11</v>
      </c>
      <c r="AW253">
        <v>15.36</v>
      </c>
      <c r="AX253">
        <v>14.74</v>
      </c>
      <c r="AY253">
        <v>15.99</v>
      </c>
      <c r="AZ253">
        <v>16.32</v>
      </c>
      <c r="BA253">
        <v>16.829999999999998</v>
      </c>
      <c r="BB253">
        <v>15.81</v>
      </c>
      <c r="BC253">
        <v>15.12</v>
      </c>
      <c r="BD253">
        <v>14.46</v>
      </c>
      <c r="BE253">
        <v>15.83</v>
      </c>
      <c r="BF253">
        <v>14.35</v>
      </c>
      <c r="BG253">
        <v>14.38</v>
      </c>
      <c r="BH253">
        <v>14.94</v>
      </c>
      <c r="BI253">
        <v>14.5</v>
      </c>
      <c r="BJ253">
        <v>15.55</v>
      </c>
      <c r="BK253">
        <v>14.92</v>
      </c>
    </row>
    <row r="256" spans="1:63" x14ac:dyDescent="0.3">
      <c r="A256" t="s">
        <v>36</v>
      </c>
    </row>
    <row r="257" spans="1:63" x14ac:dyDescent="0.3">
      <c r="A257" t="s">
        <v>61</v>
      </c>
    </row>
    <row r="258" spans="1:63" x14ac:dyDescent="0.3">
      <c r="A258" t="s">
        <v>52</v>
      </c>
    </row>
    <row r="259" spans="1:63" x14ac:dyDescent="0.3">
      <c r="A259" t="s">
        <v>39</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53</v>
      </c>
      <c r="S259" s="1">
        <v>43983</v>
      </c>
      <c r="T259" s="1">
        <v>44013</v>
      </c>
      <c r="U259" s="1" t="s">
        <v>56</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v>44501</v>
      </c>
      <c r="AK259" s="1">
        <v>44531</v>
      </c>
      <c r="AL259" s="1">
        <v>44562</v>
      </c>
      <c r="AM259" s="1">
        <v>44593</v>
      </c>
      <c r="AN259" s="1">
        <v>44621</v>
      </c>
      <c r="AO259" s="1">
        <v>44652</v>
      </c>
      <c r="AP259" s="1">
        <v>44682</v>
      </c>
      <c r="AQ259" s="1">
        <v>44713</v>
      </c>
      <c r="AR259" s="1">
        <v>44743</v>
      </c>
      <c r="AS259" s="1">
        <v>44774</v>
      </c>
      <c r="AT259" s="1">
        <v>44805</v>
      </c>
      <c r="AU259" s="1">
        <v>44835</v>
      </c>
      <c r="AV259" s="1">
        <v>44866</v>
      </c>
      <c r="AW259" s="1">
        <v>44896</v>
      </c>
      <c r="AX259" s="1">
        <v>44927</v>
      </c>
      <c r="AY259" s="1">
        <v>44958</v>
      </c>
      <c r="AZ259" s="1">
        <v>44986</v>
      </c>
      <c r="BA259" s="1">
        <v>45017</v>
      </c>
      <c r="BB259" s="1">
        <v>45047</v>
      </c>
      <c r="BC259" s="1">
        <v>45078</v>
      </c>
      <c r="BD259" s="1">
        <v>45108</v>
      </c>
      <c r="BE259" s="1">
        <v>45139</v>
      </c>
      <c r="BF259" s="1">
        <v>45170</v>
      </c>
      <c r="BG259" s="1">
        <v>45200</v>
      </c>
      <c r="BH259" s="1">
        <v>45231</v>
      </c>
      <c r="BI259" s="1">
        <v>45261</v>
      </c>
      <c r="BJ259" s="1">
        <v>45292</v>
      </c>
      <c r="BK259" s="1">
        <v>45323</v>
      </c>
    </row>
    <row r="260" spans="1:63" x14ac:dyDescent="0.3">
      <c r="A260" t="s">
        <v>62</v>
      </c>
    </row>
    <row r="261" spans="1:63" x14ac:dyDescent="0.3">
      <c r="A261" t="s">
        <v>63</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c r="AQ261">
        <v>100</v>
      </c>
      <c r="AR261">
        <v>100</v>
      </c>
      <c r="AS261">
        <v>100</v>
      </c>
      <c r="AT261">
        <v>100</v>
      </c>
      <c r="AU261">
        <v>100</v>
      </c>
      <c r="AV261">
        <v>100</v>
      </c>
      <c r="AW261">
        <v>100</v>
      </c>
      <c r="AX261">
        <v>100</v>
      </c>
      <c r="AY261">
        <v>100</v>
      </c>
      <c r="AZ261">
        <v>100</v>
      </c>
      <c r="BA261">
        <v>100</v>
      </c>
      <c r="BB261">
        <v>100</v>
      </c>
      <c r="BC261">
        <v>100</v>
      </c>
      <c r="BD261">
        <v>100</v>
      </c>
      <c r="BE261">
        <v>100</v>
      </c>
      <c r="BF261">
        <v>100</v>
      </c>
      <c r="BG261">
        <v>100</v>
      </c>
      <c r="BH261">
        <v>100</v>
      </c>
      <c r="BI261">
        <v>100</v>
      </c>
      <c r="BJ261">
        <v>100</v>
      </c>
      <c r="BK261">
        <v>100</v>
      </c>
    </row>
    <row r="262" spans="1:63" x14ac:dyDescent="0.3">
      <c r="A262" t="s">
        <v>64</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c r="AJ262">
        <v>62.38</v>
      </c>
      <c r="AK262">
        <v>62.33</v>
      </c>
      <c r="AL262">
        <v>60.34</v>
      </c>
      <c r="AM262">
        <v>59.48</v>
      </c>
      <c r="AN262">
        <v>60.94</v>
      </c>
      <c r="AO262">
        <v>62.27</v>
      </c>
      <c r="AP262">
        <v>64.83</v>
      </c>
      <c r="AQ262">
        <v>68.09</v>
      </c>
      <c r="AR262">
        <v>68.27</v>
      </c>
      <c r="AS262">
        <v>70.55</v>
      </c>
      <c r="AT262">
        <v>71.98</v>
      </c>
      <c r="AU262">
        <v>73.41</v>
      </c>
      <c r="AV262">
        <v>75.39</v>
      </c>
      <c r="AW262">
        <v>78.459999999999994</v>
      </c>
      <c r="AX262">
        <v>75.11</v>
      </c>
      <c r="AY262">
        <v>75.17</v>
      </c>
      <c r="AZ262">
        <v>75.010000000000005</v>
      </c>
      <c r="BA262">
        <v>73.94</v>
      </c>
      <c r="BB262">
        <v>73.39</v>
      </c>
      <c r="BC262">
        <v>73.28</v>
      </c>
      <c r="BD262">
        <v>73.599999999999994</v>
      </c>
      <c r="BE262">
        <v>75.44</v>
      </c>
      <c r="BF262">
        <v>74.58</v>
      </c>
      <c r="BG262">
        <v>74.64</v>
      </c>
      <c r="BH262">
        <v>74.91</v>
      </c>
      <c r="BI262">
        <v>76.319999999999993</v>
      </c>
      <c r="BJ262">
        <v>73.12</v>
      </c>
      <c r="BK262">
        <v>74.150000000000006</v>
      </c>
    </row>
    <row r="263" spans="1:63" x14ac:dyDescent="0.3">
      <c r="A263" t="s">
        <v>65</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c r="AJ263">
        <v>4.68</v>
      </c>
      <c r="AK263">
        <v>3.86</v>
      </c>
      <c r="AL263">
        <v>4.7699999999999996</v>
      </c>
      <c r="AM263">
        <v>4.71</v>
      </c>
      <c r="AN263">
        <v>4.6500000000000004</v>
      </c>
      <c r="AO263">
        <v>4.47</v>
      </c>
      <c r="AP263">
        <v>4.8</v>
      </c>
      <c r="AQ263">
        <v>5.0199999999999996</v>
      </c>
      <c r="AR263">
        <v>5.69</v>
      </c>
      <c r="AS263">
        <v>5</v>
      </c>
      <c r="AT263">
        <v>6.23</v>
      </c>
      <c r="AU263">
        <v>5.74</v>
      </c>
      <c r="AV263">
        <v>4.84</v>
      </c>
      <c r="AW263">
        <v>4.72</v>
      </c>
      <c r="AX263">
        <v>6.03</v>
      </c>
      <c r="AY263">
        <v>5.61</v>
      </c>
      <c r="AZ263">
        <v>6.05</v>
      </c>
      <c r="BA263">
        <v>5.23</v>
      </c>
      <c r="BB263">
        <v>6.08</v>
      </c>
      <c r="BC263">
        <v>5.62</v>
      </c>
      <c r="BD263">
        <v>6.3</v>
      </c>
      <c r="BE263">
        <v>5.92</v>
      </c>
      <c r="BF263">
        <v>6.37</v>
      </c>
      <c r="BG263">
        <v>6.24</v>
      </c>
      <c r="BH263">
        <v>5.41</v>
      </c>
      <c r="BI263">
        <v>5.07</v>
      </c>
      <c r="BJ263">
        <v>7.18</v>
      </c>
      <c r="BK263">
        <v>7.21</v>
      </c>
    </row>
    <row r="264" spans="1:63" x14ac:dyDescent="0.3">
      <c r="A264" t="s">
        <v>66</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c r="AJ264">
        <v>32.94</v>
      </c>
      <c r="AK264">
        <v>33.81</v>
      </c>
      <c r="AL264">
        <v>34.89</v>
      </c>
      <c r="AM264">
        <v>35.81</v>
      </c>
      <c r="AN264">
        <v>34.409999999999997</v>
      </c>
      <c r="AO264">
        <v>33.25</v>
      </c>
      <c r="AP264">
        <v>30.37</v>
      </c>
      <c r="AQ264">
        <v>26.89</v>
      </c>
      <c r="AR264">
        <v>26.04</v>
      </c>
      <c r="AS264">
        <v>24.45</v>
      </c>
      <c r="AT264">
        <v>21.8</v>
      </c>
      <c r="AU264">
        <v>20.85</v>
      </c>
      <c r="AV264">
        <v>19.77</v>
      </c>
      <c r="AW264">
        <v>16.82</v>
      </c>
      <c r="AX264">
        <v>18.850000000000001</v>
      </c>
      <c r="AY264">
        <v>19.22</v>
      </c>
      <c r="AZ264">
        <v>18.940000000000001</v>
      </c>
      <c r="BA264">
        <v>20.83</v>
      </c>
      <c r="BB264">
        <v>20.53</v>
      </c>
      <c r="BC264">
        <v>21.1</v>
      </c>
      <c r="BD264">
        <v>20.100000000000001</v>
      </c>
      <c r="BE264">
        <v>18.64</v>
      </c>
      <c r="BF264">
        <v>19.05</v>
      </c>
      <c r="BG264">
        <v>19.12</v>
      </c>
      <c r="BH264">
        <v>19.68</v>
      </c>
      <c r="BI264">
        <v>18.61</v>
      </c>
      <c r="BJ264">
        <v>19.7</v>
      </c>
      <c r="BK264">
        <v>18.64</v>
      </c>
    </row>
    <row r="266" spans="1:63" x14ac:dyDescent="0.3">
      <c r="A266" t="s">
        <v>67</v>
      </c>
    </row>
    <row r="267" spans="1:63" x14ac:dyDescent="0.3">
      <c r="A267" t="s">
        <v>68</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c r="AQ267">
        <v>100</v>
      </c>
      <c r="AR267">
        <v>100</v>
      </c>
      <c r="AS267">
        <v>100</v>
      </c>
      <c r="AT267">
        <v>100</v>
      </c>
      <c r="AU267">
        <v>100</v>
      </c>
      <c r="AV267">
        <v>100</v>
      </c>
      <c r="AW267">
        <v>100</v>
      </c>
      <c r="AX267">
        <v>100</v>
      </c>
      <c r="AY267">
        <v>100</v>
      </c>
      <c r="AZ267">
        <v>100</v>
      </c>
      <c r="BA267">
        <v>100</v>
      </c>
      <c r="BB267">
        <v>100</v>
      </c>
      <c r="BC267">
        <v>100</v>
      </c>
      <c r="BD267">
        <v>100</v>
      </c>
      <c r="BE267">
        <v>100</v>
      </c>
      <c r="BF267">
        <v>100</v>
      </c>
      <c r="BG267">
        <v>100</v>
      </c>
      <c r="BH267">
        <v>100</v>
      </c>
      <c r="BI267">
        <v>100</v>
      </c>
      <c r="BJ267">
        <v>100</v>
      </c>
      <c r="BK267">
        <v>100</v>
      </c>
    </row>
    <row r="268" spans="1:63" x14ac:dyDescent="0.3">
      <c r="A268" t="s">
        <v>69</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c r="AQ268">
        <v>74.95</v>
      </c>
      <c r="AR268">
        <v>77.069999999999993</v>
      </c>
      <c r="AS268">
        <v>78.510000000000005</v>
      </c>
      <c r="AT268">
        <v>78.72</v>
      </c>
      <c r="AU268">
        <v>80.09</v>
      </c>
      <c r="AV268">
        <v>81.56</v>
      </c>
      <c r="AW268">
        <v>83.05</v>
      </c>
      <c r="AX268">
        <v>82.38</v>
      </c>
      <c r="AY268">
        <v>82.04</v>
      </c>
      <c r="AZ268">
        <v>81.08</v>
      </c>
      <c r="BA268">
        <v>80.989999999999995</v>
      </c>
      <c r="BB268">
        <v>80.89</v>
      </c>
      <c r="BC268">
        <v>81.599999999999994</v>
      </c>
      <c r="BD268">
        <v>82.05</v>
      </c>
      <c r="BE268">
        <v>82.89</v>
      </c>
      <c r="BF268">
        <v>82.16</v>
      </c>
      <c r="BG268">
        <v>82.39</v>
      </c>
      <c r="BH268">
        <v>83.26</v>
      </c>
      <c r="BI268">
        <v>83.91</v>
      </c>
      <c r="BJ268">
        <v>82.99</v>
      </c>
      <c r="BK268">
        <v>83.5</v>
      </c>
    </row>
    <row r="269" spans="1:63" x14ac:dyDescent="0.3">
      <c r="A269" t="s">
        <v>70</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c r="AJ269">
        <v>1.29</v>
      </c>
      <c r="AK269">
        <v>1.34</v>
      </c>
      <c r="AL269">
        <v>1.32</v>
      </c>
      <c r="AM269">
        <v>1.24</v>
      </c>
      <c r="AN269">
        <v>1.22</v>
      </c>
      <c r="AO269">
        <v>1.27</v>
      </c>
      <c r="AP269">
        <v>1.32</v>
      </c>
      <c r="AQ269">
        <v>1.29</v>
      </c>
      <c r="AR269">
        <v>1.28</v>
      </c>
      <c r="AS269">
        <v>1.25</v>
      </c>
      <c r="AT269">
        <v>1.23</v>
      </c>
      <c r="AU269">
        <v>1.1399999999999999</v>
      </c>
      <c r="AV269">
        <v>1.1499999999999999</v>
      </c>
      <c r="AW269">
        <v>1.17</v>
      </c>
      <c r="AX269">
        <v>1.52</v>
      </c>
      <c r="AY269">
        <v>1.81</v>
      </c>
      <c r="AZ269">
        <v>1.82</v>
      </c>
      <c r="BA269">
        <v>1.83</v>
      </c>
      <c r="BB269">
        <v>1.81</v>
      </c>
      <c r="BC269">
        <v>1.59</v>
      </c>
      <c r="BD269">
        <v>1.54</v>
      </c>
      <c r="BE269">
        <v>1.6</v>
      </c>
      <c r="BF269">
        <v>1.59</v>
      </c>
      <c r="BG269">
        <v>1.42</v>
      </c>
      <c r="BH269">
        <v>1.33</v>
      </c>
      <c r="BI269">
        <v>1.32</v>
      </c>
      <c r="BJ269">
        <v>1.47</v>
      </c>
      <c r="BK269">
        <v>1.48</v>
      </c>
    </row>
    <row r="270" spans="1:63" x14ac:dyDescent="0.3">
      <c r="A270" t="s">
        <v>71</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c r="AJ270">
        <v>30.96</v>
      </c>
      <c r="AK270">
        <v>30.82</v>
      </c>
      <c r="AL270">
        <v>33.229999999999997</v>
      </c>
      <c r="AM270">
        <v>32.61</v>
      </c>
      <c r="AN270">
        <v>31.99</v>
      </c>
      <c r="AO270">
        <v>28.97</v>
      </c>
      <c r="AP270">
        <v>27.35</v>
      </c>
      <c r="AQ270">
        <v>23.76</v>
      </c>
      <c r="AR270">
        <v>21.66</v>
      </c>
      <c r="AS270">
        <v>20.23</v>
      </c>
      <c r="AT270">
        <v>20.05</v>
      </c>
      <c r="AU270">
        <v>18.78</v>
      </c>
      <c r="AV270">
        <v>17.29</v>
      </c>
      <c r="AW270">
        <v>15.79</v>
      </c>
      <c r="AX270">
        <v>16.100000000000001</v>
      </c>
      <c r="AY270">
        <v>16.149999999999999</v>
      </c>
      <c r="AZ270">
        <v>17.11</v>
      </c>
      <c r="BA270">
        <v>17.190000000000001</v>
      </c>
      <c r="BB270">
        <v>17.3</v>
      </c>
      <c r="BC270">
        <v>16.8</v>
      </c>
      <c r="BD270">
        <v>16.41</v>
      </c>
      <c r="BE270">
        <v>15.51</v>
      </c>
      <c r="BF270">
        <v>16.260000000000002</v>
      </c>
      <c r="BG270">
        <v>16.190000000000001</v>
      </c>
      <c r="BH270">
        <v>15.41</v>
      </c>
      <c r="BI270">
        <v>14.77</v>
      </c>
      <c r="BJ270">
        <v>15.54</v>
      </c>
      <c r="BK270">
        <v>15.02</v>
      </c>
    </row>
    <row r="272" spans="1:63" x14ac:dyDescent="0.3">
      <c r="A272" t="s">
        <v>72</v>
      </c>
    </row>
    <row r="273" spans="1:63" x14ac:dyDescent="0.3">
      <c r="A273" t="s">
        <v>68</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c r="AQ273">
        <v>100</v>
      </c>
      <c r="AR273">
        <v>100</v>
      </c>
      <c r="AS273">
        <v>100</v>
      </c>
      <c r="AT273">
        <v>100</v>
      </c>
      <c r="AU273">
        <v>100</v>
      </c>
      <c r="AV273">
        <v>100</v>
      </c>
      <c r="AW273">
        <v>100</v>
      </c>
      <c r="AX273">
        <v>100</v>
      </c>
      <c r="AY273">
        <v>100</v>
      </c>
      <c r="AZ273">
        <v>100</v>
      </c>
      <c r="BA273">
        <v>100</v>
      </c>
      <c r="BB273">
        <v>100</v>
      </c>
      <c r="BC273">
        <v>100</v>
      </c>
      <c r="BD273">
        <v>100</v>
      </c>
      <c r="BE273">
        <v>100</v>
      </c>
      <c r="BF273">
        <v>100</v>
      </c>
      <c r="BG273">
        <v>100</v>
      </c>
      <c r="BH273">
        <v>100</v>
      </c>
      <c r="BI273">
        <v>100</v>
      </c>
      <c r="BJ273">
        <v>100</v>
      </c>
      <c r="BK273">
        <v>100</v>
      </c>
    </row>
    <row r="274" spans="1:63" x14ac:dyDescent="0.3">
      <c r="A274" t="s">
        <v>69</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c r="AJ274">
        <v>64.45</v>
      </c>
      <c r="AK274">
        <v>65.06</v>
      </c>
      <c r="AL274">
        <v>62.98</v>
      </c>
      <c r="AM274">
        <v>63.48</v>
      </c>
      <c r="AN274">
        <v>64.95</v>
      </c>
      <c r="AO274">
        <v>67.44</v>
      </c>
      <c r="AP274">
        <v>69.2</v>
      </c>
      <c r="AQ274">
        <v>71.959999999999994</v>
      </c>
      <c r="AR274">
        <v>72.56</v>
      </c>
      <c r="AS274">
        <v>75.760000000000005</v>
      </c>
      <c r="AT274">
        <v>76.040000000000006</v>
      </c>
      <c r="AU274">
        <v>77.510000000000005</v>
      </c>
      <c r="AV274">
        <v>79.62</v>
      </c>
      <c r="AW274">
        <v>79.61</v>
      </c>
      <c r="AX274">
        <v>77.319999999999993</v>
      </c>
      <c r="AY274">
        <v>79.180000000000007</v>
      </c>
      <c r="AZ274">
        <v>78.13</v>
      </c>
      <c r="BA274">
        <v>77.09</v>
      </c>
      <c r="BB274">
        <v>77.56</v>
      </c>
      <c r="BC274">
        <v>77.010000000000005</v>
      </c>
      <c r="BD274">
        <v>78.58</v>
      </c>
      <c r="BE274">
        <v>77.510000000000005</v>
      </c>
      <c r="BF274">
        <v>78.41</v>
      </c>
      <c r="BG274">
        <v>77.64</v>
      </c>
      <c r="BH274">
        <v>78.81</v>
      </c>
      <c r="BI274">
        <v>79.069999999999993</v>
      </c>
      <c r="BJ274">
        <v>76.88</v>
      </c>
      <c r="BK274">
        <v>78.510000000000005</v>
      </c>
    </row>
    <row r="275" spans="1:63" x14ac:dyDescent="0.3">
      <c r="A275" t="s">
        <v>70</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c r="AJ275">
        <v>4.66</v>
      </c>
      <c r="AK275">
        <v>4.95</v>
      </c>
      <c r="AL275">
        <v>5.51</v>
      </c>
      <c r="AM275">
        <v>4.46</v>
      </c>
      <c r="AN275">
        <v>5.08</v>
      </c>
      <c r="AO275">
        <v>4.25</v>
      </c>
      <c r="AP275">
        <v>4.76</v>
      </c>
      <c r="AQ275">
        <v>4.7</v>
      </c>
      <c r="AR275">
        <v>4.82</v>
      </c>
      <c r="AS275">
        <v>4.1900000000000004</v>
      </c>
      <c r="AT275">
        <v>3.94</v>
      </c>
      <c r="AU275">
        <v>3.18</v>
      </c>
      <c r="AV275">
        <v>3.22</v>
      </c>
      <c r="AW275">
        <v>4.21</v>
      </c>
      <c r="AX275">
        <v>6.23</v>
      </c>
      <c r="AY275">
        <v>4.78</v>
      </c>
      <c r="AZ275">
        <v>4.8899999999999997</v>
      </c>
      <c r="BA275">
        <v>5.1100000000000003</v>
      </c>
      <c r="BB275">
        <v>5.79</v>
      </c>
      <c r="BC275">
        <v>5.87</v>
      </c>
      <c r="BD275">
        <v>5.62</v>
      </c>
      <c r="BE275">
        <v>6.14</v>
      </c>
      <c r="BF275">
        <v>5.52</v>
      </c>
      <c r="BG275">
        <v>6.2</v>
      </c>
      <c r="BH275">
        <v>4.8499999999999996</v>
      </c>
      <c r="BI275">
        <v>5.48</v>
      </c>
      <c r="BJ275">
        <v>7.01</v>
      </c>
      <c r="BK275">
        <v>5.53</v>
      </c>
    </row>
    <row r="276" spans="1:63" x14ac:dyDescent="0.3">
      <c r="A276" t="s">
        <v>71</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c r="AJ276">
        <v>30.89</v>
      </c>
      <c r="AK276">
        <v>29.99</v>
      </c>
      <c r="AL276">
        <v>31.52</v>
      </c>
      <c r="AM276">
        <v>32.06</v>
      </c>
      <c r="AN276">
        <v>29.97</v>
      </c>
      <c r="AO276">
        <v>28.32</v>
      </c>
      <c r="AP276">
        <v>26.04</v>
      </c>
      <c r="AQ276">
        <v>23.34</v>
      </c>
      <c r="AR276">
        <v>22.62</v>
      </c>
      <c r="AS276">
        <v>20.05</v>
      </c>
      <c r="AT276">
        <v>20.010000000000002</v>
      </c>
      <c r="AU276">
        <v>19.309999999999999</v>
      </c>
      <c r="AV276">
        <v>17.16</v>
      </c>
      <c r="AW276">
        <v>16.18</v>
      </c>
      <c r="AX276">
        <v>16.45</v>
      </c>
      <c r="AY276">
        <v>16.03</v>
      </c>
      <c r="AZ276">
        <v>16.97</v>
      </c>
      <c r="BA276">
        <v>17.809999999999999</v>
      </c>
      <c r="BB276">
        <v>16.66</v>
      </c>
      <c r="BC276">
        <v>17.12</v>
      </c>
      <c r="BD276">
        <v>15.8</v>
      </c>
      <c r="BE276">
        <v>16.350000000000001</v>
      </c>
      <c r="BF276">
        <v>16.07</v>
      </c>
      <c r="BG276">
        <v>16.16</v>
      </c>
      <c r="BH276">
        <v>16.350000000000001</v>
      </c>
      <c r="BI276">
        <v>15.45</v>
      </c>
      <c r="BJ276">
        <v>16.11</v>
      </c>
      <c r="BK276">
        <v>15.96</v>
      </c>
    </row>
    <row r="279" spans="1:63" x14ac:dyDescent="0.3">
      <c r="A279" t="s">
        <v>36</v>
      </c>
    </row>
    <row r="280" spans="1:63" x14ac:dyDescent="0.3">
      <c r="A280" t="s">
        <v>61</v>
      </c>
    </row>
    <row r="281" spans="1:63" x14ac:dyDescent="0.3">
      <c r="A281" t="s">
        <v>54</v>
      </c>
    </row>
    <row r="282" spans="1:63" x14ac:dyDescent="0.3">
      <c r="A282" t="s">
        <v>39</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53</v>
      </c>
      <c r="S282" s="1">
        <v>43983</v>
      </c>
      <c r="T282" s="1">
        <v>44013</v>
      </c>
      <c r="U282" s="1" t="s">
        <v>56</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v>44501</v>
      </c>
      <c r="AK282" s="1">
        <v>44531</v>
      </c>
      <c r="AL282" s="1">
        <v>44562</v>
      </c>
      <c r="AM282" s="1">
        <v>44593</v>
      </c>
      <c r="AN282" s="1">
        <v>44621</v>
      </c>
      <c r="AO282" s="1">
        <v>44652</v>
      </c>
      <c r="AP282" s="1">
        <v>44682</v>
      </c>
      <c r="AQ282" s="1">
        <v>44713</v>
      </c>
      <c r="AR282" s="1">
        <v>44743</v>
      </c>
      <c r="AS282" s="1">
        <v>44774</v>
      </c>
      <c r="AT282" s="1">
        <v>44805</v>
      </c>
      <c r="AU282" s="1">
        <v>44835</v>
      </c>
      <c r="AV282" s="1">
        <v>44866</v>
      </c>
      <c r="AW282" s="1">
        <v>44896</v>
      </c>
      <c r="AX282" s="1">
        <v>44927</v>
      </c>
      <c r="AY282" s="1">
        <v>44958</v>
      </c>
      <c r="AZ282" s="1">
        <v>44986</v>
      </c>
      <c r="BA282" s="1">
        <v>45017</v>
      </c>
      <c r="BB282" s="1">
        <v>45047</v>
      </c>
      <c r="BC282" s="1">
        <v>45078</v>
      </c>
      <c r="BD282" s="1">
        <v>45108</v>
      </c>
      <c r="BE282" s="1">
        <v>45139</v>
      </c>
      <c r="BF282" s="1">
        <v>45170</v>
      </c>
      <c r="BG282" s="1">
        <v>45200</v>
      </c>
      <c r="BH282" s="1">
        <v>45231</v>
      </c>
      <c r="BI282" s="1">
        <v>45261</v>
      </c>
      <c r="BJ282" s="1">
        <v>45292</v>
      </c>
      <c r="BK282" s="1">
        <v>45323</v>
      </c>
    </row>
    <row r="283" spans="1:63" x14ac:dyDescent="0.3">
      <c r="A283" t="s">
        <v>62</v>
      </c>
    </row>
    <row r="284" spans="1:63" x14ac:dyDescent="0.3">
      <c r="A284" t="s">
        <v>63</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c r="AQ284">
        <v>100</v>
      </c>
      <c r="AR284">
        <v>100</v>
      </c>
      <c r="AS284">
        <v>100</v>
      </c>
      <c r="AT284">
        <v>100</v>
      </c>
      <c r="AU284">
        <v>100</v>
      </c>
      <c r="AV284">
        <v>100</v>
      </c>
      <c r="AW284">
        <v>100</v>
      </c>
      <c r="AX284">
        <v>100</v>
      </c>
      <c r="AY284">
        <v>100</v>
      </c>
      <c r="AZ284">
        <v>100</v>
      </c>
      <c r="BA284">
        <v>100</v>
      </c>
      <c r="BB284">
        <v>100</v>
      </c>
      <c r="BC284">
        <v>100</v>
      </c>
      <c r="BD284">
        <v>100</v>
      </c>
      <c r="BE284">
        <v>100</v>
      </c>
      <c r="BF284">
        <v>100</v>
      </c>
      <c r="BG284">
        <v>100</v>
      </c>
      <c r="BH284">
        <v>100</v>
      </c>
      <c r="BI284">
        <v>100</v>
      </c>
      <c r="BJ284">
        <v>100</v>
      </c>
      <c r="BK284">
        <v>100</v>
      </c>
    </row>
    <row r="285" spans="1:63" x14ac:dyDescent="0.3">
      <c r="A285" t="s">
        <v>64</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c r="AJ285">
        <v>62.85</v>
      </c>
      <c r="AK285">
        <v>62</v>
      </c>
      <c r="AL285">
        <v>60.47</v>
      </c>
      <c r="AM285">
        <v>56.71</v>
      </c>
      <c r="AN285">
        <v>65.25</v>
      </c>
      <c r="AO285">
        <v>62.06</v>
      </c>
      <c r="AP285">
        <v>60.56</v>
      </c>
      <c r="AQ285">
        <v>66.52</v>
      </c>
      <c r="AR285">
        <v>69.430000000000007</v>
      </c>
      <c r="AS285">
        <v>70.099999999999994</v>
      </c>
      <c r="AT285">
        <v>69.040000000000006</v>
      </c>
      <c r="AU285">
        <v>69.95</v>
      </c>
      <c r="AV285">
        <v>74.62</v>
      </c>
      <c r="AW285">
        <v>76.8</v>
      </c>
      <c r="AX285">
        <v>76.239999999999995</v>
      </c>
      <c r="AY285">
        <v>71.89</v>
      </c>
      <c r="AZ285">
        <v>73.709999999999994</v>
      </c>
      <c r="BA285">
        <v>75.05</v>
      </c>
      <c r="BB285">
        <v>72.87</v>
      </c>
      <c r="BC285">
        <v>72.52</v>
      </c>
      <c r="BD285">
        <v>74.11</v>
      </c>
      <c r="BE285">
        <v>74.7</v>
      </c>
      <c r="BF285">
        <v>70.98</v>
      </c>
      <c r="BG285">
        <v>72.47</v>
      </c>
      <c r="BH285">
        <v>74.31</v>
      </c>
      <c r="BI285">
        <v>77.680000000000007</v>
      </c>
      <c r="BJ285">
        <v>72.099999999999994</v>
      </c>
      <c r="BK285">
        <v>70.25</v>
      </c>
    </row>
    <row r="286" spans="1:63" x14ac:dyDescent="0.3">
      <c r="A286" t="s">
        <v>65</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c r="AJ286">
        <v>7.25</v>
      </c>
      <c r="AK286">
        <v>8.56</v>
      </c>
      <c r="AL286">
        <v>8.33</v>
      </c>
      <c r="AM286">
        <v>9.9700000000000006</v>
      </c>
      <c r="AN286">
        <v>7.61</v>
      </c>
      <c r="AO286">
        <v>8.09</v>
      </c>
      <c r="AP286">
        <v>10.14</v>
      </c>
      <c r="AQ286">
        <v>10.49</v>
      </c>
      <c r="AR286">
        <v>9.7200000000000006</v>
      </c>
      <c r="AS286">
        <v>12.12</v>
      </c>
      <c r="AT286">
        <v>13.04</v>
      </c>
      <c r="AU286">
        <v>10.99</v>
      </c>
      <c r="AV286">
        <v>12.46</v>
      </c>
      <c r="AW286">
        <v>7.32</v>
      </c>
      <c r="AX286">
        <v>9.8800000000000008</v>
      </c>
      <c r="AY286">
        <v>11.24</v>
      </c>
      <c r="AZ286">
        <v>10.62</v>
      </c>
      <c r="BA286">
        <v>10.55</v>
      </c>
      <c r="BB286">
        <v>11.58</v>
      </c>
      <c r="BC286">
        <v>10.8</v>
      </c>
      <c r="BD286">
        <v>10.130000000000001</v>
      </c>
      <c r="BE286">
        <v>11.49</v>
      </c>
      <c r="BF286">
        <v>12.82</v>
      </c>
      <c r="BG286">
        <v>9.58</v>
      </c>
      <c r="BH286">
        <v>9.58</v>
      </c>
      <c r="BI286">
        <v>7.15</v>
      </c>
      <c r="BJ286">
        <v>11.59</v>
      </c>
      <c r="BK286">
        <v>13.69</v>
      </c>
    </row>
    <row r="287" spans="1:63" x14ac:dyDescent="0.3">
      <c r="A287" t="s">
        <v>66</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c r="AJ287">
        <v>29.89</v>
      </c>
      <c r="AK287">
        <v>29.44</v>
      </c>
      <c r="AL287">
        <v>31.19</v>
      </c>
      <c r="AM287">
        <v>33.32</v>
      </c>
      <c r="AN287">
        <v>27.14</v>
      </c>
      <c r="AO287">
        <v>29.85</v>
      </c>
      <c r="AP287">
        <v>29.3</v>
      </c>
      <c r="AQ287">
        <v>22.99</v>
      </c>
      <c r="AR287">
        <v>20.84</v>
      </c>
      <c r="AS287">
        <v>17.78</v>
      </c>
      <c r="AT287">
        <v>17.93</v>
      </c>
      <c r="AU287">
        <v>19.05</v>
      </c>
      <c r="AV287">
        <v>12.92</v>
      </c>
      <c r="AW287">
        <v>15.88</v>
      </c>
      <c r="AX287">
        <v>13.88</v>
      </c>
      <c r="AY287">
        <v>16.87</v>
      </c>
      <c r="AZ287">
        <v>15.67</v>
      </c>
      <c r="BA287">
        <v>14.41</v>
      </c>
      <c r="BB287">
        <v>15.55</v>
      </c>
      <c r="BC287">
        <v>16.68</v>
      </c>
      <c r="BD287">
        <v>15.76</v>
      </c>
      <c r="BE287">
        <v>13.82</v>
      </c>
      <c r="BF287">
        <v>16.21</v>
      </c>
      <c r="BG287">
        <v>17.95</v>
      </c>
      <c r="BH287">
        <v>16.12</v>
      </c>
      <c r="BI287">
        <v>15.17</v>
      </c>
      <c r="BJ287">
        <v>16.309999999999999</v>
      </c>
      <c r="BK287">
        <v>16.059999999999999</v>
      </c>
    </row>
    <row r="289" spans="1:63" x14ac:dyDescent="0.3">
      <c r="A289" t="s">
        <v>67</v>
      </c>
    </row>
    <row r="290" spans="1:63" x14ac:dyDescent="0.3">
      <c r="A290" t="s">
        <v>68</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c r="AQ290">
        <v>100</v>
      </c>
      <c r="AR290">
        <v>100</v>
      </c>
      <c r="AS290">
        <v>100</v>
      </c>
      <c r="AT290">
        <v>100</v>
      </c>
      <c r="AU290">
        <v>100</v>
      </c>
      <c r="AV290">
        <v>100</v>
      </c>
      <c r="AW290">
        <v>100</v>
      </c>
      <c r="AX290">
        <v>100</v>
      </c>
      <c r="AY290">
        <v>100</v>
      </c>
      <c r="AZ290">
        <v>100</v>
      </c>
      <c r="BA290">
        <v>100</v>
      </c>
      <c r="BB290">
        <v>100</v>
      </c>
      <c r="BC290">
        <v>100</v>
      </c>
      <c r="BD290">
        <v>100</v>
      </c>
      <c r="BE290">
        <v>100</v>
      </c>
      <c r="BF290">
        <v>100</v>
      </c>
      <c r="BG290">
        <v>100</v>
      </c>
      <c r="BH290">
        <v>100</v>
      </c>
      <c r="BI290">
        <v>100</v>
      </c>
      <c r="BJ290">
        <v>100</v>
      </c>
      <c r="BK290">
        <v>100</v>
      </c>
    </row>
    <row r="291" spans="1:63" x14ac:dyDescent="0.3">
      <c r="A291" t="s">
        <v>69</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c r="AJ291">
        <v>70.63</v>
      </c>
      <c r="AK291">
        <v>71.66</v>
      </c>
      <c r="AL291">
        <v>67.87</v>
      </c>
      <c r="AM291">
        <v>67.849999999999994</v>
      </c>
      <c r="AN291">
        <v>70.78</v>
      </c>
      <c r="AO291">
        <v>71.94</v>
      </c>
      <c r="AP291">
        <v>74.25</v>
      </c>
      <c r="AQ291">
        <v>75.87</v>
      </c>
      <c r="AR291">
        <v>76.09</v>
      </c>
      <c r="AS291">
        <v>78.09</v>
      </c>
      <c r="AT291">
        <v>76.709999999999994</v>
      </c>
      <c r="AU291">
        <v>79.89</v>
      </c>
      <c r="AV291">
        <v>80.41</v>
      </c>
      <c r="AW291">
        <v>81.98</v>
      </c>
      <c r="AX291">
        <v>83.79</v>
      </c>
      <c r="AY291">
        <v>82.4</v>
      </c>
      <c r="AZ291">
        <v>80.430000000000007</v>
      </c>
      <c r="BA291">
        <v>81.61</v>
      </c>
      <c r="BB291">
        <v>82.33</v>
      </c>
      <c r="BC291">
        <v>81.78</v>
      </c>
      <c r="BD291">
        <v>81.58</v>
      </c>
      <c r="BE291">
        <v>80.97</v>
      </c>
      <c r="BF291">
        <v>80.84</v>
      </c>
      <c r="BG291">
        <v>82.39</v>
      </c>
      <c r="BH291">
        <v>81.95</v>
      </c>
      <c r="BI291">
        <v>82.28</v>
      </c>
      <c r="BJ291">
        <v>80.680000000000007</v>
      </c>
      <c r="BK291">
        <v>80.59</v>
      </c>
    </row>
    <row r="292" spans="1:63" x14ac:dyDescent="0.3">
      <c r="A292" t="s">
        <v>70</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c r="AQ292">
        <v>3.67</v>
      </c>
      <c r="AR292">
        <v>4.5</v>
      </c>
      <c r="AS292">
        <v>4.53</v>
      </c>
      <c r="AT292">
        <v>4.57</v>
      </c>
      <c r="AU292">
        <v>4.2699999999999996</v>
      </c>
      <c r="AV292">
        <v>4.53</v>
      </c>
      <c r="AW292">
        <v>3.71</v>
      </c>
      <c r="AX292">
        <v>3.3</v>
      </c>
      <c r="AY292">
        <v>3.98</v>
      </c>
      <c r="AZ292">
        <v>5.16</v>
      </c>
      <c r="BA292">
        <v>4.7300000000000004</v>
      </c>
      <c r="BB292">
        <v>4.3</v>
      </c>
      <c r="BC292">
        <v>3.79</v>
      </c>
      <c r="BD292">
        <v>5.1100000000000003</v>
      </c>
      <c r="BE292">
        <v>5.0599999999999996</v>
      </c>
      <c r="BF292">
        <v>4.2</v>
      </c>
      <c r="BG292">
        <v>3.65</v>
      </c>
      <c r="BH292">
        <v>3.62</v>
      </c>
      <c r="BI292">
        <v>3.63</v>
      </c>
      <c r="BJ292">
        <v>5.47</v>
      </c>
      <c r="BK292">
        <v>4.8600000000000003</v>
      </c>
    </row>
    <row r="293" spans="1:63" x14ac:dyDescent="0.3">
      <c r="A293" t="s">
        <v>71</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c r="AJ293">
        <v>25.77</v>
      </c>
      <c r="AK293">
        <v>26.11</v>
      </c>
      <c r="AL293">
        <v>28.77</v>
      </c>
      <c r="AM293">
        <v>28.53</v>
      </c>
      <c r="AN293">
        <v>25.73</v>
      </c>
      <c r="AO293">
        <v>25.48</v>
      </c>
      <c r="AP293">
        <v>21.76</v>
      </c>
      <c r="AQ293">
        <v>20.45</v>
      </c>
      <c r="AR293">
        <v>19.41</v>
      </c>
      <c r="AS293">
        <v>17.38</v>
      </c>
      <c r="AT293">
        <v>18.72</v>
      </c>
      <c r="AU293">
        <v>15.84</v>
      </c>
      <c r="AV293">
        <v>15.07</v>
      </c>
      <c r="AW293">
        <v>14.31</v>
      </c>
      <c r="AX293">
        <v>12.91</v>
      </c>
      <c r="AY293">
        <v>13.62</v>
      </c>
      <c r="AZ293">
        <v>14.41</v>
      </c>
      <c r="BA293">
        <v>13.65</v>
      </c>
      <c r="BB293">
        <v>13.37</v>
      </c>
      <c r="BC293">
        <v>14.42</v>
      </c>
      <c r="BD293">
        <v>13.31</v>
      </c>
      <c r="BE293">
        <v>13.97</v>
      </c>
      <c r="BF293">
        <v>14.96</v>
      </c>
      <c r="BG293">
        <v>13.96</v>
      </c>
      <c r="BH293">
        <v>14.42</v>
      </c>
      <c r="BI293">
        <v>14.09</v>
      </c>
      <c r="BJ293">
        <v>13.85</v>
      </c>
      <c r="BK293">
        <v>14.55</v>
      </c>
    </row>
    <row r="295" spans="1:63" x14ac:dyDescent="0.3">
      <c r="A295" t="s">
        <v>72</v>
      </c>
    </row>
    <row r="296" spans="1:63" x14ac:dyDescent="0.3">
      <c r="A296" t="s">
        <v>68</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c r="AR296">
        <v>100</v>
      </c>
      <c r="AS296">
        <v>100</v>
      </c>
      <c r="AT296">
        <v>100</v>
      </c>
      <c r="AU296">
        <v>100</v>
      </c>
      <c r="AV296">
        <v>100</v>
      </c>
      <c r="AW296">
        <v>100</v>
      </c>
      <c r="AX296">
        <v>100</v>
      </c>
      <c r="AY296">
        <v>100</v>
      </c>
      <c r="AZ296">
        <v>100</v>
      </c>
      <c r="BA296">
        <v>100</v>
      </c>
      <c r="BB296">
        <v>100</v>
      </c>
      <c r="BC296">
        <v>100</v>
      </c>
      <c r="BD296">
        <v>100</v>
      </c>
      <c r="BE296">
        <v>100</v>
      </c>
      <c r="BF296">
        <v>100</v>
      </c>
      <c r="BG296">
        <v>100</v>
      </c>
      <c r="BH296">
        <v>100</v>
      </c>
      <c r="BI296">
        <v>100</v>
      </c>
      <c r="BJ296">
        <v>100</v>
      </c>
      <c r="BK296">
        <v>100</v>
      </c>
    </row>
    <row r="297" spans="1:63" x14ac:dyDescent="0.3">
      <c r="A297" t="s">
        <v>69</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c r="AJ297">
        <v>72.03</v>
      </c>
      <c r="AK297">
        <v>71.959999999999994</v>
      </c>
      <c r="AL297">
        <v>65.260000000000005</v>
      </c>
      <c r="AM297">
        <v>68.13</v>
      </c>
      <c r="AN297">
        <v>67.430000000000007</v>
      </c>
      <c r="AO297">
        <v>67.709999999999994</v>
      </c>
      <c r="AP297">
        <v>71.17</v>
      </c>
      <c r="AQ297">
        <v>74.81</v>
      </c>
      <c r="AR297">
        <v>74.41</v>
      </c>
      <c r="AS297">
        <v>78.400000000000006</v>
      </c>
      <c r="AT297">
        <v>74.14</v>
      </c>
      <c r="AU297">
        <v>77.38</v>
      </c>
      <c r="AV297">
        <v>77.97</v>
      </c>
      <c r="AW297">
        <v>79.959999999999994</v>
      </c>
      <c r="AX297">
        <v>76.77</v>
      </c>
      <c r="AY297">
        <v>78.44</v>
      </c>
      <c r="AZ297">
        <v>77.34</v>
      </c>
      <c r="BA297">
        <v>80.45</v>
      </c>
      <c r="BB297">
        <v>77.73</v>
      </c>
      <c r="BC297">
        <v>77.22</v>
      </c>
      <c r="BD297">
        <v>80.05</v>
      </c>
      <c r="BE297">
        <v>80.430000000000007</v>
      </c>
      <c r="BF297">
        <v>77.3</v>
      </c>
      <c r="BG297">
        <v>81.64</v>
      </c>
      <c r="BH297">
        <v>82.54</v>
      </c>
      <c r="BI297">
        <v>84.27</v>
      </c>
      <c r="BJ297">
        <v>78.97</v>
      </c>
      <c r="BK297">
        <v>85.3</v>
      </c>
    </row>
    <row r="298" spans="1:63" x14ac:dyDescent="0.3">
      <c r="A298" t="s">
        <v>70</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c r="AJ298">
        <v>2</v>
      </c>
      <c r="AK298">
        <v>1.32</v>
      </c>
      <c r="AL298">
        <v>2.5099999999999998</v>
      </c>
      <c r="AM298">
        <v>4.0599999999999996</v>
      </c>
      <c r="AN298">
        <v>3.1</v>
      </c>
      <c r="AO298">
        <v>2.35</v>
      </c>
      <c r="AP298">
        <v>4.6100000000000003</v>
      </c>
      <c r="AQ298">
        <v>5.21</v>
      </c>
      <c r="AR298">
        <v>7.23</v>
      </c>
      <c r="AS298">
        <v>5.81</v>
      </c>
      <c r="AT298">
        <v>6.61</v>
      </c>
      <c r="AU298">
        <v>6.6</v>
      </c>
      <c r="AV298">
        <v>4.5</v>
      </c>
      <c r="AW298">
        <v>3.45</v>
      </c>
      <c r="AX298">
        <v>6.68</v>
      </c>
      <c r="AY298">
        <v>4.8899999999999997</v>
      </c>
      <c r="AZ298">
        <v>6.07</v>
      </c>
      <c r="BA298">
        <v>3.28</v>
      </c>
      <c r="BB298">
        <v>4.58</v>
      </c>
      <c r="BC298">
        <v>4.37</v>
      </c>
      <c r="BD298">
        <v>5.1100000000000003</v>
      </c>
      <c r="BE298">
        <v>5.51</v>
      </c>
      <c r="BF298">
        <v>5.75</v>
      </c>
      <c r="BG298">
        <v>3.45</v>
      </c>
      <c r="BH298">
        <v>3.17</v>
      </c>
      <c r="BI298">
        <v>3.63</v>
      </c>
      <c r="BJ298">
        <v>6.13</v>
      </c>
      <c r="BK298">
        <v>3.64</v>
      </c>
    </row>
    <row r="299" spans="1:63" x14ac:dyDescent="0.3">
      <c r="A299" t="s">
        <v>71</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c r="AJ299">
        <v>25.97</v>
      </c>
      <c r="AK299">
        <v>26.72</v>
      </c>
      <c r="AL299">
        <v>32.22</v>
      </c>
      <c r="AM299">
        <v>27.81</v>
      </c>
      <c r="AN299">
        <v>29.48</v>
      </c>
      <c r="AO299">
        <v>29.95</v>
      </c>
      <c r="AP299">
        <v>24.22</v>
      </c>
      <c r="AQ299">
        <v>19.98</v>
      </c>
      <c r="AR299">
        <v>18.36</v>
      </c>
      <c r="AS299">
        <v>15.79</v>
      </c>
      <c r="AT299">
        <v>19.260000000000002</v>
      </c>
      <c r="AU299">
        <v>16.02</v>
      </c>
      <c r="AV299">
        <v>17.53</v>
      </c>
      <c r="AW299">
        <v>16.59</v>
      </c>
      <c r="AX299">
        <v>16.55</v>
      </c>
      <c r="AY299">
        <v>16.670000000000002</v>
      </c>
      <c r="AZ299">
        <v>16.59</v>
      </c>
      <c r="BA299">
        <v>16.28</v>
      </c>
      <c r="BB299">
        <v>17.7</v>
      </c>
      <c r="BC299">
        <v>18.420000000000002</v>
      </c>
      <c r="BD299">
        <v>14.85</v>
      </c>
      <c r="BE299">
        <v>14.06</v>
      </c>
      <c r="BF299">
        <v>16.95</v>
      </c>
      <c r="BG299">
        <v>14.91</v>
      </c>
      <c r="BH299">
        <v>14.28</v>
      </c>
      <c r="BI299">
        <v>12.11</v>
      </c>
      <c r="BJ299">
        <v>14.89</v>
      </c>
      <c r="BK299">
        <v>11.06</v>
      </c>
    </row>
    <row r="302" spans="1:63" x14ac:dyDescent="0.3">
      <c r="A302" t="s">
        <v>36</v>
      </c>
    </row>
    <row r="303" spans="1:63" x14ac:dyDescent="0.3">
      <c r="A303" t="s">
        <v>61</v>
      </c>
    </row>
    <row r="304" spans="1:63" x14ac:dyDescent="0.3">
      <c r="A304" t="s">
        <v>55</v>
      </c>
    </row>
    <row r="305" spans="1:63" x14ac:dyDescent="0.3">
      <c r="A305" t="s">
        <v>39</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53</v>
      </c>
      <c r="S305" s="1">
        <v>43983</v>
      </c>
      <c r="T305" s="1">
        <v>44013</v>
      </c>
      <c r="U305" s="1" t="s">
        <v>56</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v>44501</v>
      </c>
      <c r="AK305" s="1">
        <v>44531</v>
      </c>
      <c r="AL305" s="1">
        <v>44562</v>
      </c>
      <c r="AM305" s="1">
        <v>44593</v>
      </c>
      <c r="AN305" s="1">
        <v>44621</v>
      </c>
      <c r="AO305" s="1">
        <v>44652</v>
      </c>
      <c r="AP305" s="1">
        <v>44682</v>
      </c>
      <c r="AQ305" s="1">
        <v>44713</v>
      </c>
      <c r="AR305" s="1">
        <v>44743</v>
      </c>
      <c r="AS305" s="1">
        <v>44774</v>
      </c>
      <c r="AT305" s="1">
        <v>44805</v>
      </c>
      <c r="AU305" s="1">
        <v>44835</v>
      </c>
      <c r="AV305" s="1">
        <v>44866</v>
      </c>
      <c r="AW305" s="1">
        <v>44896</v>
      </c>
      <c r="AX305" s="1">
        <v>44927</v>
      </c>
      <c r="AY305" s="1">
        <v>44958</v>
      </c>
      <c r="AZ305" s="1">
        <v>44986</v>
      </c>
      <c r="BA305" s="1">
        <v>45017</v>
      </c>
      <c r="BB305" s="1">
        <v>45047</v>
      </c>
      <c r="BC305" s="1">
        <v>45078</v>
      </c>
      <c r="BD305" s="1">
        <v>45108</v>
      </c>
      <c r="BE305" s="1">
        <v>45139</v>
      </c>
      <c r="BF305" s="1">
        <v>45170</v>
      </c>
      <c r="BG305" s="1">
        <v>45200</v>
      </c>
      <c r="BH305" s="1">
        <v>45231</v>
      </c>
      <c r="BI305" s="1">
        <v>45261</v>
      </c>
      <c r="BJ305" s="1">
        <v>45292</v>
      </c>
      <c r="BK305" s="1">
        <v>45323</v>
      </c>
    </row>
    <row r="306" spans="1:63" x14ac:dyDescent="0.3">
      <c r="A306" t="s">
        <v>62</v>
      </c>
    </row>
    <row r="307" spans="1:63" x14ac:dyDescent="0.3">
      <c r="A307" t="s">
        <v>63</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c r="AQ307">
        <v>100</v>
      </c>
      <c r="AR307">
        <v>100</v>
      </c>
      <c r="AS307">
        <v>100</v>
      </c>
      <c r="AT307">
        <v>100</v>
      </c>
      <c r="AU307">
        <v>100</v>
      </c>
      <c r="AV307">
        <v>100</v>
      </c>
      <c r="AW307">
        <v>100</v>
      </c>
      <c r="AX307">
        <v>100</v>
      </c>
      <c r="AY307">
        <v>100</v>
      </c>
      <c r="AZ307">
        <v>100</v>
      </c>
      <c r="BA307">
        <v>100</v>
      </c>
      <c r="BB307">
        <v>100</v>
      </c>
      <c r="BC307">
        <v>100</v>
      </c>
      <c r="BD307">
        <v>100</v>
      </c>
      <c r="BE307">
        <v>100</v>
      </c>
      <c r="BF307">
        <v>100</v>
      </c>
      <c r="BG307">
        <v>100</v>
      </c>
      <c r="BH307">
        <v>100</v>
      </c>
      <c r="BI307">
        <v>100</v>
      </c>
      <c r="BJ307">
        <v>100</v>
      </c>
      <c r="BK307">
        <v>100</v>
      </c>
    </row>
    <row r="308" spans="1:63" x14ac:dyDescent="0.3">
      <c r="A308" t="s">
        <v>64</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c r="AJ308">
        <v>56.24</v>
      </c>
      <c r="AK308">
        <v>56.12</v>
      </c>
      <c r="AL308">
        <v>53.36</v>
      </c>
      <c r="AM308">
        <v>48.69</v>
      </c>
      <c r="AN308">
        <v>55.94</v>
      </c>
      <c r="AO308">
        <v>54.79</v>
      </c>
      <c r="AP308">
        <v>55.67</v>
      </c>
      <c r="AQ308">
        <v>60.68</v>
      </c>
      <c r="AR308">
        <v>61.55</v>
      </c>
      <c r="AS308">
        <v>67.400000000000006</v>
      </c>
      <c r="AT308">
        <v>63.48</v>
      </c>
      <c r="AU308">
        <v>66.83</v>
      </c>
      <c r="AV308">
        <v>68.52</v>
      </c>
      <c r="AW308">
        <v>70.22</v>
      </c>
      <c r="AX308">
        <v>70.13</v>
      </c>
      <c r="AY308">
        <v>63.04</v>
      </c>
      <c r="AZ308">
        <v>69.42</v>
      </c>
      <c r="BA308">
        <v>71.709999999999994</v>
      </c>
      <c r="BB308">
        <v>66.680000000000007</v>
      </c>
      <c r="BC308">
        <v>65.37</v>
      </c>
      <c r="BD308">
        <v>70.510000000000005</v>
      </c>
      <c r="BE308">
        <v>69.75</v>
      </c>
      <c r="BF308">
        <v>62.96</v>
      </c>
      <c r="BG308">
        <v>70.39</v>
      </c>
      <c r="BH308">
        <v>70.09</v>
      </c>
      <c r="BI308">
        <v>74.41</v>
      </c>
      <c r="BJ308">
        <v>69.739999999999995</v>
      </c>
      <c r="BK308">
        <v>65.09</v>
      </c>
    </row>
    <row r="309" spans="1:63" x14ac:dyDescent="0.3">
      <c r="A309" t="s">
        <v>65</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c r="AQ309">
        <v>14.9</v>
      </c>
      <c r="AR309">
        <v>16.2</v>
      </c>
      <c r="AS309">
        <v>15.24</v>
      </c>
      <c r="AT309">
        <v>18.3</v>
      </c>
      <c r="AU309">
        <v>13.76</v>
      </c>
      <c r="AV309">
        <v>18.29</v>
      </c>
      <c r="AW309">
        <v>10.07</v>
      </c>
      <c r="AX309">
        <v>13.44</v>
      </c>
      <c r="AY309">
        <v>16.55</v>
      </c>
      <c r="AZ309">
        <v>16.47</v>
      </c>
      <c r="BA309">
        <v>15.53</v>
      </c>
      <c r="BB309">
        <v>16.78</v>
      </c>
      <c r="BC309">
        <v>16.079999999999998</v>
      </c>
      <c r="BD309">
        <v>13.47</v>
      </c>
      <c r="BE309">
        <v>17.03</v>
      </c>
      <c r="BF309">
        <v>20.64</v>
      </c>
      <c r="BG309">
        <v>11.4</v>
      </c>
      <c r="BH309">
        <v>14.98</v>
      </c>
      <c r="BI309">
        <v>10.16</v>
      </c>
      <c r="BJ309">
        <v>14.6</v>
      </c>
      <c r="BK309">
        <v>18.25</v>
      </c>
    </row>
    <row r="310" spans="1:63" x14ac:dyDescent="0.3">
      <c r="A310" t="s">
        <v>66</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c r="AJ310">
        <v>31.37</v>
      </c>
      <c r="AK310">
        <v>29.84</v>
      </c>
      <c r="AL310">
        <v>32.6</v>
      </c>
      <c r="AM310">
        <v>35.64</v>
      </c>
      <c r="AN310">
        <v>30.31</v>
      </c>
      <c r="AO310">
        <v>30.91</v>
      </c>
      <c r="AP310">
        <v>30.21</v>
      </c>
      <c r="AQ310">
        <v>24.41</v>
      </c>
      <c r="AR310">
        <v>22.25</v>
      </c>
      <c r="AS310">
        <v>17.36</v>
      </c>
      <c r="AT310">
        <v>18.22</v>
      </c>
      <c r="AU310">
        <v>19.41</v>
      </c>
      <c r="AV310">
        <v>13.19</v>
      </c>
      <c r="AW310">
        <v>19.71</v>
      </c>
      <c r="AX310">
        <v>16.43</v>
      </c>
      <c r="AY310">
        <v>20.420000000000002</v>
      </c>
      <c r="AZ310">
        <v>14.1</v>
      </c>
      <c r="BA310">
        <v>12.76</v>
      </c>
      <c r="BB310">
        <v>16.54</v>
      </c>
      <c r="BC310">
        <v>18.55</v>
      </c>
      <c r="BD310">
        <v>16.03</v>
      </c>
      <c r="BE310">
        <v>13.22</v>
      </c>
      <c r="BF310">
        <v>16.399999999999999</v>
      </c>
      <c r="BG310">
        <v>18.22</v>
      </c>
      <c r="BH310">
        <v>14.93</v>
      </c>
      <c r="BI310">
        <v>15.42</v>
      </c>
      <c r="BJ310">
        <v>15.65</v>
      </c>
      <c r="BK310">
        <v>16.649999999999999</v>
      </c>
    </row>
    <row r="312" spans="1:63" x14ac:dyDescent="0.3">
      <c r="A312" t="s">
        <v>67</v>
      </c>
    </row>
    <row r="313" spans="1:63" x14ac:dyDescent="0.3">
      <c r="A313" t="s">
        <v>68</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c r="AQ313">
        <v>100</v>
      </c>
      <c r="AR313">
        <v>100</v>
      </c>
      <c r="AS313">
        <v>100</v>
      </c>
      <c r="AT313">
        <v>100</v>
      </c>
      <c r="AU313">
        <v>100</v>
      </c>
      <c r="AV313">
        <v>100</v>
      </c>
      <c r="AW313">
        <v>100</v>
      </c>
      <c r="AX313">
        <v>100</v>
      </c>
      <c r="AY313">
        <v>100</v>
      </c>
      <c r="AZ313">
        <v>100</v>
      </c>
      <c r="BA313">
        <v>100</v>
      </c>
      <c r="BB313">
        <v>100</v>
      </c>
      <c r="BC313">
        <v>100</v>
      </c>
      <c r="BD313">
        <v>100</v>
      </c>
      <c r="BE313">
        <v>100</v>
      </c>
      <c r="BF313">
        <v>100</v>
      </c>
      <c r="BG313">
        <v>100</v>
      </c>
      <c r="BH313">
        <v>100</v>
      </c>
      <c r="BI313">
        <v>100</v>
      </c>
      <c r="BJ313">
        <v>100</v>
      </c>
      <c r="BK313">
        <v>100</v>
      </c>
    </row>
    <row r="314" spans="1:63" x14ac:dyDescent="0.3">
      <c r="A314" t="s">
        <v>69</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c r="AJ314">
        <v>67.760000000000005</v>
      </c>
      <c r="AK314">
        <v>68.11</v>
      </c>
      <c r="AL314">
        <v>65.42</v>
      </c>
      <c r="AM314">
        <v>63.15</v>
      </c>
      <c r="AN314">
        <v>66.040000000000006</v>
      </c>
      <c r="AO314">
        <v>68.8</v>
      </c>
      <c r="AP314">
        <v>69.63</v>
      </c>
      <c r="AQ314">
        <v>73.849999999999994</v>
      </c>
      <c r="AR314">
        <v>72.430000000000007</v>
      </c>
      <c r="AS314">
        <v>75.88</v>
      </c>
      <c r="AT314">
        <v>74.069999999999993</v>
      </c>
      <c r="AU314">
        <v>77.8</v>
      </c>
      <c r="AV314">
        <v>78.260000000000005</v>
      </c>
      <c r="AW314">
        <v>80.599999999999994</v>
      </c>
      <c r="AX314">
        <v>83.39</v>
      </c>
      <c r="AY314">
        <v>81.849999999999994</v>
      </c>
      <c r="AZ314">
        <v>76.58</v>
      </c>
      <c r="BA314">
        <v>80.36</v>
      </c>
      <c r="BB314">
        <v>81.38</v>
      </c>
      <c r="BC314">
        <v>80.81</v>
      </c>
      <c r="BD314">
        <v>80.77</v>
      </c>
      <c r="BE314">
        <v>79.430000000000007</v>
      </c>
      <c r="BF314">
        <v>75.56</v>
      </c>
      <c r="BG314">
        <v>79.14</v>
      </c>
      <c r="BH314">
        <v>79.650000000000006</v>
      </c>
      <c r="BI314">
        <v>80.150000000000006</v>
      </c>
      <c r="BJ314">
        <v>74.58</v>
      </c>
      <c r="BK314">
        <v>80.69</v>
      </c>
    </row>
    <row r="315" spans="1:63" x14ac:dyDescent="0.3">
      <c r="A315" t="s">
        <v>70</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c r="AQ315">
        <v>5.87</v>
      </c>
      <c r="AR315">
        <v>4.76</v>
      </c>
      <c r="AS315">
        <v>3.72</v>
      </c>
      <c r="AT315">
        <v>5.32</v>
      </c>
      <c r="AU315">
        <v>5.64</v>
      </c>
      <c r="AV315">
        <v>6.12</v>
      </c>
      <c r="AW315">
        <v>4.74</v>
      </c>
      <c r="AX315">
        <v>3.7</v>
      </c>
      <c r="AY315">
        <v>4.58</v>
      </c>
      <c r="AZ315">
        <v>5.8</v>
      </c>
      <c r="BA315">
        <v>3.9</v>
      </c>
      <c r="BB315">
        <v>4.5</v>
      </c>
      <c r="BC315">
        <v>4</v>
      </c>
      <c r="BD315">
        <v>5.2</v>
      </c>
      <c r="BE315">
        <v>6.8</v>
      </c>
      <c r="BF315">
        <v>7.18</v>
      </c>
      <c r="BG315">
        <v>2.76</v>
      </c>
      <c r="BH315">
        <v>3.79</v>
      </c>
      <c r="BI315">
        <v>4.29</v>
      </c>
      <c r="BJ315">
        <v>7.5</v>
      </c>
      <c r="BK315">
        <v>5.53</v>
      </c>
    </row>
    <row r="316" spans="1:63" x14ac:dyDescent="0.3">
      <c r="A316" t="s">
        <v>71</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c r="AJ316">
        <v>25.52</v>
      </c>
      <c r="AK316">
        <v>27.97</v>
      </c>
      <c r="AL316">
        <v>29.18</v>
      </c>
      <c r="AM316">
        <v>30.57</v>
      </c>
      <c r="AN316">
        <v>26.42</v>
      </c>
      <c r="AO316">
        <v>25.78</v>
      </c>
      <c r="AP316">
        <v>23.55</v>
      </c>
      <c r="AQ316">
        <v>20.29</v>
      </c>
      <c r="AR316">
        <v>22.81</v>
      </c>
      <c r="AS316">
        <v>20.399999999999999</v>
      </c>
      <c r="AT316">
        <v>20.62</v>
      </c>
      <c r="AU316">
        <v>16.559999999999999</v>
      </c>
      <c r="AV316">
        <v>15.62</v>
      </c>
      <c r="AW316">
        <v>14.66</v>
      </c>
      <c r="AX316">
        <v>12.91</v>
      </c>
      <c r="AY316">
        <v>13.57</v>
      </c>
      <c r="AZ316">
        <v>17.62</v>
      </c>
      <c r="BA316">
        <v>15.75</v>
      </c>
      <c r="BB316">
        <v>14.12</v>
      </c>
      <c r="BC316">
        <v>15.19</v>
      </c>
      <c r="BD316">
        <v>14.03</v>
      </c>
      <c r="BE316">
        <v>13.77</v>
      </c>
      <c r="BF316">
        <v>17.27</v>
      </c>
      <c r="BG316">
        <v>18.09</v>
      </c>
      <c r="BH316">
        <v>16.559999999999999</v>
      </c>
      <c r="BI316">
        <v>15.56</v>
      </c>
      <c r="BJ316">
        <v>17.920000000000002</v>
      </c>
      <c r="BK316">
        <v>13.78</v>
      </c>
    </row>
    <row r="318" spans="1:63" x14ac:dyDescent="0.3">
      <c r="A318" t="s">
        <v>72</v>
      </c>
    </row>
    <row r="319" spans="1:63" x14ac:dyDescent="0.3">
      <c r="A319" t="s">
        <v>68</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c r="AQ319">
        <v>100</v>
      </c>
      <c r="AR319">
        <v>100</v>
      </c>
      <c r="AS319">
        <v>100</v>
      </c>
      <c r="AT319">
        <v>100</v>
      </c>
      <c r="AU319">
        <v>100</v>
      </c>
      <c r="AV319">
        <v>100</v>
      </c>
      <c r="AW319">
        <v>100</v>
      </c>
      <c r="AX319">
        <v>100</v>
      </c>
      <c r="AY319">
        <v>100</v>
      </c>
      <c r="AZ319">
        <v>100</v>
      </c>
      <c r="BA319">
        <v>100</v>
      </c>
      <c r="BB319">
        <v>100</v>
      </c>
      <c r="BC319">
        <v>100</v>
      </c>
      <c r="BD319">
        <v>100</v>
      </c>
      <c r="BE319">
        <v>100</v>
      </c>
      <c r="BF319">
        <v>100</v>
      </c>
      <c r="BG319">
        <v>100</v>
      </c>
      <c r="BH319">
        <v>100</v>
      </c>
      <c r="BI319">
        <v>100</v>
      </c>
      <c r="BJ319">
        <v>100</v>
      </c>
      <c r="BK319">
        <v>100</v>
      </c>
    </row>
    <row r="320" spans="1:63" x14ac:dyDescent="0.3">
      <c r="A320" t="s">
        <v>69</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c r="AJ320">
        <v>70.45</v>
      </c>
      <c r="AK320">
        <v>69.34</v>
      </c>
      <c r="AL320">
        <v>62.15</v>
      </c>
      <c r="AM320">
        <v>66.03</v>
      </c>
      <c r="AN320">
        <v>68.84</v>
      </c>
      <c r="AO320">
        <v>62.6</v>
      </c>
      <c r="AP320">
        <v>69.12</v>
      </c>
      <c r="AQ320">
        <v>77.47</v>
      </c>
      <c r="AR320">
        <v>74.08</v>
      </c>
      <c r="AS320">
        <v>74.319999999999993</v>
      </c>
      <c r="AT320">
        <v>69.180000000000007</v>
      </c>
      <c r="AU320">
        <v>76.94</v>
      </c>
      <c r="AV320">
        <v>77.41</v>
      </c>
      <c r="AW320">
        <v>78.180000000000007</v>
      </c>
      <c r="AX320">
        <v>72.44</v>
      </c>
      <c r="AY320">
        <v>77.819999999999993</v>
      </c>
      <c r="AZ320">
        <v>85.42</v>
      </c>
      <c r="BA320">
        <v>77.87</v>
      </c>
      <c r="BB320">
        <v>76.41</v>
      </c>
      <c r="BC320">
        <v>83.17</v>
      </c>
      <c r="BD320">
        <v>87.26</v>
      </c>
      <c r="BE320">
        <v>85.16</v>
      </c>
      <c r="BF320">
        <v>79.510000000000005</v>
      </c>
      <c r="BG320">
        <v>80.989999999999995</v>
      </c>
      <c r="BH320">
        <v>83.96</v>
      </c>
      <c r="BI320">
        <v>89.08</v>
      </c>
      <c r="BJ320">
        <v>83.82</v>
      </c>
      <c r="BK320">
        <v>88.68</v>
      </c>
    </row>
    <row r="321" spans="1:63" x14ac:dyDescent="0.3">
      <c r="A321" t="s">
        <v>70</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c r="AJ321">
        <v>4.3600000000000003</v>
      </c>
      <c r="AK321">
        <v>3.24</v>
      </c>
      <c r="AL321">
        <v>3.72</v>
      </c>
      <c r="AM321">
        <v>5.4</v>
      </c>
      <c r="AN321">
        <v>2.7</v>
      </c>
      <c r="AO321">
        <v>6.81</v>
      </c>
      <c r="AP321">
        <v>6.71</v>
      </c>
      <c r="AQ321">
        <v>5.29</v>
      </c>
      <c r="AR321">
        <v>7.74</v>
      </c>
      <c r="AS321">
        <v>8.76</v>
      </c>
      <c r="AT321">
        <v>8.08</v>
      </c>
      <c r="AU321">
        <v>7.38</v>
      </c>
      <c r="AV321">
        <v>7.37</v>
      </c>
      <c r="AW321">
        <v>5.01</v>
      </c>
      <c r="AX321">
        <v>11.65</v>
      </c>
      <c r="AY321">
        <v>2.73</v>
      </c>
      <c r="AZ321">
        <v>1.79</v>
      </c>
      <c r="BA321">
        <v>4.1500000000000004</v>
      </c>
      <c r="BB321">
        <v>4.25</v>
      </c>
      <c r="BC321">
        <v>4.2</v>
      </c>
      <c r="BD321">
        <v>2.48</v>
      </c>
      <c r="BE321">
        <v>3.91</v>
      </c>
      <c r="BF321">
        <v>0</v>
      </c>
      <c r="BG321">
        <v>5.9</v>
      </c>
      <c r="BH321">
        <v>1.92</v>
      </c>
      <c r="BI321">
        <v>1.38</v>
      </c>
      <c r="BJ321">
        <v>3.87</v>
      </c>
      <c r="BK321">
        <v>1.95</v>
      </c>
    </row>
    <row r="322" spans="1:63" x14ac:dyDescent="0.3">
      <c r="A322" t="s">
        <v>71</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c r="AJ322">
        <v>25.18</v>
      </c>
      <c r="AK322">
        <v>27.42</v>
      </c>
      <c r="AL322">
        <v>34.130000000000003</v>
      </c>
      <c r="AM322">
        <v>28.57</v>
      </c>
      <c r="AN322">
        <v>28.46</v>
      </c>
      <c r="AO322">
        <v>30.59</v>
      </c>
      <c r="AP322">
        <v>24.17</v>
      </c>
      <c r="AQ322">
        <v>17.239999999999998</v>
      </c>
      <c r="AR322">
        <v>18.18</v>
      </c>
      <c r="AS322">
        <v>16.920000000000002</v>
      </c>
      <c r="AT322">
        <v>22.74</v>
      </c>
      <c r="AU322">
        <v>15.68</v>
      </c>
      <c r="AV322">
        <v>15.22</v>
      </c>
      <c r="AW322">
        <v>16.8</v>
      </c>
      <c r="AX322">
        <v>15.92</v>
      </c>
      <c r="AY322">
        <v>19.45</v>
      </c>
      <c r="AZ322">
        <v>12.79</v>
      </c>
      <c r="BA322">
        <v>17.97</v>
      </c>
      <c r="BB322">
        <v>19.34</v>
      </c>
      <c r="BC322">
        <v>12.63</v>
      </c>
      <c r="BD322">
        <v>10.26</v>
      </c>
      <c r="BE322">
        <v>10.93</v>
      </c>
      <c r="BF322">
        <v>20.49</v>
      </c>
      <c r="BG322">
        <v>13.1</v>
      </c>
      <c r="BH322">
        <v>14.12</v>
      </c>
      <c r="BI322">
        <v>9.5399999999999991</v>
      </c>
      <c r="BJ322">
        <v>12.3</v>
      </c>
      <c r="BK322">
        <v>9.3699999999999992</v>
      </c>
    </row>
    <row r="325" spans="1:63" x14ac:dyDescent="0.3">
      <c r="A325" t="s">
        <v>36</v>
      </c>
    </row>
    <row r="326" spans="1:63" x14ac:dyDescent="0.3">
      <c r="A326" t="s">
        <v>61</v>
      </c>
    </row>
    <row r="327" spans="1:63" x14ac:dyDescent="0.3">
      <c r="A327" t="s">
        <v>57</v>
      </c>
    </row>
    <row r="328" spans="1:63" x14ac:dyDescent="0.3">
      <c r="A328" t="s">
        <v>39</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53</v>
      </c>
      <c r="S328" s="1">
        <v>43983</v>
      </c>
      <c r="T328" s="1">
        <v>44013</v>
      </c>
      <c r="U328" s="1" t="s">
        <v>56</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v>44501</v>
      </c>
      <c r="AK328" s="1">
        <v>44531</v>
      </c>
      <c r="AL328" s="1">
        <v>44562</v>
      </c>
      <c r="AM328" s="1">
        <v>44593</v>
      </c>
      <c r="AN328" s="1">
        <v>44621</v>
      </c>
      <c r="AO328" s="1">
        <v>44652</v>
      </c>
      <c r="AP328" s="1">
        <v>44682</v>
      </c>
      <c r="AQ328" s="1">
        <v>44713</v>
      </c>
      <c r="AR328" s="1">
        <v>44743</v>
      </c>
      <c r="AS328" s="1">
        <v>44774</v>
      </c>
      <c r="AT328" s="1">
        <v>44805</v>
      </c>
      <c r="AU328" s="1">
        <v>44835</v>
      </c>
      <c r="AV328" s="1">
        <v>44866</v>
      </c>
      <c r="AW328" s="1">
        <v>44896</v>
      </c>
      <c r="AX328" s="1">
        <v>44927</v>
      </c>
      <c r="AY328" s="1">
        <v>44958</v>
      </c>
      <c r="AZ328" s="1">
        <v>44986</v>
      </c>
      <c r="BA328" s="1">
        <v>45017</v>
      </c>
      <c r="BB328" s="1">
        <v>45047</v>
      </c>
      <c r="BC328" s="1">
        <v>45078</v>
      </c>
      <c r="BD328" s="1">
        <v>45108</v>
      </c>
      <c r="BE328" s="1">
        <v>45139</v>
      </c>
      <c r="BF328" s="1">
        <v>45170</v>
      </c>
      <c r="BG328" s="1">
        <v>45200</v>
      </c>
      <c r="BH328" s="1">
        <v>45231</v>
      </c>
      <c r="BI328" s="1">
        <v>45261</v>
      </c>
      <c r="BJ328" s="1">
        <v>45292</v>
      </c>
      <c r="BK328" s="1">
        <v>45323</v>
      </c>
    </row>
    <row r="329" spans="1:63" x14ac:dyDescent="0.3">
      <c r="A329" t="s">
        <v>62</v>
      </c>
    </row>
    <row r="330" spans="1:63" x14ac:dyDescent="0.3">
      <c r="A330" t="s">
        <v>63</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c r="AQ330">
        <v>100</v>
      </c>
      <c r="AR330">
        <v>100</v>
      </c>
      <c r="AS330">
        <v>100</v>
      </c>
      <c r="AT330">
        <v>100</v>
      </c>
      <c r="AU330">
        <v>100</v>
      </c>
      <c r="AV330">
        <v>100</v>
      </c>
      <c r="AW330">
        <v>100</v>
      </c>
      <c r="AX330">
        <v>100</v>
      </c>
      <c r="AY330">
        <v>100</v>
      </c>
      <c r="AZ330">
        <v>100</v>
      </c>
      <c r="BA330">
        <v>100</v>
      </c>
      <c r="BB330">
        <v>100</v>
      </c>
      <c r="BC330">
        <v>100</v>
      </c>
      <c r="BD330">
        <v>100</v>
      </c>
      <c r="BE330">
        <v>100</v>
      </c>
      <c r="BF330">
        <v>100</v>
      </c>
      <c r="BG330">
        <v>100</v>
      </c>
      <c r="BH330">
        <v>100</v>
      </c>
      <c r="BI330">
        <v>100</v>
      </c>
      <c r="BJ330">
        <v>100</v>
      </c>
      <c r="BK330">
        <v>100</v>
      </c>
    </row>
    <row r="331" spans="1:63" x14ac:dyDescent="0.3">
      <c r="A331" t="s">
        <v>64</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c r="AQ331">
        <v>61.42</v>
      </c>
      <c r="AR331">
        <v>79.38</v>
      </c>
      <c r="AS331">
        <v>76.12</v>
      </c>
      <c r="AT331">
        <v>64.23</v>
      </c>
      <c r="AU331">
        <v>72.319999999999993</v>
      </c>
      <c r="AV331">
        <v>81.87</v>
      </c>
      <c r="AW331">
        <v>70.22</v>
      </c>
      <c r="AX331">
        <v>81.41</v>
      </c>
      <c r="AY331">
        <v>63.6</v>
      </c>
      <c r="AZ331">
        <v>78.42</v>
      </c>
      <c r="BA331">
        <v>81.66</v>
      </c>
      <c r="BB331">
        <v>72.17</v>
      </c>
      <c r="BC331">
        <v>68.540000000000006</v>
      </c>
      <c r="BD331">
        <v>65.3</v>
      </c>
      <c r="BE331">
        <v>76.12</v>
      </c>
      <c r="BF331">
        <v>64.72</v>
      </c>
      <c r="BG331">
        <v>68.680000000000007</v>
      </c>
      <c r="BH331">
        <v>75.84</v>
      </c>
      <c r="BI331">
        <v>74.41</v>
      </c>
      <c r="BJ331">
        <v>69.47</v>
      </c>
      <c r="BK331">
        <v>67.91</v>
      </c>
    </row>
    <row r="332" spans="1:63" x14ac:dyDescent="0.3">
      <c r="A332" t="s">
        <v>65</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c r="AQ332">
        <v>16.07</v>
      </c>
      <c r="AR332">
        <v>9.8800000000000008</v>
      </c>
      <c r="AS332">
        <v>14.33</v>
      </c>
      <c r="AT332">
        <v>18.32</v>
      </c>
      <c r="AU332">
        <v>12.23</v>
      </c>
      <c r="AV332">
        <v>9.3800000000000008</v>
      </c>
      <c r="AW332">
        <v>10.56</v>
      </c>
      <c r="AX332">
        <v>3.83</v>
      </c>
      <c r="AY332">
        <v>18.12</v>
      </c>
      <c r="AZ332">
        <v>12.1</v>
      </c>
      <c r="BA332">
        <v>14.47</v>
      </c>
      <c r="BB332">
        <v>16.59</v>
      </c>
      <c r="BC332">
        <v>13.44</v>
      </c>
      <c r="BD332">
        <v>19.329999999999998</v>
      </c>
      <c r="BE332">
        <v>12.54</v>
      </c>
      <c r="BF332">
        <v>23.22</v>
      </c>
      <c r="BG332">
        <v>19.850000000000001</v>
      </c>
      <c r="BH332">
        <v>16.48</v>
      </c>
      <c r="BI332">
        <v>10.16</v>
      </c>
      <c r="BJ332">
        <v>14.05</v>
      </c>
      <c r="BK332">
        <v>18.75</v>
      </c>
    </row>
    <row r="333" spans="1:63" x14ac:dyDescent="0.3">
      <c r="A333" t="s">
        <v>66</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c r="AQ333">
        <v>22.52</v>
      </c>
      <c r="AR333">
        <v>10.74</v>
      </c>
      <c r="AS333">
        <v>9.56</v>
      </c>
      <c r="AT333">
        <v>17.45</v>
      </c>
      <c r="AU333">
        <v>15.45</v>
      </c>
      <c r="AV333">
        <v>8.76</v>
      </c>
      <c r="AW333">
        <v>19.23</v>
      </c>
      <c r="AX333">
        <v>14.76</v>
      </c>
      <c r="AY333">
        <v>18.28</v>
      </c>
      <c r="AZ333">
        <v>9.48</v>
      </c>
      <c r="BA333">
        <v>3.86</v>
      </c>
      <c r="BB333">
        <v>11.24</v>
      </c>
      <c r="BC333">
        <v>18.02</v>
      </c>
      <c r="BD333">
        <v>15.37</v>
      </c>
      <c r="BE333">
        <v>11.34</v>
      </c>
      <c r="BF333">
        <v>12.06</v>
      </c>
      <c r="BG333">
        <v>11.46</v>
      </c>
      <c r="BH333">
        <v>7.68</v>
      </c>
      <c r="BI333">
        <v>15.42</v>
      </c>
      <c r="BJ333">
        <v>16.48</v>
      </c>
      <c r="BK333">
        <v>13.34</v>
      </c>
    </row>
    <row r="335" spans="1:63" x14ac:dyDescent="0.3">
      <c r="A335" t="s">
        <v>67</v>
      </c>
    </row>
    <row r="336" spans="1:63" x14ac:dyDescent="0.3">
      <c r="A336" t="s">
        <v>68</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c r="AQ336">
        <v>100</v>
      </c>
      <c r="AR336">
        <v>100</v>
      </c>
      <c r="AS336">
        <v>100</v>
      </c>
      <c r="AT336">
        <v>100</v>
      </c>
      <c r="AU336">
        <v>100</v>
      </c>
      <c r="AV336">
        <v>100</v>
      </c>
      <c r="AW336">
        <v>100</v>
      </c>
      <c r="AX336">
        <v>100</v>
      </c>
      <c r="AY336">
        <v>100</v>
      </c>
      <c r="AZ336">
        <v>100</v>
      </c>
      <c r="BA336">
        <v>100</v>
      </c>
      <c r="BB336">
        <v>100</v>
      </c>
      <c r="BC336">
        <v>100</v>
      </c>
      <c r="BD336">
        <v>100</v>
      </c>
      <c r="BE336">
        <v>100</v>
      </c>
      <c r="BF336">
        <v>100</v>
      </c>
      <c r="BG336">
        <v>100</v>
      </c>
      <c r="BH336">
        <v>100</v>
      </c>
      <c r="BI336">
        <v>100</v>
      </c>
      <c r="BJ336">
        <v>100</v>
      </c>
      <c r="BK336">
        <v>100</v>
      </c>
    </row>
    <row r="337" spans="1:63" x14ac:dyDescent="0.3">
      <c r="A337" t="s">
        <v>69</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c r="AQ337">
        <v>74.89</v>
      </c>
      <c r="AR337">
        <v>73.52</v>
      </c>
      <c r="AS337">
        <v>79.91</v>
      </c>
      <c r="AT337">
        <v>75.39</v>
      </c>
      <c r="AU337">
        <v>81.08</v>
      </c>
      <c r="AV337">
        <v>80.040000000000006</v>
      </c>
      <c r="AW337">
        <v>81.099999999999994</v>
      </c>
      <c r="AX337">
        <v>82.63</v>
      </c>
      <c r="AY337">
        <v>87.55</v>
      </c>
      <c r="AZ337">
        <v>75.62</v>
      </c>
      <c r="BA337">
        <v>78.69</v>
      </c>
      <c r="BB337">
        <v>84.2</v>
      </c>
      <c r="BC337">
        <v>82.96</v>
      </c>
      <c r="BD337">
        <v>79.930000000000007</v>
      </c>
      <c r="BE337">
        <v>78.19</v>
      </c>
      <c r="BF337">
        <v>76.459999999999994</v>
      </c>
      <c r="BG337">
        <v>80.290000000000006</v>
      </c>
      <c r="BH337">
        <v>73.42</v>
      </c>
      <c r="BI337">
        <v>80.150000000000006</v>
      </c>
      <c r="BJ337">
        <v>77.84</v>
      </c>
      <c r="BK337">
        <v>81.709999999999994</v>
      </c>
    </row>
    <row r="338" spans="1:63" x14ac:dyDescent="0.3">
      <c r="A338" t="s">
        <v>70</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c r="AQ338">
        <v>6.11</v>
      </c>
      <c r="AR338">
        <v>4.8899999999999997</v>
      </c>
      <c r="AS338">
        <v>2.1800000000000002</v>
      </c>
      <c r="AT338">
        <v>5.92</v>
      </c>
      <c r="AU338">
        <v>5.51</v>
      </c>
      <c r="AV338">
        <v>3.84</v>
      </c>
      <c r="AW338">
        <v>1.42</v>
      </c>
      <c r="AX338">
        <v>2.89</v>
      </c>
      <c r="AY338">
        <v>2.4500000000000002</v>
      </c>
      <c r="AZ338">
        <v>3.8</v>
      </c>
      <c r="BA338">
        <v>3.73</v>
      </c>
      <c r="BB338">
        <v>1.39</v>
      </c>
      <c r="BC338">
        <v>4.2300000000000004</v>
      </c>
      <c r="BD338">
        <v>4.95</v>
      </c>
      <c r="BE338">
        <v>6.75</v>
      </c>
      <c r="BF338">
        <v>3.75</v>
      </c>
      <c r="BG338">
        <v>1.92</v>
      </c>
      <c r="BH338">
        <v>5.87</v>
      </c>
      <c r="BI338">
        <v>4.29</v>
      </c>
      <c r="BJ338">
        <v>5.6</v>
      </c>
      <c r="BK338">
        <v>6.61</v>
      </c>
    </row>
    <row r="339" spans="1:63" x14ac:dyDescent="0.3">
      <c r="A339" t="s">
        <v>71</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c r="AQ339">
        <v>19</v>
      </c>
      <c r="AR339">
        <v>21.6</v>
      </c>
      <c r="AS339">
        <v>17.91</v>
      </c>
      <c r="AT339">
        <v>18.690000000000001</v>
      </c>
      <c r="AU339">
        <v>13.41</v>
      </c>
      <c r="AV339">
        <v>16.12</v>
      </c>
      <c r="AW339">
        <v>17.48</v>
      </c>
      <c r="AX339">
        <v>14.48</v>
      </c>
      <c r="AY339">
        <v>10</v>
      </c>
      <c r="AZ339">
        <v>20.59</v>
      </c>
      <c r="BA339">
        <v>17.579999999999998</v>
      </c>
      <c r="BB339">
        <v>14.41</v>
      </c>
      <c r="BC339">
        <v>12.81</v>
      </c>
      <c r="BD339">
        <v>15.11</v>
      </c>
      <c r="BE339">
        <v>15.06</v>
      </c>
      <c r="BF339">
        <v>19.79</v>
      </c>
      <c r="BG339">
        <v>17.78</v>
      </c>
      <c r="BH339">
        <v>20.71</v>
      </c>
      <c r="BI339">
        <v>15.56</v>
      </c>
      <c r="BJ339">
        <v>16.559999999999999</v>
      </c>
      <c r="BK339">
        <v>11.68</v>
      </c>
    </row>
    <row r="341" spans="1:63" x14ac:dyDescent="0.3">
      <c r="A341" t="s">
        <v>72</v>
      </c>
    </row>
    <row r="342" spans="1:63" x14ac:dyDescent="0.3">
      <c r="A342" t="s">
        <v>68</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c r="AQ342">
        <v>100</v>
      </c>
      <c r="AR342">
        <v>100</v>
      </c>
      <c r="AS342">
        <v>100</v>
      </c>
      <c r="AT342">
        <v>100</v>
      </c>
      <c r="AU342">
        <v>100</v>
      </c>
      <c r="AV342">
        <v>100</v>
      </c>
      <c r="AW342">
        <v>100</v>
      </c>
      <c r="AX342">
        <v>100</v>
      </c>
      <c r="AY342">
        <v>100</v>
      </c>
      <c r="AZ342">
        <v>100</v>
      </c>
      <c r="BA342">
        <v>100</v>
      </c>
      <c r="BB342">
        <v>100</v>
      </c>
      <c r="BC342">
        <v>100</v>
      </c>
      <c r="BD342">
        <v>100</v>
      </c>
      <c r="BE342">
        <v>100</v>
      </c>
      <c r="BF342">
        <v>100</v>
      </c>
      <c r="BG342">
        <v>100</v>
      </c>
      <c r="BH342">
        <v>100</v>
      </c>
      <c r="BI342">
        <v>100</v>
      </c>
      <c r="BJ342">
        <v>100</v>
      </c>
      <c r="BK342">
        <v>100</v>
      </c>
    </row>
    <row r="343" spans="1:63" x14ac:dyDescent="0.3">
      <c r="A343" t="s">
        <v>69</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c r="AJ343">
        <v>60.77</v>
      </c>
      <c r="AK343">
        <v>67.05</v>
      </c>
      <c r="AL343">
        <v>57.73</v>
      </c>
      <c r="AM343">
        <v>67.89</v>
      </c>
      <c r="AN343">
        <v>67.400000000000006</v>
      </c>
      <c r="AO343">
        <v>64.53</v>
      </c>
      <c r="AP343">
        <v>60.75</v>
      </c>
      <c r="AQ343">
        <v>73.959999999999994</v>
      </c>
      <c r="AR343">
        <v>77.83</v>
      </c>
      <c r="AS343">
        <v>71.37</v>
      </c>
      <c r="AT343">
        <v>74.34</v>
      </c>
      <c r="AU343">
        <v>70.959999999999994</v>
      </c>
      <c r="AV343">
        <v>79.260000000000005</v>
      </c>
      <c r="AW343">
        <v>74.88</v>
      </c>
      <c r="AX343">
        <v>64.89</v>
      </c>
      <c r="AY343">
        <v>68.650000000000006</v>
      </c>
      <c r="AZ343">
        <v>92.41</v>
      </c>
      <c r="BA343">
        <v>79.27</v>
      </c>
      <c r="BB343">
        <v>81.11</v>
      </c>
      <c r="BC343">
        <v>79.36</v>
      </c>
      <c r="BD343">
        <v>83.37</v>
      </c>
      <c r="BE343">
        <v>90.42</v>
      </c>
      <c r="BF343">
        <v>82.28</v>
      </c>
      <c r="BG343">
        <v>85.56</v>
      </c>
      <c r="BH343">
        <v>86.55</v>
      </c>
      <c r="BI343">
        <v>89.08</v>
      </c>
      <c r="BJ343">
        <v>74.33</v>
      </c>
      <c r="BK343">
        <v>88.25</v>
      </c>
    </row>
    <row r="344" spans="1:63" x14ac:dyDescent="0.3">
      <c r="A344" t="s">
        <v>70</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c r="AJ344">
        <v>2.4500000000000002</v>
      </c>
      <c r="AK344">
        <v>2.27</v>
      </c>
      <c r="AL344">
        <v>1.42</v>
      </c>
      <c r="AM344">
        <v>0.91</v>
      </c>
      <c r="AN344">
        <v>0.8</v>
      </c>
      <c r="AO344">
        <v>7.48</v>
      </c>
      <c r="AP344">
        <v>5.43</v>
      </c>
      <c r="AQ344">
        <v>1.1499999999999999</v>
      </c>
      <c r="AR344">
        <v>10.33</v>
      </c>
      <c r="AS344">
        <v>9.81</v>
      </c>
      <c r="AT344">
        <v>2.64</v>
      </c>
      <c r="AU344">
        <v>7.37</v>
      </c>
      <c r="AV344">
        <v>9.4700000000000006</v>
      </c>
      <c r="AW344">
        <v>8.58</v>
      </c>
      <c r="AX344">
        <v>15.19</v>
      </c>
      <c r="AY344">
        <v>0.76</v>
      </c>
      <c r="AZ344">
        <v>1.74</v>
      </c>
      <c r="BA344">
        <v>2.11</v>
      </c>
      <c r="BB344">
        <v>2.04</v>
      </c>
      <c r="BC344">
        <v>5.34</v>
      </c>
      <c r="BD344">
        <v>3.31</v>
      </c>
      <c r="BE344">
        <v>3.07</v>
      </c>
      <c r="BF344">
        <v>0</v>
      </c>
      <c r="BG344">
        <v>2.87</v>
      </c>
      <c r="BH344">
        <v>3.43</v>
      </c>
      <c r="BI344">
        <v>1.38</v>
      </c>
      <c r="BJ344">
        <v>6.5</v>
      </c>
      <c r="BK344">
        <v>1.1399999999999999</v>
      </c>
    </row>
    <row r="345" spans="1:63" x14ac:dyDescent="0.3">
      <c r="A345" t="s">
        <v>71</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c r="AJ345">
        <v>36.78</v>
      </c>
      <c r="AK345">
        <v>30.68</v>
      </c>
      <c r="AL345">
        <v>40.86</v>
      </c>
      <c r="AM345">
        <v>31.2</v>
      </c>
      <c r="AN345">
        <v>31.8</v>
      </c>
      <c r="AO345">
        <v>27.99</v>
      </c>
      <c r="AP345">
        <v>33.82</v>
      </c>
      <c r="AQ345">
        <v>24.89</v>
      </c>
      <c r="AR345">
        <v>11.84</v>
      </c>
      <c r="AS345">
        <v>18.82</v>
      </c>
      <c r="AT345">
        <v>23.02</v>
      </c>
      <c r="AU345">
        <v>21.68</v>
      </c>
      <c r="AV345">
        <v>11.27</v>
      </c>
      <c r="AW345">
        <v>16.54</v>
      </c>
      <c r="AX345">
        <v>19.920000000000002</v>
      </c>
      <c r="AY345">
        <v>30.58</v>
      </c>
      <c r="AZ345">
        <v>5.85</v>
      </c>
      <c r="BA345">
        <v>18.61</v>
      </c>
      <c r="BB345">
        <v>16.84</v>
      </c>
      <c r="BC345">
        <v>15.3</v>
      </c>
      <c r="BD345">
        <v>13.32</v>
      </c>
      <c r="BE345">
        <v>6.51</v>
      </c>
      <c r="BF345">
        <v>17.72</v>
      </c>
      <c r="BG345">
        <v>11.58</v>
      </c>
      <c r="BH345">
        <v>10.02</v>
      </c>
      <c r="BI345">
        <v>9.5399999999999991</v>
      </c>
      <c r="BJ345">
        <v>19.170000000000002</v>
      </c>
      <c r="BK345">
        <v>10.61</v>
      </c>
    </row>
    <row r="348" spans="1:63" x14ac:dyDescent="0.3">
      <c r="A348" t="s">
        <v>36</v>
      </c>
    </row>
    <row r="349" spans="1:63" x14ac:dyDescent="0.3">
      <c r="A349" t="s">
        <v>61</v>
      </c>
    </row>
    <row r="350" spans="1:63" x14ac:dyDescent="0.3">
      <c r="A350" t="s">
        <v>58</v>
      </c>
    </row>
    <row r="351" spans="1:63" x14ac:dyDescent="0.3">
      <c r="A351" t="s">
        <v>39</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53</v>
      </c>
      <c r="S351" s="1">
        <v>43983</v>
      </c>
      <c r="T351" s="1">
        <v>44013</v>
      </c>
      <c r="U351" s="1" t="s">
        <v>56</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v>44501</v>
      </c>
      <c r="AK351" s="1">
        <v>44531</v>
      </c>
      <c r="AL351" s="1">
        <v>44562</v>
      </c>
      <c r="AM351" s="1">
        <v>44593</v>
      </c>
      <c r="AN351" s="1">
        <v>44621</v>
      </c>
      <c r="AO351" s="1">
        <v>44652</v>
      </c>
      <c r="AP351" s="1">
        <v>44682</v>
      </c>
      <c r="AQ351" s="1">
        <v>44713</v>
      </c>
      <c r="AR351" s="1">
        <v>44743</v>
      </c>
      <c r="AS351" s="1">
        <v>44774</v>
      </c>
      <c r="AT351" s="1">
        <v>44805</v>
      </c>
      <c r="AU351" s="1">
        <v>44835</v>
      </c>
      <c r="AV351" s="1">
        <v>44866</v>
      </c>
      <c r="AW351" s="1">
        <v>44896</v>
      </c>
      <c r="AX351" s="1">
        <v>44927</v>
      </c>
      <c r="AY351" s="1">
        <v>44958</v>
      </c>
      <c r="AZ351" s="1">
        <v>44986</v>
      </c>
      <c r="BA351" s="1">
        <v>45017</v>
      </c>
      <c r="BB351" s="1">
        <v>45047</v>
      </c>
      <c r="BC351" s="1">
        <v>45078</v>
      </c>
      <c r="BD351" s="1">
        <v>45108</v>
      </c>
      <c r="BE351" s="1">
        <v>45139</v>
      </c>
      <c r="BF351" s="1">
        <v>45170</v>
      </c>
      <c r="BG351" s="1">
        <v>45200</v>
      </c>
      <c r="BH351" s="1">
        <v>45231</v>
      </c>
      <c r="BI351" s="1">
        <v>45261</v>
      </c>
      <c r="BJ351" s="1">
        <v>45292</v>
      </c>
      <c r="BK351" s="1">
        <v>45323</v>
      </c>
    </row>
    <row r="352" spans="1:63" x14ac:dyDescent="0.3">
      <c r="A352" t="s">
        <v>62</v>
      </c>
    </row>
    <row r="353" spans="1:63" x14ac:dyDescent="0.3">
      <c r="A353" t="s">
        <v>63</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c r="AQ353">
        <v>100</v>
      </c>
      <c r="AR353">
        <v>100</v>
      </c>
      <c r="AS353">
        <v>100</v>
      </c>
      <c r="AT353">
        <v>100</v>
      </c>
      <c r="AU353">
        <v>100</v>
      </c>
      <c r="AV353">
        <v>100</v>
      </c>
      <c r="AW353">
        <v>100</v>
      </c>
      <c r="AX353">
        <v>100</v>
      </c>
      <c r="AY353">
        <v>100</v>
      </c>
      <c r="AZ353">
        <v>100</v>
      </c>
      <c r="BA353">
        <v>100</v>
      </c>
      <c r="BB353">
        <v>100</v>
      </c>
      <c r="BC353">
        <v>100</v>
      </c>
      <c r="BD353">
        <v>100</v>
      </c>
      <c r="BE353">
        <v>100</v>
      </c>
      <c r="BF353">
        <v>100</v>
      </c>
      <c r="BG353">
        <v>100</v>
      </c>
      <c r="BH353">
        <v>100</v>
      </c>
      <c r="BI353">
        <v>100</v>
      </c>
      <c r="BJ353">
        <v>100</v>
      </c>
      <c r="BK353">
        <v>100</v>
      </c>
    </row>
    <row r="354" spans="1:63" x14ac:dyDescent="0.3">
      <c r="A354" t="s">
        <v>64</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c r="AJ354">
        <v>55.26</v>
      </c>
      <c r="AK354">
        <v>54.92</v>
      </c>
      <c r="AL354">
        <v>53.39</v>
      </c>
      <c r="AM354">
        <v>46.85</v>
      </c>
      <c r="AN354">
        <v>57.78</v>
      </c>
      <c r="AO354">
        <v>53.1</v>
      </c>
      <c r="AP354">
        <v>53.24</v>
      </c>
      <c r="AQ354">
        <v>60.57</v>
      </c>
      <c r="AR354">
        <v>59.22</v>
      </c>
      <c r="AS354">
        <v>66.55</v>
      </c>
      <c r="AT354">
        <v>63.37</v>
      </c>
      <c r="AU354">
        <v>65.709999999999994</v>
      </c>
      <c r="AV354">
        <v>66.47</v>
      </c>
      <c r="AW354">
        <v>70.22</v>
      </c>
      <c r="AX354">
        <v>68.37</v>
      </c>
      <c r="AY354">
        <v>62.95</v>
      </c>
      <c r="AZ354">
        <v>67.8</v>
      </c>
      <c r="BA354">
        <v>70.41</v>
      </c>
      <c r="BB354">
        <v>66.09</v>
      </c>
      <c r="BC354">
        <v>64.930000000000007</v>
      </c>
      <c r="BD354">
        <v>71.64</v>
      </c>
      <c r="BE354">
        <v>68.72</v>
      </c>
      <c r="BF354">
        <v>62.57</v>
      </c>
      <c r="BG354">
        <v>70.7</v>
      </c>
      <c r="BH354">
        <v>68.31</v>
      </c>
      <c r="BI354">
        <v>73.08</v>
      </c>
      <c r="BJ354">
        <v>69.81</v>
      </c>
      <c r="BK354">
        <v>64.34</v>
      </c>
    </row>
    <row r="355" spans="1:63" x14ac:dyDescent="0.3">
      <c r="A355" t="s">
        <v>65</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c r="AJ355">
        <v>14.02</v>
      </c>
      <c r="AK355">
        <v>16.190000000000001</v>
      </c>
      <c r="AL355">
        <v>12.97</v>
      </c>
      <c r="AM355">
        <v>15.39</v>
      </c>
      <c r="AN355">
        <v>14.23</v>
      </c>
      <c r="AO355">
        <v>14.52</v>
      </c>
      <c r="AP355">
        <v>14.93</v>
      </c>
      <c r="AQ355">
        <v>14.72</v>
      </c>
      <c r="AR355">
        <v>17.02</v>
      </c>
      <c r="AS355">
        <v>15.33</v>
      </c>
      <c r="AT355">
        <v>18.3</v>
      </c>
      <c r="AU355">
        <v>14.07</v>
      </c>
      <c r="AV355">
        <v>19.66</v>
      </c>
      <c r="AW355">
        <v>9.99</v>
      </c>
      <c r="AX355">
        <v>14.94</v>
      </c>
      <c r="AY355">
        <v>16.3</v>
      </c>
      <c r="AZ355">
        <v>17.260000000000002</v>
      </c>
      <c r="BA355">
        <v>15.67</v>
      </c>
      <c r="BB355">
        <v>16.8</v>
      </c>
      <c r="BC355">
        <v>16.45</v>
      </c>
      <c r="BD355">
        <v>12.19</v>
      </c>
      <c r="BE355">
        <v>17.760000000000002</v>
      </c>
      <c r="BF355">
        <v>20.059999999999999</v>
      </c>
      <c r="BG355">
        <v>9.8699999999999992</v>
      </c>
      <c r="BH355">
        <v>14.52</v>
      </c>
      <c r="BI355">
        <v>10.63</v>
      </c>
      <c r="BJ355">
        <v>14.73</v>
      </c>
      <c r="BK355">
        <v>18.12</v>
      </c>
    </row>
    <row r="356" spans="1:63" x14ac:dyDescent="0.3">
      <c r="A356" t="s">
        <v>66</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c r="AJ356">
        <v>30.72</v>
      </c>
      <c r="AK356">
        <v>28.9</v>
      </c>
      <c r="AL356">
        <v>33.630000000000003</v>
      </c>
      <c r="AM356">
        <v>37.76</v>
      </c>
      <c r="AN356">
        <v>27.99</v>
      </c>
      <c r="AO356">
        <v>32.380000000000003</v>
      </c>
      <c r="AP356">
        <v>31.84</v>
      </c>
      <c r="AQ356">
        <v>24.72</v>
      </c>
      <c r="AR356">
        <v>23.76</v>
      </c>
      <c r="AS356">
        <v>18.12</v>
      </c>
      <c r="AT356">
        <v>18.329999999999998</v>
      </c>
      <c r="AU356">
        <v>20.22</v>
      </c>
      <c r="AV356">
        <v>13.87</v>
      </c>
      <c r="AW356">
        <v>19.79</v>
      </c>
      <c r="AX356">
        <v>16.690000000000001</v>
      </c>
      <c r="AY356">
        <v>20.76</v>
      </c>
      <c r="AZ356">
        <v>14.93</v>
      </c>
      <c r="BA356">
        <v>13.92</v>
      </c>
      <c r="BB356">
        <v>17.11</v>
      </c>
      <c r="BC356">
        <v>18.62</v>
      </c>
      <c r="BD356">
        <v>16.170000000000002</v>
      </c>
      <c r="BE356">
        <v>13.52</v>
      </c>
      <c r="BF356">
        <v>17.37</v>
      </c>
      <c r="BG356">
        <v>19.440000000000001</v>
      </c>
      <c r="BH356">
        <v>17.170000000000002</v>
      </c>
      <c r="BI356">
        <v>16.29</v>
      </c>
      <c r="BJ356">
        <v>15.46</v>
      </c>
      <c r="BK356">
        <v>17.54</v>
      </c>
    </row>
    <row r="358" spans="1:63" x14ac:dyDescent="0.3">
      <c r="A358" t="s">
        <v>67</v>
      </c>
    </row>
    <row r="359" spans="1:63" x14ac:dyDescent="0.3">
      <c r="A359" t="s">
        <v>68</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c r="AQ359">
        <v>100</v>
      </c>
      <c r="AR359">
        <v>100</v>
      </c>
      <c r="AS359">
        <v>100</v>
      </c>
      <c r="AT359">
        <v>100</v>
      </c>
      <c r="AU359">
        <v>100</v>
      </c>
      <c r="AV359">
        <v>100</v>
      </c>
      <c r="AW359">
        <v>100</v>
      </c>
      <c r="AX359">
        <v>100</v>
      </c>
      <c r="AY359">
        <v>100</v>
      </c>
      <c r="AZ359">
        <v>100</v>
      </c>
      <c r="BA359">
        <v>100</v>
      </c>
      <c r="BB359">
        <v>100</v>
      </c>
      <c r="BC359">
        <v>100</v>
      </c>
      <c r="BD359">
        <v>100</v>
      </c>
      <c r="BE359">
        <v>100</v>
      </c>
      <c r="BF359">
        <v>100</v>
      </c>
      <c r="BG359">
        <v>100</v>
      </c>
      <c r="BH359">
        <v>100</v>
      </c>
      <c r="BI359">
        <v>100</v>
      </c>
      <c r="BJ359">
        <v>100</v>
      </c>
      <c r="BK359">
        <v>100</v>
      </c>
    </row>
    <row r="360" spans="1:63" x14ac:dyDescent="0.3">
      <c r="A360" t="s">
        <v>69</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c r="AJ360">
        <v>66.73</v>
      </c>
      <c r="AK360">
        <v>65.75</v>
      </c>
      <c r="AL360">
        <v>66.53</v>
      </c>
      <c r="AM360">
        <v>62.56</v>
      </c>
      <c r="AN360">
        <v>65.069999999999993</v>
      </c>
      <c r="AO360">
        <v>68.819999999999993</v>
      </c>
      <c r="AP360">
        <v>69</v>
      </c>
      <c r="AQ360">
        <v>73.58</v>
      </c>
      <c r="AR360">
        <v>72.22</v>
      </c>
      <c r="AS360">
        <v>75.150000000000006</v>
      </c>
      <c r="AT360">
        <v>73.81</v>
      </c>
      <c r="AU360">
        <v>77.099999999999994</v>
      </c>
      <c r="AV360">
        <v>77.7</v>
      </c>
      <c r="AW360">
        <v>80.47</v>
      </c>
      <c r="AX360">
        <v>83.61</v>
      </c>
      <c r="AY360">
        <v>80.45</v>
      </c>
      <c r="AZ360">
        <v>76.89</v>
      </c>
      <c r="BA360">
        <v>80.98</v>
      </c>
      <c r="BB360">
        <v>80.319999999999993</v>
      </c>
      <c r="BC360">
        <v>80.12</v>
      </c>
      <c r="BD360">
        <v>81.05</v>
      </c>
      <c r="BE360">
        <v>79.84</v>
      </c>
      <c r="BF360">
        <v>75.239999999999995</v>
      </c>
      <c r="BG360">
        <v>78.73</v>
      </c>
      <c r="BH360">
        <v>82.57</v>
      </c>
      <c r="BI360">
        <v>81.03</v>
      </c>
      <c r="BJ360">
        <v>73.459999999999994</v>
      </c>
      <c r="BK360">
        <v>80.349999999999994</v>
      </c>
    </row>
    <row r="361" spans="1:63" x14ac:dyDescent="0.3">
      <c r="A361" t="s">
        <v>70</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c r="AQ361">
        <v>5.81</v>
      </c>
      <c r="AR361">
        <v>4.74</v>
      </c>
      <c r="AS361">
        <v>4</v>
      </c>
      <c r="AT361">
        <v>5.2</v>
      </c>
      <c r="AU361">
        <v>5.67</v>
      </c>
      <c r="AV361">
        <v>6.83</v>
      </c>
      <c r="AW361">
        <v>5.63</v>
      </c>
      <c r="AX361">
        <v>3.93</v>
      </c>
      <c r="AY361">
        <v>5.1100000000000003</v>
      </c>
      <c r="AZ361">
        <v>6.46</v>
      </c>
      <c r="BA361">
        <v>3.96</v>
      </c>
      <c r="BB361">
        <v>5.67</v>
      </c>
      <c r="BC361">
        <v>3.93</v>
      </c>
      <c r="BD361">
        <v>5.28</v>
      </c>
      <c r="BE361">
        <v>6.82</v>
      </c>
      <c r="BF361">
        <v>8.3800000000000008</v>
      </c>
      <c r="BG361">
        <v>3.06</v>
      </c>
      <c r="BH361">
        <v>2.81</v>
      </c>
      <c r="BI361">
        <v>5.44</v>
      </c>
      <c r="BJ361">
        <v>8.15</v>
      </c>
      <c r="BK361">
        <v>5.16</v>
      </c>
    </row>
    <row r="362" spans="1:63" x14ac:dyDescent="0.3">
      <c r="A362" t="s">
        <v>71</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c r="AJ362">
        <v>25.62</v>
      </c>
      <c r="AK362">
        <v>29.2</v>
      </c>
      <c r="AL362">
        <v>27.79</v>
      </c>
      <c r="AM362">
        <v>30.65</v>
      </c>
      <c r="AN362">
        <v>27.02</v>
      </c>
      <c r="AO362">
        <v>25.56</v>
      </c>
      <c r="AP362">
        <v>23.54</v>
      </c>
      <c r="AQ362">
        <v>20.61</v>
      </c>
      <c r="AR362">
        <v>23.04</v>
      </c>
      <c r="AS362">
        <v>20.85</v>
      </c>
      <c r="AT362">
        <v>20.99</v>
      </c>
      <c r="AU362">
        <v>17.23</v>
      </c>
      <c r="AV362">
        <v>15.47</v>
      </c>
      <c r="AW362">
        <v>13.9</v>
      </c>
      <c r="AX362">
        <v>12.46</v>
      </c>
      <c r="AY362">
        <v>14.44</v>
      </c>
      <c r="AZ362">
        <v>16.649999999999999</v>
      </c>
      <c r="BA362">
        <v>15.06</v>
      </c>
      <c r="BB362">
        <v>14.01</v>
      </c>
      <c r="BC362">
        <v>15.95</v>
      </c>
      <c r="BD362">
        <v>13.67</v>
      </c>
      <c r="BE362">
        <v>13.34</v>
      </c>
      <c r="BF362">
        <v>16.38</v>
      </c>
      <c r="BG362">
        <v>18.21</v>
      </c>
      <c r="BH362">
        <v>14.61</v>
      </c>
      <c r="BI362">
        <v>13.52</v>
      </c>
      <c r="BJ362">
        <v>18.39</v>
      </c>
      <c r="BK362">
        <v>14.49</v>
      </c>
    </row>
    <row r="364" spans="1:63" x14ac:dyDescent="0.3">
      <c r="A364" t="s">
        <v>72</v>
      </c>
    </row>
    <row r="365" spans="1:63" x14ac:dyDescent="0.3">
      <c r="A365" t="s">
        <v>68</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c r="AQ365">
        <v>100</v>
      </c>
      <c r="AR365">
        <v>100</v>
      </c>
      <c r="AS365">
        <v>100</v>
      </c>
      <c r="AT365">
        <v>100</v>
      </c>
      <c r="AU365">
        <v>100</v>
      </c>
      <c r="AV365">
        <v>100</v>
      </c>
      <c r="AW365">
        <v>100</v>
      </c>
      <c r="AX365">
        <v>100</v>
      </c>
      <c r="AY365">
        <v>100</v>
      </c>
      <c r="AZ365">
        <v>100</v>
      </c>
      <c r="BA365">
        <v>100</v>
      </c>
      <c r="BB365">
        <v>100</v>
      </c>
      <c r="BC365">
        <v>100</v>
      </c>
      <c r="BD365">
        <v>100</v>
      </c>
      <c r="BE365">
        <v>100</v>
      </c>
      <c r="BF365">
        <v>100</v>
      </c>
      <c r="BG365">
        <v>100</v>
      </c>
      <c r="BH365">
        <v>100</v>
      </c>
      <c r="BI365">
        <v>100</v>
      </c>
      <c r="BJ365">
        <v>100</v>
      </c>
      <c r="BK365">
        <v>100</v>
      </c>
    </row>
    <row r="366" spans="1:63" x14ac:dyDescent="0.3">
      <c r="A366" t="s">
        <v>69</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c r="AQ366">
        <v>79.11</v>
      </c>
      <c r="AR366">
        <v>72.55</v>
      </c>
      <c r="AS366">
        <v>75.400000000000006</v>
      </c>
      <c r="AT366">
        <v>67.510000000000005</v>
      </c>
      <c r="AU366">
        <v>79.400000000000006</v>
      </c>
      <c r="AV366">
        <v>76.48</v>
      </c>
      <c r="AW366">
        <v>79.849999999999994</v>
      </c>
      <c r="AX366">
        <v>76.53</v>
      </c>
      <c r="AY366">
        <v>84.84</v>
      </c>
      <c r="AZ366">
        <v>82.32</v>
      </c>
      <c r="BA366">
        <v>76.94</v>
      </c>
      <c r="BB366">
        <v>73.63</v>
      </c>
      <c r="BC366">
        <v>84.7</v>
      </c>
      <c r="BD366">
        <v>89.99</v>
      </c>
      <c r="BE366">
        <v>81.489999999999995</v>
      </c>
      <c r="BF366">
        <v>77.95</v>
      </c>
      <c r="BG366">
        <v>78.62</v>
      </c>
      <c r="BH366">
        <v>82.33</v>
      </c>
      <c r="BI366">
        <v>86.04</v>
      </c>
      <c r="BJ366">
        <v>92.61</v>
      </c>
      <c r="BK366">
        <v>88.86</v>
      </c>
    </row>
    <row r="367" spans="1:63" x14ac:dyDescent="0.3">
      <c r="A367" t="s">
        <v>70</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c r="AQ367">
        <v>7.23</v>
      </c>
      <c r="AR367">
        <v>6.68</v>
      </c>
      <c r="AS367">
        <v>8.3699999999999992</v>
      </c>
      <c r="AT367">
        <v>9.84</v>
      </c>
      <c r="AU367">
        <v>7.39</v>
      </c>
      <c r="AV367">
        <v>6.33</v>
      </c>
      <c r="AW367">
        <v>3.22</v>
      </c>
      <c r="AX367">
        <v>9.7200000000000006</v>
      </c>
      <c r="AY367">
        <v>4.2300000000000004</v>
      </c>
      <c r="AZ367">
        <v>1.82</v>
      </c>
      <c r="BA367">
        <v>5.51</v>
      </c>
      <c r="BB367">
        <v>5.56</v>
      </c>
      <c r="BC367">
        <v>3.74</v>
      </c>
      <c r="BD367">
        <v>1.89</v>
      </c>
      <c r="BE367">
        <v>4.5</v>
      </c>
      <c r="BF367">
        <v>0</v>
      </c>
      <c r="BG367">
        <v>7.49</v>
      </c>
      <c r="BH367">
        <v>0.98</v>
      </c>
      <c r="BI367">
        <v>2.36</v>
      </c>
      <c r="BJ367">
        <v>1.44</v>
      </c>
      <c r="BK367">
        <v>2.2799999999999998</v>
      </c>
    </row>
    <row r="368" spans="1:63" x14ac:dyDescent="0.3">
      <c r="A368" t="s">
        <v>71</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c r="AQ368">
        <v>13.66</v>
      </c>
      <c r="AR368">
        <v>20.78</v>
      </c>
      <c r="AS368">
        <v>16.22</v>
      </c>
      <c r="AT368">
        <v>22.65</v>
      </c>
      <c r="AU368">
        <v>13.21</v>
      </c>
      <c r="AV368">
        <v>17.190000000000001</v>
      </c>
      <c r="AW368">
        <v>16.93</v>
      </c>
      <c r="AX368">
        <v>13.75</v>
      </c>
      <c r="AY368">
        <v>10.93</v>
      </c>
      <c r="AZ368">
        <v>15.86</v>
      </c>
      <c r="BA368">
        <v>17.55</v>
      </c>
      <c r="BB368">
        <v>20.81</v>
      </c>
      <c r="BC368">
        <v>11.56</v>
      </c>
      <c r="BD368">
        <v>8.11</v>
      </c>
      <c r="BE368">
        <v>14.01</v>
      </c>
      <c r="BF368">
        <v>22.05</v>
      </c>
      <c r="BG368">
        <v>13.9</v>
      </c>
      <c r="BH368">
        <v>16.690000000000001</v>
      </c>
      <c r="BI368">
        <v>11.59</v>
      </c>
      <c r="BJ368">
        <v>5.95</v>
      </c>
      <c r="BK368">
        <v>8.86</v>
      </c>
    </row>
    <row r="371" spans="1:63" x14ac:dyDescent="0.3">
      <c r="A371" t="s">
        <v>36</v>
      </c>
    </row>
    <row r="372" spans="1:63" x14ac:dyDescent="0.3">
      <c r="A372" t="s">
        <v>61</v>
      </c>
    </row>
    <row r="373" spans="1:63" x14ac:dyDescent="0.3">
      <c r="A373" t="s">
        <v>59</v>
      </c>
    </row>
    <row r="374" spans="1:63" x14ac:dyDescent="0.3">
      <c r="A374" t="s">
        <v>39</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53</v>
      </c>
      <c r="S374" s="1">
        <v>43983</v>
      </c>
      <c r="T374" s="1">
        <v>44013</v>
      </c>
      <c r="U374" s="1" t="s">
        <v>56</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v>44501</v>
      </c>
      <c r="AK374" s="1">
        <v>44531</v>
      </c>
      <c r="AL374" s="1">
        <v>44562</v>
      </c>
      <c r="AM374" s="1">
        <v>44593</v>
      </c>
      <c r="AN374" s="1">
        <v>44621</v>
      </c>
      <c r="AO374" s="1">
        <v>44652</v>
      </c>
      <c r="AP374" s="1">
        <v>44682</v>
      </c>
      <c r="AQ374" s="1">
        <v>44713</v>
      </c>
      <c r="AR374" s="1">
        <v>44743</v>
      </c>
      <c r="AS374" s="1">
        <v>44774</v>
      </c>
      <c r="AT374" s="1">
        <v>44805</v>
      </c>
      <c r="AU374" s="1">
        <v>44835</v>
      </c>
      <c r="AV374" s="1">
        <v>44866</v>
      </c>
      <c r="AW374" s="1">
        <v>44896</v>
      </c>
      <c r="AX374" s="1">
        <v>44927</v>
      </c>
      <c r="AY374" s="1">
        <v>44958</v>
      </c>
      <c r="AZ374" s="1">
        <v>44986</v>
      </c>
      <c r="BA374" s="1">
        <v>45017</v>
      </c>
      <c r="BB374" s="1">
        <v>45047</v>
      </c>
      <c r="BC374" s="1">
        <v>45078</v>
      </c>
      <c r="BD374" s="1">
        <v>45108</v>
      </c>
      <c r="BE374" s="1">
        <v>45139</v>
      </c>
      <c r="BF374" s="1">
        <v>45170</v>
      </c>
      <c r="BG374" s="1">
        <v>45200</v>
      </c>
      <c r="BH374" s="1">
        <v>45231</v>
      </c>
      <c r="BI374" s="1">
        <v>45261</v>
      </c>
      <c r="BJ374" s="1">
        <v>45292</v>
      </c>
      <c r="BK374" s="1">
        <v>45323</v>
      </c>
    </row>
    <row r="375" spans="1:63" x14ac:dyDescent="0.3">
      <c r="A375" t="s">
        <v>62</v>
      </c>
    </row>
    <row r="376" spans="1:63" x14ac:dyDescent="0.3">
      <c r="A376" t="s">
        <v>63</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c r="AQ376">
        <v>100</v>
      </c>
      <c r="AR376">
        <v>100</v>
      </c>
      <c r="AS376">
        <v>100</v>
      </c>
      <c r="AT376">
        <v>100</v>
      </c>
      <c r="AU376">
        <v>100</v>
      </c>
      <c r="AV376">
        <v>100</v>
      </c>
      <c r="AW376">
        <v>100</v>
      </c>
      <c r="AX376">
        <v>100</v>
      </c>
      <c r="AY376">
        <v>100</v>
      </c>
      <c r="AZ376">
        <v>100</v>
      </c>
      <c r="BA376">
        <v>100</v>
      </c>
      <c r="BB376">
        <v>100</v>
      </c>
      <c r="BC376">
        <v>100</v>
      </c>
      <c r="BD376">
        <v>100</v>
      </c>
      <c r="BE376">
        <v>100</v>
      </c>
      <c r="BF376">
        <v>100</v>
      </c>
      <c r="BG376">
        <v>100</v>
      </c>
      <c r="BH376">
        <v>100</v>
      </c>
      <c r="BI376">
        <v>100</v>
      </c>
      <c r="BJ376">
        <v>100</v>
      </c>
      <c r="BK376">
        <v>100</v>
      </c>
    </row>
    <row r="377" spans="1:63" x14ac:dyDescent="0.3">
      <c r="A377" t="s">
        <v>64</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c r="AJ377">
        <v>62.91</v>
      </c>
      <c r="AK377">
        <v>56.63</v>
      </c>
      <c r="AL377">
        <v>64.239999999999995</v>
      </c>
      <c r="AM377">
        <v>57.87</v>
      </c>
      <c r="AN377">
        <v>66.150000000000006</v>
      </c>
      <c r="AO377">
        <v>65.540000000000006</v>
      </c>
      <c r="AP377">
        <v>59.93</v>
      </c>
      <c r="AQ377">
        <v>69.209999999999994</v>
      </c>
      <c r="AR377">
        <v>74.94</v>
      </c>
      <c r="AS377">
        <v>68.84</v>
      </c>
      <c r="AT377">
        <v>69.34</v>
      </c>
      <c r="AU377">
        <v>69.95</v>
      </c>
      <c r="AV377">
        <v>78.290000000000006</v>
      </c>
      <c r="AW377">
        <v>81.02</v>
      </c>
      <c r="AX377">
        <v>77.12</v>
      </c>
      <c r="AY377">
        <v>75.540000000000006</v>
      </c>
      <c r="AZ377">
        <v>74.22</v>
      </c>
      <c r="BA377">
        <v>75.58</v>
      </c>
      <c r="BB377">
        <v>73.37</v>
      </c>
      <c r="BC377">
        <v>73.430000000000007</v>
      </c>
      <c r="BD377">
        <v>76.23</v>
      </c>
      <c r="BE377">
        <v>77.2</v>
      </c>
      <c r="BF377">
        <v>75.52</v>
      </c>
      <c r="BG377">
        <v>70.89</v>
      </c>
      <c r="BH377">
        <v>74.209999999999994</v>
      </c>
      <c r="BI377">
        <v>77.44</v>
      </c>
      <c r="BJ377">
        <v>68.33</v>
      </c>
      <c r="BK377">
        <v>73.69</v>
      </c>
    </row>
    <row r="378" spans="1:63" x14ac:dyDescent="0.3">
      <c r="A378" t="s">
        <v>65</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c r="AJ378">
        <v>7.17</v>
      </c>
      <c r="AK378">
        <v>9.19</v>
      </c>
      <c r="AL378">
        <v>7.17</v>
      </c>
      <c r="AM378">
        <v>8.9499999999999993</v>
      </c>
      <c r="AN378">
        <v>5.95</v>
      </c>
      <c r="AO378">
        <v>4.3</v>
      </c>
      <c r="AP378">
        <v>10.44</v>
      </c>
      <c r="AQ378">
        <v>10.07</v>
      </c>
      <c r="AR378">
        <v>5.55</v>
      </c>
      <c r="AS378">
        <v>11.44</v>
      </c>
      <c r="AT378">
        <v>11.13</v>
      </c>
      <c r="AU378">
        <v>9.4600000000000009</v>
      </c>
      <c r="AV378">
        <v>10.19</v>
      </c>
      <c r="AW378">
        <v>4.62</v>
      </c>
      <c r="AX378">
        <v>10.79</v>
      </c>
      <c r="AY378">
        <v>9.89</v>
      </c>
      <c r="AZ378">
        <v>7.98</v>
      </c>
      <c r="BA378">
        <v>8.24</v>
      </c>
      <c r="BB378">
        <v>9.77</v>
      </c>
      <c r="BC378">
        <v>9.01</v>
      </c>
      <c r="BD378">
        <v>9.4700000000000006</v>
      </c>
      <c r="BE378">
        <v>9.11</v>
      </c>
      <c r="BF378">
        <v>10.210000000000001</v>
      </c>
      <c r="BG378">
        <v>12.85</v>
      </c>
      <c r="BH378">
        <v>10.17</v>
      </c>
      <c r="BI378">
        <v>7.88</v>
      </c>
      <c r="BJ378">
        <v>13.31</v>
      </c>
      <c r="BK378">
        <v>12.11</v>
      </c>
    </row>
    <row r="379" spans="1:63" x14ac:dyDescent="0.3">
      <c r="A379" t="s">
        <v>66</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c r="AJ379">
        <v>29.92</v>
      </c>
      <c r="AK379">
        <v>34.18</v>
      </c>
      <c r="AL379">
        <v>28.59</v>
      </c>
      <c r="AM379">
        <v>33.18</v>
      </c>
      <c r="AN379">
        <v>27.9</v>
      </c>
      <c r="AO379">
        <v>30.16</v>
      </c>
      <c r="AP379">
        <v>29.63</v>
      </c>
      <c r="AQ379">
        <v>20.72</v>
      </c>
      <c r="AR379">
        <v>19.510000000000002</v>
      </c>
      <c r="AS379">
        <v>19.72</v>
      </c>
      <c r="AT379">
        <v>19.53</v>
      </c>
      <c r="AU379">
        <v>20.6</v>
      </c>
      <c r="AV379">
        <v>11.52</v>
      </c>
      <c r="AW379">
        <v>14.36</v>
      </c>
      <c r="AX379">
        <v>12.08</v>
      </c>
      <c r="AY379">
        <v>14.57</v>
      </c>
      <c r="AZ379">
        <v>17.809999999999999</v>
      </c>
      <c r="BA379">
        <v>16.170000000000002</v>
      </c>
      <c r="BB379">
        <v>16.850000000000001</v>
      </c>
      <c r="BC379">
        <v>17.55</v>
      </c>
      <c r="BD379">
        <v>14.31</v>
      </c>
      <c r="BE379">
        <v>13.7</v>
      </c>
      <c r="BF379">
        <v>14.26</v>
      </c>
      <c r="BG379">
        <v>16.260000000000002</v>
      </c>
      <c r="BH379">
        <v>15.63</v>
      </c>
      <c r="BI379">
        <v>14.68</v>
      </c>
      <c r="BJ379">
        <v>18.350000000000001</v>
      </c>
      <c r="BK379">
        <v>14.2</v>
      </c>
    </row>
    <row r="381" spans="1:63" x14ac:dyDescent="0.3">
      <c r="A381" t="s">
        <v>67</v>
      </c>
    </row>
    <row r="382" spans="1:63" x14ac:dyDescent="0.3">
      <c r="A382" t="s">
        <v>68</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c r="AQ382">
        <v>100</v>
      </c>
      <c r="AR382">
        <v>100</v>
      </c>
      <c r="AS382">
        <v>100</v>
      </c>
      <c r="AT382">
        <v>100</v>
      </c>
      <c r="AU382">
        <v>100</v>
      </c>
      <c r="AV382">
        <v>100</v>
      </c>
      <c r="AW382">
        <v>100</v>
      </c>
      <c r="AX382">
        <v>100</v>
      </c>
      <c r="AY382">
        <v>100</v>
      </c>
      <c r="AZ382">
        <v>100</v>
      </c>
      <c r="BA382">
        <v>100</v>
      </c>
      <c r="BB382">
        <v>100</v>
      </c>
      <c r="BC382">
        <v>100</v>
      </c>
      <c r="BD382">
        <v>100</v>
      </c>
      <c r="BE382">
        <v>100</v>
      </c>
      <c r="BF382">
        <v>100</v>
      </c>
      <c r="BG382">
        <v>100</v>
      </c>
      <c r="BH382">
        <v>100</v>
      </c>
      <c r="BI382">
        <v>100</v>
      </c>
      <c r="BJ382">
        <v>100</v>
      </c>
      <c r="BK382">
        <v>100</v>
      </c>
    </row>
    <row r="383" spans="1:63" x14ac:dyDescent="0.3">
      <c r="A383" t="s">
        <v>69</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c r="AJ383">
        <v>71.09</v>
      </c>
      <c r="AK383">
        <v>73.64</v>
      </c>
      <c r="AL383">
        <v>69.319999999999993</v>
      </c>
      <c r="AM383">
        <v>68.33</v>
      </c>
      <c r="AN383">
        <v>71.37</v>
      </c>
      <c r="AO383">
        <v>74.28</v>
      </c>
      <c r="AP383">
        <v>75.37</v>
      </c>
      <c r="AQ383">
        <v>75.83</v>
      </c>
      <c r="AR383">
        <v>78.260000000000005</v>
      </c>
      <c r="AS383">
        <v>79.959999999999994</v>
      </c>
      <c r="AT383">
        <v>76.94</v>
      </c>
      <c r="AU383">
        <v>81.510000000000005</v>
      </c>
      <c r="AV383">
        <v>83.25</v>
      </c>
      <c r="AW383">
        <v>82.79</v>
      </c>
      <c r="AX383">
        <v>83.96</v>
      </c>
      <c r="AY383">
        <v>86.08</v>
      </c>
      <c r="AZ383">
        <v>84</v>
      </c>
      <c r="BA383">
        <v>82.36</v>
      </c>
      <c r="BB383">
        <v>86.03</v>
      </c>
      <c r="BC383">
        <v>82.97</v>
      </c>
      <c r="BD383">
        <v>82.43</v>
      </c>
      <c r="BE383">
        <v>81.25</v>
      </c>
      <c r="BF383">
        <v>85.03</v>
      </c>
      <c r="BG383">
        <v>85.44</v>
      </c>
      <c r="BH383">
        <v>82.71</v>
      </c>
      <c r="BI383">
        <v>82.35</v>
      </c>
      <c r="BJ383">
        <v>82.9</v>
      </c>
      <c r="BK383">
        <v>79.98</v>
      </c>
    </row>
    <row r="384" spans="1:63" x14ac:dyDescent="0.3">
      <c r="A384" t="s">
        <v>70</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c r="AQ384">
        <v>4.46</v>
      </c>
      <c r="AR384">
        <v>5.54</v>
      </c>
      <c r="AS384">
        <v>6.38</v>
      </c>
      <c r="AT384">
        <v>5.8</v>
      </c>
      <c r="AU384">
        <v>3.38</v>
      </c>
      <c r="AV384">
        <v>3.76</v>
      </c>
      <c r="AW384">
        <v>3.61</v>
      </c>
      <c r="AX384">
        <v>2.75</v>
      </c>
      <c r="AY384">
        <v>2.56</v>
      </c>
      <c r="AZ384">
        <v>3.96</v>
      </c>
      <c r="BA384">
        <v>4.74</v>
      </c>
      <c r="BB384">
        <v>4.22</v>
      </c>
      <c r="BC384">
        <v>3.5</v>
      </c>
      <c r="BD384">
        <v>4.4000000000000004</v>
      </c>
      <c r="BE384">
        <v>4.97</v>
      </c>
      <c r="BF384">
        <v>2.59</v>
      </c>
      <c r="BG384">
        <v>4.08</v>
      </c>
      <c r="BH384">
        <v>4.3</v>
      </c>
      <c r="BI384">
        <v>3.65</v>
      </c>
      <c r="BJ384">
        <v>6.15</v>
      </c>
      <c r="BK384">
        <v>5.86</v>
      </c>
    </row>
    <row r="385" spans="1:63" x14ac:dyDescent="0.3">
      <c r="A385" t="s">
        <v>71</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c r="AJ385">
        <v>25.11</v>
      </c>
      <c r="AK385">
        <v>24.07</v>
      </c>
      <c r="AL385">
        <v>25.39</v>
      </c>
      <c r="AM385">
        <v>26.82</v>
      </c>
      <c r="AN385">
        <v>24.35</v>
      </c>
      <c r="AO385">
        <v>23.93</v>
      </c>
      <c r="AP385">
        <v>20.28</v>
      </c>
      <c r="AQ385">
        <v>19.71</v>
      </c>
      <c r="AR385">
        <v>16.190000000000001</v>
      </c>
      <c r="AS385">
        <v>13.67</v>
      </c>
      <c r="AT385">
        <v>17.260000000000002</v>
      </c>
      <c r="AU385">
        <v>15.11</v>
      </c>
      <c r="AV385">
        <v>12.99</v>
      </c>
      <c r="AW385">
        <v>13.59</v>
      </c>
      <c r="AX385">
        <v>13.28</v>
      </c>
      <c r="AY385">
        <v>11.36</v>
      </c>
      <c r="AZ385">
        <v>12.03</v>
      </c>
      <c r="BA385">
        <v>12.9</v>
      </c>
      <c r="BB385">
        <v>9.75</v>
      </c>
      <c r="BC385">
        <v>13.53</v>
      </c>
      <c r="BD385">
        <v>13.16</v>
      </c>
      <c r="BE385">
        <v>13.78</v>
      </c>
      <c r="BF385">
        <v>12.39</v>
      </c>
      <c r="BG385">
        <v>10.48</v>
      </c>
      <c r="BH385">
        <v>12.99</v>
      </c>
      <c r="BI385">
        <v>14</v>
      </c>
      <c r="BJ385">
        <v>10.95</v>
      </c>
      <c r="BK385">
        <v>14.17</v>
      </c>
    </row>
    <row r="387" spans="1:63" x14ac:dyDescent="0.3">
      <c r="A387" t="s">
        <v>72</v>
      </c>
    </row>
    <row r="388" spans="1:63" x14ac:dyDescent="0.3">
      <c r="A388" t="s">
        <v>68</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c r="AQ388">
        <v>100</v>
      </c>
      <c r="AR388">
        <v>100</v>
      </c>
      <c r="AS388">
        <v>100</v>
      </c>
      <c r="AT388">
        <v>100</v>
      </c>
      <c r="AU388">
        <v>100</v>
      </c>
      <c r="AV388">
        <v>100</v>
      </c>
      <c r="AW388">
        <v>100</v>
      </c>
      <c r="AX388">
        <v>100</v>
      </c>
      <c r="AY388">
        <v>100</v>
      </c>
      <c r="AZ388">
        <v>100</v>
      </c>
      <c r="BA388">
        <v>100</v>
      </c>
      <c r="BB388">
        <v>100</v>
      </c>
      <c r="BC388">
        <v>100</v>
      </c>
      <c r="BD388">
        <v>100</v>
      </c>
      <c r="BE388">
        <v>100</v>
      </c>
      <c r="BF388">
        <v>100</v>
      </c>
      <c r="BG388">
        <v>100</v>
      </c>
      <c r="BH388">
        <v>100</v>
      </c>
      <c r="BI388">
        <v>100</v>
      </c>
      <c r="BJ388">
        <v>100</v>
      </c>
      <c r="BK388">
        <v>100</v>
      </c>
    </row>
    <row r="389" spans="1:63" x14ac:dyDescent="0.3">
      <c r="A389" t="s">
        <v>69</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c r="AJ389">
        <v>73.92</v>
      </c>
      <c r="AK389">
        <v>73.58</v>
      </c>
      <c r="AL389">
        <v>67.52</v>
      </c>
      <c r="AM389">
        <v>69.36</v>
      </c>
      <c r="AN389">
        <v>63.33</v>
      </c>
      <c r="AO389">
        <v>69.67</v>
      </c>
      <c r="AP389">
        <v>67.81</v>
      </c>
      <c r="AQ389">
        <v>75.89</v>
      </c>
      <c r="AR389">
        <v>78.099999999999994</v>
      </c>
      <c r="AS389">
        <v>84.67</v>
      </c>
      <c r="AT389">
        <v>78.819999999999993</v>
      </c>
      <c r="AU389">
        <v>78.569999999999993</v>
      </c>
      <c r="AV389">
        <v>81.040000000000006</v>
      </c>
      <c r="AW389">
        <v>82.86</v>
      </c>
      <c r="AX389">
        <v>82.48</v>
      </c>
      <c r="AY389">
        <v>80.81</v>
      </c>
      <c r="AZ389">
        <v>80.010000000000005</v>
      </c>
      <c r="BA389">
        <v>83.95</v>
      </c>
      <c r="BB389">
        <v>82.63</v>
      </c>
      <c r="BC389">
        <v>77.81</v>
      </c>
      <c r="BD389">
        <v>80.430000000000007</v>
      </c>
      <c r="BE389">
        <v>81.540000000000006</v>
      </c>
      <c r="BF389">
        <v>82.9</v>
      </c>
      <c r="BG389">
        <v>84.89</v>
      </c>
      <c r="BH389">
        <v>83.21</v>
      </c>
      <c r="BI389">
        <v>89.11</v>
      </c>
      <c r="BJ389">
        <v>74.17</v>
      </c>
      <c r="BK389">
        <v>79.52</v>
      </c>
    </row>
    <row r="390" spans="1:63" x14ac:dyDescent="0.3">
      <c r="A390" t="s">
        <v>70</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c r="AJ390">
        <v>2.46</v>
      </c>
      <c r="AK390">
        <v>1.1100000000000001</v>
      </c>
      <c r="AL390">
        <v>2.71</v>
      </c>
      <c r="AM390">
        <v>7.74</v>
      </c>
      <c r="AN390">
        <v>6.66</v>
      </c>
      <c r="AO390">
        <v>0.39</v>
      </c>
      <c r="AP390">
        <v>6.77</v>
      </c>
      <c r="AQ390">
        <v>5.28</v>
      </c>
      <c r="AR390">
        <v>6.32</v>
      </c>
      <c r="AS390">
        <v>4.42</v>
      </c>
      <c r="AT390">
        <v>5.75</v>
      </c>
      <c r="AU390">
        <v>4.6399999999999997</v>
      </c>
      <c r="AV390">
        <v>4.28</v>
      </c>
      <c r="AW390">
        <v>2.4300000000000002</v>
      </c>
      <c r="AX390">
        <v>3.68</v>
      </c>
      <c r="AY390">
        <v>5.77</v>
      </c>
      <c r="AZ390">
        <v>4.5199999999999996</v>
      </c>
      <c r="BA390">
        <v>2.48</v>
      </c>
      <c r="BB390">
        <v>2.4300000000000002</v>
      </c>
      <c r="BC390">
        <v>3.51</v>
      </c>
      <c r="BD390">
        <v>2.54</v>
      </c>
      <c r="BE390">
        <v>5.59</v>
      </c>
      <c r="BF390">
        <v>4.63</v>
      </c>
      <c r="BG390">
        <v>3.22</v>
      </c>
      <c r="BH390">
        <v>3.52</v>
      </c>
      <c r="BI390">
        <v>1.88</v>
      </c>
      <c r="BJ390">
        <v>15.06</v>
      </c>
      <c r="BK390">
        <v>8.08</v>
      </c>
    </row>
    <row r="391" spans="1:63" x14ac:dyDescent="0.3">
      <c r="A391" t="s">
        <v>71</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c r="AJ391">
        <v>23.62</v>
      </c>
      <c r="AK391">
        <v>25.31</v>
      </c>
      <c r="AL391">
        <v>29.78</v>
      </c>
      <c r="AM391">
        <v>22.89</v>
      </c>
      <c r="AN391">
        <v>30</v>
      </c>
      <c r="AO391">
        <v>29.94</v>
      </c>
      <c r="AP391">
        <v>25.41</v>
      </c>
      <c r="AQ391">
        <v>18.829999999999998</v>
      </c>
      <c r="AR391">
        <v>15.58</v>
      </c>
      <c r="AS391">
        <v>10.91</v>
      </c>
      <c r="AT391">
        <v>15.42</v>
      </c>
      <c r="AU391">
        <v>16.79</v>
      </c>
      <c r="AV391">
        <v>14.68</v>
      </c>
      <c r="AW391">
        <v>14.71</v>
      </c>
      <c r="AX391">
        <v>13.84</v>
      </c>
      <c r="AY391">
        <v>13.42</v>
      </c>
      <c r="AZ391">
        <v>15.47</v>
      </c>
      <c r="BA391">
        <v>13.57</v>
      </c>
      <c r="BB391">
        <v>14.94</v>
      </c>
      <c r="BC391">
        <v>18.670000000000002</v>
      </c>
      <c r="BD391">
        <v>17.03</v>
      </c>
      <c r="BE391">
        <v>12.87</v>
      </c>
      <c r="BF391">
        <v>12.47</v>
      </c>
      <c r="BG391">
        <v>11.88</v>
      </c>
      <c r="BH391">
        <v>13.27</v>
      </c>
      <c r="BI391">
        <v>9.01</v>
      </c>
      <c r="BJ391">
        <v>10.77</v>
      </c>
      <c r="BK391">
        <v>12.4</v>
      </c>
    </row>
    <row r="394" spans="1:63" x14ac:dyDescent="0.3">
      <c r="A394" t="s">
        <v>36</v>
      </c>
    </row>
    <row r="395" spans="1:63" x14ac:dyDescent="0.3">
      <c r="A395" t="s">
        <v>61</v>
      </c>
    </row>
    <row r="396" spans="1:63" x14ac:dyDescent="0.3">
      <c r="A396" t="s">
        <v>60</v>
      </c>
    </row>
    <row r="397" spans="1:63" x14ac:dyDescent="0.3">
      <c r="A397" t="s">
        <v>39</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53</v>
      </c>
      <c r="S397" s="1">
        <v>43983</v>
      </c>
      <c r="T397" s="1">
        <v>44013</v>
      </c>
      <c r="U397" s="1" t="s">
        <v>56</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v>44501</v>
      </c>
      <c r="AK397" s="1">
        <v>44531</v>
      </c>
      <c r="AL397" s="1">
        <v>44562</v>
      </c>
      <c r="AM397" s="1">
        <v>44593</v>
      </c>
      <c r="AN397" s="1">
        <v>44621</v>
      </c>
      <c r="AO397" s="1">
        <v>44652</v>
      </c>
      <c r="AP397" s="1">
        <v>44682</v>
      </c>
      <c r="AQ397" s="1">
        <v>44713</v>
      </c>
      <c r="AR397" s="1">
        <v>44743</v>
      </c>
      <c r="AS397" s="1">
        <v>44774</v>
      </c>
      <c r="AT397" s="1">
        <v>44805</v>
      </c>
      <c r="AU397" s="1">
        <v>44835</v>
      </c>
      <c r="AV397" s="1">
        <v>44866</v>
      </c>
      <c r="AW397" s="1">
        <v>44896</v>
      </c>
      <c r="AX397" s="1">
        <v>44927</v>
      </c>
      <c r="AY397" s="1">
        <v>44958</v>
      </c>
      <c r="AZ397" s="1">
        <v>44986</v>
      </c>
      <c r="BA397" s="1">
        <v>45017</v>
      </c>
      <c r="BB397" s="1">
        <v>45047</v>
      </c>
      <c r="BC397" s="1">
        <v>45078</v>
      </c>
      <c r="BD397" s="1">
        <v>45108</v>
      </c>
      <c r="BE397" s="1">
        <v>45139</v>
      </c>
      <c r="BF397" s="1">
        <v>45170</v>
      </c>
      <c r="BG397" s="1">
        <v>45200</v>
      </c>
      <c r="BH397" s="1">
        <v>45231</v>
      </c>
      <c r="BI397" s="1">
        <v>45261</v>
      </c>
      <c r="BJ397" s="1">
        <v>45292</v>
      </c>
      <c r="BK397" s="1">
        <v>45323</v>
      </c>
    </row>
    <row r="398" spans="1:63" x14ac:dyDescent="0.3">
      <c r="A398" t="s">
        <v>62</v>
      </c>
    </row>
    <row r="399" spans="1:63" x14ac:dyDescent="0.3">
      <c r="A399" t="s">
        <v>63</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c r="AQ399">
        <v>100</v>
      </c>
      <c r="AR399">
        <v>100</v>
      </c>
      <c r="AS399">
        <v>100</v>
      </c>
      <c r="AT399">
        <v>100</v>
      </c>
      <c r="AU399">
        <v>100</v>
      </c>
      <c r="AV399">
        <v>100</v>
      </c>
      <c r="AW399">
        <v>100</v>
      </c>
      <c r="AX399">
        <v>100</v>
      </c>
      <c r="AY399">
        <v>100</v>
      </c>
      <c r="AZ399">
        <v>100</v>
      </c>
      <c r="BA399">
        <v>100</v>
      </c>
      <c r="BB399">
        <v>100</v>
      </c>
      <c r="BC399">
        <v>100</v>
      </c>
      <c r="BD399">
        <v>100</v>
      </c>
      <c r="BE399">
        <v>100</v>
      </c>
      <c r="BF399">
        <v>100</v>
      </c>
      <c r="BG399">
        <v>100</v>
      </c>
      <c r="BH399">
        <v>100</v>
      </c>
      <c r="BI399">
        <v>100</v>
      </c>
      <c r="BJ399">
        <v>100</v>
      </c>
      <c r="BK399">
        <v>100</v>
      </c>
    </row>
    <row r="400" spans="1:63" x14ac:dyDescent="0.3">
      <c r="A400" t="s">
        <v>64</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c r="AQ400">
        <v>71.62</v>
      </c>
      <c r="AR400">
        <v>74.290000000000006</v>
      </c>
      <c r="AS400">
        <v>76.48</v>
      </c>
      <c r="AT400">
        <v>74.83</v>
      </c>
      <c r="AU400">
        <v>73.430000000000007</v>
      </c>
      <c r="AV400">
        <v>78.260000000000005</v>
      </c>
      <c r="AW400">
        <v>80.09</v>
      </c>
      <c r="AX400">
        <v>80.09</v>
      </c>
      <c r="AY400">
        <v>75.540000000000006</v>
      </c>
      <c r="AZ400">
        <v>77.55</v>
      </c>
      <c r="BA400">
        <v>77.98</v>
      </c>
      <c r="BB400">
        <v>79.099999999999994</v>
      </c>
      <c r="BC400">
        <v>80.02</v>
      </c>
      <c r="BD400">
        <v>74.63</v>
      </c>
      <c r="BE400">
        <v>77.959999999999994</v>
      </c>
      <c r="BF400">
        <v>73.41</v>
      </c>
      <c r="BG400">
        <v>75.489999999999995</v>
      </c>
      <c r="BH400">
        <v>77.069999999999993</v>
      </c>
      <c r="BI400">
        <v>77.78</v>
      </c>
      <c r="BJ400">
        <v>75.44</v>
      </c>
      <c r="BK400">
        <v>70.12</v>
      </c>
    </row>
    <row r="401" spans="1:63" x14ac:dyDescent="0.3">
      <c r="A401" t="s">
        <v>65</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c r="AJ401">
        <v>1.19</v>
      </c>
      <c r="AK401">
        <v>2.46</v>
      </c>
      <c r="AL401">
        <v>2.0299999999999998</v>
      </c>
      <c r="AM401">
        <v>3.92</v>
      </c>
      <c r="AN401">
        <v>2.5</v>
      </c>
      <c r="AO401">
        <v>1.17</v>
      </c>
      <c r="AP401">
        <v>1.28</v>
      </c>
      <c r="AQ401">
        <v>4.41</v>
      </c>
      <c r="AR401">
        <v>6.61</v>
      </c>
      <c r="AS401">
        <v>8.35</v>
      </c>
      <c r="AT401">
        <v>8.52</v>
      </c>
      <c r="AU401">
        <v>9.51</v>
      </c>
      <c r="AV401">
        <v>8.02</v>
      </c>
      <c r="AW401">
        <v>6.65</v>
      </c>
      <c r="AX401">
        <v>6.49</v>
      </c>
      <c r="AY401">
        <v>7.63</v>
      </c>
      <c r="AZ401">
        <v>7.62</v>
      </c>
      <c r="BA401">
        <v>6.93</v>
      </c>
      <c r="BB401">
        <v>9.59</v>
      </c>
      <c r="BC401">
        <v>7.37</v>
      </c>
      <c r="BD401">
        <v>8.3699999999999992</v>
      </c>
      <c r="BE401">
        <v>8.07</v>
      </c>
      <c r="BF401">
        <v>9.07</v>
      </c>
      <c r="BG401">
        <v>6.47</v>
      </c>
      <c r="BH401">
        <v>6.46</v>
      </c>
      <c r="BI401">
        <v>4.84</v>
      </c>
      <c r="BJ401">
        <v>8.69</v>
      </c>
      <c r="BK401">
        <v>12.74</v>
      </c>
    </row>
    <row r="402" spans="1:63" x14ac:dyDescent="0.3">
      <c r="A402" t="s">
        <v>66</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c r="AJ402">
        <v>29.69</v>
      </c>
      <c r="AK402">
        <v>25.74</v>
      </c>
      <c r="AL402">
        <v>32.049999999999997</v>
      </c>
      <c r="AM402">
        <v>31.48</v>
      </c>
      <c r="AN402">
        <v>23.46</v>
      </c>
      <c r="AO402">
        <v>29.85</v>
      </c>
      <c r="AP402">
        <v>26.65</v>
      </c>
      <c r="AQ402">
        <v>23.97</v>
      </c>
      <c r="AR402">
        <v>19.09</v>
      </c>
      <c r="AS402">
        <v>15.17</v>
      </c>
      <c r="AT402">
        <v>16.64</v>
      </c>
      <c r="AU402">
        <v>17.059999999999999</v>
      </c>
      <c r="AV402">
        <v>13.72</v>
      </c>
      <c r="AW402">
        <v>13.26</v>
      </c>
      <c r="AX402">
        <v>13.42</v>
      </c>
      <c r="AY402">
        <v>16.82</v>
      </c>
      <c r="AZ402">
        <v>14.83</v>
      </c>
      <c r="BA402">
        <v>15.09</v>
      </c>
      <c r="BB402">
        <v>11.31</v>
      </c>
      <c r="BC402">
        <v>12.6</v>
      </c>
      <c r="BD402">
        <v>17</v>
      </c>
      <c r="BE402">
        <v>13.97</v>
      </c>
      <c r="BF402">
        <v>17.510000000000002</v>
      </c>
      <c r="BG402">
        <v>18.04</v>
      </c>
      <c r="BH402">
        <v>16.47</v>
      </c>
      <c r="BI402">
        <v>17.39</v>
      </c>
      <c r="BJ402">
        <v>15.87</v>
      </c>
      <c r="BK402">
        <v>17.149999999999999</v>
      </c>
    </row>
    <row r="404" spans="1:63" x14ac:dyDescent="0.3">
      <c r="A404" t="s">
        <v>67</v>
      </c>
    </row>
    <row r="405" spans="1:63" x14ac:dyDescent="0.3">
      <c r="A405" t="s">
        <v>68</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c r="AQ405">
        <v>100</v>
      </c>
      <c r="AR405">
        <v>100</v>
      </c>
      <c r="AS405">
        <v>100</v>
      </c>
      <c r="AT405">
        <v>100</v>
      </c>
      <c r="AU405">
        <v>100</v>
      </c>
      <c r="AV405">
        <v>100</v>
      </c>
      <c r="AW405">
        <v>100</v>
      </c>
      <c r="AX405">
        <v>100</v>
      </c>
      <c r="AY405">
        <v>100</v>
      </c>
      <c r="AZ405">
        <v>100</v>
      </c>
      <c r="BA405">
        <v>100</v>
      </c>
      <c r="BB405">
        <v>100</v>
      </c>
      <c r="BC405">
        <v>100</v>
      </c>
      <c r="BD405">
        <v>100</v>
      </c>
      <c r="BE405">
        <v>100</v>
      </c>
      <c r="BF405">
        <v>100</v>
      </c>
      <c r="BG405">
        <v>100</v>
      </c>
      <c r="BH405">
        <v>100</v>
      </c>
      <c r="BI405">
        <v>100</v>
      </c>
      <c r="BJ405">
        <v>100</v>
      </c>
      <c r="BK405">
        <v>100</v>
      </c>
    </row>
    <row r="406" spans="1:63" x14ac:dyDescent="0.3">
      <c r="A406" t="s">
        <v>69</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c r="AJ406">
        <v>72.38</v>
      </c>
      <c r="AK406">
        <v>73.040000000000006</v>
      </c>
      <c r="AL406">
        <v>69.400000000000006</v>
      </c>
      <c r="AM406">
        <v>71.27</v>
      </c>
      <c r="AN406">
        <v>72.989999999999995</v>
      </c>
      <c r="AO406">
        <v>73.02</v>
      </c>
      <c r="AP406">
        <v>78.19</v>
      </c>
      <c r="AQ406">
        <v>77.77</v>
      </c>
      <c r="AR406">
        <v>77.48</v>
      </c>
      <c r="AS406">
        <v>78.430000000000007</v>
      </c>
      <c r="AT406">
        <v>78.010000000000005</v>
      </c>
      <c r="AU406">
        <v>80.41</v>
      </c>
      <c r="AV406">
        <v>78.91</v>
      </c>
      <c r="AW406">
        <v>82.36</v>
      </c>
      <c r="AX406">
        <v>83.46</v>
      </c>
      <c r="AY406">
        <v>79.88</v>
      </c>
      <c r="AZ406">
        <v>80.33</v>
      </c>
      <c r="BA406">
        <v>81.540000000000006</v>
      </c>
      <c r="BB406">
        <v>79.92</v>
      </c>
      <c r="BC406">
        <v>81.66</v>
      </c>
      <c r="BD406">
        <v>80.95</v>
      </c>
      <c r="BE406">
        <v>81.67</v>
      </c>
      <c r="BF406">
        <v>80.62</v>
      </c>
      <c r="BG406">
        <v>81.86</v>
      </c>
      <c r="BH406">
        <v>81.77</v>
      </c>
      <c r="BI406">
        <v>82.85</v>
      </c>
      <c r="BJ406">
        <v>82.56</v>
      </c>
      <c r="BK406">
        <v>80.06</v>
      </c>
    </row>
    <row r="407" spans="1:63" x14ac:dyDescent="0.3">
      <c r="A407" t="s">
        <v>70</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c r="AQ407">
        <v>1.06</v>
      </c>
      <c r="AR407">
        <v>3.31</v>
      </c>
      <c r="AS407">
        <v>3.35</v>
      </c>
      <c r="AT407">
        <v>2.98</v>
      </c>
      <c r="AU407">
        <v>3.75</v>
      </c>
      <c r="AV407">
        <v>4.04</v>
      </c>
      <c r="AW407">
        <v>3.23</v>
      </c>
      <c r="AX407">
        <v>3.5</v>
      </c>
      <c r="AY407">
        <v>4.7300000000000004</v>
      </c>
      <c r="AZ407">
        <v>5.72</v>
      </c>
      <c r="BA407">
        <v>5.61</v>
      </c>
      <c r="BB407">
        <v>4.5199999999999996</v>
      </c>
      <c r="BC407">
        <v>4.04</v>
      </c>
      <c r="BD407">
        <v>5.96</v>
      </c>
      <c r="BE407">
        <v>4.1900000000000004</v>
      </c>
      <c r="BF407">
        <v>3.97</v>
      </c>
      <c r="BG407">
        <v>4</v>
      </c>
      <c r="BH407">
        <v>3.3</v>
      </c>
      <c r="BI407">
        <v>3.13</v>
      </c>
      <c r="BJ407">
        <v>4.1500000000000004</v>
      </c>
      <c r="BK407">
        <v>4.67</v>
      </c>
    </row>
    <row r="408" spans="1:63" x14ac:dyDescent="0.3">
      <c r="A408" t="s">
        <v>71</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c r="AJ408">
        <v>26.43</v>
      </c>
      <c r="AK408">
        <v>25.69</v>
      </c>
      <c r="AL408">
        <v>29.94</v>
      </c>
      <c r="AM408">
        <v>27.55</v>
      </c>
      <c r="AN408">
        <v>26.66</v>
      </c>
      <c r="AO408">
        <v>26.67</v>
      </c>
      <c r="AP408">
        <v>21.28</v>
      </c>
      <c r="AQ408">
        <v>21.17</v>
      </c>
      <c r="AR408">
        <v>19.21</v>
      </c>
      <c r="AS408">
        <v>18.23</v>
      </c>
      <c r="AT408">
        <v>19.010000000000002</v>
      </c>
      <c r="AU408">
        <v>15.84</v>
      </c>
      <c r="AV408">
        <v>17.059999999999999</v>
      </c>
      <c r="AW408">
        <v>14.41</v>
      </c>
      <c r="AX408">
        <v>13.04</v>
      </c>
      <c r="AY408">
        <v>15.39</v>
      </c>
      <c r="AZ408">
        <v>13.95</v>
      </c>
      <c r="BA408">
        <v>12.84</v>
      </c>
      <c r="BB408">
        <v>15.56</v>
      </c>
      <c r="BC408">
        <v>14.31</v>
      </c>
      <c r="BD408">
        <v>13.09</v>
      </c>
      <c r="BE408">
        <v>14.15</v>
      </c>
      <c r="BF408">
        <v>15.41</v>
      </c>
      <c r="BG408">
        <v>14.14</v>
      </c>
      <c r="BH408">
        <v>14.92</v>
      </c>
      <c r="BI408">
        <v>14.02</v>
      </c>
      <c r="BJ408">
        <v>13.29</v>
      </c>
      <c r="BK408">
        <v>15.28</v>
      </c>
    </row>
    <row r="410" spans="1:63" x14ac:dyDescent="0.3">
      <c r="A410" t="s">
        <v>72</v>
      </c>
    </row>
    <row r="411" spans="1:63" x14ac:dyDescent="0.3">
      <c r="A411" t="s">
        <v>68</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c r="AQ411">
        <v>100</v>
      </c>
      <c r="AR411">
        <v>100</v>
      </c>
      <c r="AS411">
        <v>100</v>
      </c>
      <c r="AT411">
        <v>100</v>
      </c>
      <c r="AU411">
        <v>100</v>
      </c>
      <c r="AV411">
        <v>100</v>
      </c>
      <c r="AW411">
        <v>100</v>
      </c>
      <c r="AX411">
        <v>100</v>
      </c>
      <c r="AY411">
        <v>100</v>
      </c>
      <c r="AZ411">
        <v>100</v>
      </c>
      <c r="BA411">
        <v>100</v>
      </c>
      <c r="BB411">
        <v>100</v>
      </c>
      <c r="BC411">
        <v>100</v>
      </c>
      <c r="BD411">
        <v>100</v>
      </c>
      <c r="BE411">
        <v>100</v>
      </c>
      <c r="BF411">
        <v>100</v>
      </c>
      <c r="BG411">
        <v>100</v>
      </c>
      <c r="BH411">
        <v>100</v>
      </c>
      <c r="BI411">
        <v>100</v>
      </c>
      <c r="BJ411">
        <v>100</v>
      </c>
      <c r="BK411">
        <v>100</v>
      </c>
    </row>
    <row r="412" spans="1:63" x14ac:dyDescent="0.3">
      <c r="A412" t="s">
        <v>69</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c r="AQ412">
        <v>68.55</v>
      </c>
      <c r="AR412">
        <v>71.239999999999995</v>
      </c>
      <c r="AS412">
        <v>75.430000000000007</v>
      </c>
      <c r="AT412">
        <v>73.38</v>
      </c>
      <c r="AU412">
        <v>76.290000000000006</v>
      </c>
      <c r="AV412">
        <v>76.38</v>
      </c>
      <c r="AW412">
        <v>79.47</v>
      </c>
      <c r="AX412">
        <v>76.150000000000006</v>
      </c>
      <c r="AY412">
        <v>75.540000000000006</v>
      </c>
      <c r="AZ412">
        <v>72.72</v>
      </c>
      <c r="BA412">
        <v>82.22</v>
      </c>
      <c r="BB412">
        <v>75.87</v>
      </c>
      <c r="BC412">
        <v>74.27</v>
      </c>
      <c r="BD412">
        <v>76.25</v>
      </c>
      <c r="BE412">
        <v>75.89</v>
      </c>
      <c r="BF412">
        <v>74.900000000000006</v>
      </c>
      <c r="BG412">
        <v>81.87</v>
      </c>
      <c r="BH412">
        <v>81.87</v>
      </c>
      <c r="BI412">
        <v>81.02</v>
      </c>
      <c r="BJ412">
        <v>78.209999999999994</v>
      </c>
      <c r="BK412">
        <v>85.23</v>
      </c>
    </row>
    <row r="413" spans="1:63" x14ac:dyDescent="0.3">
      <c r="A413" t="s">
        <v>70</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c r="AQ413">
        <v>6.06</v>
      </c>
      <c r="AR413">
        <v>7.81</v>
      </c>
      <c r="AS413">
        <v>4.97</v>
      </c>
      <c r="AT413">
        <v>6.9</v>
      </c>
      <c r="AU413">
        <v>7.76</v>
      </c>
      <c r="AV413">
        <v>3.57</v>
      </c>
      <c r="AW413">
        <v>3.6</v>
      </c>
      <c r="AX413">
        <v>6.05</v>
      </c>
      <c r="AY413">
        <v>6.17</v>
      </c>
      <c r="AZ413">
        <v>9.16</v>
      </c>
      <c r="BA413">
        <v>2.94</v>
      </c>
      <c r="BB413">
        <v>6.15</v>
      </c>
      <c r="BC413">
        <v>4.75</v>
      </c>
      <c r="BD413">
        <v>7.96</v>
      </c>
      <c r="BE413">
        <v>7.03</v>
      </c>
      <c r="BF413">
        <v>8.76</v>
      </c>
      <c r="BG413">
        <v>2.62</v>
      </c>
      <c r="BH413">
        <v>3.73</v>
      </c>
      <c r="BI413">
        <v>5.77</v>
      </c>
      <c r="BJ413">
        <v>4.22</v>
      </c>
      <c r="BK413">
        <v>3.48</v>
      </c>
    </row>
    <row r="414" spans="1:63" x14ac:dyDescent="0.3">
      <c r="A414" t="s">
        <v>71</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c r="AJ414">
        <v>26.83</v>
      </c>
      <c r="AK414">
        <v>26.46</v>
      </c>
      <c r="AL414">
        <v>33.68</v>
      </c>
      <c r="AM414">
        <v>29.54</v>
      </c>
      <c r="AN414">
        <v>29.99</v>
      </c>
      <c r="AO414">
        <v>28.92</v>
      </c>
      <c r="AP414">
        <v>26</v>
      </c>
      <c r="AQ414">
        <v>25.39</v>
      </c>
      <c r="AR414">
        <v>20.95</v>
      </c>
      <c r="AS414">
        <v>19.600000000000001</v>
      </c>
      <c r="AT414">
        <v>19.72</v>
      </c>
      <c r="AU414">
        <v>15.94</v>
      </c>
      <c r="AV414">
        <v>20.05</v>
      </c>
      <c r="AW414">
        <v>16.940000000000001</v>
      </c>
      <c r="AX414">
        <v>17.8</v>
      </c>
      <c r="AY414">
        <v>18.29</v>
      </c>
      <c r="AZ414">
        <v>18.13</v>
      </c>
      <c r="BA414">
        <v>14.84</v>
      </c>
      <c r="BB414">
        <v>17.98</v>
      </c>
      <c r="BC414">
        <v>20.98</v>
      </c>
      <c r="BD414">
        <v>15.79</v>
      </c>
      <c r="BE414">
        <v>17.079999999999998</v>
      </c>
      <c r="BF414">
        <v>16.34</v>
      </c>
      <c r="BG414">
        <v>15.5</v>
      </c>
      <c r="BH414">
        <v>14.4</v>
      </c>
      <c r="BI414">
        <v>13.21</v>
      </c>
      <c r="BJ414">
        <v>17.57</v>
      </c>
      <c r="BK414">
        <v>11.29</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8" ma:contentTypeDescription="Crear nuevo documento." ma:contentTypeScope="" ma:versionID="323c106f721dd97401445be828b15366">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894ddc52ad63ee0542f3354956ba04d7"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A1751F6-8E6F-46A5-978C-AE22044213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3.xml><?xml version="1.0" encoding="utf-8"?>
<ds:datastoreItem xmlns:ds="http://schemas.openxmlformats.org/officeDocument/2006/customXml" ds:itemID="{521A088F-26C9-48A7-A7B4-31A51C7ADCF4}">
  <ds:schemaRefs>
    <ds:schemaRef ds:uri="http://purl.org/dc/dcmitype/"/>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purl.org/dc/elements/1.1/"/>
    <ds:schemaRef ds:uri="http://schemas.microsoft.com/office/2006/documentManagement/types"/>
    <ds:schemaRef ds:uri="724c4985-e433-4d2c-9697-e180992b402a"/>
    <ds:schemaRef ds:uri="8be3414b-2ef9-485f-84d6-269f1d6f703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Promocion leche y derivados enero 2024</dc:title>
  <dc:subject/>
  <dc:creator>RAMÍREZ, DARLENE (MBMAT)</dc:creator>
  <cp:keywords>Promocion leche y derivados enero 2024</cp:keywords>
  <dc:description/>
  <cp:lastModifiedBy>Puga Abeledo, María</cp:lastModifiedBy>
  <cp:revision/>
  <cp:lastPrinted>2024-01-26T14:13:43Z</cp:lastPrinted>
  <dcterms:created xsi:type="dcterms:W3CDTF">2018-06-15T07:55:04Z</dcterms:created>
  <dcterms:modified xsi:type="dcterms:W3CDTF">2024-06-25T07:10:46Z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2022-12-14T14:19:58Z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de4d69b2-1e56-408f-a3a1-049ffb2cb241</vt:lpwstr>
  </property>
  <property fmtid="{D5CDD505-2E9C-101B-9397-08002B2CF9AE}" pid="10" name="MSIP_Label_3741da7a-79c1-417c-b408-16c0bfe99fca_ContentBits">
    <vt:lpwstr>0</vt:lpwstr>
  </property>
</Properties>
</file>