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NUARIO\ANUARIO 2018\CAPITULOS\"/>
    </mc:Choice>
  </mc:AlternateContent>
  <bookViews>
    <workbookView xWindow="0" yWindow="0" windowWidth="14670" windowHeight="11910" tabRatio="825" firstSheet="80" activeTab="89"/>
  </bookViews>
  <sheets>
    <sheet name="6.1.1" sheetId="333" r:id="rId1"/>
    <sheet name="6.1.2" sheetId="334" r:id="rId2"/>
    <sheet name="6.1.3" sheetId="335" r:id="rId3"/>
    <sheet name="6.1.4" sheetId="336" r:id="rId4"/>
    <sheet name="6.1.5" sheetId="337" r:id="rId5"/>
    <sheet name="6.1.6" sheetId="338" r:id="rId6"/>
    <sheet name="6.1.7" sheetId="339" r:id="rId7"/>
    <sheet name="6.2.1" sheetId="272" r:id="rId8"/>
    <sheet name="6.2.2" sheetId="274" r:id="rId9"/>
    <sheet name="6.2.3" sheetId="275" r:id="rId10"/>
    <sheet name="6.3.1" sheetId="276" r:id="rId11"/>
    <sheet name="6.3.2" sheetId="277" r:id="rId12"/>
    <sheet name="6.3.3" sheetId="278" r:id="rId13"/>
    <sheet name="6.3.4" sheetId="279" r:id="rId14"/>
    <sheet name="6.3.5" sheetId="280" r:id="rId15"/>
    <sheet name="6.4.1" sheetId="281" r:id="rId16"/>
    <sheet name="6.4.2" sheetId="282" r:id="rId17"/>
    <sheet name="6.4.3" sheetId="283" r:id="rId18"/>
    <sheet name="6.4.4" sheetId="284" r:id="rId19"/>
    <sheet name="6.4.5" sheetId="285" r:id="rId20"/>
    <sheet name="6.4.6" sheetId="286" r:id="rId21"/>
    <sheet name="6.4.7" sheetId="287" r:id="rId22"/>
    <sheet name="6.4.8" sheetId="288" r:id="rId23"/>
    <sheet name="6.4.9" sheetId="289" r:id="rId24"/>
    <sheet name="6.4.10" sheetId="290" r:id="rId25"/>
    <sheet name="6.5.1" sheetId="291" r:id="rId26"/>
    <sheet name="6.5.2" sheetId="292" r:id="rId27"/>
    <sheet name="6.5.3" sheetId="293" r:id="rId28"/>
    <sheet name="6.5.4" sheetId="294" r:id="rId29"/>
    <sheet name="6.5.5" sheetId="295" r:id="rId30"/>
    <sheet name="6.5.6" sheetId="296" r:id="rId31"/>
    <sheet name="6.5.7" sheetId="297" r:id="rId32"/>
    <sheet name="6.6.1" sheetId="298" r:id="rId33"/>
    <sheet name="6.6.2" sheetId="299" r:id="rId34"/>
    <sheet name="6.6.3" sheetId="300" r:id="rId35"/>
    <sheet name="6.6.4" sheetId="301" r:id="rId36"/>
    <sheet name="6.6.5" sheetId="302" r:id="rId37"/>
    <sheet name="6.6.6" sheetId="303" r:id="rId38"/>
    <sheet name="6.6.7" sheetId="304" r:id="rId39"/>
    <sheet name="6.6.8" sheetId="305" r:id="rId40"/>
    <sheet name="6.6.9" sheetId="306" r:id="rId41"/>
    <sheet name="6.6.10" sheetId="307" r:id="rId42"/>
    <sheet name="6.6.11" sheetId="308" r:id="rId43"/>
    <sheet name="6.6.12" sheetId="309" r:id="rId44"/>
    <sheet name="6.6.13" sheetId="310" r:id="rId45"/>
    <sheet name="6.6.14" sheetId="311" r:id="rId46"/>
    <sheet name="6.6.15" sheetId="312" r:id="rId47"/>
    <sheet name="6.6.16" sheetId="313" r:id="rId48"/>
    <sheet name="6.6.17" sheetId="314" r:id="rId49"/>
    <sheet name="6.6.18" sheetId="315" r:id="rId50"/>
    <sheet name="6.6.19" sheetId="316" r:id="rId51"/>
    <sheet name="6.6.20" sheetId="317" r:id="rId52"/>
    <sheet name="6.6.21" sheetId="318" r:id="rId53"/>
    <sheet name="6.6.22" sheetId="319" r:id="rId54"/>
    <sheet name="6.6.23" sheetId="320" r:id="rId55"/>
    <sheet name="6.6.24" sheetId="321" r:id="rId56"/>
    <sheet name="6.6.25" sheetId="322" r:id="rId57"/>
    <sheet name="6.6.26" sheetId="323" r:id="rId58"/>
    <sheet name="6.6.27" sheetId="324" r:id="rId59"/>
    <sheet name="6.6.28" sheetId="325" r:id="rId60"/>
    <sheet name="6.6.29" sheetId="326" r:id="rId61"/>
    <sheet name="6.6.30" sheetId="327" r:id="rId62"/>
    <sheet name="6.6.31" sheetId="328" r:id="rId63"/>
    <sheet name="6.6.32" sheetId="329" r:id="rId64"/>
    <sheet name="6.6.33" sheetId="330" r:id="rId65"/>
    <sheet name="6.6.34" sheetId="331" r:id="rId66"/>
    <sheet name="6.6.35" sheetId="332" r:id="rId67"/>
    <sheet name="6.7.1.1" sheetId="248" r:id="rId68"/>
    <sheet name="6.7.1.2" sheetId="249" r:id="rId69"/>
    <sheet name="6.7.1.3" sheetId="250" r:id="rId70"/>
    <sheet name="6.7.1.4" sheetId="251" r:id="rId71"/>
    <sheet name="6.7.1.5" sheetId="252" r:id="rId72"/>
    <sheet name="6.7.1.6" sheetId="253" r:id="rId73"/>
    <sheet name="6.7.2.1" sheetId="254" r:id="rId74"/>
    <sheet name="6.7.2.2" sheetId="255" r:id="rId75"/>
    <sheet name="6.7.2.3" sheetId="256" r:id="rId76"/>
    <sheet name="6.7.2.4" sheetId="257" r:id="rId77"/>
    <sheet name="6.7.2.5" sheetId="258" r:id="rId78"/>
    <sheet name="6.7.2.6" sheetId="259" r:id="rId79"/>
    <sheet name="6.7.3.1" sheetId="260" r:id="rId80"/>
    <sheet name="6.7.4.1" sheetId="261" r:id="rId81"/>
    <sheet name="6.7.4.2" sheetId="262" r:id="rId82"/>
    <sheet name="6.7.4.3" sheetId="263" r:id="rId83"/>
    <sheet name="6.7.4.4" sheetId="264" r:id="rId84"/>
    <sheet name="6.7.4.5" sheetId="265" r:id="rId85"/>
    <sheet name="6.7.5.1" sheetId="266" r:id="rId86"/>
    <sheet name="6.7.5.2" sheetId="267" r:id="rId87"/>
    <sheet name="6.7.5.3" sheetId="268" r:id="rId88"/>
    <sheet name="6.7.5.4" sheetId="269" r:id="rId89"/>
    <sheet name="6.7.5.5" sheetId="270" r:id="rId90"/>
    <sheet name="6.7.6.1" sheetId="271" r:id="rId91"/>
    <sheet name="6.8.1" sheetId="163" r:id="rId92"/>
    <sheet name="6.8.2" sheetId="164" r:id="rId93"/>
    <sheet name="GR 6.8.2" sheetId="165" r:id="rId94"/>
    <sheet name="6.8.3" sheetId="166" r:id="rId95"/>
    <sheet name="6.8.4" sheetId="168" r:id="rId96"/>
    <sheet name="6.8.5" sheetId="169" r:id="rId97"/>
    <sheet name="6.8.6" sheetId="170" r:id="rId98"/>
    <sheet name="6.8.7" sheetId="208" r:id="rId99"/>
    <sheet name="6.8.8" sheetId="209" r:id="rId100"/>
    <sheet name="6.8.9" sheetId="210" r:id="rId101"/>
    <sheet name="6.8.10" sheetId="211" r:id="rId102"/>
    <sheet name="6.9.1" sheetId="340" r:id="rId103"/>
    <sheet name="6.9.2" sheetId="341" r:id="rId104"/>
    <sheet name="6.9.3" sheetId="342" r:id="rId105"/>
  </sheets>
  <externalReferences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\A" localSheetId="0">#REF!</definedName>
    <definedName name="\A" localSheetId="4">#REF!</definedName>
    <definedName name="\A" localSheetId="7">#REF!</definedName>
    <definedName name="\A" localSheetId="24">#REF!</definedName>
    <definedName name="\A" localSheetId="23">#REF!</definedName>
    <definedName name="\A" localSheetId="45">#REF!</definedName>
    <definedName name="\A" localSheetId="50">#REF!</definedName>
    <definedName name="\A" localSheetId="56">#REF!</definedName>
    <definedName name="\A" localSheetId="61">#REF!</definedName>
    <definedName name="\A" localSheetId="66">#REF!</definedName>
    <definedName name="\A" localSheetId="38">#REF!</definedName>
    <definedName name="\A">#REF!</definedName>
    <definedName name="\B" localSheetId="0">#REF!</definedName>
    <definedName name="\B" localSheetId="4">#REF!</definedName>
    <definedName name="\B" localSheetId="7">#REF!</definedName>
    <definedName name="\B" localSheetId="15">#REF!</definedName>
    <definedName name="\B" localSheetId="20">#REF!</definedName>
    <definedName name="\B" localSheetId="23">#REF!</definedName>
    <definedName name="\B" localSheetId="29">#REF!</definedName>
    <definedName name="\B" localSheetId="45">#REF!</definedName>
    <definedName name="\B" localSheetId="50">#REF!</definedName>
    <definedName name="\B" localSheetId="56">#REF!</definedName>
    <definedName name="\B" localSheetId="61">#REF!</definedName>
    <definedName name="\B" localSheetId="66">#REF!</definedName>
    <definedName name="\B" localSheetId="38">#REF!</definedName>
    <definedName name="\B">#REF!</definedName>
    <definedName name="\C" localSheetId="0">#REF!</definedName>
    <definedName name="\C" localSheetId="4">#REF!</definedName>
    <definedName name="\C" localSheetId="7">#REF!</definedName>
    <definedName name="\C" localSheetId="24">#REF!</definedName>
    <definedName name="\C" localSheetId="23">#REF!</definedName>
    <definedName name="\C" localSheetId="45">#REF!</definedName>
    <definedName name="\C" localSheetId="50">#REF!</definedName>
    <definedName name="\C" localSheetId="56">#REF!</definedName>
    <definedName name="\C" localSheetId="61">#REF!</definedName>
    <definedName name="\C" localSheetId="66">#REF!</definedName>
    <definedName name="\C" localSheetId="38">#REF!</definedName>
    <definedName name="\C">#REF!</definedName>
    <definedName name="\D" localSheetId="7">'[1]19.11-12'!$B$51</definedName>
    <definedName name="\D" localSheetId="15">'[2]19.11-12'!$B$51</definedName>
    <definedName name="\D" localSheetId="20">'[2]19.11-12'!$B$51</definedName>
    <definedName name="\D" localSheetId="29">'[2]19.11-12'!$B$51</definedName>
    <definedName name="\D">'[3]19.11-12'!$B$51</definedName>
    <definedName name="\G" localSheetId="0">#REF!</definedName>
    <definedName name="\G" localSheetId="4">#REF!</definedName>
    <definedName name="\G" localSheetId="7">#REF!</definedName>
    <definedName name="\G" localSheetId="24">#REF!</definedName>
    <definedName name="\G" localSheetId="23">#REF!</definedName>
    <definedName name="\G" localSheetId="45">#REF!</definedName>
    <definedName name="\G" localSheetId="50">#REF!</definedName>
    <definedName name="\G" localSheetId="56">#REF!</definedName>
    <definedName name="\G" localSheetId="61">#REF!</definedName>
    <definedName name="\G" localSheetId="66">#REF!</definedName>
    <definedName name="\G" localSheetId="38">#REF!</definedName>
    <definedName name="\G">#REF!</definedName>
    <definedName name="\I" localSheetId="0">#REF!</definedName>
    <definedName name="\I" localSheetId="4">#REF!</definedName>
    <definedName name="\I" localSheetId="7">#REF!</definedName>
    <definedName name="\I" localSheetId="15">#REF!</definedName>
    <definedName name="\I" localSheetId="20">#REF!</definedName>
    <definedName name="\I" localSheetId="23">#REF!</definedName>
    <definedName name="\I" localSheetId="29">#REF!</definedName>
    <definedName name="\I" localSheetId="45">#REF!</definedName>
    <definedName name="\I" localSheetId="50">#REF!</definedName>
    <definedName name="\I" localSheetId="56">#REF!</definedName>
    <definedName name="\I" localSheetId="61">#REF!</definedName>
    <definedName name="\I" localSheetId="66">#REF!</definedName>
    <definedName name="\I" localSheetId="38">#REF!</definedName>
    <definedName name="\I">#REF!</definedName>
    <definedName name="\L" localSheetId="7">'[1]19.11-12'!$B$53</definedName>
    <definedName name="\L" localSheetId="15">'[2]19.11-12'!$B$53</definedName>
    <definedName name="\L" localSheetId="20">'[2]19.11-12'!$B$53</definedName>
    <definedName name="\L" localSheetId="29">'[2]19.11-12'!$B$53</definedName>
    <definedName name="\L">'[3]19.11-12'!$B$53</definedName>
    <definedName name="\N" localSheetId="0">#REF!</definedName>
    <definedName name="\N" localSheetId="4">#REF!</definedName>
    <definedName name="\N" localSheetId="7">#REF!</definedName>
    <definedName name="\N" localSheetId="15">#REF!</definedName>
    <definedName name="\N" localSheetId="24">#REF!</definedName>
    <definedName name="\N" localSheetId="20">#REF!</definedName>
    <definedName name="\N" localSheetId="23">#REF!</definedName>
    <definedName name="\N" localSheetId="29">#REF!</definedName>
    <definedName name="\N" localSheetId="45">#REF!</definedName>
    <definedName name="\N" localSheetId="50">#REF!</definedName>
    <definedName name="\N" localSheetId="56">#REF!</definedName>
    <definedName name="\N" localSheetId="61">#REF!</definedName>
    <definedName name="\N" localSheetId="66">#REF!</definedName>
    <definedName name="\N" localSheetId="38">#REF!</definedName>
    <definedName name="\N">#REF!</definedName>
    <definedName name="\T" localSheetId="0">'[4]19.18-19'!#REF!</definedName>
    <definedName name="\T" localSheetId="4">'[4]19.18-19'!#REF!</definedName>
    <definedName name="\T" localSheetId="7">'[1]19.18-19'!#REF!</definedName>
    <definedName name="\T" localSheetId="15">'[2]19.18-19'!#REF!</definedName>
    <definedName name="\T" localSheetId="20">'[2]19.18-19'!#REF!</definedName>
    <definedName name="\T" localSheetId="29">'[2]19.18-19'!#REF!</definedName>
    <definedName name="\T" localSheetId="45">'[5]19.18-19'!#REF!</definedName>
    <definedName name="\T" localSheetId="50">'[5]19.18-19'!#REF!</definedName>
    <definedName name="\T" localSheetId="56">'[5]19.18-19'!#REF!</definedName>
    <definedName name="\T" localSheetId="61">'[5]19.18-19'!#REF!</definedName>
    <definedName name="\T" localSheetId="66">'[5]19.18-19'!#REF!</definedName>
    <definedName name="\T" localSheetId="38">'[5]19.18-19'!#REF!</definedName>
    <definedName name="\T">'[3]19.18-19'!#REF!</definedName>
    <definedName name="\x">[6]Arlleg01!$IR$8190</definedName>
    <definedName name="\z">[6]Arlleg01!$IR$8190</definedName>
    <definedName name="__123Graph_A" localSheetId="7" hidden="1">'[1]19.14-15'!$B$34:$B$37</definedName>
    <definedName name="__123Graph_A" localSheetId="15" hidden="1">'[2]19.14-15'!$B$34:$B$37</definedName>
    <definedName name="__123Graph_A" localSheetId="20" hidden="1">'[2]19.14-15'!$B$34:$B$37</definedName>
    <definedName name="__123Graph_A" localSheetId="29" hidden="1">'[2]19.14-15'!$B$34:$B$37</definedName>
    <definedName name="__123Graph_A" hidden="1">'[3]19.14-15'!$B$34:$B$37</definedName>
    <definedName name="__123Graph_ACurrent" localSheetId="7" hidden="1">'[1]19.14-15'!$B$34:$B$37</definedName>
    <definedName name="__123Graph_ACurrent" localSheetId="15" hidden="1">'[2]19.14-15'!$B$34:$B$37</definedName>
    <definedName name="__123Graph_ACurrent" localSheetId="20" hidden="1">'[2]19.14-15'!$B$34:$B$37</definedName>
    <definedName name="__123Graph_ACurrent" localSheetId="29" hidden="1">'[2]19.14-15'!$B$34:$B$37</definedName>
    <definedName name="__123Graph_ACurrent" hidden="1">'[3]19.14-15'!$B$34:$B$37</definedName>
    <definedName name="__123Graph_AGrßfico1" localSheetId="7" hidden="1">'[1]19.14-15'!$B$34:$B$37</definedName>
    <definedName name="__123Graph_AGrßfico1" localSheetId="15" hidden="1">'[2]19.14-15'!$B$34:$B$37</definedName>
    <definedName name="__123Graph_AGrßfico1" localSheetId="20" hidden="1">'[2]19.14-15'!$B$34:$B$37</definedName>
    <definedName name="__123Graph_AGrßfico1" localSheetId="29" hidden="1">'[2]19.14-15'!$B$34:$B$37</definedName>
    <definedName name="__123Graph_AGrßfico1" hidden="1">'[3]19.14-15'!$B$34:$B$37</definedName>
    <definedName name="__123Graph_B" localSheetId="0" hidden="1">[4]p122!#REF!</definedName>
    <definedName name="__123Graph_B" localSheetId="4" hidden="1">[4]p122!#REF!</definedName>
    <definedName name="__123Graph_B" localSheetId="7" hidden="1">[1]p122!#REF!</definedName>
    <definedName name="__123Graph_B" localSheetId="15" hidden="1">[2]p122!#REF!</definedName>
    <definedName name="__123Graph_B" localSheetId="24" hidden="1">'[7]19.14-15'!#REF!</definedName>
    <definedName name="__123Graph_B" localSheetId="20" hidden="1">[2]p122!#REF!</definedName>
    <definedName name="__123Graph_B" localSheetId="29" hidden="1">[2]p122!#REF!</definedName>
    <definedName name="__123Graph_B" localSheetId="45" hidden="1">[5]p122!#REF!</definedName>
    <definedName name="__123Graph_B" localSheetId="50" hidden="1">[5]p122!#REF!</definedName>
    <definedName name="__123Graph_B" localSheetId="56" hidden="1">[5]p122!#REF!</definedName>
    <definedName name="__123Graph_B" localSheetId="61" hidden="1">[5]p122!#REF!</definedName>
    <definedName name="__123Graph_B" localSheetId="66" hidden="1">[5]p122!#REF!</definedName>
    <definedName name="__123Graph_B" localSheetId="38" hidden="1">[5]p122!#REF!</definedName>
    <definedName name="__123Graph_B" hidden="1">[3]p122!#REF!</definedName>
    <definedName name="__123Graph_BCurrent" localSheetId="0" hidden="1">'[4]19.14-15'!#REF!</definedName>
    <definedName name="__123Graph_BCurrent" localSheetId="4" hidden="1">'[4]19.14-15'!#REF!</definedName>
    <definedName name="__123Graph_BCurrent" localSheetId="7" hidden="1">'[1]19.14-15'!#REF!</definedName>
    <definedName name="__123Graph_BCurrent" localSheetId="15" hidden="1">'[2]19.14-15'!#REF!</definedName>
    <definedName name="__123Graph_BCurrent" localSheetId="20" hidden="1">'[2]19.14-15'!#REF!</definedName>
    <definedName name="__123Graph_BCurrent" localSheetId="29" hidden="1">'[2]19.14-15'!#REF!</definedName>
    <definedName name="__123Graph_BCurrent" localSheetId="45" hidden="1">'[5]19.14-15'!#REF!</definedName>
    <definedName name="__123Graph_BCurrent" localSheetId="50" hidden="1">'[5]19.14-15'!#REF!</definedName>
    <definedName name="__123Graph_BCurrent" localSheetId="56" hidden="1">'[5]19.14-15'!#REF!</definedName>
    <definedName name="__123Graph_BCurrent" localSheetId="61" hidden="1">'[5]19.14-15'!#REF!</definedName>
    <definedName name="__123Graph_BCurrent" localSheetId="66" hidden="1">'[5]19.14-15'!#REF!</definedName>
    <definedName name="__123Graph_BCurrent" localSheetId="38" hidden="1">'[5]19.14-15'!#REF!</definedName>
    <definedName name="__123Graph_BCurrent" hidden="1">'[3]19.14-15'!#REF!</definedName>
    <definedName name="__123Graph_BGrßfico1" localSheetId="0" hidden="1">'[4]19.14-15'!#REF!</definedName>
    <definedName name="__123Graph_BGrßfico1" localSheetId="4" hidden="1">'[4]19.14-15'!#REF!</definedName>
    <definedName name="__123Graph_BGrßfico1" localSheetId="7" hidden="1">'[1]19.14-15'!#REF!</definedName>
    <definedName name="__123Graph_BGrßfico1" localSheetId="15" hidden="1">'[2]19.14-15'!#REF!</definedName>
    <definedName name="__123Graph_BGrßfico1" localSheetId="20" hidden="1">'[2]19.14-15'!#REF!</definedName>
    <definedName name="__123Graph_BGrßfico1" localSheetId="29" hidden="1">'[2]19.14-15'!#REF!</definedName>
    <definedName name="__123Graph_BGrßfico1" localSheetId="45" hidden="1">'[5]19.14-15'!#REF!</definedName>
    <definedName name="__123Graph_BGrßfico1" localSheetId="50" hidden="1">'[5]19.14-15'!#REF!</definedName>
    <definedName name="__123Graph_BGrßfico1" localSheetId="56" hidden="1">'[5]19.14-15'!#REF!</definedName>
    <definedName name="__123Graph_BGrßfico1" localSheetId="61" hidden="1">'[5]19.14-15'!#REF!</definedName>
    <definedName name="__123Graph_BGrßfico1" localSheetId="66" hidden="1">'[5]19.14-15'!#REF!</definedName>
    <definedName name="__123Graph_BGrßfico1" localSheetId="38" hidden="1">'[5]19.14-15'!#REF!</definedName>
    <definedName name="__123Graph_BGrßfico1" hidden="1">'[3]19.14-15'!#REF!</definedName>
    <definedName name="__123Graph_C" localSheetId="7" hidden="1">'[1]19.14-15'!$C$34:$C$37</definedName>
    <definedName name="__123Graph_C" localSheetId="15" hidden="1">'[2]19.14-15'!$C$34:$C$37</definedName>
    <definedName name="__123Graph_C" localSheetId="20" hidden="1">'[2]19.14-15'!$C$34:$C$37</definedName>
    <definedName name="__123Graph_C" localSheetId="29" hidden="1">'[2]19.14-15'!$C$34:$C$37</definedName>
    <definedName name="__123Graph_C" hidden="1">'[3]19.14-15'!$C$34:$C$37</definedName>
    <definedName name="__123Graph_CCurrent" localSheetId="7" hidden="1">'[1]19.14-15'!$C$34:$C$37</definedName>
    <definedName name="__123Graph_CCurrent" localSheetId="15" hidden="1">'[2]19.14-15'!$C$34:$C$37</definedName>
    <definedName name="__123Graph_CCurrent" localSheetId="20" hidden="1">'[2]19.14-15'!$C$34:$C$37</definedName>
    <definedName name="__123Graph_CCurrent" localSheetId="29" hidden="1">'[2]19.14-15'!$C$34:$C$37</definedName>
    <definedName name="__123Graph_CCurrent" hidden="1">'[3]19.14-15'!$C$34:$C$37</definedName>
    <definedName name="__123Graph_CGrßfico1" localSheetId="7" hidden="1">'[1]19.14-15'!$C$34:$C$37</definedName>
    <definedName name="__123Graph_CGrßfico1" localSheetId="15" hidden="1">'[2]19.14-15'!$C$34:$C$37</definedName>
    <definedName name="__123Graph_CGrßfico1" localSheetId="20" hidden="1">'[2]19.14-15'!$C$34:$C$37</definedName>
    <definedName name="__123Graph_CGrßfico1" localSheetId="29" hidden="1">'[2]19.14-15'!$C$34:$C$37</definedName>
    <definedName name="__123Graph_CGrßfico1" hidden="1">'[3]19.14-15'!$C$34:$C$37</definedName>
    <definedName name="__123Graph_D" localSheetId="0" hidden="1">[4]p122!#REF!</definedName>
    <definedName name="__123Graph_D" localSheetId="4" hidden="1">[4]p122!#REF!</definedName>
    <definedName name="__123Graph_D" localSheetId="7" hidden="1">[1]p122!#REF!</definedName>
    <definedName name="__123Graph_D" localSheetId="15" hidden="1">[2]p122!#REF!</definedName>
    <definedName name="__123Graph_D" localSheetId="24" hidden="1">'[7]19.14-15'!#REF!</definedName>
    <definedName name="__123Graph_D" localSheetId="20" hidden="1">[2]p122!#REF!</definedName>
    <definedName name="__123Graph_D" localSheetId="29" hidden="1">[2]p122!#REF!</definedName>
    <definedName name="__123Graph_D" localSheetId="45" hidden="1">[5]p122!#REF!</definedName>
    <definedName name="__123Graph_D" localSheetId="50" hidden="1">[5]p122!#REF!</definedName>
    <definedName name="__123Graph_D" localSheetId="56" hidden="1">[5]p122!#REF!</definedName>
    <definedName name="__123Graph_D" localSheetId="61" hidden="1">[5]p122!#REF!</definedName>
    <definedName name="__123Graph_D" localSheetId="66" hidden="1">[5]p122!#REF!</definedName>
    <definedName name="__123Graph_D" localSheetId="38" hidden="1">[5]p122!#REF!</definedName>
    <definedName name="__123Graph_D" hidden="1">[3]p122!#REF!</definedName>
    <definedName name="__123Graph_DCurrent" localSheetId="0" hidden="1">'[4]19.14-15'!#REF!</definedName>
    <definedName name="__123Graph_DCurrent" localSheetId="4" hidden="1">'[4]19.14-15'!#REF!</definedName>
    <definedName name="__123Graph_DCurrent" localSheetId="7" hidden="1">'[1]19.14-15'!#REF!</definedName>
    <definedName name="__123Graph_DCurrent" localSheetId="15" hidden="1">'[2]19.14-15'!#REF!</definedName>
    <definedName name="__123Graph_DCurrent" localSheetId="20" hidden="1">'[2]19.14-15'!#REF!</definedName>
    <definedName name="__123Graph_DCurrent" localSheetId="29" hidden="1">'[2]19.14-15'!#REF!</definedName>
    <definedName name="__123Graph_DCurrent" localSheetId="45" hidden="1">'[5]19.14-15'!#REF!</definedName>
    <definedName name="__123Graph_DCurrent" localSheetId="50" hidden="1">'[5]19.14-15'!#REF!</definedName>
    <definedName name="__123Graph_DCurrent" localSheetId="56" hidden="1">'[5]19.14-15'!#REF!</definedName>
    <definedName name="__123Graph_DCurrent" localSheetId="61" hidden="1">'[5]19.14-15'!#REF!</definedName>
    <definedName name="__123Graph_DCurrent" localSheetId="66" hidden="1">'[5]19.14-15'!#REF!</definedName>
    <definedName name="__123Graph_DCurrent" localSheetId="38" hidden="1">'[5]19.14-15'!#REF!</definedName>
    <definedName name="__123Graph_DCurrent" hidden="1">'[3]19.14-15'!#REF!</definedName>
    <definedName name="__123Graph_DGrßfico1" localSheetId="0" hidden="1">'[4]19.14-15'!#REF!</definedName>
    <definedName name="__123Graph_DGrßfico1" localSheetId="4" hidden="1">'[4]19.14-15'!#REF!</definedName>
    <definedName name="__123Graph_DGrßfico1" localSheetId="7" hidden="1">'[1]19.14-15'!#REF!</definedName>
    <definedName name="__123Graph_DGrßfico1" localSheetId="15" hidden="1">'[2]19.14-15'!#REF!</definedName>
    <definedName name="__123Graph_DGrßfico1" localSheetId="20" hidden="1">'[2]19.14-15'!#REF!</definedName>
    <definedName name="__123Graph_DGrßfico1" localSheetId="29" hidden="1">'[2]19.14-15'!#REF!</definedName>
    <definedName name="__123Graph_DGrßfico1" localSheetId="45" hidden="1">'[5]19.14-15'!#REF!</definedName>
    <definedName name="__123Graph_DGrßfico1" localSheetId="50" hidden="1">'[5]19.14-15'!#REF!</definedName>
    <definedName name="__123Graph_DGrßfico1" localSheetId="56" hidden="1">'[5]19.14-15'!#REF!</definedName>
    <definedName name="__123Graph_DGrßfico1" localSheetId="61" hidden="1">'[5]19.14-15'!#REF!</definedName>
    <definedName name="__123Graph_DGrßfico1" localSheetId="66" hidden="1">'[5]19.14-15'!#REF!</definedName>
    <definedName name="__123Graph_DGrßfico1" localSheetId="38" hidden="1">'[5]19.14-15'!#REF!</definedName>
    <definedName name="__123Graph_DGrßfico1" hidden="1">'[3]19.14-15'!#REF!</definedName>
    <definedName name="__123Graph_E" localSheetId="7" hidden="1">'[1]19.14-15'!$D$34:$D$37</definedName>
    <definedName name="__123Graph_E" localSheetId="15" hidden="1">'[2]19.14-15'!$D$34:$D$37</definedName>
    <definedName name="__123Graph_E" localSheetId="20" hidden="1">'[2]19.14-15'!$D$34:$D$37</definedName>
    <definedName name="__123Graph_E" localSheetId="29" hidden="1">'[2]19.14-15'!$D$34:$D$37</definedName>
    <definedName name="__123Graph_E" hidden="1">'[3]19.14-15'!$D$34:$D$37</definedName>
    <definedName name="__123Graph_ECurrent" localSheetId="7" hidden="1">'[1]19.14-15'!$D$34:$D$37</definedName>
    <definedName name="__123Graph_ECurrent" localSheetId="15" hidden="1">'[2]19.14-15'!$D$34:$D$37</definedName>
    <definedName name="__123Graph_ECurrent" localSheetId="20" hidden="1">'[2]19.14-15'!$D$34:$D$37</definedName>
    <definedName name="__123Graph_ECurrent" localSheetId="29" hidden="1">'[2]19.14-15'!$D$34:$D$37</definedName>
    <definedName name="__123Graph_ECurrent" hidden="1">'[3]19.14-15'!$D$34:$D$37</definedName>
    <definedName name="__123Graph_EGrßfico1" localSheetId="7" hidden="1">'[1]19.14-15'!$D$34:$D$37</definedName>
    <definedName name="__123Graph_EGrßfico1" localSheetId="15" hidden="1">'[2]19.14-15'!$D$34:$D$37</definedName>
    <definedName name="__123Graph_EGrßfico1" localSheetId="20" hidden="1">'[2]19.14-15'!$D$34:$D$37</definedName>
    <definedName name="__123Graph_EGrßfico1" localSheetId="29" hidden="1">'[2]19.14-15'!$D$34:$D$37</definedName>
    <definedName name="__123Graph_EGrßfico1" hidden="1">'[3]19.14-15'!$D$34:$D$37</definedName>
    <definedName name="__123Graph_F" localSheetId="0" hidden="1">[4]p122!#REF!</definedName>
    <definedName name="__123Graph_F" localSheetId="4" hidden="1">[4]p122!#REF!</definedName>
    <definedName name="__123Graph_F" localSheetId="7" hidden="1">[1]p122!#REF!</definedName>
    <definedName name="__123Graph_F" localSheetId="15" hidden="1">[2]p122!#REF!</definedName>
    <definedName name="__123Graph_F" localSheetId="24" hidden="1">'[7]19.14-15'!#REF!</definedName>
    <definedName name="__123Graph_F" localSheetId="20" hidden="1">[2]p122!#REF!</definedName>
    <definedName name="__123Graph_F" localSheetId="29" hidden="1">[2]p122!#REF!</definedName>
    <definedName name="__123Graph_F" localSheetId="45" hidden="1">[5]p122!#REF!</definedName>
    <definedName name="__123Graph_F" localSheetId="50" hidden="1">[5]p122!#REF!</definedName>
    <definedName name="__123Graph_F" localSheetId="56" hidden="1">[5]p122!#REF!</definedName>
    <definedName name="__123Graph_F" localSheetId="61" hidden="1">[5]p122!#REF!</definedName>
    <definedName name="__123Graph_F" localSheetId="66" hidden="1">[5]p122!#REF!</definedName>
    <definedName name="__123Graph_F" localSheetId="38" hidden="1">[5]p122!#REF!</definedName>
    <definedName name="__123Graph_F" hidden="1">[3]p122!#REF!</definedName>
    <definedName name="__123Graph_FCurrent" localSheetId="0" hidden="1">'[4]19.14-15'!#REF!</definedName>
    <definedName name="__123Graph_FCurrent" localSheetId="4" hidden="1">'[4]19.14-15'!#REF!</definedName>
    <definedName name="__123Graph_FCurrent" localSheetId="7" hidden="1">'[1]19.14-15'!#REF!</definedName>
    <definedName name="__123Graph_FCurrent" localSheetId="15" hidden="1">'[2]19.14-15'!#REF!</definedName>
    <definedName name="__123Graph_FCurrent" localSheetId="20" hidden="1">'[2]19.14-15'!#REF!</definedName>
    <definedName name="__123Graph_FCurrent" localSheetId="29" hidden="1">'[2]19.14-15'!#REF!</definedName>
    <definedName name="__123Graph_FCurrent" localSheetId="45" hidden="1">'[5]19.14-15'!#REF!</definedName>
    <definedName name="__123Graph_FCurrent" localSheetId="50" hidden="1">'[5]19.14-15'!#REF!</definedName>
    <definedName name="__123Graph_FCurrent" localSheetId="56" hidden="1">'[5]19.14-15'!#REF!</definedName>
    <definedName name="__123Graph_FCurrent" localSheetId="61" hidden="1">'[5]19.14-15'!#REF!</definedName>
    <definedName name="__123Graph_FCurrent" localSheetId="66" hidden="1">'[5]19.14-15'!#REF!</definedName>
    <definedName name="__123Graph_FCurrent" localSheetId="38" hidden="1">'[5]19.14-15'!#REF!</definedName>
    <definedName name="__123Graph_FCurrent" hidden="1">'[3]19.14-15'!#REF!</definedName>
    <definedName name="__123Graph_FGrßfico1" localSheetId="0" hidden="1">'[4]19.14-15'!#REF!</definedName>
    <definedName name="__123Graph_FGrßfico1" localSheetId="4" hidden="1">'[4]19.14-15'!#REF!</definedName>
    <definedName name="__123Graph_FGrßfico1" localSheetId="7" hidden="1">'[1]19.14-15'!#REF!</definedName>
    <definedName name="__123Graph_FGrßfico1" localSheetId="15" hidden="1">'[2]19.14-15'!#REF!</definedName>
    <definedName name="__123Graph_FGrßfico1" localSheetId="20" hidden="1">'[2]19.14-15'!#REF!</definedName>
    <definedName name="__123Graph_FGrßfico1" localSheetId="29" hidden="1">'[2]19.14-15'!#REF!</definedName>
    <definedName name="__123Graph_FGrßfico1" localSheetId="45" hidden="1">'[5]19.14-15'!#REF!</definedName>
    <definedName name="__123Graph_FGrßfico1" localSheetId="50" hidden="1">'[5]19.14-15'!#REF!</definedName>
    <definedName name="__123Graph_FGrßfico1" localSheetId="56" hidden="1">'[5]19.14-15'!#REF!</definedName>
    <definedName name="__123Graph_FGrßfico1" localSheetId="61" hidden="1">'[5]19.14-15'!#REF!</definedName>
    <definedName name="__123Graph_FGrßfico1" localSheetId="66" hidden="1">'[5]19.14-15'!#REF!</definedName>
    <definedName name="__123Graph_FGrßfico1" localSheetId="38" hidden="1">'[5]19.14-15'!#REF!</definedName>
    <definedName name="__123Graph_FGrßfico1" hidden="1">'[3]19.14-15'!#REF!</definedName>
    <definedName name="__123Graph_X" localSheetId="0" hidden="1">[4]p122!#REF!</definedName>
    <definedName name="__123Graph_X" localSheetId="4" hidden="1">[4]p122!#REF!</definedName>
    <definedName name="__123Graph_X" localSheetId="7" hidden="1">[1]p122!#REF!</definedName>
    <definedName name="__123Graph_X" localSheetId="15" hidden="1">[2]p122!#REF!</definedName>
    <definedName name="__123Graph_X" localSheetId="24" hidden="1">'[7]19.14-15'!#REF!</definedName>
    <definedName name="__123Graph_X" localSheetId="20" hidden="1">[2]p122!#REF!</definedName>
    <definedName name="__123Graph_X" localSheetId="29" hidden="1">[2]p122!#REF!</definedName>
    <definedName name="__123Graph_X" localSheetId="45" hidden="1">[5]p122!#REF!</definedName>
    <definedName name="__123Graph_X" localSheetId="50" hidden="1">[5]p122!#REF!</definedName>
    <definedName name="__123Graph_X" localSheetId="56" hidden="1">[5]p122!#REF!</definedName>
    <definedName name="__123Graph_X" localSheetId="61" hidden="1">[5]p122!#REF!</definedName>
    <definedName name="__123Graph_X" localSheetId="66" hidden="1">[5]p122!#REF!</definedName>
    <definedName name="__123Graph_X" localSheetId="38" hidden="1">[5]p122!#REF!</definedName>
    <definedName name="__123Graph_X" hidden="1">[3]p122!#REF!</definedName>
    <definedName name="__123Graph_XCurrent" localSheetId="0" hidden="1">'[4]19.14-15'!#REF!</definedName>
    <definedName name="__123Graph_XCurrent" localSheetId="4" hidden="1">'[4]19.14-15'!#REF!</definedName>
    <definedName name="__123Graph_XCurrent" localSheetId="7" hidden="1">'[1]19.14-15'!#REF!</definedName>
    <definedName name="__123Graph_XCurrent" localSheetId="15" hidden="1">'[2]19.14-15'!#REF!</definedName>
    <definedName name="__123Graph_XCurrent" localSheetId="20" hidden="1">'[2]19.14-15'!#REF!</definedName>
    <definedName name="__123Graph_XCurrent" localSheetId="29" hidden="1">'[2]19.14-15'!#REF!</definedName>
    <definedName name="__123Graph_XCurrent" localSheetId="45" hidden="1">'[5]19.14-15'!#REF!</definedName>
    <definedName name="__123Graph_XCurrent" localSheetId="50" hidden="1">'[5]19.14-15'!#REF!</definedName>
    <definedName name="__123Graph_XCurrent" localSheetId="56" hidden="1">'[5]19.14-15'!#REF!</definedName>
    <definedName name="__123Graph_XCurrent" localSheetId="61" hidden="1">'[5]19.14-15'!#REF!</definedName>
    <definedName name="__123Graph_XCurrent" localSheetId="66" hidden="1">'[5]19.14-15'!#REF!</definedName>
    <definedName name="__123Graph_XCurrent" localSheetId="38" hidden="1">'[5]19.14-15'!#REF!</definedName>
    <definedName name="__123Graph_XCurrent" hidden="1">'[3]19.14-15'!#REF!</definedName>
    <definedName name="__123Graph_XGrßfico1" localSheetId="0" hidden="1">'[4]19.14-15'!#REF!</definedName>
    <definedName name="__123Graph_XGrßfico1" localSheetId="4" hidden="1">'[4]19.14-15'!#REF!</definedName>
    <definedName name="__123Graph_XGrßfico1" localSheetId="7" hidden="1">'[1]19.14-15'!#REF!</definedName>
    <definedName name="__123Graph_XGrßfico1" localSheetId="15" hidden="1">'[2]19.14-15'!#REF!</definedName>
    <definedName name="__123Graph_XGrßfico1" localSheetId="20" hidden="1">'[2]19.14-15'!#REF!</definedName>
    <definedName name="__123Graph_XGrßfico1" localSheetId="29" hidden="1">'[2]19.14-15'!#REF!</definedName>
    <definedName name="__123Graph_XGrßfico1" localSheetId="45" hidden="1">'[5]19.14-15'!#REF!</definedName>
    <definedName name="__123Graph_XGrßfico1" localSheetId="50" hidden="1">'[5]19.14-15'!#REF!</definedName>
    <definedName name="__123Graph_XGrßfico1" localSheetId="56" hidden="1">'[5]19.14-15'!#REF!</definedName>
    <definedName name="__123Graph_XGrßfico1" localSheetId="61" hidden="1">'[5]19.14-15'!#REF!</definedName>
    <definedName name="__123Graph_XGrßfico1" localSheetId="66" hidden="1">'[5]19.14-15'!#REF!</definedName>
    <definedName name="__123Graph_XGrßfico1" localSheetId="38" hidden="1">'[5]19.14-15'!#REF!</definedName>
    <definedName name="__123Graph_XGrßfico1" hidden="1">'[3]19.14-15'!#REF!</definedName>
    <definedName name="_p421" localSheetId="7">[8]CARNE1!$B$44</definedName>
    <definedName name="_p421" localSheetId="15">[9]CARNE1!$B$44</definedName>
    <definedName name="_p421" localSheetId="20">[9]CARNE1!$B$44</definedName>
    <definedName name="_p421" localSheetId="29">[9]CARNE1!$B$44</definedName>
    <definedName name="_p421">[10]CARNE1!$B$44</definedName>
    <definedName name="_p431" localSheetId="7" hidden="1">[8]CARNE7!$G$11:$G$93</definedName>
    <definedName name="_p431" localSheetId="15" hidden="1">[9]CARNE7!$G$11:$G$93</definedName>
    <definedName name="_p431" localSheetId="20" hidden="1">[9]CARNE7!$G$11:$G$93</definedName>
    <definedName name="_p431" localSheetId="29" hidden="1">[9]CARNE7!$G$11:$G$93</definedName>
    <definedName name="_p431" hidden="1">[10]CARNE7!$G$11:$G$93</definedName>
    <definedName name="_p7" localSheetId="0" hidden="1">'[11]19.14-15'!#REF!</definedName>
    <definedName name="_p7" localSheetId="4" hidden="1">'[11]19.14-15'!#REF!</definedName>
    <definedName name="_p7" localSheetId="15" hidden="1">'[11]19.14-15'!#REF!</definedName>
    <definedName name="_p7" localSheetId="20" hidden="1">'[11]19.14-15'!#REF!</definedName>
    <definedName name="_p7" localSheetId="29" hidden="1">'[11]19.14-15'!#REF!</definedName>
    <definedName name="_p7" localSheetId="45" hidden="1">'[11]19.14-15'!#REF!</definedName>
    <definedName name="_p7" localSheetId="50" hidden="1">'[11]19.14-15'!#REF!</definedName>
    <definedName name="_p7" localSheetId="56" hidden="1">'[11]19.14-15'!#REF!</definedName>
    <definedName name="_p7" localSheetId="61" hidden="1">'[11]19.14-15'!#REF!</definedName>
    <definedName name="_p7" localSheetId="66" hidden="1">'[11]19.14-15'!#REF!</definedName>
    <definedName name="_p7" localSheetId="38" hidden="1">'[11]19.14-15'!#REF!</definedName>
    <definedName name="_p7" localSheetId="72" hidden="1">'[12]19.14-15'!#REF!</definedName>
    <definedName name="_p7" hidden="1">'[11]19.14-15'!#REF!</definedName>
    <definedName name="_PEP1" localSheetId="7">'[13]19.11-12'!$B$51</definedName>
    <definedName name="_PEP1" localSheetId="15">'[14]19.11-12'!$B$51</definedName>
    <definedName name="_PEP1" localSheetId="20">'[14]19.11-12'!$B$51</definedName>
    <definedName name="_PEP1" localSheetId="29">'[14]19.11-12'!$B$51</definedName>
    <definedName name="_PEP1">'[15]19.11-12'!$B$51</definedName>
    <definedName name="_PEP2" localSheetId="7">[16]GANADE1!$B$75</definedName>
    <definedName name="_PEP2" localSheetId="15">[17]GANADE1!$B$75</definedName>
    <definedName name="_PEP2" localSheetId="20">[17]GANADE1!$B$75</definedName>
    <definedName name="_PEP2" localSheetId="29">[17]GANADE1!$B$75</definedName>
    <definedName name="_PEP2">[18]GANADE1!$B$75</definedName>
    <definedName name="_PEP3" localSheetId="7">'[13]19.11-12'!$B$53</definedName>
    <definedName name="_PEP3" localSheetId="15">'[14]19.11-12'!$B$53</definedName>
    <definedName name="_PEP3" localSheetId="20">'[14]19.11-12'!$B$53</definedName>
    <definedName name="_PEP3" localSheetId="29">'[14]19.11-12'!$B$53</definedName>
    <definedName name="_PEP3">'[15]19.11-12'!$B$53</definedName>
    <definedName name="_PEP4" localSheetId="7" hidden="1">'[13]19.14-15'!$B$34:$B$37</definedName>
    <definedName name="_PEP4" localSheetId="15" hidden="1">'[14]19.14-15'!$B$34:$B$37</definedName>
    <definedName name="_PEP4" localSheetId="20" hidden="1">'[14]19.14-15'!$B$34:$B$37</definedName>
    <definedName name="_PEP4" localSheetId="29" hidden="1">'[14]19.14-15'!$B$34:$B$37</definedName>
    <definedName name="_PEP4" hidden="1">'[15]19.14-15'!$B$34:$B$37</definedName>
    <definedName name="_PP1" localSheetId="7">[16]GANADE1!$B$77</definedName>
    <definedName name="_PP1" localSheetId="15">[17]GANADE1!$B$77</definedName>
    <definedName name="_PP1" localSheetId="20">[17]GANADE1!$B$77</definedName>
    <definedName name="_PP1" localSheetId="29">[17]GANADE1!$B$77</definedName>
    <definedName name="_PP1">[18]GANADE1!$B$77</definedName>
    <definedName name="_PP10" localSheetId="7" hidden="1">'[13]19.14-15'!$C$34:$C$37</definedName>
    <definedName name="_PP10" localSheetId="15" hidden="1">'[14]19.14-15'!$C$34:$C$37</definedName>
    <definedName name="_PP10" localSheetId="20" hidden="1">'[14]19.14-15'!$C$34:$C$37</definedName>
    <definedName name="_PP10" localSheetId="29" hidden="1">'[14]19.14-15'!$C$34:$C$37</definedName>
    <definedName name="_PP10" hidden="1">'[15]19.14-15'!$C$34:$C$37</definedName>
    <definedName name="_PP11" localSheetId="7" hidden="1">'[13]19.14-15'!$C$34:$C$37</definedName>
    <definedName name="_PP11" localSheetId="15" hidden="1">'[14]19.14-15'!$C$34:$C$37</definedName>
    <definedName name="_PP11" localSheetId="20" hidden="1">'[14]19.14-15'!$C$34:$C$37</definedName>
    <definedName name="_PP11" localSheetId="29" hidden="1">'[14]19.14-15'!$C$34:$C$37</definedName>
    <definedName name="_PP11" hidden="1">'[15]19.14-15'!$C$34:$C$37</definedName>
    <definedName name="_PP12" localSheetId="7" hidden="1">'[13]19.14-15'!$C$34:$C$37</definedName>
    <definedName name="_PP12" localSheetId="15" hidden="1">'[14]19.14-15'!$C$34:$C$37</definedName>
    <definedName name="_PP12" localSheetId="20" hidden="1">'[14]19.14-15'!$C$34:$C$37</definedName>
    <definedName name="_PP12" localSheetId="29" hidden="1">'[14]19.14-15'!$C$34:$C$37</definedName>
    <definedName name="_PP12" hidden="1">'[15]19.14-15'!$C$34:$C$37</definedName>
    <definedName name="_PP13" localSheetId="0" hidden="1">'[19]19.14-15'!#REF!</definedName>
    <definedName name="_PP13" localSheetId="4" hidden="1">'[19]19.14-15'!#REF!</definedName>
    <definedName name="_PP13" localSheetId="7" hidden="1">'[13]19.14-15'!#REF!</definedName>
    <definedName name="_PP13" localSheetId="15" hidden="1">'[14]19.14-15'!#REF!</definedName>
    <definedName name="_PP13" localSheetId="20" hidden="1">'[14]19.14-15'!#REF!</definedName>
    <definedName name="_PP13" localSheetId="29" hidden="1">'[14]19.14-15'!#REF!</definedName>
    <definedName name="_PP13" localSheetId="45" hidden="1">'[20]19.14-15'!#REF!</definedName>
    <definedName name="_PP13" localSheetId="50" hidden="1">'[20]19.14-15'!#REF!</definedName>
    <definedName name="_PP13" localSheetId="56" hidden="1">'[20]19.14-15'!#REF!</definedName>
    <definedName name="_PP13" localSheetId="61" hidden="1">'[20]19.14-15'!#REF!</definedName>
    <definedName name="_PP13" localSheetId="66" hidden="1">'[20]19.14-15'!#REF!</definedName>
    <definedName name="_PP13" localSheetId="38" hidden="1">'[20]19.14-15'!#REF!</definedName>
    <definedName name="_PP13" hidden="1">'[15]19.14-15'!#REF!</definedName>
    <definedName name="_PP14" localSheetId="0" hidden="1">'[19]19.14-15'!#REF!</definedName>
    <definedName name="_PP14" localSheetId="4" hidden="1">'[19]19.14-15'!#REF!</definedName>
    <definedName name="_PP14" localSheetId="7" hidden="1">'[13]19.14-15'!#REF!</definedName>
    <definedName name="_PP14" localSheetId="15" hidden="1">'[14]19.14-15'!#REF!</definedName>
    <definedName name="_PP14" localSheetId="20" hidden="1">'[14]19.14-15'!#REF!</definedName>
    <definedName name="_PP14" localSheetId="29" hidden="1">'[14]19.14-15'!#REF!</definedName>
    <definedName name="_PP14" localSheetId="45" hidden="1">'[20]19.14-15'!#REF!</definedName>
    <definedName name="_PP14" localSheetId="50" hidden="1">'[20]19.14-15'!#REF!</definedName>
    <definedName name="_PP14" localSheetId="56" hidden="1">'[20]19.14-15'!#REF!</definedName>
    <definedName name="_PP14" localSheetId="61" hidden="1">'[20]19.14-15'!#REF!</definedName>
    <definedName name="_PP14" localSheetId="66" hidden="1">'[20]19.14-15'!#REF!</definedName>
    <definedName name="_PP14" localSheetId="38" hidden="1">'[20]19.14-15'!#REF!</definedName>
    <definedName name="_PP14" hidden="1">'[15]19.14-15'!#REF!</definedName>
    <definedName name="_PP15" localSheetId="0" hidden="1">'[19]19.14-15'!#REF!</definedName>
    <definedName name="_PP15" localSheetId="4" hidden="1">'[19]19.14-15'!#REF!</definedName>
    <definedName name="_PP15" localSheetId="7" hidden="1">'[13]19.14-15'!#REF!</definedName>
    <definedName name="_PP15" localSheetId="15" hidden="1">'[14]19.14-15'!#REF!</definedName>
    <definedName name="_PP15" localSheetId="20" hidden="1">'[14]19.14-15'!#REF!</definedName>
    <definedName name="_PP15" localSheetId="29" hidden="1">'[14]19.14-15'!#REF!</definedName>
    <definedName name="_PP15" localSheetId="45" hidden="1">'[20]19.14-15'!#REF!</definedName>
    <definedName name="_PP15" localSheetId="50" hidden="1">'[20]19.14-15'!#REF!</definedName>
    <definedName name="_PP15" localSheetId="56" hidden="1">'[20]19.14-15'!#REF!</definedName>
    <definedName name="_PP15" localSheetId="61" hidden="1">'[20]19.14-15'!#REF!</definedName>
    <definedName name="_PP15" localSheetId="66" hidden="1">'[20]19.14-15'!#REF!</definedName>
    <definedName name="_PP15" localSheetId="38" hidden="1">'[20]19.14-15'!#REF!</definedName>
    <definedName name="_PP15" hidden="1">'[15]19.14-15'!#REF!</definedName>
    <definedName name="_PP16" localSheetId="7" hidden="1">'[13]19.14-15'!$D$34:$D$37</definedName>
    <definedName name="_PP16" localSheetId="15" hidden="1">'[14]19.14-15'!$D$34:$D$37</definedName>
    <definedName name="_PP16" localSheetId="20" hidden="1">'[14]19.14-15'!$D$34:$D$37</definedName>
    <definedName name="_PP16" localSheetId="29" hidden="1">'[14]19.14-15'!$D$34:$D$37</definedName>
    <definedName name="_PP16" hidden="1">'[15]19.14-15'!$D$34:$D$37</definedName>
    <definedName name="_PP17" localSheetId="7" hidden="1">'[13]19.14-15'!$D$34:$D$37</definedName>
    <definedName name="_PP17" localSheetId="15" hidden="1">'[14]19.14-15'!$D$34:$D$37</definedName>
    <definedName name="_PP17" localSheetId="20" hidden="1">'[14]19.14-15'!$D$34:$D$37</definedName>
    <definedName name="_PP17" localSheetId="29" hidden="1">'[14]19.14-15'!$D$34:$D$37</definedName>
    <definedName name="_PP17" hidden="1">'[15]19.14-15'!$D$34:$D$37</definedName>
    <definedName name="_pp18" localSheetId="7" hidden="1">'[13]19.14-15'!$D$34:$D$37</definedName>
    <definedName name="_pp18" localSheetId="15" hidden="1">'[14]19.14-15'!$D$34:$D$37</definedName>
    <definedName name="_pp18" localSheetId="20" hidden="1">'[14]19.14-15'!$D$34:$D$37</definedName>
    <definedName name="_pp18" localSheetId="29" hidden="1">'[14]19.14-15'!$D$34:$D$37</definedName>
    <definedName name="_pp18" hidden="1">'[15]19.14-15'!$D$34:$D$37</definedName>
    <definedName name="_pp19" localSheetId="0" hidden="1">'[19]19.14-15'!#REF!</definedName>
    <definedName name="_pp19" localSheetId="4" hidden="1">'[19]19.14-15'!#REF!</definedName>
    <definedName name="_pp19" localSheetId="7" hidden="1">'[13]19.14-15'!#REF!</definedName>
    <definedName name="_pp19" localSheetId="15" hidden="1">'[14]19.14-15'!#REF!</definedName>
    <definedName name="_pp19" localSheetId="20" hidden="1">'[14]19.14-15'!#REF!</definedName>
    <definedName name="_pp19" localSheetId="29" hidden="1">'[14]19.14-15'!#REF!</definedName>
    <definedName name="_pp19" localSheetId="45" hidden="1">'[20]19.14-15'!#REF!</definedName>
    <definedName name="_pp19" localSheetId="50" hidden="1">'[20]19.14-15'!#REF!</definedName>
    <definedName name="_pp19" localSheetId="56" hidden="1">'[20]19.14-15'!#REF!</definedName>
    <definedName name="_pp19" localSheetId="61" hidden="1">'[20]19.14-15'!#REF!</definedName>
    <definedName name="_pp19" localSheetId="66" hidden="1">'[20]19.14-15'!#REF!</definedName>
    <definedName name="_pp19" localSheetId="38" hidden="1">'[20]19.14-15'!#REF!</definedName>
    <definedName name="_pp19" hidden="1">'[15]19.14-15'!#REF!</definedName>
    <definedName name="_PP2" localSheetId="0">'[19]19.22'!#REF!</definedName>
    <definedName name="_PP2" localSheetId="4">'[19]19.22'!#REF!</definedName>
    <definedName name="_PP2" localSheetId="7">'[13]19.22'!#REF!</definedName>
    <definedName name="_PP2" localSheetId="15">'[14]19.22'!#REF!</definedName>
    <definedName name="_PP2" localSheetId="20">'[14]19.22'!#REF!</definedName>
    <definedName name="_PP2" localSheetId="29">'[14]19.22'!#REF!</definedName>
    <definedName name="_PP2" localSheetId="45">'[20]19.22'!#REF!</definedName>
    <definedName name="_PP2" localSheetId="50">'[20]19.22'!#REF!</definedName>
    <definedName name="_PP2" localSheetId="56">'[20]19.22'!#REF!</definedName>
    <definedName name="_PP2" localSheetId="61">'[20]19.22'!#REF!</definedName>
    <definedName name="_PP2" localSheetId="66">'[20]19.22'!#REF!</definedName>
    <definedName name="_PP2" localSheetId="38">'[20]19.22'!#REF!</definedName>
    <definedName name="_PP2">'[15]19.22'!#REF!</definedName>
    <definedName name="_PP20" localSheetId="0" hidden="1">'[19]19.14-15'!#REF!</definedName>
    <definedName name="_PP20" localSheetId="4" hidden="1">'[19]19.14-15'!#REF!</definedName>
    <definedName name="_PP20" localSheetId="7" hidden="1">'[13]19.14-15'!#REF!</definedName>
    <definedName name="_PP20" localSheetId="15" hidden="1">'[14]19.14-15'!#REF!</definedName>
    <definedName name="_PP20" localSheetId="20" hidden="1">'[14]19.14-15'!#REF!</definedName>
    <definedName name="_PP20" localSheetId="29" hidden="1">'[14]19.14-15'!#REF!</definedName>
    <definedName name="_PP20" localSheetId="45" hidden="1">'[20]19.14-15'!#REF!</definedName>
    <definedName name="_PP20" localSheetId="50" hidden="1">'[20]19.14-15'!#REF!</definedName>
    <definedName name="_PP20" localSheetId="56" hidden="1">'[20]19.14-15'!#REF!</definedName>
    <definedName name="_PP20" localSheetId="61" hidden="1">'[20]19.14-15'!#REF!</definedName>
    <definedName name="_PP20" localSheetId="66" hidden="1">'[20]19.14-15'!#REF!</definedName>
    <definedName name="_PP20" localSheetId="38" hidden="1">'[20]19.14-15'!#REF!</definedName>
    <definedName name="_PP20" hidden="1">'[15]19.14-15'!#REF!</definedName>
    <definedName name="_PP21" localSheetId="0" hidden="1">'[19]19.14-15'!#REF!</definedName>
    <definedName name="_PP21" localSheetId="4" hidden="1">'[19]19.14-15'!#REF!</definedName>
    <definedName name="_PP21" localSheetId="7" hidden="1">'[13]19.14-15'!#REF!</definedName>
    <definedName name="_PP21" localSheetId="15" hidden="1">'[14]19.14-15'!#REF!</definedName>
    <definedName name="_PP21" localSheetId="20" hidden="1">'[14]19.14-15'!#REF!</definedName>
    <definedName name="_PP21" localSheetId="29" hidden="1">'[14]19.14-15'!#REF!</definedName>
    <definedName name="_PP21" localSheetId="45" hidden="1">'[20]19.14-15'!#REF!</definedName>
    <definedName name="_PP21" localSheetId="50" hidden="1">'[20]19.14-15'!#REF!</definedName>
    <definedName name="_PP21" localSheetId="56" hidden="1">'[20]19.14-15'!#REF!</definedName>
    <definedName name="_PP21" localSheetId="61" hidden="1">'[20]19.14-15'!#REF!</definedName>
    <definedName name="_PP21" localSheetId="66" hidden="1">'[20]19.14-15'!#REF!</definedName>
    <definedName name="_PP21" localSheetId="38" hidden="1">'[20]19.14-15'!#REF!</definedName>
    <definedName name="_PP21" hidden="1">'[15]19.14-15'!#REF!</definedName>
    <definedName name="_PP22" localSheetId="0" hidden="1">'[19]19.14-15'!#REF!</definedName>
    <definedName name="_PP22" localSheetId="4" hidden="1">'[19]19.14-15'!#REF!</definedName>
    <definedName name="_PP22" localSheetId="7" hidden="1">'[13]19.14-15'!#REF!</definedName>
    <definedName name="_PP22" localSheetId="15" hidden="1">'[14]19.14-15'!#REF!</definedName>
    <definedName name="_PP22" localSheetId="20" hidden="1">'[14]19.14-15'!#REF!</definedName>
    <definedName name="_PP22" localSheetId="29" hidden="1">'[14]19.14-15'!#REF!</definedName>
    <definedName name="_PP22" localSheetId="45" hidden="1">'[20]19.14-15'!#REF!</definedName>
    <definedName name="_PP22" localSheetId="50" hidden="1">'[20]19.14-15'!#REF!</definedName>
    <definedName name="_PP22" localSheetId="56" hidden="1">'[20]19.14-15'!#REF!</definedName>
    <definedName name="_PP22" localSheetId="61" hidden="1">'[20]19.14-15'!#REF!</definedName>
    <definedName name="_PP22" localSheetId="66" hidden="1">'[20]19.14-15'!#REF!</definedName>
    <definedName name="_PP22" localSheetId="38" hidden="1">'[20]19.14-15'!#REF!</definedName>
    <definedName name="_PP22" hidden="1">'[15]19.14-15'!#REF!</definedName>
    <definedName name="_pp23" localSheetId="0" hidden="1">'[19]19.14-15'!#REF!</definedName>
    <definedName name="_pp23" localSheetId="4" hidden="1">'[19]19.14-15'!#REF!</definedName>
    <definedName name="_pp23" localSheetId="7" hidden="1">'[13]19.14-15'!#REF!</definedName>
    <definedName name="_pp23" localSheetId="15" hidden="1">'[14]19.14-15'!#REF!</definedName>
    <definedName name="_pp23" localSheetId="20" hidden="1">'[14]19.14-15'!#REF!</definedName>
    <definedName name="_pp23" localSheetId="29" hidden="1">'[14]19.14-15'!#REF!</definedName>
    <definedName name="_pp23" localSheetId="45" hidden="1">'[20]19.14-15'!#REF!</definedName>
    <definedName name="_pp23" localSheetId="50" hidden="1">'[20]19.14-15'!#REF!</definedName>
    <definedName name="_pp23" localSheetId="56" hidden="1">'[20]19.14-15'!#REF!</definedName>
    <definedName name="_pp23" localSheetId="61" hidden="1">'[20]19.14-15'!#REF!</definedName>
    <definedName name="_pp23" localSheetId="66" hidden="1">'[20]19.14-15'!#REF!</definedName>
    <definedName name="_pp23" localSheetId="38" hidden="1">'[20]19.14-15'!#REF!</definedName>
    <definedName name="_pp23" hidden="1">'[15]19.14-15'!#REF!</definedName>
    <definedName name="_pp24" localSheetId="0" hidden="1">'[19]19.14-15'!#REF!</definedName>
    <definedName name="_pp24" localSheetId="4" hidden="1">'[19]19.14-15'!#REF!</definedName>
    <definedName name="_pp24" localSheetId="7" hidden="1">'[13]19.14-15'!#REF!</definedName>
    <definedName name="_pp24" localSheetId="15" hidden="1">'[14]19.14-15'!#REF!</definedName>
    <definedName name="_pp24" localSheetId="20" hidden="1">'[14]19.14-15'!#REF!</definedName>
    <definedName name="_pp24" localSheetId="29" hidden="1">'[14]19.14-15'!#REF!</definedName>
    <definedName name="_pp24" localSheetId="45" hidden="1">'[20]19.14-15'!#REF!</definedName>
    <definedName name="_pp24" localSheetId="50" hidden="1">'[20]19.14-15'!#REF!</definedName>
    <definedName name="_pp24" localSheetId="56" hidden="1">'[20]19.14-15'!#REF!</definedName>
    <definedName name="_pp24" localSheetId="61" hidden="1">'[20]19.14-15'!#REF!</definedName>
    <definedName name="_pp24" localSheetId="66" hidden="1">'[20]19.14-15'!#REF!</definedName>
    <definedName name="_pp24" localSheetId="38" hidden="1">'[20]19.14-15'!#REF!</definedName>
    <definedName name="_pp24" hidden="1">'[15]19.14-15'!#REF!</definedName>
    <definedName name="_pp25" localSheetId="0" hidden="1">'[19]19.14-15'!#REF!</definedName>
    <definedName name="_pp25" localSheetId="4" hidden="1">'[19]19.14-15'!#REF!</definedName>
    <definedName name="_pp25" localSheetId="7" hidden="1">'[13]19.14-15'!#REF!</definedName>
    <definedName name="_pp25" localSheetId="15" hidden="1">'[14]19.14-15'!#REF!</definedName>
    <definedName name="_pp25" localSheetId="20" hidden="1">'[14]19.14-15'!#REF!</definedName>
    <definedName name="_pp25" localSheetId="29" hidden="1">'[14]19.14-15'!#REF!</definedName>
    <definedName name="_pp25" localSheetId="45" hidden="1">'[20]19.14-15'!#REF!</definedName>
    <definedName name="_pp25" localSheetId="50" hidden="1">'[20]19.14-15'!#REF!</definedName>
    <definedName name="_pp25" localSheetId="56" hidden="1">'[20]19.14-15'!#REF!</definedName>
    <definedName name="_pp25" localSheetId="61" hidden="1">'[20]19.14-15'!#REF!</definedName>
    <definedName name="_pp25" localSheetId="66" hidden="1">'[20]19.14-15'!#REF!</definedName>
    <definedName name="_pp25" localSheetId="38" hidden="1">'[20]19.14-15'!#REF!</definedName>
    <definedName name="_pp25" hidden="1">'[15]19.14-15'!#REF!</definedName>
    <definedName name="_pp26" localSheetId="0" hidden="1">'[19]19.14-15'!#REF!</definedName>
    <definedName name="_pp26" localSheetId="4" hidden="1">'[19]19.14-15'!#REF!</definedName>
    <definedName name="_pp26" localSheetId="7" hidden="1">'[13]19.14-15'!#REF!</definedName>
    <definedName name="_pp26" localSheetId="15" hidden="1">'[14]19.14-15'!#REF!</definedName>
    <definedName name="_pp26" localSheetId="20" hidden="1">'[14]19.14-15'!#REF!</definedName>
    <definedName name="_pp26" localSheetId="29" hidden="1">'[14]19.14-15'!#REF!</definedName>
    <definedName name="_pp26" localSheetId="45" hidden="1">'[20]19.14-15'!#REF!</definedName>
    <definedName name="_pp26" localSheetId="50" hidden="1">'[20]19.14-15'!#REF!</definedName>
    <definedName name="_pp26" localSheetId="56" hidden="1">'[20]19.14-15'!#REF!</definedName>
    <definedName name="_pp26" localSheetId="61" hidden="1">'[20]19.14-15'!#REF!</definedName>
    <definedName name="_pp26" localSheetId="66" hidden="1">'[20]19.14-15'!#REF!</definedName>
    <definedName name="_pp26" localSheetId="38" hidden="1">'[20]19.14-15'!#REF!</definedName>
    <definedName name="_pp26" hidden="1">'[15]19.14-15'!#REF!</definedName>
    <definedName name="_pp27" localSheetId="0" hidden="1">'[19]19.14-15'!#REF!</definedName>
    <definedName name="_pp27" localSheetId="4" hidden="1">'[19]19.14-15'!#REF!</definedName>
    <definedName name="_pp27" localSheetId="7" hidden="1">'[13]19.14-15'!#REF!</definedName>
    <definedName name="_pp27" localSheetId="15" hidden="1">'[14]19.14-15'!#REF!</definedName>
    <definedName name="_pp27" localSheetId="20" hidden="1">'[14]19.14-15'!#REF!</definedName>
    <definedName name="_pp27" localSheetId="29" hidden="1">'[14]19.14-15'!#REF!</definedName>
    <definedName name="_pp27" localSheetId="45" hidden="1">'[20]19.14-15'!#REF!</definedName>
    <definedName name="_pp27" localSheetId="50" hidden="1">'[20]19.14-15'!#REF!</definedName>
    <definedName name="_pp27" localSheetId="56" hidden="1">'[20]19.14-15'!#REF!</definedName>
    <definedName name="_pp27" localSheetId="61" hidden="1">'[20]19.14-15'!#REF!</definedName>
    <definedName name="_pp27" localSheetId="66" hidden="1">'[20]19.14-15'!#REF!</definedName>
    <definedName name="_pp27" localSheetId="38" hidden="1">'[20]19.14-15'!#REF!</definedName>
    <definedName name="_pp27" hidden="1">'[15]19.14-15'!#REF!</definedName>
    <definedName name="_PP3" localSheetId="7">[16]GANADE1!$B$79</definedName>
    <definedName name="_PP3" localSheetId="15">[17]GANADE1!$B$79</definedName>
    <definedName name="_PP3" localSheetId="20">[17]GANADE1!$B$79</definedName>
    <definedName name="_PP3" localSheetId="29">[17]GANADE1!$B$79</definedName>
    <definedName name="_PP3">[18]GANADE1!$B$79</definedName>
    <definedName name="_PP4" localSheetId="7">'[13]19.11-12'!$B$51</definedName>
    <definedName name="_PP4" localSheetId="15">'[14]19.11-12'!$B$51</definedName>
    <definedName name="_PP4" localSheetId="20">'[14]19.11-12'!$B$51</definedName>
    <definedName name="_PP4" localSheetId="29">'[14]19.11-12'!$B$51</definedName>
    <definedName name="_PP4">'[15]19.11-12'!$B$51</definedName>
    <definedName name="_PP5" localSheetId="7" hidden="1">'[13]19.14-15'!$B$34:$B$37</definedName>
    <definedName name="_PP5" localSheetId="15" hidden="1">'[14]19.14-15'!$B$34:$B$37</definedName>
    <definedName name="_PP5" localSheetId="20" hidden="1">'[14]19.14-15'!$B$34:$B$37</definedName>
    <definedName name="_PP5" localSheetId="29" hidden="1">'[14]19.14-15'!$B$34:$B$37</definedName>
    <definedName name="_PP5" hidden="1">'[15]19.14-15'!$B$34:$B$37</definedName>
    <definedName name="_PP6" localSheetId="7" hidden="1">'[13]19.14-15'!$B$34:$B$37</definedName>
    <definedName name="_PP6" localSheetId="15" hidden="1">'[14]19.14-15'!$B$34:$B$37</definedName>
    <definedName name="_PP6" localSheetId="20" hidden="1">'[14]19.14-15'!$B$34:$B$37</definedName>
    <definedName name="_PP6" localSheetId="29" hidden="1">'[14]19.14-15'!$B$34:$B$37</definedName>
    <definedName name="_PP6" hidden="1">'[15]19.14-15'!$B$34:$B$37</definedName>
    <definedName name="_PP7" localSheetId="0" hidden="1">'[19]19.14-15'!#REF!</definedName>
    <definedName name="_PP7" localSheetId="4" hidden="1">'[19]19.14-15'!#REF!</definedName>
    <definedName name="_PP7" localSheetId="7" hidden="1">'[13]19.14-15'!#REF!</definedName>
    <definedName name="_PP7" localSheetId="15" hidden="1">'[14]19.14-15'!#REF!</definedName>
    <definedName name="_PP7" localSheetId="20" hidden="1">'[14]19.14-15'!#REF!</definedName>
    <definedName name="_PP7" localSheetId="29" hidden="1">'[14]19.14-15'!#REF!</definedName>
    <definedName name="_PP7" localSheetId="45" hidden="1">'[20]19.14-15'!#REF!</definedName>
    <definedName name="_PP7" localSheetId="50" hidden="1">'[20]19.14-15'!#REF!</definedName>
    <definedName name="_PP7" localSheetId="56" hidden="1">'[20]19.14-15'!#REF!</definedName>
    <definedName name="_PP7" localSheetId="61" hidden="1">'[20]19.14-15'!#REF!</definedName>
    <definedName name="_PP7" localSheetId="66" hidden="1">'[20]19.14-15'!#REF!</definedName>
    <definedName name="_PP7" localSheetId="38" hidden="1">'[20]19.14-15'!#REF!</definedName>
    <definedName name="_PP7" hidden="1">'[15]19.14-15'!#REF!</definedName>
    <definedName name="_PP8" localSheetId="0" hidden="1">'[19]19.14-15'!#REF!</definedName>
    <definedName name="_PP8" localSheetId="4" hidden="1">'[19]19.14-15'!#REF!</definedName>
    <definedName name="_PP8" localSheetId="7" hidden="1">'[13]19.14-15'!#REF!</definedName>
    <definedName name="_PP8" localSheetId="15" hidden="1">'[14]19.14-15'!#REF!</definedName>
    <definedName name="_PP8" localSheetId="20" hidden="1">'[14]19.14-15'!#REF!</definedName>
    <definedName name="_PP8" localSheetId="29" hidden="1">'[14]19.14-15'!#REF!</definedName>
    <definedName name="_PP8" localSheetId="45" hidden="1">'[20]19.14-15'!#REF!</definedName>
    <definedName name="_PP8" localSheetId="50" hidden="1">'[20]19.14-15'!#REF!</definedName>
    <definedName name="_PP8" localSheetId="56" hidden="1">'[20]19.14-15'!#REF!</definedName>
    <definedName name="_PP8" localSheetId="61" hidden="1">'[20]19.14-15'!#REF!</definedName>
    <definedName name="_PP8" localSheetId="66" hidden="1">'[20]19.14-15'!#REF!</definedName>
    <definedName name="_PP8" localSheetId="38" hidden="1">'[20]19.14-15'!#REF!</definedName>
    <definedName name="_PP8" hidden="1">'[15]19.14-15'!#REF!</definedName>
    <definedName name="_PP9" localSheetId="0" hidden="1">'[19]19.14-15'!#REF!</definedName>
    <definedName name="_PP9" localSheetId="4" hidden="1">'[19]19.14-15'!#REF!</definedName>
    <definedName name="_PP9" localSheetId="7" hidden="1">'[13]19.14-15'!#REF!</definedName>
    <definedName name="_PP9" localSheetId="15" hidden="1">'[14]19.14-15'!#REF!</definedName>
    <definedName name="_PP9" localSheetId="20" hidden="1">'[14]19.14-15'!#REF!</definedName>
    <definedName name="_PP9" localSheetId="29" hidden="1">'[14]19.14-15'!#REF!</definedName>
    <definedName name="_PP9" localSheetId="45" hidden="1">'[20]19.14-15'!#REF!</definedName>
    <definedName name="_PP9" localSheetId="50" hidden="1">'[20]19.14-15'!#REF!</definedName>
    <definedName name="_PP9" localSheetId="56" hidden="1">'[20]19.14-15'!#REF!</definedName>
    <definedName name="_PP9" localSheetId="61" hidden="1">'[20]19.14-15'!#REF!</definedName>
    <definedName name="_PP9" localSheetId="66" hidden="1">'[20]19.14-15'!#REF!</definedName>
    <definedName name="_PP9" localSheetId="38" hidden="1">'[20]19.14-15'!#REF!</definedName>
    <definedName name="_PP9" hidden="1">'[15]19.14-15'!#REF!</definedName>
    <definedName name="A_impresión_IM" localSheetId="0">#REF!</definedName>
    <definedName name="A_impresión_IM" localSheetId="4">#REF!</definedName>
    <definedName name="A_impresión_IM" localSheetId="7">#REF!</definedName>
    <definedName name="A_impresión_IM" localSheetId="23">#REF!</definedName>
    <definedName name="A_impresión_IM" localSheetId="45">#REF!</definedName>
    <definedName name="A_impresión_IM" localSheetId="50">#REF!</definedName>
    <definedName name="A_impresión_IM" localSheetId="56">#REF!</definedName>
    <definedName name="A_impresión_IM" localSheetId="61">#REF!</definedName>
    <definedName name="A_impresión_IM" localSheetId="66">#REF!</definedName>
    <definedName name="A_impresión_IM" localSheetId="38">#REF!</definedName>
    <definedName name="A_impresión_IM">#REF!</definedName>
    <definedName name="alk" localSheetId="7">'[21]19.11-12'!$B$53</definedName>
    <definedName name="alk" localSheetId="15">'[22]19.11-12'!$B$53</definedName>
    <definedName name="alk" localSheetId="20">'[22]19.11-12'!$B$53</definedName>
    <definedName name="alk" localSheetId="29">'[22]19.11-12'!$B$53</definedName>
    <definedName name="alk">'[23]19.11-12'!$B$53</definedName>
    <definedName name="_xlnm.Print_Area" localSheetId="0">'6.1.1'!$A$1:$I$62</definedName>
    <definedName name="_xlnm.Print_Area" localSheetId="1">'6.1.2'!$A$1:$G$58</definedName>
    <definedName name="_xlnm.Print_Area" localSheetId="2">'6.1.3'!$A$1:$G$57</definedName>
    <definedName name="_xlnm.Print_Area" localSheetId="4">'6.1.5'!$A$1:$F$58</definedName>
    <definedName name="_xlnm.Print_Area" localSheetId="5">'6.1.6'!$A$1:$N$28</definedName>
    <definedName name="_xlnm.Print_Area" localSheetId="6">'6.1.7'!$A$1:$F$81</definedName>
    <definedName name="_xlnm.Print_Area" localSheetId="7">'6.2.1'!$A$1:$H$60</definedName>
    <definedName name="_xlnm.Print_Area" localSheetId="8">'6.2.2'!$A$1:$G$84</definedName>
    <definedName name="_xlnm.Print_Area" localSheetId="9">'6.2.3'!$A$1:$K$104</definedName>
    <definedName name="_xlnm.Print_Area" localSheetId="10">'6.3.1'!$B$1:$F$55</definedName>
    <definedName name="_xlnm.Print_Area" localSheetId="11">'6.3.2'!$A$1:$F$27</definedName>
    <definedName name="_xlnm.Print_Area" localSheetId="12">'6.3.3'!$A$1:$D$25</definedName>
    <definedName name="_xlnm.Print_Area" localSheetId="13">'6.3.4'!$A$1:$D$25</definedName>
    <definedName name="_xlnm.Print_Area" localSheetId="14">'6.3.5'!$A$1:$C$37</definedName>
    <definedName name="_xlnm.Print_Area" localSheetId="15">'6.4.1'!$A$1:$G$66</definedName>
    <definedName name="_xlnm.Print_Area" localSheetId="24">'6.4.10'!$A$1:$G$51</definedName>
    <definedName name="_xlnm.Print_Area" localSheetId="16">'6.4.2'!$A$1:$H$48</definedName>
    <definedName name="_xlnm.Print_Area" localSheetId="17">'6.4.3'!$A$1:$B$15</definedName>
    <definedName name="_xlnm.Print_Area" localSheetId="18">'6.4.4'!$A$1:$C$17</definedName>
    <definedName name="_xlnm.Print_Area" localSheetId="19">'6.4.5'!$A$1:$E$27</definedName>
    <definedName name="_xlnm.Print_Area" localSheetId="20">'6.4.6'!$A$1:$D$61</definedName>
    <definedName name="_xlnm.Print_Area" localSheetId="21">'6.4.7'!$A$1:$L$40</definedName>
    <definedName name="_xlnm.Print_Area" localSheetId="22">'6.4.8'!$A$1:$C$30</definedName>
    <definedName name="_xlnm.Print_Area" localSheetId="23">'6.4.9'!$A$1:$J$29</definedName>
    <definedName name="_xlnm.Print_Area" localSheetId="25">'6.5.1'!$A$1:$E$84</definedName>
    <definedName name="_xlnm.Print_Area" localSheetId="26">'6.5.2'!$A$1:$F$15</definedName>
    <definedName name="_xlnm.Print_Area" localSheetId="27">'6.5.3'!$A$1:$G$70</definedName>
    <definedName name="_xlnm.Print_Area" localSheetId="28">'6.5.4'!$A$1:$E$84</definedName>
    <definedName name="_xlnm.Print_Area" localSheetId="29">'6.5.5'!$A$1:$C$18</definedName>
    <definedName name="_xlnm.Print_Area" localSheetId="30">'6.5.6'!$A$1:$D$42</definedName>
    <definedName name="_xlnm.Print_Area" localSheetId="31">'6.5.7'!$A$1:$E$43</definedName>
    <definedName name="_xlnm.Print_Area" localSheetId="32">'6.6.1'!$A$1:$H$84</definedName>
    <definedName name="_xlnm.Print_Area" localSheetId="41">'6.6.10'!$A$1:$K$98</definedName>
    <definedName name="_xlnm.Print_Area" localSheetId="42">'6.6.11'!$A$1:$K$98</definedName>
    <definedName name="_xlnm.Print_Area" localSheetId="43">'6.6.12'!$A$1:$J$88</definedName>
    <definedName name="_xlnm.Print_Area" localSheetId="44">'6.6.13'!$A$1:$K$86</definedName>
    <definedName name="_xlnm.Print_Area" localSheetId="45">'6.6.14'!$A$1:$K$65</definedName>
    <definedName name="_xlnm.Print_Area" localSheetId="46">'6.6.15'!$A$1:$F$97</definedName>
    <definedName name="_xlnm.Print_Area" localSheetId="47">'6.6.16'!$A$1:$F$98</definedName>
    <definedName name="_xlnm.Print_Area" localSheetId="48">'6.6.17'!$A$1:$F$100</definedName>
    <definedName name="_xlnm.Print_Area" localSheetId="49">'6.6.18'!$A$1:$F$98</definedName>
    <definedName name="_xlnm.Print_Area" localSheetId="50">'6.6.19'!$A$1:$F$56</definedName>
    <definedName name="_xlnm.Print_Area" localSheetId="33">'6.6.2'!$A$1:$I$85</definedName>
    <definedName name="_xlnm.Print_Area" localSheetId="51">'6.6.20'!$A$1:$N$97</definedName>
    <definedName name="_xlnm.Print_Area" localSheetId="52">'6.6.21'!$A$1:$O$94</definedName>
    <definedName name="_xlnm.Print_Area" localSheetId="53">'6.6.22'!$A$1:$O$97</definedName>
    <definedName name="_xlnm.Print_Area" localSheetId="54">'6.6.23'!$A$1:$O$89</definedName>
    <definedName name="_xlnm.Print_Area" localSheetId="55">'6.6.24'!$A$1:$O$98</definedName>
    <definedName name="_xlnm.Print_Area" localSheetId="56">'6.6.25'!$A$1:$O$58</definedName>
    <definedName name="_xlnm.Print_Area" localSheetId="57">'6.6.26'!$A$1:$E$62</definedName>
    <definedName name="_xlnm.Print_Area" localSheetId="58">'6.6.27'!$A$1:$E$67</definedName>
    <definedName name="_xlnm.Print_Area" localSheetId="59">'6.6.28'!$A$1:$E$57</definedName>
    <definedName name="_xlnm.Print_Area" localSheetId="60">'6.6.29'!$A$1:$E$62</definedName>
    <definedName name="_xlnm.Print_Area" localSheetId="34">'6.6.3'!$A$1:$H$97</definedName>
    <definedName name="_xlnm.Print_Area" localSheetId="61">'6.6.30'!$A$1:$E$36</definedName>
    <definedName name="_xlnm.Print_Area" localSheetId="62">'6.6.31'!$A$1:$E$98</definedName>
    <definedName name="_xlnm.Print_Area" localSheetId="63">'6.6.32'!$A$1:$E$107</definedName>
    <definedName name="_xlnm.Print_Area" localSheetId="64">'6.6.33'!$A$1:$E$98</definedName>
    <definedName name="_xlnm.Print_Area" localSheetId="65">'6.6.34'!$A$1:$E$97</definedName>
    <definedName name="_xlnm.Print_Area" localSheetId="66">'6.6.35'!$A$1:$E$80</definedName>
    <definedName name="_xlnm.Print_Area" localSheetId="35">'6.6.4'!$A$1:$H$97</definedName>
    <definedName name="_xlnm.Print_Area" localSheetId="36">'6.6.5'!$A$1:$H$85</definedName>
    <definedName name="_xlnm.Print_Area" localSheetId="37">'6.6.6'!$A$1:$H$88</definedName>
    <definedName name="_xlnm.Print_Area" localSheetId="38">'6.6.7'!$A$1:$H$65</definedName>
    <definedName name="_xlnm.Print_Area" localSheetId="39">'6.6.8'!$A$1:$K$86</definedName>
    <definedName name="_xlnm.Print_Area" localSheetId="40">'6.6.9'!$A$1:$K$86</definedName>
    <definedName name="_xlnm.Print_Area" localSheetId="67">'6.7.1.1'!$A$1:$E$23</definedName>
    <definedName name="_xlnm.Print_Area" localSheetId="68">'6.7.1.2'!$A$1:$F$112</definedName>
    <definedName name="_xlnm.Print_Area" localSheetId="69">'6.7.1.3'!$A$1:$J$90</definedName>
    <definedName name="_xlnm.Print_Area" localSheetId="70">'6.7.1.4'!$A$1:$J$41</definedName>
    <definedName name="_xlnm.Print_Area" localSheetId="71">'6.7.1.5'!$A$1:$E$59</definedName>
    <definedName name="_xlnm.Print_Area" localSheetId="72">'6.7.1.6'!$A$1:$G$115</definedName>
    <definedName name="_xlnm.Print_Area" localSheetId="75">'6.7.2.3'!$A$1:$F$55</definedName>
    <definedName name="_xlnm.Print_Area" localSheetId="76">'6.7.2.4'!$A$1:$H$67</definedName>
    <definedName name="_xlnm.Print_Area" localSheetId="77">'6.7.2.5'!$A$1:$J$51</definedName>
    <definedName name="_xlnm.Print_Area" localSheetId="78">'6.7.2.6'!$A$1:$H$29</definedName>
    <definedName name="_xlnm.Print_Area" localSheetId="79">'6.7.3.1'!$A$1:$P$23</definedName>
    <definedName name="_xlnm.Print_Area" localSheetId="80">'6.7.4.1'!$A$1:$J$114</definedName>
    <definedName name="_xlnm.Print_Area" localSheetId="82">'6.7.4.3'!$A$1:$K$31</definedName>
    <definedName name="_xlnm.Print_Area" localSheetId="83">'6.7.4.4'!$A$1:$I$107</definedName>
    <definedName name="_xlnm.Print_Area" localSheetId="84">'6.7.4.5'!$A$1:$I$97</definedName>
    <definedName name="_xlnm.Print_Area" localSheetId="85">'6.7.5.1'!$A$1:$J$55</definedName>
    <definedName name="_xlnm.Print_Area" localSheetId="86">'6.7.5.2'!$A$1:$I$42</definedName>
    <definedName name="_xlnm.Print_Area" localSheetId="87">'6.7.5.3'!$A$1:$K$62</definedName>
    <definedName name="_xlnm.Print_Area" localSheetId="88">'6.7.5.4'!$A$1:$E$46</definedName>
    <definedName name="_xlnm.Print_Area" localSheetId="89">'6.7.5.5'!$A$1:$E$46</definedName>
    <definedName name="_xlnm.Print_Area" localSheetId="90">'6.7.6.1'!$A$1:$D$67</definedName>
    <definedName name="_xlnm.Print_Area" localSheetId="91">'6.8.1'!$A$1:$D$48</definedName>
    <definedName name="_xlnm.Print_Area" localSheetId="101">'6.8.10'!$A$1:$F$25</definedName>
    <definedName name="_xlnm.Print_Area" localSheetId="92">'6.8.2'!$A$1:$R$57</definedName>
    <definedName name="_xlnm.Print_Area" localSheetId="94">'6.8.3'!$A$1:$E$54</definedName>
    <definedName name="_xlnm.Print_Area" localSheetId="95">'6.8.4'!$A$1:$O$33</definedName>
    <definedName name="_xlnm.Print_Area" localSheetId="96">'6.8.5'!$A$1:$L$31</definedName>
    <definedName name="_xlnm.Print_Area" localSheetId="97">'6.8.6'!$A$1:$K$48</definedName>
    <definedName name="_xlnm.Print_Area" localSheetId="99">'6.8.8'!$A$1:$G$30</definedName>
    <definedName name="_xlnm.Print_Area" localSheetId="100">'6.8.9'!$A$1:$P$37</definedName>
    <definedName name="_xlnm.Print_Area" localSheetId="102">'6.9.1'!$A$1:$E$18</definedName>
    <definedName name="_xlnm.Print_Area" localSheetId="103">'6.9.2'!$A$1:$E$28</definedName>
    <definedName name="_xlnm.Print_Area" localSheetId="104">'6.9.3'!$A$1:$G$34</definedName>
    <definedName name="_xlnm.Print_Area" localSheetId="93">'GR 6.8.2'!$A$1:$Q$44</definedName>
    <definedName name="balan.xls" hidden="1">'[24]7.24'!$D$6:$D$27</definedName>
    <definedName name="_xlnm.Database" localSheetId="0">#REF!</definedName>
    <definedName name="_xlnm.Database" localSheetId="4">#REF!</definedName>
    <definedName name="_xlnm.Database" localSheetId="45">#REF!</definedName>
    <definedName name="_xlnm.Database" localSheetId="50">#REF!</definedName>
    <definedName name="_xlnm.Database" localSheetId="56">#REF!</definedName>
    <definedName name="_xlnm.Database" localSheetId="61">#REF!</definedName>
    <definedName name="_xlnm.Database" localSheetId="66">#REF!</definedName>
    <definedName name="_xlnm.Database" localSheetId="38">#REF!</definedName>
    <definedName name="_xlnm.Database">#REF!</definedName>
    <definedName name="Biotop" localSheetId="0">#REF!</definedName>
    <definedName name="Biotop" localSheetId="4">#REF!</definedName>
    <definedName name="Biotop" localSheetId="45">#REF!</definedName>
    <definedName name="Biotop" localSheetId="50">#REF!</definedName>
    <definedName name="Biotop" localSheetId="56">#REF!</definedName>
    <definedName name="Biotop" localSheetId="61">#REF!</definedName>
    <definedName name="Biotop" localSheetId="66">#REF!</definedName>
    <definedName name="Biotop" localSheetId="38">#REF!</definedName>
    <definedName name="Biotop">#REF!</definedName>
    <definedName name="erqwer" localSheetId="0" hidden="1">'[25]19.14-15'!#REF!</definedName>
    <definedName name="erqwer" localSheetId="4" hidden="1">'[25]19.14-15'!#REF!</definedName>
    <definedName name="erqwer" hidden="1">'[25]19.14-15'!#REF!</definedName>
    <definedName name="erwer" localSheetId="0">#REF!</definedName>
    <definedName name="erwer" localSheetId="4">#REF!</definedName>
    <definedName name="erwer">#REF!</definedName>
    <definedName name="GUION" localSheetId="0">#REF!</definedName>
    <definedName name="GUION" localSheetId="4">#REF!</definedName>
    <definedName name="GUION" localSheetId="7">#REF!</definedName>
    <definedName name="GUION" localSheetId="23">#REF!</definedName>
    <definedName name="GUION" localSheetId="45">#REF!</definedName>
    <definedName name="GUION" localSheetId="50">#REF!</definedName>
    <definedName name="GUION" localSheetId="56">#REF!</definedName>
    <definedName name="GUION" localSheetId="61">#REF!</definedName>
    <definedName name="GUION" localSheetId="66">#REF!</definedName>
    <definedName name="GUION" localSheetId="38">#REF!</definedName>
    <definedName name="GUION">#REF!</definedName>
    <definedName name="Imprimir_área_IM" localSheetId="0">#REF!</definedName>
    <definedName name="Imprimir_área_IM" localSheetId="4">#REF!</definedName>
    <definedName name="Imprimir_área_IM" localSheetId="7">#REF!</definedName>
    <definedName name="Imprimir_área_IM" localSheetId="24">[26]GANADE15!$A$35:$AG$39</definedName>
    <definedName name="Imprimir_área_IM" localSheetId="23">#REF!</definedName>
    <definedName name="Imprimir_área_IM" localSheetId="45">#REF!</definedName>
    <definedName name="Imprimir_área_IM" localSheetId="50">#REF!</definedName>
    <definedName name="Imprimir_área_IM" localSheetId="56">#REF!</definedName>
    <definedName name="Imprimir_área_IM" localSheetId="61">#REF!</definedName>
    <definedName name="Imprimir_área_IM" localSheetId="66">#REF!</definedName>
    <definedName name="Imprimir_área_IM" localSheetId="38">#REF!</definedName>
    <definedName name="Imprimir_área_IM">#REF!</definedName>
    <definedName name="kk" localSheetId="0" hidden="1">'[11]19.14-15'!#REF!</definedName>
    <definedName name="kk" localSheetId="4" hidden="1">'[11]19.14-15'!#REF!</definedName>
    <definedName name="kk" localSheetId="15" hidden="1">'[11]19.14-15'!#REF!</definedName>
    <definedName name="kk" localSheetId="20" hidden="1">'[11]19.14-15'!#REF!</definedName>
    <definedName name="kk" localSheetId="29" hidden="1">'[11]19.14-15'!#REF!</definedName>
    <definedName name="kk" localSheetId="45" hidden="1">'[11]19.14-15'!#REF!</definedName>
    <definedName name="kk" localSheetId="50" hidden="1">'[11]19.14-15'!#REF!</definedName>
    <definedName name="kk" localSheetId="56" hidden="1">'[11]19.14-15'!#REF!</definedName>
    <definedName name="kk" localSheetId="61" hidden="1">'[11]19.14-15'!#REF!</definedName>
    <definedName name="kk" localSheetId="66" hidden="1">'[11]19.14-15'!#REF!</definedName>
    <definedName name="kk" localSheetId="38" hidden="1">'[11]19.14-15'!#REF!</definedName>
    <definedName name="kk" localSheetId="72" hidden="1">'[12]19.14-15'!#REF!</definedName>
    <definedName name="kk" hidden="1">'[11]19.14-15'!#REF!</definedName>
    <definedName name="kkjkj" localSheetId="0">#REF!</definedName>
    <definedName name="kkjkj" localSheetId="4">#REF!</definedName>
    <definedName name="kkjkj" localSheetId="15">#REF!</definedName>
    <definedName name="kkjkj" localSheetId="20">#REF!</definedName>
    <definedName name="kkjkj" localSheetId="29">#REF!</definedName>
    <definedName name="kkjkj" localSheetId="45">#REF!</definedName>
    <definedName name="kkjkj" localSheetId="50">#REF!</definedName>
    <definedName name="kkjkj" localSheetId="56">#REF!</definedName>
    <definedName name="kkjkj" localSheetId="61">#REF!</definedName>
    <definedName name="kkjkj" localSheetId="66">#REF!</definedName>
    <definedName name="kkjkj" localSheetId="38">#REF!</definedName>
    <definedName name="kkjkj">#REF!</definedName>
    <definedName name="PEP" localSheetId="7">[16]GANADE1!$B$79</definedName>
    <definedName name="PEP" localSheetId="15">[17]GANADE1!$B$79</definedName>
    <definedName name="PEP" localSheetId="20">[17]GANADE1!$B$79</definedName>
    <definedName name="PEP" localSheetId="29">[17]GANADE1!$B$79</definedName>
    <definedName name="PEP">[18]GANADE1!$B$79</definedName>
    <definedName name="re" localSheetId="0">#REF!</definedName>
    <definedName name="re" localSheetId="4">#REF!</definedName>
    <definedName name="re">#REF!</definedName>
    <definedName name="RUTINA" localSheetId="0">#REF!</definedName>
    <definedName name="RUTINA" localSheetId="4">#REF!</definedName>
    <definedName name="RUTINA" localSheetId="7">#REF!</definedName>
    <definedName name="RUTINA" localSheetId="15">#REF!</definedName>
    <definedName name="RUTINA" localSheetId="20">#REF!</definedName>
    <definedName name="RUTINA" localSheetId="23">#REF!</definedName>
    <definedName name="RUTINA" localSheetId="29">#REF!</definedName>
    <definedName name="RUTINA" localSheetId="45">#REF!</definedName>
    <definedName name="RUTINA" localSheetId="50">#REF!</definedName>
    <definedName name="RUTINA" localSheetId="56">#REF!</definedName>
    <definedName name="RUTINA" localSheetId="61">#REF!</definedName>
    <definedName name="RUTINA" localSheetId="66">#REF!</definedName>
    <definedName name="RUTINA" localSheetId="38">#REF!</definedName>
    <definedName name="RUTINA">#REF!</definedName>
  </definedNames>
  <calcPr calcId="152511"/>
</workbook>
</file>

<file path=xl/calcChain.xml><?xml version="1.0" encoding="utf-8"?>
<calcChain xmlns="http://schemas.openxmlformats.org/spreadsheetml/2006/main">
  <c r="E25" i="339" l="1"/>
  <c r="D25" i="339"/>
  <c r="C25" i="339"/>
  <c r="B25" i="339"/>
  <c r="F22" i="335"/>
  <c r="F21" i="335"/>
  <c r="F20" i="335"/>
  <c r="F19" i="335"/>
  <c r="F18" i="335"/>
  <c r="F17" i="335"/>
  <c r="F16" i="335"/>
  <c r="F15" i="335"/>
  <c r="F14" i="335"/>
  <c r="F13" i="335"/>
  <c r="F12" i="335"/>
  <c r="F11" i="335"/>
  <c r="F10" i="335"/>
  <c r="F9" i="335"/>
  <c r="F8" i="335"/>
  <c r="F7" i="335"/>
  <c r="F6" i="335"/>
  <c r="F26" i="333"/>
  <c r="E26" i="333"/>
  <c r="C26" i="333"/>
  <c r="B26" i="333"/>
  <c r="G24" i="333"/>
  <c r="H24" i="333" s="1"/>
  <c r="D24" i="333"/>
  <c r="G23" i="333"/>
  <c r="D23" i="333"/>
  <c r="H23" i="333" s="1"/>
  <c r="G22" i="333"/>
  <c r="D22" i="333"/>
  <c r="H22" i="333" s="1"/>
  <c r="H21" i="333"/>
  <c r="G21" i="333"/>
  <c r="D21" i="333"/>
  <c r="G20" i="333"/>
  <c r="H20" i="333" s="1"/>
  <c r="D20" i="333"/>
  <c r="G19" i="333"/>
  <c r="D19" i="333"/>
  <c r="H19" i="333" s="1"/>
  <c r="G18" i="333"/>
  <c r="D18" i="333"/>
  <c r="H18" i="333" s="1"/>
  <c r="H17" i="333"/>
  <c r="G17" i="333"/>
  <c r="D17" i="333"/>
  <c r="G16" i="333"/>
  <c r="H16" i="333" s="1"/>
  <c r="D16" i="333"/>
  <c r="G15" i="333"/>
  <c r="D15" i="333"/>
  <c r="H15" i="333" s="1"/>
  <c r="G14" i="333"/>
  <c r="D14" i="333"/>
  <c r="H14" i="333" s="1"/>
  <c r="H13" i="333"/>
  <c r="G13" i="333"/>
  <c r="D13" i="333"/>
  <c r="G12" i="333"/>
  <c r="H12" i="333" s="1"/>
  <c r="D12" i="333"/>
  <c r="G11" i="333"/>
  <c r="D11" i="333"/>
  <c r="H11" i="333" s="1"/>
  <c r="G10" i="333"/>
  <c r="D10" i="333"/>
  <c r="H10" i="333" s="1"/>
  <c r="H9" i="333"/>
  <c r="G9" i="333"/>
  <c r="D9" i="333"/>
  <c r="G8" i="333"/>
  <c r="H8" i="333" s="1"/>
  <c r="D8" i="333"/>
  <c r="H26" i="333" l="1"/>
  <c r="D26" i="333"/>
  <c r="G26" i="333"/>
  <c r="C39" i="321" l="1"/>
  <c r="D39" i="321"/>
  <c r="E39" i="321"/>
  <c r="F39" i="321"/>
  <c r="G39" i="321"/>
  <c r="H39" i="321"/>
  <c r="I39" i="321"/>
  <c r="J39" i="321"/>
  <c r="K39" i="321"/>
  <c r="L39" i="321"/>
  <c r="C88" i="320"/>
  <c r="D88" i="320"/>
  <c r="E88" i="320"/>
  <c r="F88" i="320"/>
  <c r="G88" i="320"/>
  <c r="H88" i="320"/>
  <c r="I88" i="320"/>
  <c r="J88" i="320"/>
  <c r="K88" i="320"/>
  <c r="L88" i="320"/>
  <c r="C76" i="317"/>
  <c r="D76" i="317"/>
  <c r="E76" i="317"/>
  <c r="F76" i="317"/>
  <c r="G76" i="317"/>
  <c r="H76" i="317"/>
  <c r="I76" i="317"/>
  <c r="J76" i="317"/>
  <c r="K76" i="317"/>
  <c r="L76" i="317"/>
  <c r="H26" i="168" l="1"/>
  <c r="F26" i="168"/>
  <c r="E26" i="168"/>
  <c r="J26" i="168" s="1"/>
  <c r="D26" i="168"/>
  <c r="C26" i="168"/>
  <c r="K26" i="168" s="1"/>
  <c r="B26" i="168"/>
  <c r="M24" i="168"/>
  <c r="K24" i="168"/>
  <c r="J24" i="168"/>
  <c r="N24" i="168" s="1"/>
  <c r="I24" i="168"/>
  <c r="H24" i="168"/>
  <c r="L24" i="168" s="1"/>
  <c r="G24" i="168"/>
  <c r="M23" i="168"/>
  <c r="K23" i="168"/>
  <c r="J23" i="168"/>
  <c r="N23" i="168" s="1"/>
  <c r="I23" i="168"/>
  <c r="H23" i="168"/>
  <c r="L23" i="168" s="1"/>
  <c r="G23" i="168"/>
  <c r="F21" i="168"/>
  <c r="E21" i="168"/>
  <c r="J21" i="168" s="1"/>
  <c r="D21" i="168"/>
  <c r="I21" i="168" s="1"/>
  <c r="C21" i="168"/>
  <c r="B21" i="168"/>
  <c r="H21" i="168" s="1"/>
  <c r="K20" i="168"/>
  <c r="J20" i="168"/>
  <c r="M20" i="168" s="1"/>
  <c r="I20" i="168"/>
  <c r="N20" i="168" s="1"/>
  <c r="H20" i="168"/>
  <c r="G20" i="168"/>
  <c r="L20" i="168" s="1"/>
  <c r="K19" i="168"/>
  <c r="J19" i="168"/>
  <c r="M19" i="168" s="1"/>
  <c r="I19" i="168"/>
  <c r="N19" i="168" s="1"/>
  <c r="H19" i="168"/>
  <c r="G19" i="168"/>
  <c r="L19" i="168" s="1"/>
  <c r="K18" i="168"/>
  <c r="J18" i="168"/>
  <c r="M18" i="168" s="1"/>
  <c r="I18" i="168"/>
  <c r="N18" i="168" s="1"/>
  <c r="H18" i="168"/>
  <c r="G18" i="168"/>
  <c r="L18" i="168" s="1"/>
  <c r="K17" i="168"/>
  <c r="J17" i="168"/>
  <c r="M17" i="168" s="1"/>
  <c r="I17" i="168"/>
  <c r="N17" i="168" s="1"/>
  <c r="H17" i="168"/>
  <c r="G17" i="168"/>
  <c r="L17" i="168" s="1"/>
  <c r="K16" i="168"/>
  <c r="J16" i="168"/>
  <c r="M16" i="168" s="1"/>
  <c r="I16" i="168"/>
  <c r="N16" i="168" s="1"/>
  <c r="H16" i="168"/>
  <c r="G16" i="168"/>
  <c r="L16" i="168" s="1"/>
  <c r="K15" i="168"/>
  <c r="J15" i="168"/>
  <c r="M15" i="168" s="1"/>
  <c r="I15" i="168"/>
  <c r="N15" i="168" s="1"/>
  <c r="H15" i="168"/>
  <c r="G15" i="168"/>
  <c r="L15" i="168" s="1"/>
  <c r="F13" i="168"/>
  <c r="E13" i="168"/>
  <c r="D13" i="168"/>
  <c r="C13" i="168"/>
  <c r="H13" i="168" s="1"/>
  <c r="B13" i="168"/>
  <c r="J13" i="168" s="1"/>
  <c r="K12" i="168"/>
  <c r="J12" i="168"/>
  <c r="N12" i="168" s="1"/>
  <c r="I12" i="168"/>
  <c r="H12" i="168"/>
  <c r="G12" i="168"/>
  <c r="L12" i="168" s="1"/>
  <c r="K11" i="168"/>
  <c r="J11" i="168"/>
  <c r="M11" i="168" s="1"/>
  <c r="I11" i="168"/>
  <c r="H11" i="168"/>
  <c r="G11" i="168"/>
  <c r="L11" i="168" s="1"/>
  <c r="K10" i="168"/>
  <c r="J10" i="168"/>
  <c r="M10" i="168" s="1"/>
  <c r="I10" i="168"/>
  <c r="N10" i="168" s="1"/>
  <c r="H10" i="168"/>
  <c r="G10" i="168"/>
  <c r="L10" i="168" s="1"/>
  <c r="K9" i="168"/>
  <c r="J9" i="168"/>
  <c r="M9" i="168" s="1"/>
  <c r="I9" i="168"/>
  <c r="N9" i="168" s="1"/>
  <c r="H9" i="168"/>
  <c r="G9" i="168"/>
  <c r="L9" i="168" s="1"/>
  <c r="K8" i="168"/>
  <c r="J8" i="168"/>
  <c r="M8" i="168" s="1"/>
  <c r="I8" i="168"/>
  <c r="N8" i="168" s="1"/>
  <c r="H8" i="168"/>
  <c r="G8" i="168"/>
  <c r="L8" i="168" s="1"/>
  <c r="K7" i="168"/>
  <c r="J7" i="168"/>
  <c r="M7" i="168" s="1"/>
  <c r="I7" i="168"/>
  <c r="N7" i="168" s="1"/>
  <c r="H7" i="168"/>
  <c r="G7" i="168"/>
  <c r="L7" i="168" s="1"/>
  <c r="B17" i="163"/>
  <c r="C8" i="163" s="1"/>
  <c r="M21" i="168" l="1"/>
  <c r="G13" i="168"/>
  <c r="L13" i="168" s="1"/>
  <c r="M12" i="168"/>
  <c r="K21" i="168"/>
  <c r="N21" i="168" s="1"/>
  <c r="N11" i="168"/>
  <c r="I13" i="168"/>
  <c r="G26" i="168"/>
  <c r="L26" i="168" s="1"/>
  <c r="K13" i="168"/>
  <c r="I26" i="168"/>
  <c r="G21" i="168"/>
  <c r="L21" i="168" s="1"/>
  <c r="C9" i="163"/>
  <c r="C10" i="163"/>
  <c r="C11" i="163"/>
  <c r="C12" i="163"/>
  <c r="C13" i="163"/>
  <c r="C14" i="163"/>
  <c r="C15" i="163"/>
  <c r="C17" i="163" l="1"/>
  <c r="N13" i="168"/>
  <c r="M13" i="168"/>
  <c r="N26" i="168"/>
  <c r="M26" i="168"/>
  <c r="B16" i="295" l="1"/>
  <c r="E30" i="281"/>
  <c r="B35" i="280"/>
  <c r="B20" i="280"/>
  <c r="J100" i="275" l="1"/>
  <c r="I100" i="275"/>
  <c r="H100" i="275"/>
  <c r="G100" i="275"/>
  <c r="F100" i="275"/>
  <c r="E100" i="275"/>
  <c r="D100" i="275"/>
  <c r="C100" i="275"/>
  <c r="B100" i="275"/>
  <c r="E24" i="272"/>
  <c r="I59" i="268" l="1"/>
  <c r="G59" i="268"/>
  <c r="H59" i="268" s="1"/>
  <c r="E59" i="268"/>
  <c r="C59" i="268"/>
  <c r="B59" i="268"/>
  <c r="I30" i="268"/>
  <c r="G30" i="268"/>
  <c r="E30" i="268"/>
  <c r="C30" i="268"/>
  <c r="B30" i="268"/>
  <c r="H30" i="268" s="1"/>
  <c r="F39" i="267"/>
  <c r="D39" i="267"/>
  <c r="B39" i="267"/>
  <c r="F21" i="267"/>
  <c r="D21" i="267"/>
  <c r="B21" i="267"/>
  <c r="F52" i="266"/>
  <c r="D52" i="266"/>
  <c r="B52" i="266"/>
  <c r="G50" i="266"/>
  <c r="E50" i="266"/>
  <c r="C50" i="266"/>
  <c r="G49" i="266"/>
  <c r="E49" i="266"/>
  <c r="C49" i="266"/>
  <c r="G47" i="266"/>
  <c r="E47" i="266"/>
  <c r="C47" i="266"/>
  <c r="G46" i="266"/>
  <c r="E46" i="266"/>
  <c r="C46" i="266"/>
  <c r="G45" i="266"/>
  <c r="E45" i="266"/>
  <c r="C45" i="266"/>
  <c r="G44" i="266"/>
  <c r="E44" i="266"/>
  <c r="C44" i="266"/>
  <c r="G43" i="266"/>
  <c r="E43" i="266"/>
  <c r="C43" i="266"/>
  <c r="G42" i="266"/>
  <c r="E42" i="266"/>
  <c r="C42" i="266"/>
  <c r="G41" i="266"/>
  <c r="E41" i="266"/>
  <c r="C41" i="266"/>
  <c r="G40" i="266"/>
  <c r="E40" i="266"/>
  <c r="C40" i="266"/>
  <c r="G39" i="266"/>
  <c r="E39" i="266"/>
  <c r="C39" i="266"/>
  <c r="G38" i="266"/>
  <c r="E38" i="266"/>
  <c r="C38" i="266"/>
  <c r="G37" i="266"/>
  <c r="E37" i="266"/>
  <c r="C37" i="266"/>
  <c r="G36" i="266"/>
  <c r="E36" i="266"/>
  <c r="C36" i="266"/>
  <c r="G35" i="266"/>
  <c r="E35" i="266"/>
  <c r="C35" i="266"/>
  <c r="G34" i="266"/>
  <c r="E34" i="266"/>
  <c r="C34" i="266"/>
  <c r="G33" i="266"/>
  <c r="E33" i="266"/>
  <c r="C33" i="266"/>
  <c r="G32" i="266"/>
  <c r="E32" i="266"/>
  <c r="C32" i="266"/>
  <c r="H27" i="266"/>
  <c r="I27" i="266" s="1"/>
  <c r="F27" i="266"/>
  <c r="D27" i="266"/>
  <c r="B27" i="266"/>
  <c r="I25" i="266"/>
  <c r="G25" i="266"/>
  <c r="E25" i="266"/>
  <c r="C25" i="266"/>
  <c r="I24" i="266"/>
  <c r="G24" i="266"/>
  <c r="E24" i="266"/>
  <c r="C24" i="266"/>
  <c r="I22" i="266"/>
  <c r="G22" i="266"/>
  <c r="E22" i="266"/>
  <c r="C22" i="266"/>
  <c r="I21" i="266"/>
  <c r="G21" i="266"/>
  <c r="E21" i="266"/>
  <c r="C21" i="266"/>
  <c r="I20" i="266"/>
  <c r="G20" i="266"/>
  <c r="E20" i="266"/>
  <c r="C20" i="266"/>
  <c r="I19" i="266"/>
  <c r="G19" i="266"/>
  <c r="E19" i="266"/>
  <c r="C19" i="266"/>
  <c r="I18" i="266"/>
  <c r="G18" i="266"/>
  <c r="E18" i="266"/>
  <c r="C18" i="266"/>
  <c r="I17" i="266"/>
  <c r="G17" i="266"/>
  <c r="E17" i="266"/>
  <c r="C17" i="266"/>
  <c r="I16" i="266"/>
  <c r="G16" i="266"/>
  <c r="E16" i="266"/>
  <c r="C16" i="266"/>
  <c r="I15" i="266"/>
  <c r="G15" i="266"/>
  <c r="E15" i="266"/>
  <c r="C15" i="266"/>
  <c r="I14" i="266"/>
  <c r="G14" i="266"/>
  <c r="E14" i="266"/>
  <c r="C14" i="266"/>
  <c r="I13" i="266"/>
  <c r="G13" i="266"/>
  <c r="E13" i="266"/>
  <c r="C13" i="266"/>
  <c r="I12" i="266"/>
  <c r="G12" i="266"/>
  <c r="E12" i="266"/>
  <c r="C12" i="266"/>
  <c r="I11" i="266"/>
  <c r="G11" i="266"/>
  <c r="E11" i="266"/>
  <c r="C11" i="266"/>
  <c r="I10" i="266"/>
  <c r="G10" i="266"/>
  <c r="E10" i="266"/>
  <c r="C10" i="266"/>
  <c r="I9" i="266"/>
  <c r="G9" i="266"/>
  <c r="E9" i="266"/>
  <c r="C9" i="266"/>
  <c r="I8" i="266"/>
  <c r="G8" i="266"/>
  <c r="E8" i="266"/>
  <c r="C8" i="266"/>
  <c r="I7" i="266"/>
  <c r="G7" i="266"/>
  <c r="E7" i="266"/>
  <c r="C7" i="266"/>
  <c r="H41" i="265"/>
  <c r="G41" i="265"/>
  <c r="F41" i="265"/>
  <c r="E41" i="265"/>
  <c r="D41" i="265"/>
  <c r="C41" i="265"/>
  <c r="B41" i="265"/>
  <c r="I50" i="264"/>
  <c r="H50" i="264"/>
  <c r="G50" i="264"/>
  <c r="F50" i="264"/>
  <c r="E50" i="264"/>
  <c r="D50" i="264"/>
  <c r="C50" i="264"/>
  <c r="B50" i="264"/>
  <c r="I39" i="264"/>
  <c r="H39" i="264"/>
  <c r="G39" i="264"/>
  <c r="F39" i="264"/>
  <c r="E39" i="264"/>
  <c r="D39" i="264"/>
  <c r="C39" i="264"/>
  <c r="B39" i="264"/>
  <c r="I25" i="264"/>
  <c r="H25" i="264"/>
  <c r="G25" i="264"/>
  <c r="F25" i="264"/>
  <c r="E25" i="264"/>
  <c r="D25" i="264"/>
  <c r="C25" i="264"/>
  <c r="B25" i="264"/>
  <c r="I17" i="264"/>
  <c r="H17" i="264"/>
  <c r="G17" i="264"/>
  <c r="F17" i="264"/>
  <c r="E17" i="264"/>
  <c r="D17" i="264"/>
  <c r="C17" i="264"/>
  <c r="B17" i="264"/>
  <c r="I12" i="264"/>
  <c r="I52" i="264" s="1"/>
  <c r="H12" i="264"/>
  <c r="H52" i="264" s="1"/>
  <c r="G12" i="264"/>
  <c r="G52" i="264" s="1"/>
  <c r="F12" i="264"/>
  <c r="F52" i="264" s="1"/>
  <c r="E12" i="264"/>
  <c r="E52" i="264" s="1"/>
  <c r="D12" i="264"/>
  <c r="D52" i="264" s="1"/>
  <c r="C12" i="264"/>
  <c r="C52" i="264" s="1"/>
  <c r="B12" i="264"/>
  <c r="B52" i="264" s="1"/>
  <c r="G28" i="263"/>
  <c r="C28" i="263"/>
  <c r="D28" i="263" s="1"/>
  <c r="B28" i="263"/>
  <c r="H28" i="263" s="1"/>
  <c r="E25" i="263"/>
  <c r="I25" i="263" s="1"/>
  <c r="J25" i="263" s="1"/>
  <c r="H24" i="263"/>
  <c r="E24" i="263"/>
  <c r="F24" i="263" s="1"/>
  <c r="D24" i="263"/>
  <c r="H23" i="263"/>
  <c r="E23" i="263"/>
  <c r="F23" i="263" s="1"/>
  <c r="D23" i="263"/>
  <c r="H22" i="263"/>
  <c r="F22" i="263"/>
  <c r="E22" i="263"/>
  <c r="I22" i="263" s="1"/>
  <c r="J22" i="263" s="1"/>
  <c r="D22" i="263"/>
  <c r="H21" i="263"/>
  <c r="E21" i="263"/>
  <c r="F21" i="263" s="1"/>
  <c r="D21" i="263"/>
  <c r="H20" i="263"/>
  <c r="E20" i="263"/>
  <c r="F20" i="263" s="1"/>
  <c r="D20" i="263"/>
  <c r="H19" i="263"/>
  <c r="E19" i="263"/>
  <c r="I19" i="263" s="1"/>
  <c r="J19" i="263" s="1"/>
  <c r="D19" i="263"/>
  <c r="H18" i="263"/>
  <c r="E18" i="263"/>
  <c r="I18" i="263" s="1"/>
  <c r="J18" i="263" s="1"/>
  <c r="D18" i="263"/>
  <c r="H17" i="263"/>
  <c r="E17" i="263"/>
  <c r="F17" i="263" s="1"/>
  <c r="D17" i="263"/>
  <c r="H16" i="263"/>
  <c r="E16" i="263"/>
  <c r="I16" i="263" s="1"/>
  <c r="J16" i="263" s="1"/>
  <c r="D16" i="263"/>
  <c r="H15" i="263"/>
  <c r="E15" i="263"/>
  <c r="I15" i="263" s="1"/>
  <c r="J15" i="263" s="1"/>
  <c r="D15" i="263"/>
  <c r="H14" i="263"/>
  <c r="F14" i="263"/>
  <c r="E14" i="263"/>
  <c r="I14" i="263" s="1"/>
  <c r="J14" i="263" s="1"/>
  <c r="D14" i="263"/>
  <c r="I13" i="263"/>
  <c r="J13" i="263" s="1"/>
  <c r="H13" i="263"/>
  <c r="E13" i="263"/>
  <c r="F13" i="263" s="1"/>
  <c r="D13" i="263"/>
  <c r="H12" i="263"/>
  <c r="E12" i="263"/>
  <c r="I12" i="263" s="1"/>
  <c r="J12" i="263" s="1"/>
  <c r="D12" i="263"/>
  <c r="H11" i="263"/>
  <c r="E11" i="263"/>
  <c r="I11" i="263" s="1"/>
  <c r="J11" i="263" s="1"/>
  <c r="D11" i="263"/>
  <c r="H10" i="263"/>
  <c r="E10" i="263"/>
  <c r="I10" i="263" s="1"/>
  <c r="J10" i="263" s="1"/>
  <c r="D10" i="263"/>
  <c r="H9" i="263"/>
  <c r="E9" i="263"/>
  <c r="F9" i="263" s="1"/>
  <c r="D9" i="263"/>
  <c r="I8" i="263"/>
  <c r="H8" i="263"/>
  <c r="E8" i="263"/>
  <c r="D8" i="263"/>
  <c r="L27" i="262"/>
  <c r="J27" i="262"/>
  <c r="H27" i="262"/>
  <c r="F27" i="262"/>
  <c r="D27" i="262"/>
  <c r="B27" i="262"/>
  <c r="I31" i="261"/>
  <c r="H31" i="261"/>
  <c r="G31" i="261"/>
  <c r="F31" i="261"/>
  <c r="E31" i="261"/>
  <c r="D31" i="261"/>
  <c r="C31" i="261"/>
  <c r="B31" i="261"/>
  <c r="N20" i="260"/>
  <c r="L20" i="260"/>
  <c r="J20" i="260"/>
  <c r="H20" i="260"/>
  <c r="F20" i="260"/>
  <c r="D20" i="260"/>
  <c r="B20" i="260"/>
  <c r="G28" i="259"/>
  <c r="F28" i="259"/>
  <c r="E28" i="259"/>
  <c r="D28" i="259"/>
  <c r="C28" i="259"/>
  <c r="B28" i="259"/>
  <c r="H47" i="258"/>
  <c r="F47" i="258"/>
  <c r="D47" i="258"/>
  <c r="B47" i="258"/>
  <c r="F39" i="257"/>
  <c r="D39" i="257"/>
  <c r="B39" i="257"/>
  <c r="F20" i="257"/>
  <c r="D20" i="257"/>
  <c r="B20" i="257"/>
  <c r="E50" i="256"/>
  <c r="E49" i="256"/>
  <c r="E48" i="256"/>
  <c r="E47" i="256"/>
  <c r="E46" i="256"/>
  <c r="E45" i="256"/>
  <c r="E44" i="256"/>
  <c r="E43" i="256"/>
  <c r="E42" i="256"/>
  <c r="E41" i="256"/>
  <c r="E40" i="256"/>
  <c r="E39" i="256"/>
  <c r="E38" i="256"/>
  <c r="E37" i="256"/>
  <c r="E36" i="256"/>
  <c r="E35" i="256"/>
  <c r="E34" i="256"/>
  <c r="E33" i="256"/>
  <c r="E25" i="256"/>
  <c r="E24" i="256"/>
  <c r="E23" i="256"/>
  <c r="E22" i="256"/>
  <c r="E21" i="256"/>
  <c r="E20" i="256"/>
  <c r="E19" i="256"/>
  <c r="E18" i="256"/>
  <c r="E17" i="256"/>
  <c r="E16" i="256"/>
  <c r="E15" i="256"/>
  <c r="E14" i="256"/>
  <c r="E13" i="256"/>
  <c r="E12" i="256"/>
  <c r="E11" i="256"/>
  <c r="E10" i="256"/>
  <c r="E9" i="256"/>
  <c r="E8" i="256"/>
  <c r="L27" i="255"/>
  <c r="J27" i="255"/>
  <c r="H27" i="255"/>
  <c r="F27" i="255"/>
  <c r="D27" i="255"/>
  <c r="B27" i="255"/>
  <c r="G29" i="254"/>
  <c r="E29" i="254"/>
  <c r="D29" i="254"/>
  <c r="C29" i="254"/>
  <c r="B29" i="254"/>
  <c r="H15" i="254"/>
  <c r="G15" i="254"/>
  <c r="F15" i="254"/>
  <c r="D15" i="254"/>
  <c r="B15" i="254"/>
  <c r="F51" i="253"/>
  <c r="D31" i="252"/>
  <c r="G39" i="251"/>
  <c r="E39" i="251"/>
  <c r="D39" i="251"/>
  <c r="C39" i="251"/>
  <c r="B39" i="251"/>
  <c r="H20" i="251"/>
  <c r="G20" i="251"/>
  <c r="F20" i="251"/>
  <c r="D20" i="251"/>
  <c r="B20" i="251"/>
  <c r="H88" i="250"/>
  <c r="I88" i="250" s="1"/>
  <c r="H86" i="250"/>
  <c r="I86" i="250" s="1"/>
  <c r="H84" i="250"/>
  <c r="I84" i="250" s="1"/>
  <c r="H83" i="250"/>
  <c r="I83" i="250" s="1"/>
  <c r="H82" i="250"/>
  <c r="I82" i="250" s="1"/>
  <c r="H81" i="250"/>
  <c r="I81" i="250" s="1"/>
  <c r="H80" i="250"/>
  <c r="I80" i="250" s="1"/>
  <c r="H79" i="250"/>
  <c r="I79" i="250" s="1"/>
  <c r="H78" i="250"/>
  <c r="I78" i="250" s="1"/>
  <c r="H77" i="250"/>
  <c r="I77" i="250" s="1"/>
  <c r="H76" i="250"/>
  <c r="I76" i="250" s="1"/>
  <c r="I75" i="250"/>
  <c r="H75" i="250"/>
  <c r="H73" i="250"/>
  <c r="I73" i="250" s="1"/>
  <c r="H71" i="250"/>
  <c r="I71" i="250" s="1"/>
  <c r="H69" i="250"/>
  <c r="I69" i="250" s="1"/>
  <c r="H68" i="250"/>
  <c r="I68" i="250" s="1"/>
  <c r="H67" i="250"/>
  <c r="I67" i="250" s="1"/>
  <c r="H65" i="250"/>
  <c r="I65" i="250" s="1"/>
  <c r="H63" i="250"/>
  <c r="I63" i="250" s="1"/>
  <c r="H62" i="250"/>
  <c r="I62" i="250" s="1"/>
  <c r="H61" i="250"/>
  <c r="I61" i="250" s="1"/>
  <c r="H59" i="250"/>
  <c r="I59" i="250" s="1"/>
  <c r="H58" i="250"/>
  <c r="I58" i="250" s="1"/>
  <c r="H57" i="250"/>
  <c r="I57" i="250" s="1"/>
  <c r="H56" i="250"/>
  <c r="I56" i="250" s="1"/>
  <c r="H55" i="250"/>
  <c r="I55" i="250" s="1"/>
  <c r="H54" i="250"/>
  <c r="I54" i="250" s="1"/>
  <c r="H52" i="250"/>
  <c r="I52" i="250" s="1"/>
  <c r="H51" i="250"/>
  <c r="I51" i="250" s="1"/>
  <c r="H50" i="250"/>
  <c r="I50" i="250" s="1"/>
  <c r="H49" i="250"/>
  <c r="I49" i="250" s="1"/>
  <c r="H47" i="250"/>
  <c r="I47" i="250" s="1"/>
  <c r="H46" i="250"/>
  <c r="I46" i="250" s="1"/>
  <c r="H45" i="250"/>
  <c r="I45" i="250" s="1"/>
  <c r="H44" i="250"/>
  <c r="I44" i="250" s="1"/>
  <c r="H42" i="250"/>
  <c r="I42" i="250" s="1"/>
  <c r="H40" i="250"/>
  <c r="I40" i="250" s="1"/>
  <c r="H38" i="250"/>
  <c r="I38" i="250" s="1"/>
  <c r="H36" i="250"/>
  <c r="I36" i="250" s="1"/>
  <c r="H34" i="250"/>
  <c r="I34" i="250" s="1"/>
  <c r="H33" i="250"/>
  <c r="I33" i="250" s="1"/>
  <c r="H32" i="250"/>
  <c r="I32" i="250" s="1"/>
  <c r="H31" i="250"/>
  <c r="I31" i="250" s="1"/>
  <c r="I30" i="250"/>
  <c r="H30" i="250"/>
  <c r="H29" i="250"/>
  <c r="I29" i="250" s="1"/>
  <c r="H28" i="250"/>
  <c r="I28" i="250" s="1"/>
  <c r="H27" i="250"/>
  <c r="I27" i="250" s="1"/>
  <c r="H26" i="250"/>
  <c r="I26" i="250" s="1"/>
  <c r="H24" i="250"/>
  <c r="I24" i="250" s="1"/>
  <c r="H23" i="250"/>
  <c r="I23" i="250" s="1"/>
  <c r="H22" i="250"/>
  <c r="I22" i="250" s="1"/>
  <c r="H21" i="250"/>
  <c r="I21" i="250" s="1"/>
  <c r="H20" i="250"/>
  <c r="I20" i="250" s="1"/>
  <c r="H18" i="250"/>
  <c r="I18" i="250" s="1"/>
  <c r="H17" i="250"/>
  <c r="I17" i="250" s="1"/>
  <c r="H16" i="250"/>
  <c r="I16" i="250" s="1"/>
  <c r="H15" i="250"/>
  <c r="I15" i="250" s="1"/>
  <c r="H14" i="250"/>
  <c r="I14" i="250" s="1"/>
  <c r="H12" i="250"/>
  <c r="I12" i="250" s="1"/>
  <c r="H11" i="250"/>
  <c r="I11" i="250" s="1"/>
  <c r="H10" i="250"/>
  <c r="I10" i="250" s="1"/>
  <c r="H9" i="250"/>
  <c r="I9" i="250" s="1"/>
  <c r="E52" i="266" l="1"/>
  <c r="F11" i="263"/>
  <c r="F15" i="263"/>
  <c r="F16" i="263"/>
  <c r="F18" i="263"/>
  <c r="F19" i="263"/>
  <c r="C27" i="266"/>
  <c r="G52" i="266"/>
  <c r="D30" i="268"/>
  <c r="J59" i="268"/>
  <c r="E28" i="263"/>
  <c r="F28" i="263" s="1"/>
  <c r="F12" i="263"/>
  <c r="F25" i="263"/>
  <c r="G27" i="266"/>
  <c r="F30" i="268"/>
  <c r="D59" i="268"/>
  <c r="C52" i="266"/>
  <c r="F59" i="268"/>
  <c r="F10" i="263"/>
  <c r="E27" i="266"/>
  <c r="J30" i="268"/>
  <c r="F8" i="263"/>
  <c r="I17" i="263"/>
  <c r="J17" i="263" s="1"/>
  <c r="I20" i="263"/>
  <c r="J20" i="263" s="1"/>
  <c r="I23" i="263"/>
  <c r="J23" i="263" s="1"/>
  <c r="I9" i="263"/>
  <c r="J9" i="263" s="1"/>
  <c r="I21" i="263"/>
  <c r="J21" i="263" s="1"/>
  <c r="I24" i="263"/>
  <c r="J24" i="263" s="1"/>
  <c r="J8" i="263"/>
  <c r="I28" i="263" l="1"/>
  <c r="J28" i="263" s="1"/>
</calcChain>
</file>

<file path=xl/sharedStrings.xml><?xml version="1.0" encoding="utf-8"?>
<sst xmlns="http://schemas.openxmlformats.org/spreadsheetml/2006/main" count="7655" uniqueCount="1298">
  <si>
    <t>identificados</t>
  </si>
  <si>
    <t>Motivación</t>
  </si>
  <si>
    <t>Número de causantes identificados</t>
  </si>
  <si>
    <t>Vegetación leñosa</t>
  </si>
  <si>
    <t>herbácea</t>
  </si>
  <si>
    <t>Motivaciones orientadas a la obtención de beneficios directos por el causante</t>
  </si>
  <si>
    <t>Provocadas por cazadores para facilitar la caza</t>
  </si>
  <si>
    <t>Obtener salarios en la extinción de los mismos o en la restauración</t>
  </si>
  <si>
    <t>Para hacer bajar el precio de la madera</t>
  </si>
  <si>
    <t>Para obtener modificaciones en el uso del suelo</t>
  </si>
  <si>
    <t>Euskadi</t>
  </si>
  <si>
    <t>Andalucia</t>
  </si>
  <si>
    <t>Illes Baleares</t>
  </si>
  <si>
    <t>Melilla</t>
  </si>
  <si>
    <t>Traslocación</t>
  </si>
  <si>
    <t>Provocados por delincuentes etc. para distraer a la G. Civil o Policía</t>
  </si>
  <si>
    <t>Para favorecer la producción de productos del monte</t>
  </si>
  <si>
    <t>Forzar resoluciones de consorcios o convenios</t>
  </si>
  <si>
    <t>Motivaciones orientadas a producir daños a terceros</t>
  </si>
  <si>
    <t>Provocados por venganzas</t>
  </si>
  <si>
    <t>Provocados contra el acotamiento de caza</t>
  </si>
  <si>
    <t>Disensiones en cuanto a la titularidad de los montes públicos o privados</t>
  </si>
  <si>
    <t>Represalia al reducirse las inversiones públicas en los montes</t>
  </si>
  <si>
    <t>Provocados por grupos políticos para crear malestar social</t>
  </si>
  <si>
    <t>Animadversión contra repoblaciones forestales</t>
  </si>
  <si>
    <t>Rechazo a la creación o existencia de espacios naturales protegidos</t>
  </si>
  <si>
    <t>Vandalismo</t>
  </si>
  <si>
    <t>Resentimiento por expropiaciones</t>
  </si>
  <si>
    <t>Venganza por multas impuestas</t>
  </si>
  <si>
    <t>Motivaciones debidas a prácticas tradicionales inadecuadas</t>
  </si>
  <si>
    <t>Provocados por campesinos para eliminar matorral y residuos agrícolas</t>
  </si>
  <si>
    <t>Provocados por pastores y ganaderos para regenerar el pasto</t>
  </si>
  <si>
    <t>Provocados para ahuyentar animales (lobos, jabalíes)</t>
  </si>
  <si>
    <t>Otras motivaciones</t>
  </si>
  <si>
    <t>Provocados por pirómanos</t>
  </si>
  <si>
    <t>- De rastrojos</t>
  </si>
  <si>
    <t>- De restos de poda</t>
  </si>
  <si>
    <t>- Sin especificar</t>
  </si>
  <si>
    <t>- Total Quema agrícola</t>
  </si>
  <si>
    <t>Quemas ganaderas</t>
  </si>
  <si>
    <t>- Quemas de matorral</t>
  </si>
  <si>
    <t>- Quemas de herbáceas</t>
  </si>
  <si>
    <t xml:space="preserve">- Total Quemas ganaderas                </t>
  </si>
  <si>
    <t>Quemas para el control de la vegetación</t>
  </si>
  <si>
    <t>- Quema de control de vegetación próxima a edificaciones</t>
  </si>
  <si>
    <t xml:space="preserve">- Quema de control de vegetación de accesos </t>
  </si>
  <si>
    <t xml:space="preserve">- Quemas de vegetación para el control de animales nocivos </t>
  </si>
  <si>
    <t>- Quema de control de vegetación en lindes y bordes de fincas</t>
  </si>
  <si>
    <t>- Quema de control de vegetación en infraestructuras de riego</t>
  </si>
  <si>
    <t>- Total Quemas para el control de la vegetación</t>
  </si>
  <si>
    <t>- Total Trabajos forestales</t>
  </si>
  <si>
    <t>- Total Fumadores</t>
  </si>
  <si>
    <t>Eliminación de basuras y restos</t>
  </si>
  <si>
    <t>- Quemas de restos de poda o jadinería en urbanizaciones</t>
  </si>
  <si>
    <t>- Escape de vertedero</t>
  </si>
  <si>
    <t>- Otros incendios por quema de basuras (conocidas)</t>
  </si>
  <si>
    <t>- Total Eliminación de basuras y restos</t>
  </si>
  <si>
    <t>- Total Hogueras</t>
  </si>
  <si>
    <t>- Maquinaria (cosechadoras)</t>
  </si>
  <si>
    <t>- Escapes de vehículos (ligeros y pesados)</t>
  </si>
  <si>
    <t>- Accidentes de vehículos</t>
  </si>
  <si>
    <t>- Otro tipo de motores o maquinaria (Sin especificar)</t>
  </si>
  <si>
    <t>- Total Motores y máquinas</t>
  </si>
  <si>
    <t>- Total Ferrocarril</t>
  </si>
  <si>
    <t>- Total Líneas eléctricas</t>
  </si>
  <si>
    <t>-Total Actividades militares</t>
  </si>
  <si>
    <t>Otras actividades y usos del monte</t>
  </si>
  <si>
    <t>- Apicultura</t>
  </si>
  <si>
    <t>- Fuegos artificiales (petardos, cohetes, etc)</t>
  </si>
  <si>
    <t xml:space="preserve"> - Globos aerostáticos</t>
  </si>
  <si>
    <t>- Gamberradas, juegos de niños (quema de pelusa de chopo, etc)</t>
  </si>
  <si>
    <t xml:space="preserve">  Otras causas no intencionales (conocidas)</t>
  </si>
  <si>
    <t xml:space="preserve">  Otras causas no intencionales (Sin determinar)</t>
  </si>
  <si>
    <t xml:space="preserve"> Total Otras Actividades y usos del monte</t>
  </si>
  <si>
    <t>TOTAL NELIGENCIAS Y CAUSAS ACCIDENTALES</t>
  </si>
  <si>
    <t>SUPERFICIE EROSIONABLE</t>
  </si>
  <si>
    <t>CACERES</t>
  </si>
  <si>
    <t>CADIZ</t>
  </si>
  <si>
    <t>CASTELLON</t>
  </si>
  <si>
    <t>Ritos pseudoreligiosos y satanismo</t>
  </si>
  <si>
    <t>Para contemplar las labores de extinción</t>
  </si>
  <si>
    <t>Vigilante fijo</t>
  </si>
  <si>
    <t>Agente forestal</t>
  </si>
  <si>
    <t>Vigilante móvil</t>
  </si>
  <si>
    <t>Aeronave</t>
  </si>
  <si>
    <t>Llamada particular</t>
  </si>
  <si>
    <t>Tiempo de llegada (Minutos)</t>
  </si>
  <si>
    <t>Superficies</t>
  </si>
  <si>
    <t>Media (ha)</t>
  </si>
  <si>
    <t>&lt;= 5</t>
  </si>
  <si>
    <t>&gt; 5 - &lt;= 10</t>
  </si>
  <si>
    <t>&gt; 10 - &lt;= 15</t>
  </si>
  <si>
    <t>&gt; 15 - &lt;=30</t>
  </si>
  <si>
    <t>&gt; 30 - &lt;= 45</t>
  </si>
  <si>
    <t>&gt; 45 - &lt; = 60</t>
  </si>
  <si>
    <t>&gt; 60 - &lt; = 90</t>
  </si>
  <si>
    <t>&gt; 90 - &lt;= 120</t>
  </si>
  <si>
    <t>&gt; 120</t>
  </si>
  <si>
    <t>No intervienen</t>
  </si>
  <si>
    <t>Sin medios de extinción</t>
  </si>
  <si>
    <t>Con intervención de medios de extinción</t>
  </si>
  <si>
    <t>Con datos</t>
  </si>
  <si>
    <t xml:space="preserve">Llegada &lt;= 15' </t>
  </si>
  <si>
    <t>Llegada &lt;= 30'</t>
  </si>
  <si>
    <t>Campaña de Verano (Julio - Septiembre)</t>
  </si>
  <si>
    <t>Tipo</t>
  </si>
  <si>
    <t>Base</t>
  </si>
  <si>
    <t>Periodo</t>
  </si>
  <si>
    <t>Zona preferente</t>
  </si>
  <si>
    <t>Aeronaves</t>
  </si>
  <si>
    <t>Verano 2007</t>
  </si>
  <si>
    <t>Aviones Anfibios (5.500 litros)</t>
  </si>
  <si>
    <t>2/3</t>
  </si>
  <si>
    <t>1/2</t>
  </si>
  <si>
    <t>Helicóptero Bombardero de Agua (4.500 litros)</t>
  </si>
  <si>
    <t>1</t>
  </si>
  <si>
    <t>aeronaves</t>
  </si>
  <si>
    <t>Equipo de Prevención Integral</t>
  </si>
  <si>
    <t>A CORUÑA</t>
  </si>
  <si>
    <t>LUGO</t>
  </si>
  <si>
    <t>OURENSE</t>
  </si>
  <si>
    <t>PONTEVEDRA</t>
  </si>
  <si>
    <t>ASTURIAS 1</t>
  </si>
  <si>
    <t>ASTURIAS 2</t>
  </si>
  <si>
    <t>NAVARRA 1</t>
  </si>
  <si>
    <t>NAVARRA 2</t>
  </si>
  <si>
    <t>ZAMORA</t>
  </si>
  <si>
    <t>LEÓN</t>
  </si>
  <si>
    <t>ÁVILA</t>
  </si>
  <si>
    <t xml:space="preserve">HUESCA </t>
  </si>
  <si>
    <t>CÁCERES</t>
  </si>
  <si>
    <t>País</t>
  </si>
  <si>
    <t>Nº de siniestros</t>
  </si>
  <si>
    <t>España</t>
  </si>
  <si>
    <t>Francia</t>
  </si>
  <si>
    <t>Italia</t>
  </si>
  <si>
    <t>Portugal</t>
  </si>
  <si>
    <r>
      <t>S.A.C</t>
    </r>
    <r>
      <rPr>
        <vertAlign val="superscript"/>
        <sz val="10"/>
        <rFont val="Arial"/>
        <family val="2"/>
      </rPr>
      <t>(1)</t>
    </r>
  </si>
  <si>
    <r>
      <t>C.A.C.</t>
    </r>
    <r>
      <rPr>
        <vertAlign val="superscript"/>
        <sz val="10"/>
        <rFont val="Arial"/>
        <family val="2"/>
      </rPr>
      <t>(2)</t>
    </r>
  </si>
  <si>
    <r>
      <t>(1)</t>
    </r>
    <r>
      <rPr>
        <sz val="10"/>
        <rFont val="Arial"/>
        <family val="2"/>
      </rPr>
      <t xml:space="preserve"> Sin aprovechamiento comercial (arbolado joven)</t>
    </r>
  </si>
  <si>
    <r>
      <t>(2)</t>
    </r>
    <r>
      <rPr>
        <sz val="10"/>
        <rFont val="Arial"/>
        <family val="2"/>
      </rPr>
      <t xml:space="preserve"> Con aprovechamiento comercial (arbolado maduro)</t>
    </r>
  </si>
  <si>
    <t>Año completo</t>
  </si>
  <si>
    <t xml:space="preserve">Verano </t>
  </si>
  <si>
    <t>TORREJÓN (M) CL-215 T Y CL-415</t>
  </si>
  <si>
    <t>RUENTE (S)</t>
  </si>
  <si>
    <t>CANTABRIA - CASTILLA Y LEÓN - ASTURIAS</t>
  </si>
  <si>
    <t>NOIA</t>
  </si>
  <si>
    <t>LUGO- ANCARES</t>
  </si>
  <si>
    <t>A POBRA DE TRIVES</t>
  </si>
  <si>
    <t>PONTEAREAS</t>
  </si>
  <si>
    <t>POLA DE LENA</t>
  </si>
  <si>
    <t>CANGAS DE ONÍS</t>
  </si>
  <si>
    <t>CANGAS DEL NARCEA</t>
  </si>
  <si>
    <t>CABUÉRNIGA</t>
  </si>
  <si>
    <t>BAZTÁN</t>
  </si>
  <si>
    <t>BURGUETE</t>
  </si>
  <si>
    <t>SANABRIA</t>
  </si>
  <si>
    <t>BARCO DE ÁVILA</t>
  </si>
  <si>
    <t>SOMONTANO</t>
  </si>
  <si>
    <t>C.VALENCIANA</t>
  </si>
  <si>
    <t>HURDES</t>
  </si>
  <si>
    <t>Brigadas de Prevención</t>
  </si>
  <si>
    <t>LA IGESUELA (TO)</t>
  </si>
  <si>
    <t>(conclusión)</t>
  </si>
  <si>
    <t>(1) Los porcentajes están referidos a cada nivel erosivo</t>
  </si>
  <si>
    <t>Muy bajo</t>
  </si>
  <si>
    <t>Provincia</t>
  </si>
  <si>
    <t>Mat. y M. Bajo (ha)</t>
  </si>
  <si>
    <t>Quercus faginea</t>
  </si>
  <si>
    <t>Pinus canariensis</t>
  </si>
  <si>
    <t>ASTURIAS</t>
  </si>
  <si>
    <t>CEUTA</t>
  </si>
  <si>
    <t>PALENCIA</t>
  </si>
  <si>
    <t>SALAMANCA</t>
  </si>
  <si>
    <t>IFN4</t>
  </si>
  <si>
    <t>INVENTARIO NACIONAL</t>
  </si>
  <si>
    <t>Causas de daños</t>
  </si>
  <si>
    <t>Caza y ganado</t>
  </si>
  <si>
    <t>Insectos</t>
  </si>
  <si>
    <t xml:space="preserve">Hongos </t>
  </si>
  <si>
    <t>Acción del hombre</t>
  </si>
  <si>
    <t>No identificados</t>
  </si>
  <si>
    <t>Año</t>
  </si>
  <si>
    <t>Nº de puntos de observación</t>
  </si>
  <si>
    <t>456*</t>
  </si>
  <si>
    <t>Nº de coníferas evaluadas</t>
  </si>
  <si>
    <t>Nº de frondosas evaluadas</t>
  </si>
  <si>
    <t>Nº Total de árboles evaluados</t>
  </si>
  <si>
    <t>Defoliación en coníferas (%)</t>
  </si>
  <si>
    <t>Del 0% al 10% de la copa defoliada</t>
  </si>
  <si>
    <t>Del 11% al 25% de la copa defoliada</t>
  </si>
  <si>
    <t>Del 26% al 60% de la copa defoliada</t>
  </si>
  <si>
    <t>Más del 60% de la copa defoliada</t>
  </si>
  <si>
    <t>Muertos o desparecidos</t>
  </si>
  <si>
    <t>Defoliación de frondosas (%)</t>
  </si>
  <si>
    <t>Defoliación en coníferas y frondosas(%)</t>
  </si>
  <si>
    <t>* A partir del 1994 el número de puntos incluye los muestreados en Canarias</t>
  </si>
  <si>
    <t>0% al 10% de la copa</t>
  </si>
  <si>
    <t>11% al 25% de la copa</t>
  </si>
  <si>
    <t>&gt; 25%</t>
  </si>
  <si>
    <t>Defoliación en frondosas (%)</t>
  </si>
  <si>
    <t>Defoliación en coníferas y frondosas (%)</t>
  </si>
  <si>
    <t>En UE y Europa no están incluidos los puntos de observación de las Islas Canarias</t>
  </si>
  <si>
    <t>Parcela</t>
  </si>
  <si>
    <t>Precipitación Total Anual (mm)</t>
  </si>
  <si>
    <t>PH</t>
  </si>
  <si>
    <t>K</t>
  </si>
  <si>
    <t>Na</t>
  </si>
  <si>
    <t>Ca</t>
  </si>
  <si>
    <t>Mg</t>
  </si>
  <si>
    <t>Cl</t>
  </si>
  <si>
    <t>Alcalinidad</t>
  </si>
  <si>
    <t>Precipitación incidente</t>
  </si>
  <si>
    <t>Número de árboles  cuya clase de defoliación* es:</t>
  </si>
  <si>
    <t>Porcentaje de árboles cuya clase de defoliación* es:</t>
  </si>
  <si>
    <t>0+1</t>
  </si>
  <si>
    <t>2+3</t>
  </si>
  <si>
    <t>2+3+4</t>
  </si>
  <si>
    <t>Pinus Pinea</t>
  </si>
  <si>
    <t>Pinus Sylvestris</t>
  </si>
  <si>
    <t>Total coníferas</t>
  </si>
  <si>
    <t>Eucalyptus sp</t>
  </si>
  <si>
    <t>Fagus Sylvatica</t>
  </si>
  <si>
    <t>Total frondosas</t>
  </si>
  <si>
    <t>&lt; 60 años</t>
  </si>
  <si>
    <t>&gt;= 60 años</t>
  </si>
  <si>
    <t>*Clases de defoliación y porcentaje de defoliación de cada clase:</t>
  </si>
  <si>
    <t>0: No defoliado (0%-10%)</t>
  </si>
  <si>
    <t>1: Ligeramente defoliado (11%-25%)</t>
  </si>
  <si>
    <t>2: Moderadamente defoliado (26%-60%)</t>
  </si>
  <si>
    <t>3: Gravemente defoliado (61%-99%)</t>
  </si>
  <si>
    <t>4: Seco o desaparecido (100%)</t>
  </si>
  <si>
    <t>Árboles hasta 60 años</t>
  </si>
  <si>
    <t>Árboles de 60 años o más</t>
  </si>
  <si>
    <t>Porcentaje de daños en coníferas según y frondosas cuya clase de defoliación es :</t>
  </si>
  <si>
    <t>No defoliado (0%-10%)</t>
  </si>
  <si>
    <t>Ligeramente defoliado (11%-25%)</t>
  </si>
  <si>
    <t>Moderadamente defoliado (11% -25%)</t>
  </si>
  <si>
    <t>Total muestreados</t>
  </si>
  <si>
    <t>Gravemente defoliado (61%-99%)</t>
  </si>
  <si>
    <t>Seco o desaparecido</t>
  </si>
  <si>
    <r>
      <t>c 25ºC</t>
    </r>
    <r>
      <rPr>
        <vertAlign val="superscript"/>
        <sz val="10"/>
        <rFont val="Arial"/>
        <family val="2"/>
      </rPr>
      <t>(1)</t>
    </r>
  </si>
  <si>
    <r>
      <t>N-NH</t>
    </r>
    <r>
      <rPr>
        <vertAlign val="subscript"/>
        <sz val="10"/>
        <rFont val="Arial"/>
        <family val="2"/>
      </rPr>
      <t>4</t>
    </r>
  </si>
  <si>
    <r>
      <t>S-SO</t>
    </r>
    <r>
      <rPr>
        <vertAlign val="subscript"/>
        <sz val="10"/>
        <rFont val="Arial"/>
        <family val="2"/>
      </rPr>
      <t>4</t>
    </r>
  </si>
  <si>
    <r>
      <t>µS·cm</t>
    </r>
    <r>
      <rPr>
        <vertAlign val="superscript"/>
        <sz val="10"/>
        <rFont val="Arial"/>
        <family val="2"/>
      </rPr>
      <t>-1</t>
    </r>
  </si>
  <si>
    <r>
      <t>mg·l</t>
    </r>
    <r>
      <rPr>
        <vertAlign val="superscript"/>
        <sz val="10"/>
        <rFont val="Arial"/>
        <family val="2"/>
      </rPr>
      <t>-1</t>
    </r>
  </si>
  <si>
    <r>
      <t>µeq·l</t>
    </r>
    <r>
      <rPr>
        <vertAlign val="superscript"/>
        <sz val="10"/>
        <rFont val="Arial"/>
        <family val="2"/>
      </rPr>
      <t>-1</t>
    </r>
  </si>
  <si>
    <t>Abióticos</t>
  </si>
  <si>
    <t>Nota:  - Los datos corresponden a los árboles con más del 25% de defoliación</t>
  </si>
  <si>
    <t>Arbolado</t>
  </si>
  <si>
    <t>Desarbolado</t>
  </si>
  <si>
    <t>Comunidad Autónoma</t>
  </si>
  <si>
    <t xml:space="preserve"> (conclusión)</t>
  </si>
  <si>
    <t>2/4</t>
  </si>
  <si>
    <t>TODO EL AÑO</t>
  </si>
  <si>
    <t>MADRID - CASTILLA LA MANCHA - CASTILLA Y LEÓN</t>
  </si>
  <si>
    <t>16-6 A 30-9</t>
  </si>
  <si>
    <t>EXTREMADURA - ANDALUCÍA - CASTILLA LA MANCHA</t>
  </si>
  <si>
    <t>1-7 A 30-9</t>
  </si>
  <si>
    <t>ARAGON - CATALUÑA - C. VALENCIANA - PAÍS VASCO - NAVARRA - LA RIOJA</t>
  </si>
  <si>
    <t>1-6 A 30-9</t>
  </si>
  <si>
    <t>16-6 A 15-8</t>
  </si>
  <si>
    <t>CASTILLA LA MANCHA - ANDALUCÍA - C. VALENCIANA - MURCIA</t>
  </si>
  <si>
    <t>ANDALUCÍA - MURCIA - EXTREMADURA - CEUTA - MELILLA</t>
  </si>
  <si>
    <t>HUELMA (J)</t>
  </si>
  <si>
    <t>16-6 A 15-10</t>
  </si>
  <si>
    <t>VILLARES DE JADRAQUE (GU)</t>
  </si>
  <si>
    <t>LA ALMORAIMA (CA)</t>
  </si>
  <si>
    <t>ANDALUCÍA - CEUTA</t>
  </si>
  <si>
    <t>IBIAS (O)</t>
  </si>
  <si>
    <t>ASTURIAS - GALICIA - CASTILLA Y LEÓN</t>
  </si>
  <si>
    <t>TENERIFE (TF)</t>
  </si>
  <si>
    <t>1-7 A 30-10</t>
  </si>
  <si>
    <t>PLASENCIA DEL MONTE (HU)</t>
  </si>
  <si>
    <t>ARAGÓN - NAVARRA - LA RIOJA - CATALUÑA</t>
  </si>
  <si>
    <t>CARAVACA (MU)</t>
  </si>
  <si>
    <t>MURCIA - C.VALENCIANA - ANDALUCÍA - CASTILLA LA MANCHA</t>
  </si>
  <si>
    <t>AMPURIABRAVA (GI)</t>
  </si>
  <si>
    <t>AGONCILLO (LO)</t>
  </si>
  <si>
    <t>LA RIOJA - NAVARRA - ARAGÓN - PAÍS VASCO - CASTILLA Y LEÓN</t>
  </si>
  <si>
    <t>XINZO (OR)</t>
  </si>
  <si>
    <t>GALICIA - ASTURIAS - CASTILLA Y LEÓN</t>
  </si>
  <si>
    <t>PAMPLONA (NA)</t>
  </si>
  <si>
    <t xml:space="preserve">NAVARRA - LA RIOJA - PAÍS VASCO - ARAGÓN </t>
  </si>
  <si>
    <t>SON BONET (IB)</t>
  </si>
  <si>
    <t>MANISES (V)</t>
  </si>
  <si>
    <t xml:space="preserve">REUS (T)              </t>
  </si>
  <si>
    <t>ROSINOS (ZA)</t>
  </si>
  <si>
    <t>TABUYO (LE)</t>
  </si>
  <si>
    <t>CASTILLA Y LEÓN - ASTURIAS - GALICIA</t>
  </si>
  <si>
    <t>PINOFRANQUEADO (CC)</t>
  </si>
  <si>
    <t>EXTREMADURA - ANDALUCÍA - CASTILLA Y LEÓN - CASTILLA LA MANCHA</t>
  </si>
  <si>
    <t>DAROCA (Z)</t>
  </si>
  <si>
    <t>PRADO DE LOS ESQUILADORES (CU)</t>
  </si>
  <si>
    <t>TINEO (O)</t>
  </si>
  <si>
    <t>LAZA (OR)</t>
  </si>
  <si>
    <t>LUBIA (SO)</t>
  </si>
  <si>
    <t>LA PALMA (TF)</t>
  </si>
  <si>
    <t>LA IGLESUELA (TO)</t>
  </si>
  <si>
    <t>EXTREMADURA - CASTILLA LA MANCHA - CASTILLA Y LEÓN - MADRID</t>
  </si>
  <si>
    <t>PUERTO EL PICO (AV)</t>
  </si>
  <si>
    <t>CASTILLA Y LEÓN-CASTILLA LA MANCHA-EXTREMADURA-MADRID</t>
  </si>
  <si>
    <t>MUCHAMIEL (A)</t>
  </si>
  <si>
    <t>TORREJÓN (M)</t>
  </si>
  <si>
    <t>16-7 A 15-8</t>
  </si>
  <si>
    <t>ASTURIAS 3</t>
  </si>
  <si>
    <t>Coníferas</t>
  </si>
  <si>
    <t>Frondosas</t>
  </si>
  <si>
    <t>Mixtas</t>
  </si>
  <si>
    <t>Total Arbolado</t>
  </si>
  <si>
    <t>IFN3</t>
  </si>
  <si>
    <t>IFN2</t>
  </si>
  <si>
    <t>Año del IFN</t>
  </si>
  <si>
    <t>Cantidad de pies mayores</t>
  </si>
  <si>
    <t xml:space="preserve">Cantidad de pies menores </t>
  </si>
  <si>
    <r>
      <t>Volumen maderable        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</si>
  <si>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Volumen maderable           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</si>
  <si>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Volumen con corteza maderable                       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</si>
  <si>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Volumen sin corteza maderable                        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sin corteza)</t>
    </r>
  </si>
  <si>
    <r>
      <t>Incremento anual de madera  con corteza             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</si>
  <si>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Volumen de Leña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</si>
  <si>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SUPERFICIE FORESTAL</t>
  </si>
  <si>
    <t xml:space="preserve">Entidades locales </t>
  </si>
  <si>
    <t xml:space="preserve">Vecinales en mano común </t>
  </si>
  <si>
    <t>Total</t>
  </si>
  <si>
    <t>ESPAÑA</t>
  </si>
  <si>
    <t>(continuación)</t>
  </si>
  <si>
    <t>SUPERFICIE Y ESTRUCTURA FORESTAL</t>
  </si>
  <si>
    <t>Andalucía</t>
  </si>
  <si>
    <t>Aragón</t>
  </si>
  <si>
    <t>Canarias</t>
  </si>
  <si>
    <t>Cantabria</t>
  </si>
  <si>
    <t>Castilla La Mancha</t>
  </si>
  <si>
    <t>Castilla y  León</t>
  </si>
  <si>
    <t>Cataluña</t>
  </si>
  <si>
    <t>C. Valenciana</t>
  </si>
  <si>
    <t>Extremadura</t>
  </si>
  <si>
    <t>Galicia</t>
  </si>
  <si>
    <t>La Rioja</t>
  </si>
  <si>
    <t>Navarra</t>
  </si>
  <si>
    <t>País Vasco</t>
  </si>
  <si>
    <t>Principado de Asturias</t>
  </si>
  <si>
    <t>Castilla y León</t>
  </si>
  <si>
    <t>Comunidad Valenciana</t>
  </si>
  <si>
    <t>Comunidad de Madrid</t>
  </si>
  <si>
    <t>Región de Murcia</t>
  </si>
  <si>
    <t>Comunidad Foral de Navarra</t>
  </si>
  <si>
    <t>Islas Baleares</t>
  </si>
  <si>
    <t>Brigada Helitransportadora de Invierno</t>
  </si>
  <si>
    <t>LA PALMA</t>
  </si>
  <si>
    <t>INVENTARIO NACIONAL DE EROSION DE SUELOS</t>
  </si>
  <si>
    <t>Nivel erosivo</t>
  </si>
  <si>
    <t>Superficie geográfica</t>
  </si>
  <si>
    <t>Pérdidas de suelo</t>
  </si>
  <si>
    <t>Pérdidas medias</t>
  </si>
  <si>
    <r>
      <t>(t . ha</t>
    </r>
    <r>
      <rPr>
        <vertAlign val="superscript"/>
        <sz val="10"/>
        <rFont val="Arial"/>
        <family val="2"/>
      </rPr>
      <t>-1.</t>
    </r>
    <r>
      <rPr>
        <sz val="10"/>
        <rFont val="Arial"/>
        <family val="2"/>
      </rPr>
      <t>año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</t>
    </r>
  </si>
  <si>
    <r>
      <t>t . año</t>
    </r>
    <r>
      <rPr>
        <vertAlign val="superscript"/>
        <sz val="10"/>
        <rFont val="Arial"/>
        <family val="2"/>
      </rPr>
      <t>-1</t>
    </r>
  </si>
  <si>
    <t>~ 0,00</t>
  </si>
  <si>
    <t>&gt; 200</t>
  </si>
  <si>
    <t>Superficie Erosionable</t>
  </si>
  <si>
    <t>Láminas de agua superficiales y humedales</t>
  </si>
  <si>
    <t>Superficies artificiales</t>
  </si>
  <si>
    <t>Asturias (Principado de)</t>
  </si>
  <si>
    <t>Madrid (Comunidad de)</t>
  </si>
  <si>
    <t>Murcia (Región de)</t>
  </si>
  <si>
    <t>Navarra (Comunidad Foral de)</t>
  </si>
  <si>
    <t>Pais Vasco</t>
  </si>
  <si>
    <t>Rioja (La)</t>
  </si>
  <si>
    <t>Capacidad climática de recuperación de la vegetación</t>
  </si>
  <si>
    <t>Baja</t>
  </si>
  <si>
    <t>Media</t>
  </si>
  <si>
    <t>Alta</t>
  </si>
  <si>
    <t>geográfica</t>
  </si>
  <si>
    <t>COMUNIDAD VALENCIANA</t>
  </si>
  <si>
    <t>BURGOS</t>
  </si>
  <si>
    <t>Superficie de erosión en cárcavas y barrancos</t>
  </si>
  <si>
    <t>erosionable (ha)</t>
  </si>
  <si>
    <t>FUENTE: Mapa Forestal de España: MFE25 en Galicia, Navarra, Cantabria, Asturias, Islas Baleares,</t>
  </si>
  <si>
    <t>Tipología predominante</t>
  </si>
  <si>
    <t>Potencialidad</t>
  </si>
  <si>
    <t>Nula o muy baja</t>
  </si>
  <si>
    <t>Baja o moderada</t>
  </si>
  <si>
    <t>Muy alta</t>
  </si>
  <si>
    <t>Derrumbes en general</t>
  </si>
  <si>
    <t>Deslizamientos</t>
  </si>
  <si>
    <t>Derrumbes en general y deslizamientos</t>
  </si>
  <si>
    <t>Movimientos en masa poco probables</t>
  </si>
  <si>
    <t>Flujos</t>
  </si>
  <si>
    <t>Derrumbes en general y flujos</t>
  </si>
  <si>
    <t>Deslizamientos y flujos</t>
  </si>
  <si>
    <t>Complejos o mixtos</t>
  </si>
  <si>
    <t>Sin tipología</t>
  </si>
  <si>
    <t>Riesgo de erosión en cauces</t>
  </si>
  <si>
    <t>Bajo</t>
  </si>
  <si>
    <t>Medio</t>
  </si>
  <si>
    <t>ALMERIA</t>
  </si>
  <si>
    <t>~0,00</t>
  </si>
  <si>
    <t>Muy alto</t>
  </si>
  <si>
    <t xml:space="preserve">INVENTARIO NACIONAL DE EROSION DE SUELOS </t>
  </si>
  <si>
    <t>Riesgo de erosión eólica</t>
  </si>
  <si>
    <r>
      <t>Porcentaje</t>
    </r>
    <r>
      <rPr>
        <vertAlign val="superscript"/>
        <sz val="10"/>
        <rFont val="Arial"/>
        <family val="2"/>
      </rPr>
      <t>(1)</t>
    </r>
  </si>
  <si>
    <t>-</t>
  </si>
  <si>
    <t>TOTAL</t>
  </si>
  <si>
    <t>CANTABRIA</t>
  </si>
  <si>
    <t>CATALUÑA</t>
  </si>
  <si>
    <t>GALICIA</t>
  </si>
  <si>
    <t>LA RIOJA</t>
  </si>
  <si>
    <t>MADRID</t>
  </si>
  <si>
    <t>CANARIAS</t>
  </si>
  <si>
    <t>EXTREMADURA</t>
  </si>
  <si>
    <t>PRINCIPADO DE ASTURIAS</t>
  </si>
  <si>
    <t>Comunidades Autónomas</t>
  </si>
  <si>
    <t>Negligencias  y causas accidentales</t>
  </si>
  <si>
    <t>Otros</t>
  </si>
  <si>
    <t>Años</t>
  </si>
  <si>
    <t>Especie</t>
  </si>
  <si>
    <t>Pinus sylvestris</t>
  </si>
  <si>
    <t>Pinus nigra</t>
  </si>
  <si>
    <t>Pinus pinaster</t>
  </si>
  <si>
    <t>Pinus pinea</t>
  </si>
  <si>
    <t>Pinus halepensis</t>
  </si>
  <si>
    <t>Fagus sylvatica</t>
  </si>
  <si>
    <t>Castanea sativa</t>
  </si>
  <si>
    <t xml:space="preserve"> (continuación)</t>
  </si>
  <si>
    <t>Caza</t>
  </si>
  <si>
    <t>Derrumbes y deslizamientos</t>
  </si>
  <si>
    <t>JAEN</t>
  </si>
  <si>
    <t>LEON</t>
  </si>
  <si>
    <t xml:space="preserve">Provincia </t>
  </si>
  <si>
    <t xml:space="preserve">Alto </t>
  </si>
  <si>
    <t>Los porcentajes están referidos a la superficie total de la Provincia</t>
  </si>
  <si>
    <t xml:space="preserve">Número </t>
  </si>
  <si>
    <t>Estado / CC.AA.</t>
  </si>
  <si>
    <t>Castilla - La Mancha</t>
  </si>
  <si>
    <t>IFN: Inventario Forestal Nacional</t>
  </si>
  <si>
    <t xml:space="preserve">TOTAL GENERAL </t>
  </si>
  <si>
    <t>PLASENCIA (CC)</t>
  </si>
  <si>
    <t>EXTREMADURA - ANDALUCÍA - CASTILLA LA MANCHA - CASTILLA Y LEÓN</t>
  </si>
  <si>
    <t>C.VALENCIANA - CATALUÑA - MURCIA - ARAGÓN - BALEARES</t>
  </si>
  <si>
    <t>C.VALENCIANA - MURCIA - CASTILLA LA MANCHA</t>
  </si>
  <si>
    <t>Superficie (ha)</t>
  </si>
  <si>
    <t>Número</t>
  </si>
  <si>
    <t>Quercus petraea</t>
  </si>
  <si>
    <t>INCENDIOS FORESTALES</t>
  </si>
  <si>
    <t>Número siniestros</t>
  </si>
  <si>
    <t>Nº conatos (&lt; 1 ha)</t>
  </si>
  <si>
    <t>Nº siniestros (&gt; 1 ha)</t>
  </si>
  <si>
    <t xml:space="preserve">Total </t>
  </si>
  <si>
    <t>Clasificación siniestros</t>
  </si>
  <si>
    <t>Que afectaron sólo a superficie no arbolada</t>
  </si>
  <si>
    <t>Que afectaron a Espacios Naturales Protegidos</t>
  </si>
  <si>
    <t>Grandes incendios (&gt; 500 ha)</t>
  </si>
  <si>
    <t>Con incidencias de Protección Civil</t>
  </si>
  <si>
    <t>Vegetación  leñosa</t>
  </si>
  <si>
    <t>Arbolada</t>
  </si>
  <si>
    <t>No arbolada</t>
  </si>
  <si>
    <t>Vegetación herbácea</t>
  </si>
  <si>
    <t>Total Forestal</t>
  </si>
  <si>
    <t>Otras superficies no forestales</t>
  </si>
  <si>
    <t>Pérdidas</t>
  </si>
  <si>
    <t>Nº de fallecidos</t>
  </si>
  <si>
    <t>Nº de heridos</t>
  </si>
  <si>
    <t xml:space="preserve">Pérdidas económicas </t>
  </si>
  <si>
    <t>Gastos de extinción</t>
  </si>
  <si>
    <t>Número de siniestros</t>
  </si>
  <si>
    <t>Superficie afectada</t>
  </si>
  <si>
    <t>(hectáreas)</t>
  </si>
  <si>
    <t>Desarbolada</t>
  </si>
  <si>
    <t>Totales</t>
  </si>
  <si>
    <t>Provincias y Comunidades Autónomas</t>
  </si>
  <si>
    <t>Siniestros</t>
  </si>
  <si>
    <t>Superficie (hectáreas)</t>
  </si>
  <si>
    <t>Superficie forestal</t>
  </si>
  <si>
    <t>Conatos</t>
  </si>
  <si>
    <t>Incendios</t>
  </si>
  <si>
    <t>siniestros</t>
  </si>
  <si>
    <t>Leñosa</t>
  </si>
  <si>
    <t>Herbácea</t>
  </si>
  <si>
    <t>forestal</t>
  </si>
  <si>
    <t>Ceuta</t>
  </si>
  <si>
    <t xml:space="preserve">Grecia </t>
  </si>
  <si>
    <t>Superficie forestal (ha)</t>
  </si>
  <si>
    <t>Vegetación Leñosa</t>
  </si>
  <si>
    <t>Monte arbolado</t>
  </si>
  <si>
    <t>Monte no arbolado</t>
  </si>
  <si>
    <t>Porcentaje</t>
  </si>
  <si>
    <t>Monte abierto (ha)</t>
  </si>
  <si>
    <t>Mat. Y M. Bajo (ha)</t>
  </si>
  <si>
    <t>Total (ha)</t>
  </si>
  <si>
    <t>Menor de 1</t>
  </si>
  <si>
    <t>&gt;= 1 y &lt; 3</t>
  </si>
  <si>
    <t>&gt;= 3 y &lt; 5</t>
  </si>
  <si>
    <t>&gt;= 5 y &lt; 10</t>
  </si>
  <si>
    <t>&gt;= 10 y &lt; 25</t>
  </si>
  <si>
    <t>&gt; = 25 y &lt; 100</t>
  </si>
  <si>
    <t>&gt; = 100 y &lt; 250</t>
  </si>
  <si>
    <t>Privados y/o de propiedad Desconocida</t>
  </si>
  <si>
    <t>&gt;= 250 y &lt; 500</t>
  </si>
  <si>
    <t>&gt; = 500 y &lt; 1000</t>
  </si>
  <si>
    <t>(t . ha-1.año-1)</t>
  </si>
  <si>
    <t>0 a 5</t>
  </si>
  <si>
    <t>5 a 10</t>
  </si>
  <si>
    <t>10 a 25</t>
  </si>
  <si>
    <t>25 a 50</t>
  </si>
  <si>
    <t>50 a 100</t>
  </si>
  <si>
    <t>100 a 200</t>
  </si>
  <si>
    <t>ALICANTE</t>
  </si>
  <si>
    <t>ALMERÍA</t>
  </si>
  <si>
    <t>BADAJOZ</t>
  </si>
  <si>
    <t>BARCELONA</t>
  </si>
  <si>
    <t>CÁDIZ</t>
  </si>
  <si>
    <t>CASTELLÓN</t>
  </si>
  <si>
    <t>CÓRDOBA</t>
  </si>
  <si>
    <t>EL HIERRO</t>
  </si>
  <si>
    <t>FUERTEVENTURA</t>
  </si>
  <si>
    <t>GIRONA</t>
  </si>
  <si>
    <t>GRAN CANARIA</t>
  </si>
  <si>
    <t>GRANADA</t>
  </si>
  <si>
    <t>HUELVA</t>
  </si>
  <si>
    <t>ILLES BALEARS</t>
  </si>
  <si>
    <t>JAÉN</t>
  </si>
  <si>
    <t>LA GOMERA</t>
  </si>
  <si>
    <t>LANZAROTE</t>
  </si>
  <si>
    <t>LLEIDA</t>
  </si>
  <si>
    <t>MÁLAGA</t>
  </si>
  <si>
    <t>MURCIA</t>
  </si>
  <si>
    <t>NAVARRA</t>
  </si>
  <si>
    <t>SEVILLA</t>
  </si>
  <si>
    <t>TARRAGONA</t>
  </si>
  <si>
    <t>TENERIFE</t>
  </si>
  <si>
    <t>VALENCIA</t>
  </si>
  <si>
    <t>VALLADOLID</t>
  </si>
  <si>
    <t>&gt; = 1000 y &lt; 5000</t>
  </si>
  <si>
    <t>&gt; = 5000</t>
  </si>
  <si>
    <t>TOTALES</t>
  </si>
  <si>
    <t>Vegetación Herbácea</t>
  </si>
  <si>
    <t>Vegetación forestal</t>
  </si>
  <si>
    <t>Dehesas (ha)</t>
  </si>
  <si>
    <t>Pastos (ha)</t>
  </si>
  <si>
    <t>Zonas húmedas (ha)</t>
  </si>
  <si>
    <t>Número de</t>
  </si>
  <si>
    <t xml:space="preserve">Número de </t>
  </si>
  <si>
    <t>Porcentaje de</t>
  </si>
  <si>
    <t>conatos</t>
  </si>
  <si>
    <t>Nº siniestros</t>
  </si>
  <si>
    <t xml:space="preserve">Superficie </t>
  </si>
  <si>
    <t>Superficie afectada por grandes incendios</t>
  </si>
  <si>
    <t>&gt;= 500 ha.</t>
  </si>
  <si>
    <t>forestal (ha)</t>
  </si>
  <si>
    <t>Hectáreas</t>
  </si>
  <si>
    <t>Tipo de propiedad</t>
  </si>
  <si>
    <t xml:space="preserve">Vegetación Leñosa </t>
  </si>
  <si>
    <t>montes</t>
  </si>
  <si>
    <t>Monte Abierto (ha)</t>
  </si>
  <si>
    <t>Utilidad Pública</t>
  </si>
  <si>
    <t>Estado-CC.AA.</t>
  </si>
  <si>
    <t>Consorcio / Convenio</t>
  </si>
  <si>
    <t>Públicos no catalogado</t>
  </si>
  <si>
    <t>Particulares vecinales</t>
  </si>
  <si>
    <t>Particulares no vecinales</t>
  </si>
  <si>
    <t xml:space="preserve">Vegetación Herbácea </t>
  </si>
  <si>
    <t>Comunidades</t>
  </si>
  <si>
    <t>Estado- C.C.A.A.</t>
  </si>
  <si>
    <t>Consorcio/Convenio</t>
  </si>
  <si>
    <t>Público no catalogado</t>
  </si>
  <si>
    <t>Total particulares</t>
  </si>
  <si>
    <t>Autónomas</t>
  </si>
  <si>
    <t>Baleares (Islas)</t>
  </si>
  <si>
    <t>Castilla-La Mancha</t>
  </si>
  <si>
    <t>Especie 1</t>
  </si>
  <si>
    <t>Superficies (ha)</t>
  </si>
  <si>
    <t>Especie 2</t>
  </si>
  <si>
    <t>Nombre</t>
  </si>
  <si>
    <t>Quercus pyrenaica</t>
  </si>
  <si>
    <t>Quercus suber</t>
  </si>
  <si>
    <t>Asturias</t>
  </si>
  <si>
    <t>Quercus robur</t>
  </si>
  <si>
    <t>Murcia</t>
  </si>
  <si>
    <t>Com. Valenciana</t>
  </si>
  <si>
    <t>Quercus ilex</t>
  </si>
  <si>
    <t>Eucalyptus globulus</t>
  </si>
  <si>
    <t>Illes Balears</t>
  </si>
  <si>
    <t>Madrid</t>
  </si>
  <si>
    <t>Producto</t>
  </si>
  <si>
    <t>Estado - C.C.A.A.</t>
  </si>
  <si>
    <t xml:space="preserve">Euros </t>
  </si>
  <si>
    <t>Masas sin aprovechamiento comercial</t>
  </si>
  <si>
    <t>Masas con aprovechamiento comercial</t>
  </si>
  <si>
    <t>Corcho</t>
  </si>
  <si>
    <t>Resina</t>
  </si>
  <si>
    <t>Frutos y setas</t>
  </si>
  <si>
    <t>Leñas</t>
  </si>
  <si>
    <t>Pastos</t>
  </si>
  <si>
    <t>Otras pérdidas</t>
  </si>
  <si>
    <t>Pública no catalogada</t>
  </si>
  <si>
    <t>Total Particulares</t>
  </si>
  <si>
    <t>Impacto</t>
  </si>
  <si>
    <t>Total Siniestros</t>
  </si>
  <si>
    <t>Superficie arbolada</t>
  </si>
  <si>
    <t>Superficie no arbolada</t>
  </si>
  <si>
    <t>Superficie arbolada quemada autoregenerable</t>
  </si>
  <si>
    <t>Del 60% al 100%</t>
  </si>
  <si>
    <t>Del 30% al 59%</t>
  </si>
  <si>
    <t>Menos del 30%</t>
  </si>
  <si>
    <t>Efecto en la vida silvestre</t>
  </si>
  <si>
    <t xml:space="preserve"> Inapreciable</t>
  </si>
  <si>
    <t>Pasajero</t>
  </si>
  <si>
    <t>Permanente</t>
  </si>
  <si>
    <t>Riesgo de erosión</t>
  </si>
  <si>
    <t xml:space="preserve">Bajo </t>
  </si>
  <si>
    <t>Moderado</t>
  </si>
  <si>
    <t>Alto</t>
  </si>
  <si>
    <t>Alteración del paisaje y valores recreativos</t>
  </si>
  <si>
    <t>Inapreciable</t>
  </si>
  <si>
    <t xml:space="preserve">Pasajero </t>
  </si>
  <si>
    <t>Efecto en la economía local</t>
  </si>
  <si>
    <t>Impacto global (escala de 0 a 10)</t>
  </si>
  <si>
    <t>Número de siniestros con cortes de:</t>
  </si>
  <si>
    <t>Número de incendios con desalojo de núcleos urbanos</t>
  </si>
  <si>
    <t>Número de incendios con daños en edificios</t>
  </si>
  <si>
    <t>Carreteras</t>
  </si>
  <si>
    <t>L. Férreas</t>
  </si>
  <si>
    <t>L. Eléctricas</t>
  </si>
  <si>
    <t>L. Telefónicas</t>
  </si>
  <si>
    <t>Probabilidad de Ignición</t>
  </si>
  <si>
    <t>Índice de peligro</t>
  </si>
  <si>
    <t>Superficie Forestal (ha)</t>
  </si>
  <si>
    <t>Superficie Media (ha)</t>
  </si>
  <si>
    <t>Prealerta</t>
  </si>
  <si>
    <t>Alerta</t>
  </si>
  <si>
    <t>Alarma</t>
  </si>
  <si>
    <t>Alarma extrema</t>
  </si>
  <si>
    <t>Sin datos</t>
  </si>
  <si>
    <t>1% - 10%</t>
  </si>
  <si>
    <t>11% - 20%</t>
  </si>
  <si>
    <t>21% - 30%</t>
  </si>
  <si>
    <t>31% - 40%</t>
  </si>
  <si>
    <t>41% - 50%</t>
  </si>
  <si>
    <t>51% - 60%</t>
  </si>
  <si>
    <t>61% - 70%</t>
  </si>
  <si>
    <t>71% - 80%</t>
  </si>
  <si>
    <t>81% - 90%</t>
  </si>
  <si>
    <t>91% - 100%</t>
  </si>
  <si>
    <t>Causa</t>
  </si>
  <si>
    <t>Número Causantes Identificados</t>
  </si>
  <si>
    <t>Tipo de Causa</t>
  </si>
  <si>
    <t>Vegetación</t>
  </si>
  <si>
    <t>Cierta</t>
  </si>
  <si>
    <t>Supuesta</t>
  </si>
  <si>
    <t>Forestal</t>
  </si>
  <si>
    <t>Rayo</t>
  </si>
  <si>
    <t>Quema agrícola</t>
  </si>
  <si>
    <t>Quema para regenerar Pastos</t>
  </si>
  <si>
    <t>Trabajos forestales</t>
  </si>
  <si>
    <t>Hogueras</t>
  </si>
  <si>
    <t>Fumadores</t>
  </si>
  <si>
    <t>Quema de basuras</t>
  </si>
  <si>
    <t>Escape de vertedero</t>
  </si>
  <si>
    <t>Quema de matorral</t>
  </si>
  <si>
    <t>Ferrocarril</t>
  </si>
  <si>
    <t>Líneas eléctricas</t>
  </si>
  <si>
    <t>COMUNIDAD AUTÓNOMA</t>
  </si>
  <si>
    <t>ARBOLADO</t>
  </si>
  <si>
    <t>DESARBOLADO</t>
  </si>
  <si>
    <t>TOTAL FORESTAL</t>
  </si>
  <si>
    <t>Arbolado ralo</t>
  </si>
  <si>
    <t>Arbolado disperso</t>
  </si>
  <si>
    <t>Fcc &gt;= 20%</t>
  </si>
  <si>
    <t>10 =&lt; Fcc &lt; 20%</t>
  </si>
  <si>
    <t>5 =&lt; Fcc &lt; 10%</t>
  </si>
  <si>
    <t>Fcc&lt; 5%</t>
  </si>
  <si>
    <t>Motores y máquinas</t>
  </si>
  <si>
    <t>Maniobras militares</t>
  </si>
  <si>
    <t>Otras</t>
  </si>
  <si>
    <t>Negligencias y causas accidentales</t>
  </si>
  <si>
    <t>Intencionado</t>
  </si>
  <si>
    <t>Desconocida</t>
  </si>
  <si>
    <t>Reproducción</t>
  </si>
  <si>
    <t>Número total de siniestros</t>
  </si>
  <si>
    <t>Siniestros con</t>
  </si>
  <si>
    <t>Siniestros con causa conocida</t>
  </si>
  <si>
    <t>causa desconocida</t>
  </si>
  <si>
    <t>Superficies (hectáreas)</t>
  </si>
  <si>
    <t>Tipo de causa</t>
  </si>
  <si>
    <t>causantes</t>
  </si>
  <si>
    <t xml:space="preserve">Vegetación </t>
  </si>
  <si>
    <t>SEGOVIA</t>
  </si>
  <si>
    <r>
      <t>~</t>
    </r>
    <r>
      <rPr>
        <sz val="8.1"/>
        <rFont val="Arial"/>
        <family val="2"/>
      </rPr>
      <t xml:space="preserve"> </t>
    </r>
    <r>
      <rPr>
        <sz val="9"/>
        <rFont val="Arial"/>
        <family val="2"/>
      </rPr>
      <t>0,00</t>
    </r>
  </si>
  <si>
    <t xml:space="preserve"> IFN3 en el resto de CC.AA.</t>
  </si>
  <si>
    <t>IFN3 en el resto de CC.AA.</t>
  </si>
  <si>
    <t xml:space="preserve">GALICIA - CASTILLA Y LEÓN </t>
  </si>
  <si>
    <t xml:space="preserve">BALEARES </t>
  </si>
  <si>
    <t>CASTILLA LA MANCHA - CASTILLA Y LEÓN - MADRID - LA RIOJA - ARAGON</t>
  </si>
  <si>
    <t>ASTURIAS - GALICIA - CASTILLA Y LEÓN - CANTABRIA</t>
  </si>
  <si>
    <t>CATALUÑA - BALEARES</t>
  </si>
  <si>
    <t xml:space="preserve">BALEARES - CATALUÑA </t>
  </si>
  <si>
    <t>1/16-7 A 30-9/15-10</t>
  </si>
  <si>
    <t>LA GOMERA (TF)</t>
  </si>
  <si>
    <t>GALICIA - CASTILLA Y LEÓN</t>
  </si>
  <si>
    <t xml:space="preserve">01-01 A 31-05  Y 01-10 A 31-12 </t>
  </si>
  <si>
    <t>15-02 A 14-06</t>
  </si>
  <si>
    <t>PALMA DEL RIO</t>
  </si>
  <si>
    <t>ANDALUCÍA - CASTILLA LA MANCHA - EXTREMADURA</t>
  </si>
  <si>
    <t>09-03 A 07-05</t>
  </si>
  <si>
    <t>02-03 A 30-04</t>
  </si>
  <si>
    <r>
      <t>N-NO</t>
    </r>
    <r>
      <rPr>
        <vertAlign val="subscript"/>
        <sz val="10"/>
        <rFont val="Arial"/>
        <family val="2"/>
      </rPr>
      <t>3</t>
    </r>
  </si>
  <si>
    <t>05Ps</t>
  </si>
  <si>
    <t>06Qi</t>
  </si>
  <si>
    <t>07Qi</t>
  </si>
  <si>
    <t>10Ppa</t>
  </si>
  <si>
    <t>11Qs</t>
  </si>
  <si>
    <t>22Pn</t>
  </si>
  <si>
    <t>25Ph</t>
  </si>
  <si>
    <t>26Qi</t>
  </si>
  <si>
    <t>30Ps</t>
  </si>
  <si>
    <t>33Qpe</t>
  </si>
  <si>
    <t>37Ppr</t>
  </si>
  <si>
    <t>54Ph</t>
  </si>
  <si>
    <t>102Ppr</t>
  </si>
  <si>
    <t>115Fs</t>
  </si>
  <si>
    <r>
      <t>(1)</t>
    </r>
    <r>
      <rPr>
        <sz val="10"/>
        <rFont val="Arial"/>
        <family val="2"/>
      </rPr>
      <t xml:space="preserve">Conductividad eléctrica  </t>
    </r>
    <r>
      <rPr>
        <vertAlign val="superscript"/>
        <sz val="10"/>
        <rFont val="Arial"/>
        <family val="2"/>
      </rPr>
      <t/>
    </r>
  </si>
  <si>
    <t>Sin afección de superficie arbolada en el año 2014</t>
  </si>
  <si>
    <t>Populus x canadiensis</t>
  </si>
  <si>
    <t>Junip. sabina, phoenicea</t>
  </si>
  <si>
    <t>** En 2015 no hay datos</t>
  </si>
  <si>
    <r>
      <t>SO</t>
    </r>
    <r>
      <rPr>
        <vertAlign val="subscript"/>
        <sz val="10"/>
        <rFont val="Arial"/>
        <family val="2"/>
      </rPr>
      <t>2</t>
    </r>
  </si>
  <si>
    <r>
      <t>NO</t>
    </r>
    <r>
      <rPr>
        <vertAlign val="subscript"/>
        <sz val="10"/>
        <rFont val="Arial"/>
        <family val="2"/>
      </rPr>
      <t>2</t>
    </r>
  </si>
  <si>
    <r>
      <t>NH</t>
    </r>
    <r>
      <rPr>
        <vertAlign val="subscript"/>
        <sz val="10"/>
        <rFont val="Arial"/>
        <family val="2"/>
      </rPr>
      <t>3</t>
    </r>
  </si>
  <si>
    <r>
      <t>O</t>
    </r>
    <r>
      <rPr>
        <vertAlign val="subscript"/>
        <sz val="10"/>
        <rFont val="Arial"/>
        <family val="2"/>
      </rPr>
      <t>3</t>
    </r>
  </si>
  <si>
    <r>
      <t>µg/m</t>
    </r>
    <r>
      <rPr>
        <vertAlign val="superscript"/>
        <sz val="11"/>
        <color theme="1"/>
        <rFont val="Calibri"/>
        <family val="2"/>
        <scheme val="minor"/>
      </rPr>
      <t>3</t>
    </r>
  </si>
  <si>
    <t>ppb</t>
  </si>
  <si>
    <t>Peso seco (g)</t>
  </si>
  <si>
    <t>N</t>
  </si>
  <si>
    <t>S</t>
  </si>
  <si>
    <t>P</t>
  </si>
  <si>
    <t>C</t>
  </si>
  <si>
    <t>Zn</t>
  </si>
  <si>
    <t>Fe</t>
  </si>
  <si>
    <t>Cu</t>
  </si>
  <si>
    <t>metida</t>
  </si>
  <si>
    <t>100 hojas</t>
  </si>
  <si>
    <t>1000 acículas</t>
  </si>
  <si>
    <t>mg/g</t>
  </si>
  <si>
    <t>%</t>
  </si>
  <si>
    <t>µg/g</t>
  </si>
  <si>
    <t>Hojas</t>
  </si>
  <si>
    <t>Ramillas</t>
  </si>
  <si>
    <t>kg/ha</t>
  </si>
  <si>
    <t>SORIA</t>
  </si>
  <si>
    <t>ZARAGOZA</t>
  </si>
  <si>
    <t>ALAVA</t>
  </si>
  <si>
    <t>GUIPUZCOA</t>
  </si>
  <si>
    <t>VIZCAYA</t>
  </si>
  <si>
    <t>EUSKADI</t>
  </si>
  <si>
    <t>CORDOBA</t>
  </si>
  <si>
    <t>MALAGA</t>
  </si>
  <si>
    <t>ANDALUCIA</t>
  </si>
  <si>
    <t>C. VALENCIANA</t>
  </si>
  <si>
    <t>HUESCA</t>
  </si>
  <si>
    <t>TERUEL</t>
  </si>
  <si>
    <t>ARAGON</t>
  </si>
  <si>
    <t>ALBACETE</t>
  </si>
  <si>
    <t>CIUDAD REAL</t>
  </si>
  <si>
    <t>CUENCA</t>
  </si>
  <si>
    <t>GUADALAJARA</t>
  </si>
  <si>
    <t>TOLEDO</t>
  </si>
  <si>
    <t>CASTILLA-MANCHA</t>
  </si>
  <si>
    <t>LAS PALMAS</t>
  </si>
  <si>
    <t>S.C. TENERIFE</t>
  </si>
  <si>
    <t>AVILA</t>
  </si>
  <si>
    <t>CASTILLA Y LEON</t>
  </si>
  <si>
    <t>Pnus halepensis</t>
  </si>
  <si>
    <t>AA (5.500 l)</t>
  </si>
  <si>
    <t>TORREJÓN (M) CL-215T / CL-415</t>
  </si>
  <si>
    <t>MATACÁN (SA)  CL-215T / CL-415</t>
  </si>
  <si>
    <t>CASTILLA Y LEÓN - GALICIA  - EXTREMADURA</t>
  </si>
  <si>
    <t>TALAV. REAL (BA) CL-215T / CL-415</t>
  </si>
  <si>
    <t>LABACOLLA (C) CL-215T / CL-415</t>
  </si>
  <si>
    <t>ZARAGOZA (Z) CL-215T / CL-415</t>
  </si>
  <si>
    <t>POLLENSA (IB) CL-215T / CL-415</t>
  </si>
  <si>
    <t>LOS LLANOS (AB) CL-215T / CL-415</t>
  </si>
  <si>
    <t>MÁLAGA (MA) CL-215T / CL-415</t>
  </si>
  <si>
    <t>HK (4.500 l)</t>
  </si>
  <si>
    <t>20-6 A 19-10</t>
  </si>
  <si>
    <t>ANDALUCÍA - CASTILLA LA MANCHA - MURCIA</t>
  </si>
  <si>
    <t>3-7 A 30-10</t>
  </si>
  <si>
    <t>ACT (3.100 l)</t>
  </si>
  <si>
    <t>NIEBLA(H)</t>
  </si>
  <si>
    <t>ANDALUCÍA - EXTREMADURA- CASTILLA LA MANCHA</t>
  </si>
  <si>
    <t>Aa (3.100 l)</t>
  </si>
  <si>
    <t xml:space="preserve">C.VALENCIANA - ARAGÓN  </t>
  </si>
  <si>
    <t xml:space="preserve">CATALUÑA - ARAGÓN - C.VALENCIANA </t>
  </si>
  <si>
    <t xml:space="preserve">CASTILLA Y LEÓN - GALICIA </t>
  </si>
  <si>
    <t>BRIF/A</t>
  </si>
  <si>
    <t>8-7 A 15-10</t>
  </si>
  <si>
    <t xml:space="preserve">CASTILLA Y LEÓN - GALICIA - ASTURIAS  </t>
  </si>
  <si>
    <t>5-7 A 15-10</t>
  </si>
  <si>
    <t>ARAGÓN - CASTILLA LA MANCHA  - CATALUÑA - C.VALENCIANA - MADRID</t>
  </si>
  <si>
    <t>CASTILLA LA MANCHA - C.VALENCIANA - MURCIA - BALEARES-ARAGÓN</t>
  </si>
  <si>
    <t>7-7 A 15-10</t>
  </si>
  <si>
    <t xml:space="preserve">ASTURIAS - GALICIA - CASTILLA Y LEÓN </t>
  </si>
  <si>
    <t>4-7 A 15-10</t>
  </si>
  <si>
    <t>GALICIA  - CASTILLA Y LEÓN</t>
  </si>
  <si>
    <t>9-7 A 15-10</t>
  </si>
  <si>
    <t>CASTILLAYLEÓN-CASTILLALAMANCHA ARAGÓN-LARIOJA-CVALENCIANA-NAVARRA</t>
  </si>
  <si>
    <t>11-7 A 15-10</t>
  </si>
  <si>
    <t>BRIF/B</t>
  </si>
  <si>
    <t>ACO</t>
  </si>
  <si>
    <t>MATACÁN (SA)</t>
  </si>
  <si>
    <t>CASTILLA Y LEÓN - GALICIA - ASTURIAS - EXTREMADURA - MADRID</t>
  </si>
  <si>
    <t>BK</t>
  </si>
  <si>
    <t>06-03 A 04-05</t>
  </si>
  <si>
    <t>IBIAS (AS)</t>
  </si>
  <si>
    <t>11-03 A 09-05</t>
  </si>
  <si>
    <t xml:space="preserve"> 11-03 A 09-05</t>
  </si>
  <si>
    <t>02-03 A 09-05</t>
  </si>
  <si>
    <t>12-01 A 29-05</t>
  </si>
  <si>
    <t>07-01 A 29-05</t>
  </si>
  <si>
    <t>07-01 A 15-06</t>
  </si>
  <si>
    <t>Resumen de datos de los cinco países del sur de la Unión Europea, 2015</t>
  </si>
  <si>
    <t>REPOBLACIÓN FORESTAL</t>
  </si>
  <si>
    <t>Protectoras</t>
  </si>
  <si>
    <t>Productoras</t>
  </si>
  <si>
    <t>Superficie total repoblada por CC.AA.</t>
  </si>
  <si>
    <t>Identificada</t>
  </si>
  <si>
    <t>Seleccionada</t>
  </si>
  <si>
    <t>Cualificada</t>
  </si>
  <si>
    <t>Controlada</t>
  </si>
  <si>
    <t>Abies alba</t>
  </si>
  <si>
    <t>Acer campestre</t>
  </si>
  <si>
    <t>Acer pseudoplatanus</t>
  </si>
  <si>
    <t>Alnus glutinosa</t>
  </si>
  <si>
    <t>Arbutus canariensis</t>
  </si>
  <si>
    <t>Arbutus unedo</t>
  </si>
  <si>
    <t>Castanea sativa hibrid</t>
  </si>
  <si>
    <t>Fraxinus angustifolia</t>
  </si>
  <si>
    <t>Fraxinus excelsior</t>
  </si>
  <si>
    <t>Ilex aquifolium</t>
  </si>
  <si>
    <t>Juglans nigra</t>
  </si>
  <si>
    <t>Juglans regia</t>
  </si>
  <si>
    <t>Juglans spp.</t>
  </si>
  <si>
    <t>Juniperus communis</t>
  </si>
  <si>
    <t>Juniperus oxycedrus</t>
  </si>
  <si>
    <t>Juniperus phoenicea</t>
  </si>
  <si>
    <t>Juniperus thurifera</t>
  </si>
  <si>
    <t>Olea europaea</t>
  </si>
  <si>
    <t>Pinus radiata</t>
  </si>
  <si>
    <t>Pinus uncinata</t>
  </si>
  <si>
    <t>Pistacia atlantica</t>
  </si>
  <si>
    <t>Populus alba</t>
  </si>
  <si>
    <t>Populus nigra</t>
  </si>
  <si>
    <t>Prunus avium</t>
  </si>
  <si>
    <t>Pseudotsuga menziesii</t>
  </si>
  <si>
    <t>Quercus canariensis</t>
  </si>
  <si>
    <t>Quercus coccifera</t>
  </si>
  <si>
    <t>Quercus pubescens</t>
  </si>
  <si>
    <t>Quercus rubra</t>
  </si>
  <si>
    <t>Robinia pseudoacacia</t>
  </si>
  <si>
    <t>Sorbus aria</t>
  </si>
  <si>
    <t>Sorbus aucuparia</t>
  </si>
  <si>
    <t>Sorbus domestica</t>
  </si>
  <si>
    <t>Taxus baccata</t>
  </si>
  <si>
    <t>Tetraclinis articulata</t>
  </si>
  <si>
    <t>Tilia platyphyllos</t>
  </si>
  <si>
    <t>Ulmus minor</t>
  </si>
  <si>
    <t>PLANTAS PRODUCIDAS (miles de plantas)</t>
  </si>
  <si>
    <t>ESTAQUILLAS RECOLECTADAS (miles)</t>
  </si>
  <si>
    <t>PLANTAS PRODUCIDAS (miles)</t>
  </si>
  <si>
    <t>Abies pinsapo</t>
  </si>
  <si>
    <t>Acer platanoides</t>
  </si>
  <si>
    <t>Betula alba / Betula pubescens</t>
  </si>
  <si>
    <t>Betula pendula</t>
  </si>
  <si>
    <t>Carpinus betulus</t>
  </si>
  <si>
    <t>Cedrus atlantica</t>
  </si>
  <si>
    <t>Larix decidua</t>
  </si>
  <si>
    <t>Picea abies</t>
  </si>
  <si>
    <t>Pinus nigra var. corsicana</t>
  </si>
  <si>
    <t>Tamarix gallica</t>
  </si>
  <si>
    <t>Tilia cordata</t>
  </si>
  <si>
    <t>Ulmus glabra</t>
  </si>
  <si>
    <t>GESTIÓN FORESTAL SOSTENIBLE</t>
  </si>
  <si>
    <t>Superficie ordenada</t>
  </si>
  <si>
    <t>% Superficie ordenada respecto al total forestal</t>
  </si>
  <si>
    <t>ANDALUCÍA</t>
  </si>
  <si>
    <t>ARAGÓN</t>
  </si>
  <si>
    <t>CASTILLA LA MANCHA</t>
  </si>
  <si>
    <t>CASTILLA LEÓN</t>
  </si>
  <si>
    <t>COMUNIDAD DE MADRID</t>
  </si>
  <si>
    <t>COMUNIDAD FORAL DE NAVARRA</t>
  </si>
  <si>
    <t>ISLAS BALEARES</t>
  </si>
  <si>
    <t>PAÍS VASCO</t>
  </si>
  <si>
    <t>REGIÓN DE MURCIA</t>
  </si>
  <si>
    <t>Superficie pública ordenada (ha)</t>
  </si>
  <si>
    <t>% Superficie ordenada respecto superficie pública</t>
  </si>
  <si>
    <t>Superficie privada ordenada (ha)</t>
  </si>
  <si>
    <t>% Superficie ordenada respecto superficie privada</t>
  </si>
  <si>
    <t xml:space="preserve">CANTABRIA </t>
  </si>
  <si>
    <t>CASTILLA Y LEÓN</t>
  </si>
  <si>
    <t>Superficie certificada  F.S.C. (Forest Stewardship Council) (ha)</t>
  </si>
  <si>
    <t>Superficie certificada P.E.F.C. (Programme for the Endorsement of Forest Certification Schemes) (ha)</t>
  </si>
  <si>
    <t>Nº de titulares con certificado de cadena de custodia FSC (Forest Stewardship Council)</t>
  </si>
  <si>
    <t>Nº de instalaciones con certificado de cadena de custodia PEFC (Programme for the Endorsement of Forest Certification Schemes)</t>
  </si>
  <si>
    <t>MELILLA</t>
  </si>
  <si>
    <t>Caracterización Instalaciones certificadas</t>
  </si>
  <si>
    <t>Nº Instalaciones con certificado PEFC</t>
  </si>
  <si>
    <t>Aserraderos y rematantes</t>
  </si>
  <si>
    <t>Madera y construcción</t>
  </si>
  <si>
    <t>Gráficas</t>
  </si>
  <si>
    <t>Pasta y papel</t>
  </si>
  <si>
    <t>Almacenistas</t>
  </si>
  <si>
    <t>Energía</t>
  </si>
  <si>
    <t>Productos no madereros</t>
  </si>
  <si>
    <t>Aprovechamientos Forestales, madera en rollo y biomasa</t>
  </si>
  <si>
    <t>Artes graficas, materiales impresos y papelería</t>
  </si>
  <si>
    <t>Carbón de leña y otros productos de madera</t>
  </si>
  <si>
    <t>Corcho y productos derivados</t>
  </si>
  <si>
    <t>Envases y embalajes</t>
  </si>
  <si>
    <t>Productos de madera para mobiliario y/o construcción</t>
  </si>
  <si>
    <t>Otros productos forestales</t>
  </si>
  <si>
    <t>Pulpa, papel y cartón</t>
  </si>
  <si>
    <t>Tableros y otros productos procesados de madera</t>
  </si>
  <si>
    <t>APROVECHAMIENTOS FORESTALES. MADERA Y LEÑA</t>
  </si>
  <si>
    <r>
      <t>Coníferas                   (miles de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</si>
  <si>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Frondosas                   (miles de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</si>
  <si>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Sin clasificar                   (miles de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con corteza)</t>
    </r>
  </si>
  <si>
    <r>
      <t>TOTAL                                                          (miles de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 corteza)</t>
    </r>
  </si>
  <si>
    <t>Valor  en cargadero  (miles de euros)</t>
  </si>
  <si>
    <t>Grupos de especies</t>
  </si>
  <si>
    <t>Propiedad pública</t>
  </si>
  <si>
    <t>TOTAL EN PROPIEDAD PÚBLICA</t>
  </si>
  <si>
    <t>Del Estado o de las CC.AA. y catalogados de utilidad pública</t>
  </si>
  <si>
    <t>Del Estado o de las CC.AA. y no catalogados de utilidad pública</t>
  </si>
  <si>
    <t>De entidades locales y catalogados de utilidad pública</t>
  </si>
  <si>
    <t>De las entidades locales. Consorciados o conveniados</t>
  </si>
  <si>
    <t>De entidades locales. De libre disposición</t>
  </si>
  <si>
    <t>Propiedad privada</t>
  </si>
  <si>
    <t>TOTAL EN PROPIEDAD PRIVADA</t>
  </si>
  <si>
    <t>Privada. Consorciados o conveniados</t>
  </si>
  <si>
    <t>Privada. No consorciados</t>
  </si>
  <si>
    <t>Montes vecinales en mano común</t>
  </si>
  <si>
    <t>Privada sin especificar</t>
  </si>
  <si>
    <t>Volumen cortado (m3 con corteza)</t>
  </si>
  <si>
    <t xml:space="preserve">Otras coníferas </t>
  </si>
  <si>
    <t>Variedad de la especie</t>
  </si>
  <si>
    <t>Volumen cortado</t>
  </si>
  <si>
    <t>Eucalyptus spp.</t>
  </si>
  <si>
    <t>Populus spp.</t>
  </si>
  <si>
    <t>Otras frondosas alóctonas</t>
  </si>
  <si>
    <t>Resto de frondosas</t>
  </si>
  <si>
    <t>Total (m3 con corteza)</t>
  </si>
  <si>
    <t>Producción (miles de toneladas)</t>
  </si>
  <si>
    <t>Valor en Cargadero                             (miles de euros)</t>
  </si>
  <si>
    <t>2005(1)</t>
  </si>
  <si>
    <t>2007(2)</t>
  </si>
  <si>
    <t>2010 (3)</t>
  </si>
  <si>
    <t>2011 (3)</t>
  </si>
  <si>
    <t>2012 (3)</t>
  </si>
  <si>
    <t>2013 (3)</t>
  </si>
  <si>
    <t>2014 (3)</t>
  </si>
  <si>
    <r>
      <t>(1)</t>
    </r>
    <r>
      <rPr>
        <sz val="10"/>
        <rFont val="Arial"/>
        <family val="2"/>
      </rPr>
      <t xml:space="preserve"> El valor en cargadero de 2005 ha sido estimado a partir de la serie histórica</t>
    </r>
  </si>
  <si>
    <r>
      <t>(2)</t>
    </r>
    <r>
      <rPr>
        <sz val="10"/>
        <rFont val="Arial"/>
        <family val="2"/>
      </rPr>
      <t>El valor en cargadero de 2007 se obtenido a partir de las cuentas económicas de la selvicultura</t>
    </r>
  </si>
  <si>
    <r>
      <t>(3)</t>
    </r>
    <r>
      <rPr>
        <sz val="10"/>
        <rFont val="Arial"/>
        <family val="2"/>
      </rPr>
      <t xml:space="preserve"> No se ha estimado el valor total en cargadero </t>
    </r>
  </si>
  <si>
    <t>De las CC.AA. o del Estado y no catalogados de utilidad pública</t>
  </si>
  <si>
    <t>Pública: Sin especificar</t>
  </si>
  <si>
    <t>Privada: Sin especificar</t>
  </si>
  <si>
    <t>LEÑAS (toneladas)</t>
  </si>
  <si>
    <t xml:space="preserve">  Productos</t>
  </si>
  <si>
    <t>Importaciones</t>
  </si>
  <si>
    <t>Exportaciones</t>
  </si>
  <si>
    <t>Unidad</t>
  </si>
  <si>
    <t>Cantidad</t>
  </si>
  <si>
    <t xml:space="preserve">Valor </t>
  </si>
  <si>
    <t xml:space="preserve"> (miles de euros)</t>
  </si>
  <si>
    <t>LEÑAS</t>
  </si>
  <si>
    <t>1000 m3</t>
  </si>
  <si>
    <t>MADERA EN ROLLO INDUSTRIAL (TROZAS PARA TRITURACIÓN, ASERRÍO Y CHAPA)</t>
  </si>
  <si>
    <t>CARBÓN VEGETAL</t>
  </si>
  <si>
    <t>1000 t</t>
  </si>
  <si>
    <t>ASTILLAS Y PARTÍCULAS</t>
  </si>
  <si>
    <t>RESIDUOS DE MADERA (incluye madera para aglomerados)</t>
  </si>
  <si>
    <t>PELETS Y OTROS AGLOMERADOS</t>
  </si>
  <si>
    <t xml:space="preserve">MADERA ASERRADA </t>
  </si>
  <si>
    <t xml:space="preserve">TABLEROS DE MADERA </t>
  </si>
  <si>
    <t>Tableros de partículas, incluidos OSB</t>
  </si>
  <si>
    <t>Tableros de fibras</t>
  </si>
  <si>
    <t xml:space="preserve"> </t>
  </si>
  <si>
    <t>PASTA DE PAPEL (DE MADERA)</t>
  </si>
  <si>
    <t xml:space="preserve">    Químicas</t>
  </si>
  <si>
    <t xml:space="preserve">    Solubles</t>
  </si>
  <si>
    <t>OTROS TIPOS DE PASTA</t>
  </si>
  <si>
    <t xml:space="preserve">    Pastas de otras fibras</t>
  </si>
  <si>
    <t xml:space="preserve">    Pasta de fibra recuperada</t>
  </si>
  <si>
    <t>PAPEL RECUPERADO</t>
  </si>
  <si>
    <t xml:space="preserve">PAPEL Y CARTÓN </t>
  </si>
  <si>
    <t>Papel con fines gráficos</t>
  </si>
  <si>
    <t>Papel doméstico y sanitario</t>
  </si>
  <si>
    <t>Material para empaquetar</t>
  </si>
  <si>
    <t>Otros papeles y cartones</t>
  </si>
  <si>
    <t>CAZA Y PESCA FLUVIAL</t>
  </si>
  <si>
    <t>Número de licencias de caza</t>
  </si>
  <si>
    <t>Número de licencias de pesca</t>
  </si>
  <si>
    <t>2004*</t>
  </si>
  <si>
    <r>
      <t>2004:</t>
    </r>
    <r>
      <rPr>
        <sz val="10"/>
        <color indexed="12"/>
        <rFont val="Arial"/>
        <family val="2"/>
      </rPr>
      <t xml:space="preserve"> Cifras estimadas ya que faltan los datos de todas las CC.AA.</t>
    </r>
  </si>
  <si>
    <r>
      <t>2006:</t>
    </r>
    <r>
      <rPr>
        <sz val="10"/>
        <rFont val="Arial"/>
        <family val="2"/>
      </rPr>
      <t xml:space="preserve"> Cifra de licencias de pesca estimada ya que faltan los datos de Galicia y Extremadura.</t>
    </r>
  </si>
  <si>
    <r>
      <t>2007:</t>
    </r>
    <r>
      <rPr>
        <sz val="10"/>
        <rFont val="Arial"/>
        <family val="2"/>
      </rPr>
      <t xml:space="preserve"> Cifras se han completado con las de la Comunidad Valenciana.</t>
    </r>
  </si>
  <si>
    <r>
      <t>2008:</t>
    </r>
    <r>
      <rPr>
        <sz val="10"/>
        <rFont val="Arial"/>
        <family val="2"/>
      </rPr>
      <t xml:space="preserve"> Cifras estimadas ya que faltan datos de las siguientes Comunidades Autónomas:</t>
    </r>
  </si>
  <si>
    <t xml:space="preserve">          Aragón,  Extremadura, Comunidad Valenciana, Canarias, País Vasco, Principado de Asturias.</t>
  </si>
  <si>
    <t xml:space="preserve">Se han completado con las cifras de estas comunidades en 2007 y las de la comunidad Valenciana </t>
  </si>
  <si>
    <t xml:space="preserve"> de las estadísticas de su página web</t>
  </si>
  <si>
    <r>
      <t>2009:</t>
    </r>
    <r>
      <rPr>
        <sz val="10"/>
        <rFont val="Arial"/>
        <family val="2"/>
      </rPr>
      <t xml:space="preserve"> Cifras estimadas ya que faltan datos de las siguientes Comunidades Autónomas:</t>
    </r>
  </si>
  <si>
    <t xml:space="preserve">        Aragón,  Extremadura, Comunidad Valenciana y Principado de Asturias en el caso de la caza , </t>
  </si>
  <si>
    <t xml:space="preserve">        y estas mismas más Navarra y Canarias en el caso de la pesca.</t>
  </si>
  <si>
    <t xml:space="preserve">Se han completado con las cifras de estas comunidades en 2007 o 2008 y las de la comunidad Valenciana </t>
  </si>
  <si>
    <t>de su página web</t>
  </si>
  <si>
    <r>
      <t>2010:</t>
    </r>
    <r>
      <rPr>
        <sz val="10"/>
        <rFont val="Arial"/>
        <family val="2"/>
      </rPr>
      <t xml:space="preserve"> Cifras estimadas ya que faltan datos de las siguientes Comunidades Autónomas:</t>
    </r>
  </si>
  <si>
    <t xml:space="preserve">          Galicia, Extremadura, Asturias y parte de Aragón</t>
  </si>
  <si>
    <t>Se han completado con las cifras de estas comunidades en 2007,2008 o 2009.</t>
  </si>
  <si>
    <r>
      <t>2011:</t>
    </r>
    <r>
      <rPr>
        <sz val="10"/>
        <rFont val="Arial"/>
        <family val="2"/>
      </rPr>
      <t xml:space="preserve"> Cifras estimadas ya que faltan los datos de las siguientes comunidades autónomas:</t>
    </r>
  </si>
  <si>
    <t xml:space="preserve">          Asturias, Comunidad Valenciana y las provincias de Álava y Guipuzcoa en caza</t>
  </si>
  <si>
    <t xml:space="preserve">          Canarias, Comunidad Valenciana y las provincias de Álava y Guipuzcoa en pesca</t>
  </si>
  <si>
    <t xml:space="preserve">Se han completado con las cifras de estas comunidades en años anteriores y </t>
  </si>
  <si>
    <t>en el caso de la Comunidad Valenciana con las de estadísticas de su página web.</t>
  </si>
  <si>
    <r>
      <rPr>
        <b/>
        <sz val="10"/>
        <rFont val="Arial"/>
        <family val="2"/>
      </rPr>
      <t>2012:</t>
    </r>
    <r>
      <rPr>
        <sz val="10"/>
        <rFont val="Arial"/>
        <family val="2"/>
      </rPr>
      <t xml:space="preserve"> Cifras estimadas ya que faltan datos de las siguientes comunidades autónomas:</t>
    </r>
  </si>
  <si>
    <t>Asturias, Comunidad Valenciana y la provincia de Álava en caza</t>
  </si>
  <si>
    <t>Canarias, Comunidad Valenciana y la provincia de Álava en pesca</t>
  </si>
  <si>
    <t>Pesca</t>
  </si>
  <si>
    <t>Expedidas</t>
  </si>
  <si>
    <t>Vigentes</t>
  </si>
  <si>
    <t xml:space="preserve">Número de licencias </t>
  </si>
  <si>
    <t>Valor económico (euros)</t>
  </si>
  <si>
    <t>Nota:</t>
  </si>
  <si>
    <t>Número de capturas</t>
  </si>
  <si>
    <t>Peso total                (kg)</t>
  </si>
  <si>
    <t>Peso medio        (kg/ud)</t>
  </si>
  <si>
    <t>Valor (euros)</t>
  </si>
  <si>
    <t>Precio medio       (euros/ud)</t>
  </si>
  <si>
    <t>Caza mayor</t>
  </si>
  <si>
    <t>Arruí</t>
  </si>
  <si>
    <t>Cabra asilvestrada</t>
  </si>
  <si>
    <t>Cabra Montés</t>
  </si>
  <si>
    <t>Ciervo</t>
  </si>
  <si>
    <t>Corzo</t>
  </si>
  <si>
    <t>Gamo</t>
  </si>
  <si>
    <t>Jabalí</t>
  </si>
  <si>
    <t>Lobo</t>
  </si>
  <si>
    <t>Muflón</t>
  </si>
  <si>
    <t>Rebeco</t>
  </si>
  <si>
    <t>Total caza mayor</t>
  </si>
  <si>
    <t>Caza menor de mamíferos</t>
  </si>
  <si>
    <t>Conejo</t>
  </si>
  <si>
    <t>Liebre</t>
  </si>
  <si>
    <t>Zorro</t>
  </si>
  <si>
    <t>Total caza menor de mamíferos</t>
  </si>
  <si>
    <t>Caza menor de aves</t>
  </si>
  <si>
    <t>Acuáticas y anátidas</t>
  </si>
  <si>
    <t>Avefría</t>
  </si>
  <si>
    <t>Becada</t>
  </si>
  <si>
    <t>Codorniz</t>
  </si>
  <si>
    <t>Córvidos</t>
  </si>
  <si>
    <t>Estornino</t>
  </si>
  <si>
    <t>Faisán</t>
  </si>
  <si>
    <t>Paloma</t>
  </si>
  <si>
    <t>Perdiz</t>
  </si>
  <si>
    <t>Tórtola comun</t>
  </si>
  <si>
    <t>Zorzal</t>
  </si>
  <si>
    <t>Total caza menor de aves</t>
  </si>
  <si>
    <t xml:space="preserve">CAZA Y PESCA FLUVIAL </t>
  </si>
  <si>
    <t xml:space="preserve"> Realizadas por la Administración</t>
  </si>
  <si>
    <t>De otras procedencias</t>
  </si>
  <si>
    <t>Total (número)</t>
  </si>
  <si>
    <t>Número de ejemplares</t>
  </si>
  <si>
    <t>Total especies cinegéticas</t>
  </si>
  <si>
    <t>Anguila</t>
  </si>
  <si>
    <t>Barbo</t>
  </si>
  <si>
    <t>Cangrejo autóctono</t>
  </si>
  <si>
    <t>Carpa</t>
  </si>
  <si>
    <t>Salmón</t>
  </si>
  <si>
    <t>Tenca</t>
  </si>
  <si>
    <t>Trucha arco-iris</t>
  </si>
  <si>
    <t>Trucha común</t>
  </si>
  <si>
    <t>Total especies piscícolas</t>
  </si>
  <si>
    <t>TOTAL ESPECIES CINEGÉTICAS</t>
  </si>
  <si>
    <t>Tipo de terreno cinegético</t>
  </si>
  <si>
    <t>RESERVA DE CAZA</t>
  </si>
  <si>
    <t>COTO REGIONAL O AUTONÓMICO</t>
  </si>
  <si>
    <t>COTO SOCIAL</t>
  </si>
  <si>
    <t>ZONA DE CAZA CONTROLADA</t>
  </si>
  <si>
    <t>COTO MUNICIPAL</t>
  </si>
  <si>
    <t>COTO PRIVADO DE CAZA</t>
  </si>
  <si>
    <t>COTO DEPORTIVO</t>
  </si>
  <si>
    <t>COTO INTENSIVO DE CAZA</t>
  </si>
  <si>
    <t>REFUGIO DE CAZA / FAUNA</t>
  </si>
  <si>
    <t>TERRENOS NO CINEGÉTICOS (Vedados, Terrenos Cercados y Zonas de Seguridad)</t>
  </si>
  <si>
    <t xml:space="preserve">TOTAL </t>
  </si>
  <si>
    <t>Longitud tramo (km)</t>
  </si>
  <si>
    <t>s.d.</t>
  </si>
  <si>
    <t>sd: sin datos</t>
  </si>
  <si>
    <t>Resinas</t>
  </si>
  <si>
    <t>Nº de titulares con certificado FSC</t>
  </si>
  <si>
    <t>Pública sin especificar</t>
  </si>
  <si>
    <t>2015 (3)</t>
  </si>
  <si>
    <t>España 2017</t>
  </si>
  <si>
    <t>0.0</t>
  </si>
  <si>
    <t>Superficie de reposición de marras *</t>
  </si>
  <si>
    <t xml:space="preserve">*: Reposición de marras de repoblaciones protectoras, productoras y forestaciones de tierras agrarias. </t>
  </si>
  <si>
    <t>al RD 289/2003. Semilla recogida según categoría (kg). 2016</t>
  </si>
  <si>
    <t>Acer monspessulanum</t>
  </si>
  <si>
    <t>Picea sitchensis</t>
  </si>
  <si>
    <t>Híbridos artificiales Populus spp.</t>
  </si>
  <si>
    <t>Quercus spp.</t>
  </si>
  <si>
    <t>6.3.2.  Superficie forestal ordenada según titularidad, 2016 (hectáreas)</t>
  </si>
  <si>
    <t>Número de instalaciones con certificado de Cadena de Custodia del sistema PEFC  según  categoría de instalación, 2016</t>
  </si>
  <si>
    <t>Tejido no tejido</t>
  </si>
  <si>
    <t>Número de titulares con certificados de Cadena de Custodia del sistema FSC por tipo de producto, 2016</t>
  </si>
  <si>
    <t>de coníferas y frondosas, 2016</t>
  </si>
  <si>
    <t>HOJAS DE CHAPA</t>
  </si>
  <si>
    <t>Tableros contrachapados</t>
  </si>
  <si>
    <t xml:space="preserve">    Mecánicas y semiquímicas</t>
  </si>
  <si>
    <r>
      <rPr>
        <b/>
        <sz val="10"/>
        <rFont val="Arial"/>
        <family val="2"/>
      </rPr>
      <t>2015 y 2016:</t>
    </r>
    <r>
      <rPr>
        <sz val="10"/>
        <rFont val="Arial"/>
        <family val="2"/>
      </rPr>
      <t xml:space="preserve"> incluye licencias interautonómicas</t>
    </r>
  </si>
  <si>
    <t xml:space="preserve">Dentro de las licencia expedidas y el valor económico se han incluido las licencias interautonómicas de 2016, tanto </t>
  </si>
  <si>
    <t>de caza como de pesca.</t>
  </si>
  <si>
    <t>Otras caza menor de aves</t>
  </si>
  <si>
    <t>Ciprínidos sin especificar</t>
  </si>
  <si>
    <t>Trucha común esterilizada</t>
  </si>
  <si>
    <t xml:space="preserve">Huevos y alevines de trucha común </t>
  </si>
  <si>
    <t>y total por comunidad autónoma, 2016</t>
  </si>
  <si>
    <t>COTOS DEPORTIVOS / ESCENARIOS DEPORTIVOS</t>
  </si>
  <si>
    <t>COTOS INTENSIVOS</t>
  </si>
  <si>
    <t>COTOS SALMONEROS</t>
  </si>
  <si>
    <t>COTOS TRUCHEROS</t>
  </si>
  <si>
    <t>OTROS COTOS</t>
  </si>
  <si>
    <t>REGIMEN ESPECIAL EN EMBALSES</t>
  </si>
  <si>
    <t>TRAMOS / COTOS DE CANGREJO</t>
  </si>
  <si>
    <t>TRAMOS EN AGUAS DE ALTA MONTAÑA</t>
  </si>
  <si>
    <t>TRAMOS DE PESCA SIN MUERTE</t>
  </si>
  <si>
    <t>AGUAS LIBRES PARA LA PESCA</t>
  </si>
  <si>
    <t>REFUGIOS DE PESCA</t>
  </si>
  <si>
    <t>VEDADOS</t>
  </si>
  <si>
    <t>6.5.7 Masas de aprovechamiento piscícola según tipología y total por comunidad autónoma, 2016</t>
  </si>
  <si>
    <t>6.5.1.  Serie histórica de las licencias expedidas de caza y pesca</t>
  </si>
  <si>
    <t>6.5.2. Número de licencias expedidas y vigentes y valor económico, 2016</t>
  </si>
  <si>
    <t>6.5.3. Número de capturas, peso total, peso medio, valor económico</t>
  </si>
  <si>
    <t>6.5.4. Sueltas de especies cinegéticas y piscícolas, 2016</t>
  </si>
  <si>
    <t>6.5.5. Producción en granjas cinegéticas para repoblación, 2016</t>
  </si>
  <si>
    <t xml:space="preserve">6.5.6. Número y superficie de terrenos cinegéticos por tipología del terreno </t>
  </si>
  <si>
    <t>6.4.1. Serie histórica de las cortas de madera y valor económico.</t>
  </si>
  <si>
    <t>6.4.2. Resumen nacional de las cortas de madera por grupo de especies y tipo de propiedad, 2016 (m3 con corteza)</t>
  </si>
  <si>
    <t>6.4.3. Volumen de cortas de coníferas por especie 2016 (m3 con corteza)</t>
  </si>
  <si>
    <t>6.4.4. Volumen de cortas de frondosas por especie 2016 (m3 con corteza)</t>
  </si>
  <si>
    <t xml:space="preserve">6.4.5. Análisis autonómico de las cortas totales </t>
  </si>
  <si>
    <t>6.4.6. Serie histórica de la extracción de leña y valor económico asociado</t>
  </si>
  <si>
    <t>6.4.7. Resumen nacional de la extracción de leña por grupo de especies y tipo de propiedad, 2016 (toneladas)</t>
  </si>
  <si>
    <t>6.4.8. Análisis autonómico de la extracción de leñas, 2016</t>
  </si>
  <si>
    <t>6.4.9.  Esquema del balance de la madera, 2016  (m3 sin corteza equivalentes)</t>
  </si>
  <si>
    <t>6.3.1. Superficie forestal ordenada, 2016  (hectáreas)</t>
  </si>
  <si>
    <t>6.3.3.  Superficie forestal certificada según sistema de certificación, 2016</t>
  </si>
  <si>
    <t>6.3.4.  Número de instalaciones / titulares con certificado de cadena de custodia por CCAA, 2016</t>
  </si>
  <si>
    <t>6.2.1  Repoblaciones según tipo y objetivo, 2016 (hectáreas)</t>
  </si>
  <si>
    <t xml:space="preserve"> Frecuencia y porcentaje de agentes causantes de daños, Nivel I 2018</t>
  </si>
  <si>
    <t xml:space="preserve">6.8.1. ESTADO DE SALUD DE LOS BOSQUES: </t>
  </si>
  <si>
    <t>6.8.2. ESTADO DE SALUD DE LOS BOSQUES: Serie histórica de los daños, Nivel I (1987-2018)</t>
  </si>
  <si>
    <t>Europa 2017</t>
  </si>
  <si>
    <t>España 2018</t>
  </si>
  <si>
    <t xml:space="preserve">Fuente datos : 2018 Technical Report of ICP Forests (Tablas 7-4) Anexo </t>
  </si>
  <si>
    <t>6.8.3. ESTADO DE SALUD DE LOS BOSQUES: Porcentaje de defoliación en España y Europa, Nivel I 2018-2017</t>
  </si>
  <si>
    <t>6.8.4. ESTADO DE SALUD DE LOS BOSQUES: Daños forestales desglosados por especies según la defoliación, Nivel I 2018</t>
  </si>
  <si>
    <t>6.8.5. ESTADO DE SALUD DE LOS BOSQUES: Porcentaje de daños forestales según especie y edad del árbol, Nivel I 2018</t>
  </si>
  <si>
    <t>6.8.6. ESTADO DE SALUD DE LOS BOSQUES: Análisis autonómico de  los porcentajes de daños forestales, Nivel I 2018</t>
  </si>
  <si>
    <t>Los datos del Anuario de Estadística hasta 2011 corresponden a la media aritmética, sin embargo a partir de 2012 corresponden a la media ponderada por volumen</t>
  </si>
  <si>
    <t>6.8.8 ESTADO DE SALUD DE LOS BOSQUES: Concentración media de contaminantes en aire en las parcelas de la Red Europea de Nivel II, 2017</t>
  </si>
  <si>
    <t>Mn</t>
  </si>
  <si>
    <t>≤ 2.015</t>
  </si>
  <si>
    <t>6.8.9 ESTADO DE SALUD DE LOS BOSQUES: Análisis foliares en las parcelas de la Red Europea de Nivel II, 2017</t>
  </si>
  <si>
    <t>6.8.10 ESTADO DE SALUD DE LOS BOSQUES: Desfronde en las parcelas de la Red Europea de Nivel II, 2017</t>
  </si>
  <si>
    <t>GR.6.8.2. ESTADO DE SALUD DE LOS BOSQUES: Gráficos de evolución de los daños</t>
  </si>
  <si>
    <t>6.8.7 ESTADO DE SALUD DE LOS BOSQUES: Composición química media del agua de deposición atmosférica de parcelas de la Red Europea de Nivel II, 2017</t>
  </si>
  <si>
    <t>6.6.1. EROSIÓN LAMINAR Y EN REGUEROS: Superficies y pérdidas de suelo según niveles erosivos, 2017</t>
  </si>
  <si>
    <t>6.6.2. EROSIÓN LAMINAR Y EN REGUEROS: Superficies y pérdidas de suelo según niveles erosivos, 2017</t>
  </si>
  <si>
    <t>6.6.3. EROSIÓN LAMINAR Y EN REGUEROS: Superficies y pérdidas de suelo según niveles erosivos, 2017</t>
  </si>
  <si>
    <t>6.6.4 EROSIÓN LAMINAR Y EN REGUEROS: Superficies y pérdidas de suelo según niveles erosivos, 2017</t>
  </si>
  <si>
    <t>6.6.5. EROSIÓN LAMINAR Y EN REGUEROS: Superficies y pérdidas de suelo según niveles erosivos, 2017</t>
  </si>
  <si>
    <t>6.6.6. EROSIÓN LAMINAR Y EN REGUEROS: Superficies y pérdidas de suelo según niveles erosivos, 2017</t>
  </si>
  <si>
    <t>6.6.7. EROSIÓN LAMINAR Y EN REGUEROS: Superficies y pérdidas de suelo según niveles erosivos, 2017</t>
  </si>
  <si>
    <t>6.6.8. Erosión potencial (laminar y en regueros), 2017</t>
  </si>
  <si>
    <t>6.6.9. Erosión potencial (laminar y en regueros), 2017 (continuacion)</t>
  </si>
  <si>
    <t>6.6.10. Erosión potencial (laminar y en regueros), 2017 (continuacion)</t>
  </si>
  <si>
    <t>6.6.11. Erosión potencial (laminar y en regueros), 2017 (continuacion)</t>
  </si>
  <si>
    <t>6.6.12. Erosión potencial (laminar y en regueros), 2017 (continuacion)</t>
  </si>
  <si>
    <t>6.6.13. Erosión potencial (laminar y en regueros), 2017 (continuacion)</t>
  </si>
  <si>
    <t>6.6.14. Erosión potencial (laminar y en regueros), 2017 (conclusión)</t>
  </si>
  <si>
    <t>en cárcavas y barrancos según niveles de erosión laminar y en regueros, 2017</t>
  </si>
  <si>
    <t xml:space="preserve">6.6.15. EROSIÓN EN CÁRCAVAS Y BARRANCOS:  Superficies de zonas de erosión </t>
  </si>
  <si>
    <t xml:space="preserve">6.6.16. EROSIÓN EN CÁRCAVAS Y BARRANCOS: Superficies de zonas de erosión </t>
  </si>
  <si>
    <t xml:space="preserve">6.6.17. EROSIÓN EN CÁRCAVAS Y BARRANCOS: Superficies de zonas de erosión </t>
  </si>
  <si>
    <t xml:space="preserve">6.6.18. EROSIÓN EN CÁRCAVAS Y BARRANCOS: Superficies de zonas de erosión </t>
  </si>
  <si>
    <t xml:space="preserve">6.6.19. EROSIÓN EN CÁRCAVAS Y BARRANCOS: Superficies de zonas de erosión </t>
  </si>
  <si>
    <t>6.6.20. MOVIMIENTOS EN MASA: Superficies según potencialidad y tipología predominante, 2017</t>
  </si>
  <si>
    <t>6.6.21. MOVIMIENTOS EN MASA: Superficies según potencialidad y tipología predominante, 2017 (continuación)</t>
  </si>
  <si>
    <t>6.6.22. MOVIMIENTOS EN MASA: Superficies según potencialidad y tipología predominante, 2017 (continuación)</t>
  </si>
  <si>
    <t>6.6.23 MOVIMIENTOS EN MASA: Superficies según potencialidad y tipología predominante, 2017 (continuación)</t>
  </si>
  <si>
    <t>6.6.24. MOVIMIENTOS EN MASA: Superficies según potencialidad y tipología predominante, 2017 (continuación)</t>
  </si>
  <si>
    <t>6.6.25. MOVIMIENTOS EN MASA: Superficies según potencialidad y tipología predominante, 2017 (Conclusión)</t>
  </si>
  <si>
    <t>6.6.26. RIESGO DE EROSIÓN EN CAUCES, 2017</t>
  </si>
  <si>
    <t>6.6.27. RIESGO DE EROSIÓN EN CAUCES, 2017 (continuación)</t>
  </si>
  <si>
    <t>6.6.28. RIESGO DE EROSIÓN EN CAUCES, 2017 (continuación)</t>
  </si>
  <si>
    <t>6.6.29. RIESGO DE EROSIÓN EN CAUCES, 2017 (continuación)</t>
  </si>
  <si>
    <t>6.6.30. RIESGO DE EROSIÓN EN CAUCES, 2017 (conclusión)</t>
  </si>
  <si>
    <t>6.6.31. RIESGO DE EROSIÓN EÓLICA, 2017</t>
  </si>
  <si>
    <t>6.6.32. RIESGO DE EROSIÓN EÓLICA, 2017 (continuación)</t>
  </si>
  <si>
    <t>6.6.33. RIESGO DE EROSIÓN EÓLICA, 2017 (continuación)</t>
  </si>
  <si>
    <t>6.6.34. RIESGO DE EROSIÓN EÓLICA, 2017  (continuación)</t>
  </si>
  <si>
    <t>6.6.35. RIESGO DE EROSIÓN EÓLICA, 2017 (conclusión)</t>
  </si>
  <si>
    <t>FUENTE: Mapa Forestal de España: MFE25 en Galicia, Navarra, Cantabria, Asturias, Islas Baleares, Murcia,  País Vasco, Madrid, La Rioja, Cataluña y Extremadura y MFE50 en el resto.</t>
  </si>
  <si>
    <t>IFN4 en: Galicia, Principado de Asturias, Cantabria, Islas Baleares, Navarra, País Vasco, Región de Murcia, Comunidad de Madrid , La Rioja, Cataluña y Extremadura.</t>
  </si>
  <si>
    <t>según grupos de especies MFE25-MFE50, 2017 (hectáreas)</t>
  </si>
  <si>
    <t>Murcia,  País Vasco, Madrid, La Rioja, Cataluña y Extremadura y MFE50 en el resto.</t>
  </si>
  <si>
    <t>Los datos de Galicia, Navarra, Islas Baleares, Murcia, Asturias, Cantabria, País Vasco, La Rioja , Madrid, Cataluña y Extremadura proceden del IFN4, el resto son del IFN3.</t>
  </si>
  <si>
    <t xml:space="preserve">LICENCIAS FLEGT </t>
  </si>
  <si>
    <t xml:space="preserve">LICENCIAS  FLEGT </t>
  </si>
  <si>
    <t>Validadas</t>
  </si>
  <si>
    <t>Rechazadas</t>
  </si>
  <si>
    <t>Desestimadas o canceladas</t>
  </si>
  <si>
    <t>TOTAL Licencias resueltas</t>
  </si>
  <si>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La resolución de las solicitudes de validación de las licencias FLEGT puede ser:</t>
    </r>
  </si>
  <si>
    <t>- Validada: Licencia FLEGT validada por la Autoridad Competente FLEGT en España.</t>
  </si>
  <si>
    <t>Declaraciones responsables EUTR</t>
  </si>
  <si>
    <t>DDRR 2015</t>
  </si>
  <si>
    <t>DDRR 2016</t>
  </si>
  <si>
    <t>DDRR 2017</t>
  </si>
  <si>
    <t>Ciudad de Ceuta</t>
  </si>
  <si>
    <t>Ciudad de Melilla</t>
  </si>
  <si>
    <t>Comunitat Valenciana</t>
  </si>
  <si>
    <t>Total general</t>
  </si>
  <si>
    <r>
      <t>Nota</t>
    </r>
    <r>
      <rPr>
        <sz val="10"/>
        <color theme="1"/>
        <rFont val="Arial"/>
        <family val="2"/>
      </rPr>
      <t>: Los datos publicados son los declarados por los agentes y trasladados oficialmente a la autoridad competente estatal por las autoridades competentes autonómicas, tal y como establece el artículo 7 del Real Decreto 1088/2015, de 4 de diciembre.</t>
    </r>
  </si>
  <si>
    <t xml:space="preserve">Controles EUTR realizados por comunidad autónoma </t>
  </si>
  <si>
    <t>Controles realizados por CA</t>
  </si>
  <si>
    <t>Conforme</t>
  </si>
  <si>
    <t>Conforme con observaciones</t>
  </si>
  <si>
    <t>Notificación de medidas correctoras</t>
  </si>
  <si>
    <t>No conforme</t>
  </si>
  <si>
    <t>TOTAL 2017</t>
  </si>
  <si>
    <t>- Desestimada o Cancelada: Desestimada la solicitud por la autoridad competente o cancelada por el solicitante</t>
  </si>
  <si>
    <t>- Rechazada: Rechazada la validez de la licencia FLEGT por la Autoridad Competente FLEGT en España,</t>
  </si>
  <si>
    <t xml:space="preserve"> por no cumplir uno o varios de los tres criterios establecidos en la normativa FLEGT.</t>
  </si>
  <si>
    <r>
      <t>Nota 1</t>
    </r>
    <r>
      <rPr>
        <sz val="10"/>
        <color theme="1"/>
        <rFont val="Arial"/>
        <family val="2"/>
      </rPr>
      <t xml:space="preserve">: Datos trasladados oficialmente a la autoridad competente estatal por las autoridades competentes autonómicas, tal y como establece el artículo 7 del Real Decreto 1088/2015, de 4 de diciembre. </t>
    </r>
  </si>
  <si>
    <r>
      <t>Nota 2</t>
    </r>
    <r>
      <rPr>
        <sz val="10"/>
        <color theme="1"/>
        <rFont val="Arial"/>
        <family val="2"/>
      </rPr>
      <t xml:space="preserve">: El resultado de un control puede ser: </t>
    </r>
  </si>
  <si>
    <r>
      <t xml:space="preserve">-          </t>
    </r>
    <r>
      <rPr>
        <u/>
        <sz val="10"/>
        <color theme="1"/>
        <rFont val="Arial"/>
        <family val="2"/>
      </rPr>
      <t xml:space="preserve">Conforme: </t>
    </r>
    <r>
      <rPr>
        <sz val="10"/>
        <color theme="1"/>
        <rFont val="Arial"/>
        <family val="2"/>
      </rPr>
      <t>Sin ningún aspecto que destacar.</t>
    </r>
  </si>
  <si>
    <r>
      <t xml:space="preserve">-          </t>
    </r>
    <r>
      <rPr>
        <u/>
        <sz val="10"/>
        <color theme="1"/>
        <rFont val="Arial"/>
        <family val="2"/>
      </rPr>
      <t>Conforme con observaciones</t>
    </r>
    <r>
      <rPr>
        <sz val="10"/>
        <color theme="1"/>
        <rFont val="Arial"/>
        <family val="2"/>
      </rPr>
      <t>: Resultado Conforme con ciertos aspectos a mejorar por el agente que no llegue a considerarse No Conformidad.</t>
    </r>
  </si>
  <si>
    <r>
      <t xml:space="preserve">-          </t>
    </r>
    <r>
      <rPr>
        <u/>
        <sz val="10"/>
        <color theme="1"/>
        <rFont val="Arial"/>
        <family val="2"/>
      </rPr>
      <t xml:space="preserve">Notificación Medidas Correctoras: </t>
    </r>
    <r>
      <rPr>
        <sz val="10"/>
        <color theme="1"/>
        <rFont val="Arial"/>
        <family val="2"/>
      </rPr>
      <t>Se decidirá cuándo las deficiencias para la NO Conformidad en la aplicación del SDD, o la verificación del producto o de la materia prima, resultan muy graves, o bien cuándo la no subsanación de las deficiencias conlleve la necesidad de expedir una Notificación de Medidas Correctoras.</t>
    </r>
  </si>
  <si>
    <r>
      <t xml:space="preserve">-          </t>
    </r>
    <r>
      <rPr>
        <u/>
        <sz val="10"/>
        <color theme="1"/>
        <rFont val="Arial"/>
        <family val="2"/>
      </rPr>
      <t xml:space="preserve">No Conforme: </t>
    </r>
    <r>
      <rPr>
        <sz val="10"/>
        <color theme="1"/>
        <rFont val="Arial"/>
        <family val="2"/>
      </rPr>
      <t>Con deficiencias leves o graves en la declaración responsable, el SDD, la verificación del producto o de la materia prima.</t>
    </r>
  </si>
  <si>
    <t>6.1.1. Superficie arbolada, desarbolado y forestal, MFE25 - MFE50, 2017 (hectáreas)</t>
  </si>
  <si>
    <t>6.1.2. Superficie forestal arbolada según titularidad de los montes, IFN3 - IFN4 2017 (hectáreas)</t>
  </si>
  <si>
    <t>6.1.4. Superficie forestal total según titularidad de los montes, IFN3 - IFN4 2017 (hectáreas)</t>
  </si>
  <si>
    <t xml:space="preserve">6.1.5. Superficie forestal arbolada </t>
  </si>
  <si>
    <t>6.1.6.  Existencias medias. Comparación IFN2 - IFN3 - IFN4, 2017</t>
  </si>
  <si>
    <t>6.1.7 Volúmenes de madera y leña, IFN3 - IFN4, 2017</t>
  </si>
  <si>
    <t>6.1.3. Superficie forestal desarbolada según titularidad de los montes, IFN3 - IFN4 2017 (hectáreas)</t>
  </si>
  <si>
    <t xml:space="preserve">6.7.1.1. SINIESTROS: Resumen de los siniestros ocurridos, 2015 </t>
  </si>
  <si>
    <t>6.7.1.2. SINIESTROS: Serie histórica del número de siniestros y superficies afectadas</t>
  </si>
  <si>
    <t>6.7.1.3. SINIESTROS: Análisis provincial de número de siniestros y superficie afectada, 2015</t>
  </si>
  <si>
    <t>6.7.1.4. SINIESTROS: Número, superficie y porcentaje según extensión y tipo de vegetación, 2015</t>
  </si>
  <si>
    <t xml:space="preserve">6.7.1.5. SINIESTROS: Serie histórica del número y porcentaje de conatos </t>
  </si>
  <si>
    <t>6.7.1.6. SINIESTROS : Serie histórica del número y superficie afectadas por grandes incendios (≥500 ha)</t>
  </si>
  <si>
    <t>6.7.2.1. PÉRDIDAS:  Nº de Montes y Superficie afectada según propiedad y tipo de vegetación, 2015</t>
  </si>
  <si>
    <t>6.7.2.2. PÉRDIDAS: Análisis autonómico de la superficie arbolada afectada según propiedad, 2015</t>
  </si>
  <si>
    <t>6.7.2.3. PÉRDIDAS: Análisis autonómico de las especies arbóreas más afectadas</t>
  </si>
  <si>
    <t>6.7.2.4. PÉRDIDAS: Económicas según propiedad y tipo de producto, 2015</t>
  </si>
  <si>
    <t>6.7.2.5. PÉRDIDAS: Efectos ambientales, 2015</t>
  </si>
  <si>
    <t>6.7.2.6. PÉRDIDAS: Análisis autonómico de los siniestros con incidencias de Protección Civil, 2015</t>
  </si>
  <si>
    <t>6.7.3.1  CONDICIONES DE PELIGRO: Número de siniestros según probabilidad de ignición e índice de peligro, 2015</t>
  </si>
  <si>
    <t>6.7.4.1. CAUSAS: Análisis de las causas de incendios en el total de montes, 2015</t>
  </si>
  <si>
    <t>6.7.4.2. CAUSAS: Análisis autonómico de los incendios según causa, 2015</t>
  </si>
  <si>
    <t>6.7.4.3. CAUSAS: Análisis autonómico de los incendios según conocimiento de causa, 2015</t>
  </si>
  <si>
    <t>6.7.4.4. CAUSAS: Detalles de causas no intencionales de origen antrópico, 2015</t>
  </si>
  <si>
    <t>6.7.4.5. CAUSAS: Motivaciones de incendios intencionados, 2015</t>
  </si>
  <si>
    <t>6.7.5.1. DETECCIÓN Y EXTINCIÓN: Análisis autonómico y total de la detección del siniestro,  2015</t>
  </si>
  <si>
    <t>6.7.5.2. DETECCIÓN Y EXTINCIÓN: Tiempo de llegada de los primeros medios de extinción desde la detección, 2015</t>
  </si>
  <si>
    <t>6.7.5.3. DETECCIÓN Y EXTINCIÓN: Análisis autonómico del tiempo de llegada del primer medio de extinción, 2015</t>
  </si>
  <si>
    <t xml:space="preserve">6.7.6.1. LOS INCENDIOS FORESTALES EN OTROS PAÍSES: </t>
  </si>
  <si>
    <t>6.9.3 Número de controles EUTR realizados por las Autoridades Competentes en 2017</t>
  </si>
  <si>
    <t>Forestaciones de tierras agrarias</t>
  </si>
  <si>
    <t xml:space="preserve">6.3.5. Número de instalaciones / titulares con certificado de cadena de custodia según </t>
  </si>
  <si>
    <t>categoría del producto y sistema de certificación, 2016</t>
  </si>
  <si>
    <t>n/d. No disponible.</t>
  </si>
  <si>
    <t>n/d</t>
  </si>
  <si>
    <t>n/d: No disponible</t>
  </si>
  <si>
    <r>
      <rPr>
        <sz val="10"/>
        <rFont val="Arial"/>
        <family val="2"/>
      </rPr>
      <t xml:space="preserve">Otras coníferas alóctonas </t>
    </r>
    <r>
      <rPr>
        <i/>
        <sz val="10"/>
        <rFont val="Arial"/>
        <family val="2"/>
      </rPr>
      <t>(Chamaecyparis, Larix, Picea, Pseudotsuga, etc.)</t>
    </r>
  </si>
  <si>
    <t>6.4.10. Madera, leña, tablero, pasta y papel: Comercio exterior de España, 2016</t>
  </si>
  <si>
    <t>y precio medio según especie cinegética, 2016</t>
  </si>
  <si>
    <t>Tipo de masa de aprovechamiento piscícola</t>
  </si>
  <si>
    <t xml:space="preserve">6.2.2. Producción de Material forestal de Reproducción de especies sometidas </t>
  </si>
  <si>
    <t xml:space="preserve">6.2.3. Producción de Material forestal de Reproducción de especies sometidas  </t>
  </si>
  <si>
    <t xml:space="preserve">6.9.1 Licencias FLEGT de madera y productos de madera (2016-2018)  </t>
  </si>
  <si>
    <t>6.9.2 Número de agentes EUTR que han presentado declaración responsable por comunidad autónoma, 2015-2017</t>
  </si>
  <si>
    <t>Nota: parte de la superficie forestal no tiene tipo de bosque asignado ya que es temporalmente desarbolada</t>
  </si>
  <si>
    <t>al RD 289/2003. Estaquillas y planta producida según categoría. 2016</t>
  </si>
  <si>
    <t>6.7.5.4. DETECCIÓN Y EXTINCIÓN: Distribución de medios del MAPA Campaña de verano, 2015</t>
  </si>
  <si>
    <t>6.7.5.5. DETECCIÓN Y EXTINCIÓN: Distribución de medios del MAPA Campaña de invierno,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</si>
</sst>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\ _€_-;\-* #,##0\ _€_-;_-* &quot;-&quot;\ _€_-;_-@_-"/>
    <numFmt numFmtId="43" formatCode="_-* #,##0.00\ _€_-;\-* #,##0.00\ _€_-;_-* &quot;-&quot;??\ _€_-;_-@_-"/>
    <numFmt numFmtId="164" formatCode="#,##0.0"/>
    <numFmt numFmtId="165" formatCode="#,##0_);\(#,##0\)"/>
    <numFmt numFmtId="166" formatCode="0.00_)"/>
    <numFmt numFmtId="167" formatCode="#,##0;\(0.0\)"/>
    <numFmt numFmtId="168" formatCode="#,##0.0_);\(#,##0.0\)"/>
    <numFmt numFmtId="169" formatCode="#,##0__;\–#,##0__;0__;@__"/>
    <numFmt numFmtId="170" formatCode="_-* #,##0.00\ [$€]_-;\-* #,##0.00\ [$€]_-;_-* &quot;-&quot;??\ [$€]_-;_-@_-"/>
    <numFmt numFmtId="171" formatCode="#,##0.00__;\–#,##0.00__;0.00__;@__"/>
    <numFmt numFmtId="172" formatCode="#,##0.00_);\(#,##0.00\)"/>
    <numFmt numFmtId="173" formatCode="#,##0.0__;\–#,##0.0__;0.0__;@__"/>
    <numFmt numFmtId="174" formatCode="0.0"/>
    <numFmt numFmtId="175" formatCode="_-* #,##0.00\ _P_t_s_-;\-* #,##0.00\ _P_t_s_-;_-* &quot;-&quot;??\ _P_t_s_-;_-@_-"/>
    <numFmt numFmtId="176" formatCode="_-* #,##0.0\ _P_t_s_-;\-* #,##0.0\ _P_t_s_-;_-* &quot;-&quot;??\ _P_t_s_-;_-@_-"/>
    <numFmt numFmtId="177" formatCode="_-* #,##0.0\ _€_-;\-* #,##0.0\ _€_-;_-* &quot;-&quot;?\ _€_-;_-@_-"/>
    <numFmt numFmtId="178" formatCode="#,##0__;\–#,##0__;\–__;@__"/>
    <numFmt numFmtId="179" formatCode="0.0%"/>
    <numFmt numFmtId="180" formatCode="#,##0;\ \-0;\ \-;\ 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vertAlign val="subscript"/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.1"/>
      <name val="Arial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rgb="FF999999"/>
      </left>
      <right/>
      <top/>
      <bottom/>
      <diagonal/>
    </border>
    <border>
      <left style="thin">
        <color indexed="17"/>
      </left>
      <right style="thin">
        <color rgb="FF999999"/>
      </right>
      <top style="medium">
        <color indexed="17"/>
      </top>
      <bottom/>
      <diagonal/>
    </border>
    <border>
      <left style="thin">
        <color indexed="17"/>
      </left>
      <right style="thin">
        <color rgb="FF999999"/>
      </right>
      <top/>
      <bottom/>
      <diagonal/>
    </border>
    <border>
      <left style="thin">
        <color rgb="FF999999"/>
      </left>
      <right/>
      <top style="medium">
        <color indexed="17"/>
      </top>
      <bottom/>
      <diagonal/>
    </border>
    <border>
      <left style="thin">
        <color rgb="FF999999"/>
      </left>
      <right/>
      <top/>
      <bottom style="medium">
        <color rgb="FF008000"/>
      </bottom>
      <diagonal/>
    </border>
    <border>
      <left/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/>
      <top/>
      <bottom style="medium">
        <color rgb="FF008000"/>
      </bottom>
      <diagonal/>
    </border>
    <border>
      <left style="thin">
        <color indexed="17"/>
      </left>
      <right/>
      <top/>
      <bottom style="medium">
        <color rgb="FF008000"/>
      </bottom>
      <diagonal/>
    </border>
    <border>
      <left/>
      <right style="thin">
        <color indexed="17"/>
      </right>
      <top/>
      <bottom style="medium">
        <color rgb="FF008000"/>
      </bottom>
      <diagonal/>
    </border>
    <border>
      <left style="thin">
        <color indexed="17"/>
      </left>
      <right style="thin">
        <color indexed="17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thin">
        <color indexed="8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/>
      <right style="thin">
        <color theme="9" tint="-0.499984740745262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/>
      <bottom style="thin">
        <color rgb="FF008000"/>
      </bottom>
      <diagonal/>
    </border>
    <border>
      <left style="thin">
        <color rgb="FF008000"/>
      </left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/>
      <top/>
      <bottom style="thin">
        <color rgb="FF008000"/>
      </bottom>
      <diagonal/>
    </border>
    <border>
      <left/>
      <right style="thin">
        <color rgb="FF008000"/>
      </right>
      <top style="medium">
        <color indexed="17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 style="thin">
        <color rgb="FF008000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 style="thin">
        <color rgb="FF008000"/>
      </right>
      <top style="medium">
        <color indexed="17"/>
      </top>
      <bottom/>
      <diagonal/>
    </border>
    <border>
      <left style="thin">
        <color indexed="17"/>
      </left>
      <right style="thin">
        <color rgb="FF008000"/>
      </right>
      <top/>
      <bottom style="medium">
        <color indexed="17"/>
      </bottom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 style="medium">
        <color indexed="17"/>
      </top>
      <bottom style="medium">
        <color rgb="FF008000"/>
      </bottom>
      <diagonal/>
    </border>
    <border>
      <left/>
      <right/>
      <top style="medium">
        <color indexed="17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indexed="17"/>
      </top>
      <bottom style="medium">
        <color rgb="FF008000"/>
      </bottom>
      <diagonal/>
    </border>
  </borders>
  <cellStyleXfs count="34">
    <xf numFmtId="0" fontId="0" fillId="2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5" fillId="0" borderId="0"/>
    <xf numFmtId="0" fontId="5" fillId="0" borderId="0"/>
    <xf numFmtId="37" fontId="4" fillId="0" borderId="0"/>
    <xf numFmtId="37" fontId="4" fillId="0" borderId="0"/>
    <xf numFmtId="166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172" fontId="4" fillId="0" borderId="0"/>
    <xf numFmtId="167" fontId="5" fillId="0" borderId="1">
      <alignment horizontal="right"/>
    </xf>
    <xf numFmtId="0" fontId="5" fillId="2" borderId="0"/>
    <xf numFmtId="0" fontId="2" fillId="2" borderId="0"/>
    <xf numFmtId="0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1">
      <alignment horizontal="right"/>
    </xf>
    <xf numFmtId="0" fontId="2" fillId="0" borderId="0"/>
    <xf numFmtId="0" fontId="2" fillId="2" borderId="0"/>
    <xf numFmtId="0" fontId="2" fillId="0" borderId="0"/>
    <xf numFmtId="167" fontId="2" fillId="0" borderId="1">
      <alignment horizontal="right"/>
    </xf>
    <xf numFmtId="0" fontId="2" fillId="0" borderId="0"/>
    <xf numFmtId="0" fontId="2" fillId="0" borderId="0"/>
    <xf numFmtId="0" fontId="2" fillId="2" borderId="0" applyBorder="0"/>
    <xf numFmtId="37" fontId="4" fillId="0" borderId="0"/>
    <xf numFmtId="0" fontId="2" fillId="0" borderId="0"/>
    <xf numFmtId="0" fontId="1" fillId="0" borderId="0"/>
  </cellStyleXfs>
  <cellXfs count="1218">
    <xf numFmtId="0" fontId="0" fillId="2" borderId="0" xfId="0"/>
    <xf numFmtId="165" fontId="8" fillId="2" borderId="0" xfId="11" applyNumberFormat="1" applyFont="1" applyFill="1" applyBorder="1" applyProtection="1"/>
    <xf numFmtId="0" fontId="0" fillId="2" borderId="0" xfId="0" applyBorder="1"/>
    <xf numFmtId="165" fontId="8" fillId="2" borderId="0" xfId="11" applyNumberFormat="1" applyFont="1" applyFill="1" applyProtection="1"/>
    <xf numFmtId="0" fontId="8" fillId="2" borderId="0" xfId="11" applyFont="1" applyFill="1"/>
    <xf numFmtId="0" fontId="8" fillId="2" borderId="5" xfId="11" applyFont="1" applyFill="1" applyBorder="1" applyProtection="1"/>
    <xf numFmtId="165" fontId="8" fillId="2" borderId="12" xfId="9" applyNumberFormat="1" applyFont="1" applyFill="1" applyBorder="1" applyAlignment="1" applyProtection="1">
      <alignment horizontal="right"/>
    </xf>
    <xf numFmtId="165" fontId="8" fillId="2" borderId="13" xfId="9" applyNumberFormat="1" applyFont="1" applyFill="1" applyBorder="1" applyAlignment="1" applyProtection="1">
      <alignment horizontal="right"/>
    </xf>
    <xf numFmtId="0" fontId="6" fillId="2" borderId="0" xfId="0" applyFont="1" applyFill="1" applyAlignment="1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3" fontId="0" fillId="2" borderId="7" xfId="0" applyNumberFormat="1" applyBorder="1"/>
    <xf numFmtId="0" fontId="7" fillId="2" borderId="0" xfId="0" quotePrefix="1" applyFont="1" applyFill="1" applyAlignment="1"/>
    <xf numFmtId="0" fontId="7" fillId="2" borderId="0" xfId="0" applyFont="1" applyFill="1" applyAlignment="1"/>
    <xf numFmtId="0" fontId="8" fillId="2" borderId="3" xfId="11" applyFont="1" applyFill="1" applyBorder="1" applyProtection="1"/>
    <xf numFmtId="0" fontId="8" fillId="2" borderId="4" xfId="11" applyFont="1" applyFill="1" applyBorder="1" applyProtection="1"/>
    <xf numFmtId="169" fontId="8" fillId="2" borderId="7" xfId="0" applyNumberFormat="1" applyFont="1" applyFill="1" applyBorder="1" applyAlignment="1" applyProtection="1">
      <alignment horizontal="right"/>
    </xf>
    <xf numFmtId="0" fontId="0" fillId="2" borderId="2" xfId="0" applyBorder="1"/>
    <xf numFmtId="0" fontId="0" fillId="3" borderId="16" xfId="0" applyFill="1" applyBorder="1" applyAlignment="1">
      <alignment horizontal="center" vertical="center" wrapText="1"/>
    </xf>
    <xf numFmtId="0" fontId="0" fillId="2" borderId="3" xfId="0" applyBorder="1"/>
    <xf numFmtId="0" fontId="0" fillId="2" borderId="4" xfId="0" applyBorder="1"/>
    <xf numFmtId="0" fontId="8" fillId="2" borderId="4" xfId="0" applyFont="1" applyBorder="1"/>
    <xf numFmtId="0" fontId="8" fillId="2" borderId="0" xfId="0" applyFont="1" applyBorder="1"/>
    <xf numFmtId="0" fontId="8" fillId="2" borderId="0" xfId="0" applyFont="1"/>
    <xf numFmtId="0" fontId="0" fillId="2" borderId="8" xfId="0" applyBorder="1"/>
    <xf numFmtId="0" fontId="2" fillId="2" borderId="0" xfId="0" applyFont="1"/>
    <xf numFmtId="0" fontId="7" fillId="2" borderId="0" xfId="0" applyFont="1" applyAlignment="1"/>
    <xf numFmtId="37" fontId="8" fillId="2" borderId="17" xfId="7" applyFont="1" applyFill="1" applyBorder="1" applyAlignment="1">
      <alignment horizontal="right"/>
    </xf>
    <xf numFmtId="0" fontId="0" fillId="2" borderId="4" xfId="0" applyBorder="1" applyAlignment="1">
      <alignment horizontal="left"/>
    </xf>
    <xf numFmtId="37" fontId="8" fillId="2" borderId="22" xfId="7" applyFont="1" applyFill="1" applyBorder="1" applyAlignment="1">
      <alignment horizontal="right"/>
    </xf>
    <xf numFmtId="0" fontId="0" fillId="2" borderId="0" xfId="0" applyAlignment="1"/>
    <xf numFmtId="0" fontId="8" fillId="2" borderId="4" xfId="0" applyFont="1" applyFill="1" applyBorder="1"/>
    <xf numFmtId="37" fontId="8" fillId="2" borderId="7" xfId="7" applyFont="1" applyFill="1" applyBorder="1" applyAlignment="1">
      <alignment horizontal="right"/>
    </xf>
    <xf numFmtId="4" fontId="8" fillId="2" borderId="7" xfId="8" applyNumberFormat="1" applyFont="1" applyFill="1" applyBorder="1" applyProtection="1"/>
    <xf numFmtId="37" fontId="8" fillId="2" borderId="4" xfId="7" applyFont="1" applyFill="1" applyBorder="1" applyAlignment="1">
      <alignment horizontal="right"/>
    </xf>
    <xf numFmtId="4" fontId="0" fillId="2" borderId="7" xfId="0" applyNumberFormat="1" applyBorder="1"/>
    <xf numFmtId="4" fontId="0" fillId="2" borderId="13" xfId="0" applyNumberFormat="1" applyBorder="1"/>
    <xf numFmtId="0" fontId="0" fillId="2" borderId="6" xfId="0" applyBorder="1"/>
    <xf numFmtId="0" fontId="0" fillId="2" borderId="7" xfId="0" applyBorder="1"/>
    <xf numFmtId="0" fontId="0" fillId="2" borderId="14" xfId="0" applyBorder="1"/>
    <xf numFmtId="172" fontId="8" fillId="2" borderId="7" xfId="15" applyFont="1" applyFill="1" applyBorder="1"/>
    <xf numFmtId="172" fontId="8" fillId="2" borderId="13" xfId="15" applyFont="1" applyFill="1" applyBorder="1"/>
    <xf numFmtId="0" fontId="0" fillId="2" borderId="13" xfId="0" applyBorder="1"/>
    <xf numFmtId="3" fontId="0" fillId="2" borderId="0" xfId="0" applyNumberFormat="1"/>
    <xf numFmtId="164" fontId="0" fillId="2" borderId="6" xfId="0" applyNumberFormat="1" applyBorder="1"/>
    <xf numFmtId="0" fontId="0" fillId="2" borderId="12" xfId="0" applyBorder="1"/>
    <xf numFmtId="164" fontId="0" fillId="2" borderId="7" xfId="0" applyNumberFormat="1" applyBorder="1"/>
    <xf numFmtId="0" fontId="0" fillId="2" borderId="4" xfId="0" applyBorder="1" applyAlignment="1">
      <alignment horizontal="left" indent="3"/>
    </xf>
    <xf numFmtId="164" fontId="0" fillId="2" borderId="0" xfId="0" applyNumberFormat="1"/>
    <xf numFmtId="0" fontId="8" fillId="2" borderId="3" xfId="0" applyFont="1" applyBorder="1"/>
    <xf numFmtId="0" fontId="6" fillId="2" borderId="0" xfId="0" applyFont="1" applyAlignment="1"/>
    <xf numFmtId="3" fontId="0" fillId="2" borderId="0" xfId="0" applyNumberFormat="1" applyBorder="1"/>
    <xf numFmtId="3" fontId="8" fillId="2" borderId="0" xfId="0" applyNumberFormat="1" applyFont="1" applyBorder="1"/>
    <xf numFmtId="0" fontId="0" fillId="2" borderId="0" xfId="0" applyBorder="1" applyAlignment="1">
      <alignment horizontal="right"/>
    </xf>
    <xf numFmtId="0" fontId="0" fillId="2" borderId="2" xfId="0" applyBorder="1" applyAlignment="1"/>
    <xf numFmtId="0" fontId="7" fillId="2" borderId="0" xfId="0" applyFont="1" applyAlignment="1">
      <alignment wrapText="1"/>
    </xf>
    <xf numFmtId="0" fontId="0" fillId="2" borderId="5" xfId="0" applyBorder="1"/>
    <xf numFmtId="0" fontId="0" fillId="2" borderId="4" xfId="0" applyFill="1" applyBorder="1"/>
    <xf numFmtId="173" fontId="8" fillId="2" borderId="7" xfId="0" applyNumberFormat="1" applyFont="1" applyFill="1" applyBorder="1" applyAlignment="1" applyProtection="1">
      <alignment horizontal="right"/>
    </xf>
    <xf numFmtId="169" fontId="8" fillId="2" borderId="0" xfId="0" applyNumberFormat="1" applyFont="1" applyFill="1" applyBorder="1" applyAlignment="1" applyProtection="1">
      <alignment horizontal="right"/>
    </xf>
    <xf numFmtId="173" fontId="8" fillId="2" borderId="0" xfId="0" applyNumberFormat="1" applyFont="1" applyFill="1" applyBorder="1" applyAlignment="1" applyProtection="1">
      <alignment horizontal="right"/>
    </xf>
    <xf numFmtId="0" fontId="11" fillId="2" borderId="3" xfId="0" applyFont="1" applyBorder="1"/>
    <xf numFmtId="0" fontId="11" fillId="2" borderId="4" xfId="0" applyFont="1" applyBorder="1"/>
    <xf numFmtId="0" fontId="0" fillId="0" borderId="0" xfId="0" applyFill="1"/>
    <xf numFmtId="3" fontId="0" fillId="2" borderId="0" xfId="0" applyNumberFormat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0" fillId="2" borderId="7" xfId="0" applyFill="1" applyBorder="1"/>
    <xf numFmtId="0" fontId="0" fillId="3" borderId="20" xfId="0" applyFill="1" applyBorder="1" applyAlignment="1">
      <alignment horizontal="center" vertical="center" wrapText="1"/>
    </xf>
    <xf numFmtId="169" fontId="0" fillId="2" borderId="0" xfId="0" applyNumberFormat="1"/>
    <xf numFmtId="0" fontId="0" fillId="3" borderId="16" xfId="0" applyFill="1" applyBorder="1" applyAlignment="1">
      <alignment horizontal="center" vertical="center"/>
    </xf>
    <xf numFmtId="176" fontId="2" fillId="2" borderId="0" xfId="4" applyNumberFormat="1" applyFill="1"/>
    <xf numFmtId="177" fontId="0" fillId="2" borderId="0" xfId="0" applyNumberFormat="1"/>
    <xf numFmtId="0" fontId="0" fillId="2" borderId="19" xfId="0" applyFill="1" applyBorder="1"/>
    <xf numFmtId="0" fontId="0" fillId="2" borderId="24" xfId="0" applyFill="1" applyBorder="1"/>
    <xf numFmtId="0" fontId="2" fillId="2" borderId="0" xfId="14" applyFill="1"/>
    <xf numFmtId="174" fontId="0" fillId="2" borderId="0" xfId="0" applyNumberFormat="1" applyBorder="1"/>
    <xf numFmtId="4" fontId="8" fillId="2" borderId="7" xfId="7" applyNumberFormat="1" applyFont="1" applyFill="1" applyBorder="1" applyAlignment="1">
      <alignment horizontal="right"/>
    </xf>
    <xf numFmtId="4" fontId="8" fillId="2" borderId="13" xfId="7" applyNumberFormat="1" applyFont="1" applyFill="1" applyBorder="1" applyAlignment="1">
      <alignment horizontal="right"/>
    </xf>
    <xf numFmtId="4" fontId="0" fillId="2" borderId="0" xfId="0" applyNumberFormat="1" applyBorder="1"/>
    <xf numFmtId="0" fontId="0" fillId="2" borderId="3" xfId="0" applyFill="1" applyBorder="1"/>
    <xf numFmtId="3" fontId="0" fillId="2" borderId="7" xfId="0" applyNumberFormat="1" applyBorder="1" applyAlignment="1">
      <alignment horizontal="center"/>
    </xf>
    <xf numFmtId="0" fontId="2" fillId="2" borderId="7" xfId="0" applyFont="1" applyFill="1" applyBorder="1"/>
    <xf numFmtId="173" fontId="2" fillId="2" borderId="7" xfId="0" applyNumberFormat="1" applyFont="1" applyFill="1" applyBorder="1" applyAlignment="1" applyProtection="1">
      <alignment horizontal="right"/>
    </xf>
    <xf numFmtId="173" fontId="2" fillId="2" borderId="13" xfId="0" applyNumberFormat="1" applyFont="1" applyFill="1" applyBorder="1" applyAlignment="1" applyProtection="1">
      <alignment horizontal="right"/>
    </xf>
    <xf numFmtId="173" fontId="2" fillId="2" borderId="19" xfId="0" applyNumberFormat="1" applyFont="1" applyFill="1" applyBorder="1" applyAlignment="1" applyProtection="1">
      <alignment horizontal="right"/>
    </xf>
    <xf numFmtId="173" fontId="2" fillId="2" borderId="18" xfId="0" applyNumberFormat="1" applyFont="1" applyFill="1" applyBorder="1" applyAlignment="1" applyProtection="1">
      <alignment horizontal="right"/>
    </xf>
    <xf numFmtId="0" fontId="2" fillId="2" borderId="24" xfId="0" applyFont="1" applyFill="1" applyBorder="1"/>
    <xf numFmtId="173" fontId="2" fillId="2" borderId="24" xfId="0" applyNumberFormat="1" applyFont="1" applyFill="1" applyBorder="1" applyAlignment="1" applyProtection="1">
      <alignment horizontal="right"/>
    </xf>
    <xf numFmtId="173" fontId="2" fillId="2" borderId="22" xfId="0" applyNumberFormat="1" applyFont="1" applyFill="1" applyBorder="1" applyAlignment="1" applyProtection="1">
      <alignment horizontal="right"/>
    </xf>
    <xf numFmtId="4" fontId="8" fillId="2" borderId="13" xfId="8" applyNumberFormat="1" applyFont="1" applyFill="1" applyBorder="1" applyAlignment="1" applyProtection="1">
      <alignment horizontal="right" indent="1"/>
    </xf>
    <xf numFmtId="4" fontId="8" fillId="3" borderId="14" xfId="8" applyNumberFormat="1" applyFont="1" applyFill="1" applyBorder="1" applyAlignment="1" applyProtection="1">
      <alignment horizontal="right" indent="1"/>
    </xf>
    <xf numFmtId="4" fontId="8" fillId="3" borderId="15" xfId="8" applyNumberFormat="1" applyFont="1" applyFill="1" applyBorder="1" applyAlignment="1" applyProtection="1">
      <alignment horizontal="right" indent="1"/>
    </xf>
    <xf numFmtId="0" fontId="8" fillId="3" borderId="5" xfId="0" applyFont="1" applyFill="1" applyBorder="1"/>
    <xf numFmtId="165" fontId="8" fillId="3" borderId="14" xfId="11" applyNumberFormat="1" applyFont="1" applyFill="1" applyBorder="1" applyProtection="1"/>
    <xf numFmtId="172" fontId="8" fillId="3" borderId="14" xfId="15" applyFont="1" applyFill="1" applyBorder="1"/>
    <xf numFmtId="165" fontId="8" fillId="3" borderId="15" xfId="11" applyNumberFormat="1" applyFont="1" applyFill="1" applyBorder="1" applyProtection="1"/>
    <xf numFmtId="169" fontId="8" fillId="3" borderId="14" xfId="0" applyNumberFormat="1" applyFont="1" applyFill="1" applyBorder="1" applyAlignment="1" applyProtection="1">
      <alignment horizontal="right"/>
    </xf>
    <xf numFmtId="3" fontId="0" fillId="2" borderId="13" xfId="0" applyNumberFormat="1" applyBorder="1"/>
    <xf numFmtId="0" fontId="8" fillId="3" borderId="4" xfId="0" applyFont="1" applyFill="1" applyBorder="1"/>
    <xf numFmtId="169" fontId="8" fillId="3" borderId="14" xfId="0" applyNumberFormat="1" applyFont="1" applyFill="1" applyBorder="1" applyAlignment="1" applyProtection="1">
      <alignment horizontal="right" indent="1"/>
    </xf>
    <xf numFmtId="3" fontId="0" fillId="2" borderId="13" xfId="0" applyNumberFormat="1" applyBorder="1" applyAlignment="1">
      <alignment horizontal="right" indent="1"/>
    </xf>
    <xf numFmtId="0" fontId="8" fillId="3" borderId="5" xfId="0" applyFont="1" applyFill="1" applyBorder="1" applyAlignment="1">
      <alignment horizontal="left" indent="2"/>
    </xf>
    <xf numFmtId="173" fontId="8" fillId="3" borderId="15" xfId="0" applyNumberFormat="1" applyFont="1" applyFill="1" applyBorder="1" applyAlignment="1" applyProtection="1">
      <alignment horizontal="right" indent="1"/>
    </xf>
    <xf numFmtId="173" fontId="8" fillId="3" borderId="7" xfId="0" applyNumberFormat="1" applyFont="1" applyFill="1" applyBorder="1" applyAlignment="1" applyProtection="1">
      <alignment horizontal="right"/>
    </xf>
    <xf numFmtId="173" fontId="8" fillId="3" borderId="14" xfId="0" applyNumberFormat="1" applyFont="1" applyFill="1" applyBorder="1" applyAlignment="1" applyProtection="1">
      <alignment horizontal="right"/>
    </xf>
    <xf numFmtId="173" fontId="8" fillId="3" borderId="13" xfId="0" applyNumberFormat="1" applyFont="1" applyFill="1" applyBorder="1" applyAlignment="1" applyProtection="1">
      <alignment horizontal="right"/>
    </xf>
    <xf numFmtId="3" fontId="8" fillId="2" borderId="0" xfId="0" applyNumberFormat="1" applyFont="1" applyBorder="1" applyAlignment="1">
      <alignment horizontal="right" vertical="justify" indent="1"/>
    </xf>
    <xf numFmtId="3" fontId="0" fillId="2" borderId="7" xfId="0" applyNumberFormat="1" applyBorder="1" applyAlignment="1">
      <alignment horizontal="right" vertical="justify" indent="1"/>
    </xf>
    <xf numFmtId="3" fontId="8" fillId="2" borderId="7" xfId="0" applyNumberFormat="1" applyFont="1" applyBorder="1" applyAlignment="1">
      <alignment horizontal="right" vertical="justify" indent="1"/>
    </xf>
    <xf numFmtId="37" fontId="8" fillId="3" borderId="14" xfId="7" applyFont="1" applyFill="1" applyBorder="1" applyAlignment="1">
      <alignment horizontal="right"/>
    </xf>
    <xf numFmtId="4" fontId="8" fillId="3" borderId="14" xfId="7" applyNumberFormat="1" applyFont="1" applyFill="1" applyBorder="1" applyAlignment="1">
      <alignment horizontal="right"/>
    </xf>
    <xf numFmtId="4" fontId="8" fillId="3" borderId="15" xfId="7" applyNumberFormat="1" applyFont="1" applyFill="1" applyBorder="1" applyAlignment="1">
      <alignment horizontal="right"/>
    </xf>
    <xf numFmtId="168" fontId="8" fillId="3" borderId="14" xfId="8" applyNumberFormat="1" applyFont="1" applyFill="1" applyBorder="1" applyProtection="1"/>
    <xf numFmtId="0" fontId="0" fillId="2" borderId="4" xfId="0" applyFill="1" applyBorder="1" applyAlignment="1">
      <alignment horizontal="left" indent="1"/>
    </xf>
    <xf numFmtId="0" fontId="0" fillId="2" borderId="5" xfId="0" applyFill="1" applyBorder="1" applyAlignment="1">
      <alignment horizontal="left" indent="1"/>
    </xf>
    <xf numFmtId="2" fontId="8" fillId="3" borderId="14" xfId="0" applyNumberFormat="1" applyFont="1" applyFill="1" applyBorder="1"/>
    <xf numFmtId="2" fontId="8" fillId="3" borderId="15" xfId="0" applyNumberFormat="1" applyFont="1" applyFill="1" applyBorder="1"/>
    <xf numFmtId="0" fontId="0" fillId="2" borderId="13" xfId="0" applyBorder="1" applyAlignment="1">
      <alignment horizontal="right" indent="1"/>
    </xf>
    <xf numFmtId="0" fontId="13" fillId="2" borderId="0" xfId="0" applyFont="1"/>
    <xf numFmtId="0" fontId="8" fillId="3" borderId="14" xfId="0" applyFont="1" applyFill="1" applyBorder="1"/>
    <xf numFmtId="172" fontId="8" fillId="3" borderId="15" xfId="15" applyFont="1" applyFill="1" applyBorder="1"/>
    <xf numFmtId="37" fontId="8" fillId="3" borderId="14" xfId="7" applyNumberFormat="1" applyFont="1" applyFill="1" applyBorder="1" applyAlignment="1">
      <alignment horizontal="right"/>
    </xf>
    <xf numFmtId="4" fontId="8" fillId="3" borderId="14" xfId="8" applyNumberFormat="1" applyFont="1" applyFill="1" applyBorder="1" applyAlignment="1" applyProtection="1">
      <alignment horizontal="right"/>
    </xf>
    <xf numFmtId="4" fontId="8" fillId="3" borderId="15" xfId="8" applyNumberFormat="1" applyFont="1" applyFill="1" applyBorder="1" applyAlignment="1" applyProtection="1">
      <alignment horizontal="right"/>
    </xf>
    <xf numFmtId="10" fontId="8" fillId="3" borderId="14" xfId="15" applyNumberFormat="1" applyFont="1" applyFill="1" applyBorder="1"/>
    <xf numFmtId="10" fontId="8" fillId="3" borderId="15" xfId="15" applyNumberFormat="1" applyFont="1" applyFill="1" applyBorder="1"/>
    <xf numFmtId="10" fontId="8" fillId="3" borderId="15" xfId="15" applyNumberFormat="1" applyFont="1" applyFill="1" applyBorder="1" applyAlignment="1">
      <alignment horizontal="right" indent="1"/>
    </xf>
    <xf numFmtId="4" fontId="8" fillId="3" borderId="14" xfId="0" applyNumberFormat="1" applyFont="1" applyFill="1" applyBorder="1" applyAlignment="1" applyProtection="1">
      <alignment horizontal="right"/>
    </xf>
    <xf numFmtId="4" fontId="8" fillId="3" borderId="15" xfId="0" applyNumberFormat="1" applyFont="1" applyFill="1" applyBorder="1" applyAlignment="1" applyProtection="1">
      <alignment horizontal="right"/>
    </xf>
    <xf numFmtId="10" fontId="8" fillId="3" borderId="14" xfId="0" applyNumberFormat="1" applyFont="1" applyFill="1" applyBorder="1" applyAlignment="1" applyProtection="1">
      <alignment horizontal="right"/>
    </xf>
    <xf numFmtId="0" fontId="8" fillId="3" borderId="5" xfId="11" applyFont="1" applyFill="1" applyBorder="1" applyAlignment="1" applyProtection="1">
      <alignment horizontal="left"/>
    </xf>
    <xf numFmtId="0" fontId="8" fillId="2" borderId="0" xfId="0" applyFont="1" applyFill="1"/>
    <xf numFmtId="0" fontId="0" fillId="2" borderId="7" xfId="0" applyBorder="1" applyAlignment="1">
      <alignment wrapText="1"/>
    </xf>
    <xf numFmtId="0" fontId="2" fillId="2" borderId="7" xfId="0" applyFont="1" applyFill="1" applyBorder="1" applyAlignment="1">
      <alignment wrapText="1"/>
    </xf>
    <xf numFmtId="173" fontId="2" fillId="2" borderId="7" xfId="0" applyNumberFormat="1" applyFont="1" applyFill="1" applyBorder="1" applyAlignment="1" applyProtection="1">
      <alignment horizontal="right" vertical="center"/>
    </xf>
    <xf numFmtId="0" fontId="2" fillId="2" borderId="19" xfId="0" applyFont="1" applyFill="1" applyBorder="1"/>
    <xf numFmtId="0" fontId="0" fillId="3" borderId="15" xfId="0" applyFill="1" applyBorder="1" applyAlignment="1">
      <alignment horizontal="center" vertical="center"/>
    </xf>
    <xf numFmtId="0" fontId="2" fillId="2" borderId="6" xfId="0" applyFont="1" applyBorder="1"/>
    <xf numFmtId="16" fontId="2" fillId="2" borderId="7" xfId="0" applyNumberFormat="1" applyFont="1" applyBorder="1"/>
    <xf numFmtId="0" fontId="2" fillId="2" borderId="7" xfId="0" applyFont="1" applyBorder="1"/>
    <xf numFmtId="0" fontId="2" fillId="2" borderId="24" xfId="0" applyFont="1" applyBorder="1"/>
    <xf numFmtId="16" fontId="2" fillId="2" borderId="7" xfId="0" applyNumberFormat="1" applyFont="1" applyFill="1" applyBorder="1"/>
    <xf numFmtId="0" fontId="0" fillId="2" borderId="7" xfId="0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6" xfId="0" applyFill="1" applyBorder="1"/>
    <xf numFmtId="173" fontId="2" fillId="2" borderId="6" xfId="0" applyNumberFormat="1" applyFont="1" applyFill="1" applyBorder="1" applyAlignment="1" applyProtection="1">
      <alignment horizontal="right"/>
    </xf>
    <xf numFmtId="173" fontId="2" fillId="2" borderId="12" xfId="0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0" fillId="2" borderId="7" xfId="0" applyBorder="1" applyAlignment="1">
      <alignment vertical="center" wrapText="1"/>
    </xf>
    <xf numFmtId="37" fontId="8" fillId="3" borderId="7" xfId="7" applyFont="1" applyFill="1" applyBorder="1" applyAlignment="1">
      <alignment horizontal="right"/>
    </xf>
    <xf numFmtId="37" fontId="8" fillId="3" borderId="4" xfId="7" applyFont="1" applyFill="1" applyBorder="1" applyAlignment="1">
      <alignment horizontal="right"/>
    </xf>
    <xf numFmtId="4" fontId="8" fillId="3" borderId="7" xfId="8" applyNumberFormat="1" applyFont="1" applyFill="1" applyBorder="1" applyProtection="1"/>
    <xf numFmtId="4" fontId="8" fillId="3" borderId="13" xfId="7" applyNumberFormat="1" applyFont="1" applyFill="1" applyBorder="1" applyAlignment="1">
      <alignment horizontal="right"/>
    </xf>
    <xf numFmtId="4" fontId="8" fillId="3" borderId="14" xfId="8" applyNumberFormat="1" applyFont="1" applyFill="1" applyBorder="1" applyProtection="1"/>
    <xf numFmtId="0" fontId="8" fillId="3" borderId="5" xfId="0" applyFont="1" applyFill="1" applyBorder="1" applyAlignment="1">
      <alignment vertical="center"/>
    </xf>
    <xf numFmtId="37" fontId="8" fillId="3" borderId="14" xfId="7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4" fontId="8" fillId="3" borderId="14" xfId="8" applyNumberFormat="1" applyFont="1" applyFill="1" applyBorder="1" applyAlignment="1" applyProtection="1">
      <alignment horizontal="right" vertical="center"/>
    </xf>
    <xf numFmtId="4" fontId="8" fillId="3" borderId="14" xfId="0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 indent="1"/>
    </xf>
    <xf numFmtId="3" fontId="8" fillId="3" borderId="14" xfId="7" applyNumberFormat="1" applyFont="1" applyFill="1" applyBorder="1" applyAlignment="1">
      <alignment horizontal="right" vertical="center" indent="1"/>
    </xf>
    <xf numFmtId="3" fontId="8" fillId="3" borderId="15" xfId="7" applyNumberFormat="1" applyFont="1" applyFill="1" applyBorder="1" applyAlignment="1">
      <alignment horizontal="right" vertical="center" indent="1"/>
    </xf>
    <xf numFmtId="37" fontId="8" fillId="3" borderId="14" xfId="7" applyFont="1" applyFill="1" applyBorder="1" applyAlignment="1">
      <alignment horizontal="right" vertical="center" indent="1"/>
    </xf>
    <xf numFmtId="4" fontId="8" fillId="3" borderId="15" xfId="0" applyNumberFormat="1" applyFont="1" applyFill="1" applyBorder="1" applyAlignment="1">
      <alignment horizontal="right" vertical="center" indent="1"/>
    </xf>
    <xf numFmtId="0" fontId="8" fillId="2" borderId="3" xfId="0" applyFont="1" applyFill="1" applyBorder="1"/>
    <xf numFmtId="2" fontId="8" fillId="3" borderId="7" xfId="8" applyNumberFormat="1" applyFont="1" applyFill="1" applyBorder="1" applyAlignment="1" applyProtection="1">
      <alignment horizontal="right"/>
    </xf>
    <xf numFmtId="2" fontId="8" fillId="3" borderId="13" xfId="8" applyNumberFormat="1" applyFont="1" applyFill="1" applyBorder="1" applyAlignment="1" applyProtection="1">
      <alignment horizontal="right"/>
    </xf>
    <xf numFmtId="3" fontId="0" fillId="3" borderId="16" xfId="0" applyNumberFormat="1" applyFill="1" applyBorder="1" applyAlignment="1">
      <alignment horizontal="center" vertical="center"/>
    </xf>
    <xf numFmtId="0" fontId="0" fillId="3" borderId="16" xfId="0" applyNumberFormat="1" applyFill="1" applyBorder="1" applyAlignment="1">
      <alignment horizontal="center" vertical="center"/>
    </xf>
    <xf numFmtId="0" fontId="0" fillId="3" borderId="17" xfId="0" applyNumberFormat="1" applyFill="1" applyBorder="1" applyAlignment="1">
      <alignment horizontal="center" vertical="center"/>
    </xf>
    <xf numFmtId="4" fontId="0" fillId="3" borderId="16" xfId="0" applyNumberFormat="1" applyFill="1" applyBorder="1" applyAlignment="1">
      <alignment horizontal="center" vertical="center"/>
    </xf>
    <xf numFmtId="0" fontId="0" fillId="2" borderId="3" xfId="0" applyBorder="1" applyAlignment="1">
      <alignment horizontal="left" vertical="center" indent="1"/>
    </xf>
    <xf numFmtId="0" fontId="0" fillId="2" borderId="4" xfId="0" applyBorder="1" applyAlignment="1">
      <alignment horizontal="left" vertical="center" indent="1"/>
    </xf>
    <xf numFmtId="0" fontId="0" fillId="2" borderId="5" xfId="0" applyBorder="1" applyAlignment="1">
      <alignment horizontal="left" vertical="center" inden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0" fillId="2" borderId="8" xfId="0" applyFont="1" applyBorder="1" applyAlignment="1">
      <alignment horizontal="left"/>
    </xf>
    <xf numFmtId="0" fontId="8" fillId="3" borderId="4" xfId="0" applyFont="1" applyFill="1" applyBorder="1" applyAlignment="1">
      <alignment vertical="center"/>
    </xf>
    <xf numFmtId="173" fontId="2" fillId="2" borderId="14" xfId="0" applyNumberFormat="1" applyFont="1" applyFill="1" applyBorder="1" applyAlignment="1" applyProtection="1">
      <alignment horizontal="right"/>
    </xf>
    <xf numFmtId="173" fontId="2" fillId="2" borderId="15" xfId="0" applyNumberFormat="1" applyFont="1" applyFill="1" applyBorder="1" applyAlignment="1" applyProtection="1">
      <alignment horizontal="right"/>
    </xf>
    <xf numFmtId="0" fontId="0" fillId="2" borderId="7" xfId="0" applyFill="1" applyBorder="1" applyAlignment="1">
      <alignment vertical="center" wrapText="1"/>
    </xf>
    <xf numFmtId="0" fontId="0" fillId="2" borderId="0" xfId="0" applyAlignment="1">
      <alignment horizontal="center" vertical="center"/>
    </xf>
    <xf numFmtId="0" fontId="0" fillId="2" borderId="0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" fontId="7" fillId="3" borderId="14" xfId="0" applyNumberFormat="1" applyFont="1" applyFill="1" applyBorder="1" applyAlignment="1">
      <alignment horizontal="center" vertical="center"/>
    </xf>
    <xf numFmtId="4" fontId="7" fillId="3" borderId="15" xfId="0" applyNumberFormat="1" applyFont="1" applyFill="1" applyBorder="1" applyAlignment="1">
      <alignment horizontal="center" vertical="center"/>
    </xf>
    <xf numFmtId="0" fontId="0" fillId="2" borderId="0" xfId="0" applyAlignment="1">
      <alignment horizontal="center" vertical="top"/>
    </xf>
    <xf numFmtId="0" fontId="0" fillId="3" borderId="2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3" fontId="0" fillId="2" borderId="0" xfId="0" applyNumberFormat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0" fontId="0" fillId="2" borderId="24" xfId="0" applyBorder="1"/>
    <xf numFmtId="0" fontId="0" fillId="2" borderId="19" xfId="0" applyBorder="1"/>
    <xf numFmtId="4" fontId="8" fillId="3" borderId="14" xfId="0" applyNumberFormat="1" applyFont="1" applyFill="1" applyBorder="1" applyAlignment="1">
      <alignment horizontal="right" vertical="center" indent="1"/>
    </xf>
    <xf numFmtId="2" fontId="8" fillId="3" borderId="14" xfId="0" applyNumberFormat="1" applyFont="1" applyFill="1" applyBorder="1" applyAlignment="1">
      <alignment horizontal="right" vertical="center" indent="1"/>
    </xf>
    <xf numFmtId="0" fontId="10" fillId="2" borderId="8" xfId="11" applyFont="1" applyFill="1" applyBorder="1"/>
    <xf numFmtId="165" fontId="8" fillId="2" borderId="8" xfId="11" applyNumberFormat="1" applyFont="1" applyFill="1" applyBorder="1" applyProtection="1"/>
    <xf numFmtId="165" fontId="8" fillId="2" borderId="0" xfId="11" applyNumberFormat="1" applyFont="1" applyFill="1" applyBorder="1" applyAlignment="1" applyProtection="1">
      <alignment horizontal="left"/>
    </xf>
    <xf numFmtId="0" fontId="7" fillId="4" borderId="0" xfId="0" applyFont="1" applyFill="1" applyAlignment="1"/>
    <xf numFmtId="0" fontId="2" fillId="4" borderId="24" xfId="0" applyFont="1" applyFill="1" applyBorder="1"/>
    <xf numFmtId="16" fontId="2" fillId="4" borderId="7" xfId="0" applyNumberFormat="1" applyFont="1" applyFill="1" applyBorder="1"/>
    <xf numFmtId="0" fontId="2" fillId="4" borderId="7" xfId="0" applyFont="1" applyFill="1" applyBorder="1"/>
    <xf numFmtId="0" fontId="0" fillId="4" borderId="7" xfId="0" applyFill="1" applyBorder="1"/>
    <xf numFmtId="0" fontId="0" fillId="4" borderId="7" xfId="0" applyFill="1" applyBorder="1" applyAlignment="1">
      <alignment wrapText="1"/>
    </xf>
    <xf numFmtId="0" fontId="0" fillId="4" borderId="19" xfId="0" applyFill="1" applyBorder="1"/>
    <xf numFmtId="0" fontId="7" fillId="4" borderId="0" xfId="0" applyFont="1" applyFill="1" applyAlignment="1">
      <alignment vertical="center" wrapText="1"/>
    </xf>
    <xf numFmtId="0" fontId="16" fillId="2" borderId="0" xfId="12" applyFont="1" applyFill="1"/>
    <xf numFmtId="0" fontId="16" fillId="4" borderId="0" xfId="12" applyFont="1" applyFill="1"/>
    <xf numFmtId="0" fontId="3" fillId="2" borderId="0" xfId="12" applyFont="1" applyFill="1" applyAlignment="1">
      <alignment horizontal="center" vertical="center" wrapText="1"/>
    </xf>
    <xf numFmtId="4" fontId="16" fillId="2" borderId="0" xfId="12" applyNumberFormat="1" applyFont="1" applyFill="1"/>
    <xf numFmtId="0" fontId="16" fillId="2" borderId="0" xfId="12" applyFont="1" applyFill="1" applyAlignment="1"/>
    <xf numFmtId="173" fontId="2" fillId="4" borderId="24" xfId="0" applyNumberFormat="1" applyFont="1" applyFill="1" applyBorder="1" applyAlignment="1" applyProtection="1">
      <alignment horizontal="right"/>
    </xf>
    <xf numFmtId="173" fontId="2" fillId="4" borderId="22" xfId="0" applyNumberFormat="1" applyFont="1" applyFill="1" applyBorder="1" applyAlignment="1" applyProtection="1">
      <alignment horizontal="right"/>
    </xf>
    <xf numFmtId="173" fontId="2" fillId="4" borderId="7" xfId="0" applyNumberFormat="1" applyFont="1" applyFill="1" applyBorder="1" applyAlignment="1" applyProtection="1">
      <alignment horizontal="right"/>
    </xf>
    <xf numFmtId="173" fontId="2" fillId="4" borderId="13" xfId="0" applyNumberFormat="1" applyFont="1" applyFill="1" applyBorder="1" applyAlignment="1" applyProtection="1">
      <alignment horizontal="right"/>
    </xf>
    <xf numFmtId="0" fontId="2" fillId="4" borderId="19" xfId="0" applyFont="1" applyFill="1" applyBorder="1"/>
    <xf numFmtId="173" fontId="2" fillId="4" borderId="19" xfId="0" applyNumberFormat="1" applyFont="1" applyFill="1" applyBorder="1" applyAlignment="1" applyProtection="1">
      <alignment horizontal="right"/>
    </xf>
    <xf numFmtId="173" fontId="2" fillId="4" borderId="18" xfId="0" applyNumberFormat="1" applyFont="1" applyFill="1" applyBorder="1" applyAlignment="1" applyProtection="1">
      <alignment horizontal="right"/>
    </xf>
    <xf numFmtId="0" fontId="0" fillId="4" borderId="24" xfId="0" applyFill="1" applyBorder="1"/>
    <xf numFmtId="0" fontId="0" fillId="4" borderId="7" xfId="0" applyFill="1" applyBorder="1" applyAlignment="1">
      <alignment vertical="center" wrapText="1"/>
    </xf>
    <xf numFmtId="0" fontId="0" fillId="4" borderId="0" xfId="0" applyFill="1" applyAlignment="1">
      <alignment horizontal="left"/>
    </xf>
    <xf numFmtId="173" fontId="0" fillId="2" borderId="0" xfId="0" applyNumberFormat="1"/>
    <xf numFmtId="0" fontId="0" fillId="3" borderId="5" xfId="0" applyFill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3" fontId="8" fillId="3" borderId="14" xfId="0" applyNumberFormat="1" applyFont="1" applyFill="1" applyBorder="1" applyAlignment="1">
      <alignment horizontal="center"/>
    </xf>
    <xf numFmtId="3" fontId="0" fillId="2" borderId="6" xfId="0" applyNumberFormat="1" applyBorder="1" applyAlignment="1">
      <alignment horizontal="right" indent="1"/>
    </xf>
    <xf numFmtId="3" fontId="8" fillId="2" borderId="6" xfId="0" applyNumberFormat="1" applyFont="1" applyBorder="1" applyAlignment="1">
      <alignment horizontal="right" indent="1"/>
    </xf>
    <xf numFmtId="3" fontId="8" fillId="2" borderId="0" xfId="0" applyNumberFormat="1" applyFont="1" applyBorder="1" applyAlignment="1">
      <alignment horizontal="right" indent="1"/>
    </xf>
    <xf numFmtId="0" fontId="8" fillId="3" borderId="5" xfId="11" applyFont="1" applyFill="1" applyBorder="1" applyAlignment="1" applyProtection="1">
      <alignment horizontal="left" indent="1"/>
    </xf>
    <xf numFmtId="0" fontId="8" fillId="3" borderId="5" xfId="0" applyFont="1" applyFill="1" applyBorder="1" applyAlignment="1">
      <alignment horizontal="left" indent="1"/>
    </xf>
    <xf numFmtId="0" fontId="0" fillId="2" borderId="0" xfId="0"/>
    <xf numFmtId="0" fontId="0" fillId="2" borderId="19" xfId="0" applyBorder="1" applyAlignment="1">
      <alignment horizontal="left" indent="1"/>
    </xf>
    <xf numFmtId="0" fontId="0" fillId="2" borderId="20" xfId="0" applyBorder="1" applyAlignment="1">
      <alignment horizontal="left" indent="1"/>
    </xf>
    <xf numFmtId="4" fontId="8" fillId="3" borderId="14" xfId="7" applyNumberFormat="1" applyFont="1" applyFill="1" applyBorder="1" applyAlignment="1">
      <alignment horizontal="right" vertical="center" indent="1"/>
    </xf>
    <xf numFmtId="4" fontId="8" fillId="3" borderId="14" xfId="8" applyNumberFormat="1" applyFont="1" applyFill="1" applyBorder="1" applyAlignment="1" applyProtection="1">
      <alignment horizontal="right" vertical="center" indent="1"/>
    </xf>
    <xf numFmtId="168" fontId="8" fillId="3" borderId="14" xfId="8" applyNumberFormat="1" applyFont="1" applyFill="1" applyBorder="1" applyAlignment="1" applyProtection="1">
      <alignment horizontal="right" vertical="center" indent="1"/>
    </xf>
    <xf numFmtId="4" fontId="0" fillId="2" borderId="13" xfId="0" applyNumberFormat="1" applyBorder="1" applyAlignment="1">
      <alignment horizontal="right" indent="1"/>
    </xf>
    <xf numFmtId="172" fontId="8" fillId="2" borderId="13" xfId="15" applyFont="1" applyFill="1" applyBorder="1" applyAlignment="1">
      <alignment horizontal="right"/>
    </xf>
    <xf numFmtId="0" fontId="0" fillId="2" borderId="13" xfId="0" applyBorder="1" applyAlignment="1">
      <alignment horizontal="right"/>
    </xf>
    <xf numFmtId="0" fontId="8" fillId="3" borderId="15" xfId="0" applyFont="1" applyFill="1" applyBorder="1" applyAlignment="1">
      <alignment horizontal="right"/>
    </xf>
    <xf numFmtId="37" fontId="8" fillId="2" borderId="7" xfId="7" applyFont="1" applyFill="1" applyBorder="1" applyAlignment="1">
      <alignment horizontal="right" indent="1"/>
    </xf>
    <xf numFmtId="172" fontId="8" fillId="2" borderId="7" xfId="15" applyFont="1" applyFill="1" applyBorder="1" applyAlignment="1">
      <alignment horizontal="right"/>
    </xf>
    <xf numFmtId="37" fontId="8" fillId="3" borderId="14" xfId="7" applyFont="1" applyFill="1" applyBorder="1" applyAlignment="1">
      <alignment horizontal="right" indent="1"/>
    </xf>
    <xf numFmtId="0" fontId="8" fillId="3" borderId="14" xfId="0" applyFont="1" applyFill="1" applyBorder="1" applyAlignment="1">
      <alignment horizontal="right" indent="1"/>
    </xf>
    <xf numFmtId="4" fontId="8" fillId="3" borderId="14" xfId="7" applyNumberFormat="1" applyFont="1" applyFill="1" applyBorder="1" applyAlignment="1">
      <alignment horizontal="right" indent="1"/>
    </xf>
    <xf numFmtId="37" fontId="8" fillId="2" borderId="6" xfId="7" applyFont="1" applyFill="1" applyBorder="1" applyAlignment="1">
      <alignment horizontal="right" indent="1"/>
    </xf>
    <xf numFmtId="4" fontId="8" fillId="2" borderId="7" xfId="8" applyNumberFormat="1" applyFont="1" applyFill="1" applyBorder="1" applyAlignment="1" applyProtection="1">
      <alignment horizontal="right" indent="1"/>
    </xf>
    <xf numFmtId="4" fontId="8" fillId="2" borderId="12" xfId="8" applyNumberFormat="1" applyFont="1" applyFill="1" applyBorder="1" applyAlignment="1" applyProtection="1">
      <alignment horizontal="right" indent="1"/>
    </xf>
    <xf numFmtId="1" fontId="8" fillId="2" borderId="7" xfId="0" applyNumberFormat="1" applyFont="1" applyFill="1" applyBorder="1" applyAlignment="1" applyProtection="1">
      <alignment horizontal="right" indent="1"/>
    </xf>
    <xf numFmtId="0" fontId="0" fillId="2" borderId="0" xfId="0" applyBorder="1" applyAlignment="1"/>
    <xf numFmtId="172" fontId="8" fillId="3" borderId="14" xfId="15" applyFont="1" applyFill="1" applyBorder="1" applyAlignment="1">
      <alignment horizontal="right" indent="1"/>
    </xf>
    <xf numFmtId="172" fontId="8" fillId="3" borderId="15" xfId="15" applyFont="1" applyFill="1" applyBorder="1" applyAlignment="1">
      <alignment horizontal="right" indent="1"/>
    </xf>
    <xf numFmtId="0" fontId="8" fillId="2" borderId="2" xfId="0" applyFont="1" applyBorder="1" applyAlignment="1">
      <alignment vertical="center"/>
    </xf>
    <xf numFmtId="165" fontId="2" fillId="2" borderId="0" xfId="11" applyNumberFormat="1" applyFont="1" applyFill="1" applyProtection="1"/>
    <xf numFmtId="0" fontId="2" fillId="2" borderId="0" xfId="11" applyFont="1" applyFill="1"/>
    <xf numFmtId="1" fontId="2" fillId="2" borderId="7" xfId="0" applyNumberFormat="1" applyFont="1" applyFill="1" applyBorder="1" applyAlignment="1" applyProtection="1">
      <alignment horizontal="right" indent="1"/>
    </xf>
    <xf numFmtId="0" fontId="2" fillId="2" borderId="0" xfId="11" applyFont="1" applyFill="1" applyProtection="1"/>
    <xf numFmtId="4" fontId="2" fillId="2" borderId="6" xfId="0" applyNumberFormat="1" applyFont="1" applyFill="1" applyBorder="1" applyAlignment="1" applyProtection="1">
      <alignment horizontal="right" indent="1"/>
    </xf>
    <xf numFmtId="4" fontId="2" fillId="2" borderId="6" xfId="8" applyNumberFormat="1" applyFont="1" applyFill="1" applyBorder="1" applyAlignment="1" applyProtection="1">
      <alignment horizontal="right" indent="1"/>
    </xf>
    <xf numFmtId="4" fontId="2" fillId="2" borderId="7" xfId="0" applyNumberFormat="1" applyFont="1" applyFill="1" applyBorder="1" applyAlignment="1" applyProtection="1">
      <alignment horizontal="right" indent="1"/>
    </xf>
    <xf numFmtId="4" fontId="2" fillId="2" borderId="7" xfId="8" applyNumberFormat="1" applyFont="1" applyFill="1" applyBorder="1" applyAlignment="1" applyProtection="1">
      <alignment horizontal="right" indent="1"/>
    </xf>
    <xf numFmtId="172" fontId="2" fillId="2" borderId="7" xfId="15" applyFont="1" applyFill="1" applyBorder="1"/>
    <xf numFmtId="0" fontId="2" fillId="2" borderId="0" xfId="11" applyFont="1" applyFill="1" applyBorder="1" applyProtection="1"/>
    <xf numFmtId="3" fontId="2" fillId="2" borderId="13" xfId="0" applyNumberFormat="1" applyFont="1" applyFill="1" applyBorder="1" applyAlignment="1" applyProtection="1">
      <alignment horizontal="right" indent="1"/>
    </xf>
    <xf numFmtId="3" fontId="2" fillId="2" borderId="7" xfId="0" applyNumberFormat="1" applyFont="1" applyFill="1" applyBorder="1" applyAlignment="1" applyProtection="1">
      <alignment horizontal="right" indent="1"/>
    </xf>
    <xf numFmtId="0" fontId="2" fillId="2" borderId="0" xfId="11" applyFont="1" applyFill="1" applyBorder="1"/>
    <xf numFmtId="169" fontId="2" fillId="2" borderId="6" xfId="0" applyNumberFormat="1" applyFont="1" applyFill="1" applyBorder="1" applyAlignment="1" applyProtection="1">
      <alignment horizontal="right"/>
    </xf>
    <xf numFmtId="169" fontId="2" fillId="2" borderId="12" xfId="0" applyNumberFormat="1" applyFont="1" applyFill="1" applyBorder="1" applyAlignment="1" applyProtection="1">
      <alignment horizontal="right"/>
    </xf>
    <xf numFmtId="169" fontId="2" fillId="2" borderId="7" xfId="0" applyNumberFormat="1" applyFont="1" applyFill="1" applyBorder="1" applyAlignment="1" applyProtection="1">
      <alignment horizontal="right"/>
    </xf>
    <xf numFmtId="169" fontId="2" fillId="2" borderId="13" xfId="0" applyNumberFormat="1" applyFont="1" applyFill="1" applyBorder="1" applyAlignment="1" applyProtection="1">
      <alignment horizontal="right"/>
    </xf>
    <xf numFmtId="169" fontId="2" fillId="2" borderId="0" xfId="0" applyNumberFormat="1" applyFont="1" applyFill="1" applyBorder="1" applyAlignment="1" applyProtection="1">
      <alignment horizontal="right"/>
    </xf>
    <xf numFmtId="169" fontId="2" fillId="2" borderId="14" xfId="0" applyNumberFormat="1" applyFont="1" applyFill="1" applyBorder="1" applyAlignment="1" applyProtection="1">
      <alignment horizontal="right"/>
    </xf>
    <xf numFmtId="169" fontId="2" fillId="2" borderId="15" xfId="0" applyNumberFormat="1" applyFont="1" applyFill="1" applyBorder="1" applyAlignment="1" applyProtection="1">
      <alignment horizontal="right"/>
    </xf>
    <xf numFmtId="0" fontId="2" fillId="2" borderId="0" xfId="0" applyFont="1" applyFill="1"/>
    <xf numFmtId="2" fontId="2" fillId="2" borderId="7" xfId="0" applyNumberFormat="1" applyFont="1" applyFill="1" applyBorder="1" applyAlignment="1" applyProtection="1">
      <alignment horizontal="right"/>
    </xf>
    <xf numFmtId="0" fontId="2" fillId="2" borderId="4" xfId="0" applyFont="1" applyBorder="1"/>
    <xf numFmtId="169" fontId="2" fillId="2" borderId="7" xfId="0" applyNumberFormat="1" applyFont="1" applyFill="1" applyBorder="1" applyAlignment="1" applyProtection="1">
      <alignment horizontal="right" indent="1"/>
    </xf>
    <xf numFmtId="0" fontId="2" fillId="2" borderId="0" xfId="0" applyFont="1" applyBorder="1"/>
    <xf numFmtId="0" fontId="2" fillId="3" borderId="6" xfId="17" applyFont="1" applyFill="1" applyBorder="1" applyAlignment="1">
      <alignment horizontal="center" vertical="center"/>
    </xf>
    <xf numFmtId="173" fontId="2" fillId="5" borderId="6" xfId="0" applyNumberFormat="1" applyFont="1" applyFill="1" applyBorder="1" applyAlignment="1" applyProtection="1">
      <alignment horizontal="right"/>
    </xf>
    <xf numFmtId="173" fontId="2" fillId="5" borderId="7" xfId="0" applyNumberFormat="1" applyFont="1" applyFill="1" applyBorder="1" applyAlignment="1" applyProtection="1">
      <alignment horizontal="right"/>
    </xf>
    <xf numFmtId="173" fontId="2" fillId="5" borderId="14" xfId="0" applyNumberFormat="1" applyFont="1" applyFill="1" applyBorder="1" applyAlignment="1" applyProtection="1">
      <alignment horizontal="right"/>
    </xf>
    <xf numFmtId="172" fontId="2" fillId="2" borderId="6" xfId="15" applyFont="1" applyFill="1" applyBorder="1" applyAlignment="1">
      <alignment horizontal="right" indent="1"/>
    </xf>
    <xf numFmtId="172" fontId="2" fillId="2" borderId="7" xfId="15" applyFont="1" applyFill="1" applyBorder="1" applyAlignment="1">
      <alignment horizontal="right" indent="1"/>
    </xf>
    <xf numFmtId="10" fontId="2" fillId="2" borderId="12" xfId="15" applyNumberFormat="1" applyFont="1" applyFill="1" applyBorder="1" applyAlignment="1">
      <alignment horizontal="right" indent="1"/>
    </xf>
    <xf numFmtId="171" fontId="2" fillId="2" borderId="7" xfId="0" applyNumberFormat="1" applyFont="1" applyFill="1" applyBorder="1" applyAlignment="1" applyProtection="1">
      <alignment horizontal="right" indent="1"/>
    </xf>
    <xf numFmtId="10" fontId="2" fillId="2" borderId="7" xfId="0" applyNumberFormat="1" applyFont="1" applyFill="1" applyBorder="1" applyAlignment="1" applyProtection="1">
      <alignment horizontal="right" indent="1"/>
    </xf>
    <xf numFmtId="10" fontId="2" fillId="2" borderId="13" xfId="15" applyNumberFormat="1" applyFont="1" applyFill="1" applyBorder="1" applyAlignment="1">
      <alignment horizontal="right" indent="1"/>
    </xf>
    <xf numFmtId="37" fontId="2" fillId="2" borderId="12" xfId="7" applyFont="1" applyFill="1" applyBorder="1" applyAlignment="1">
      <alignment horizontal="right"/>
    </xf>
    <xf numFmtId="37" fontId="2" fillId="2" borderId="18" xfId="7" applyFont="1" applyFill="1" applyBorder="1" applyAlignment="1">
      <alignment horizontal="right"/>
    </xf>
    <xf numFmtId="37" fontId="2" fillId="2" borderId="13" xfId="7" applyFont="1" applyFill="1" applyBorder="1" applyAlignment="1">
      <alignment horizontal="right"/>
    </xf>
    <xf numFmtId="37" fontId="2" fillId="2" borderId="15" xfId="7" applyFont="1" applyFill="1" applyBorder="1" applyAlignment="1">
      <alignment horizontal="right"/>
    </xf>
    <xf numFmtId="37" fontId="2" fillId="2" borderId="21" xfId="7" applyFont="1" applyFill="1" applyBorder="1" applyAlignment="1">
      <alignment horizontal="right"/>
    </xf>
    <xf numFmtId="0" fontId="2" fillId="2" borderId="3" xfId="0" applyFont="1" applyFill="1" applyBorder="1"/>
    <xf numFmtId="37" fontId="2" fillId="2" borderId="6" xfId="7" applyFont="1" applyFill="1" applyBorder="1" applyAlignment="1">
      <alignment horizontal="right"/>
    </xf>
    <xf numFmtId="4" fontId="2" fillId="2" borderId="6" xfId="8" applyNumberFormat="1" applyFont="1" applyFill="1" applyBorder="1" applyProtection="1"/>
    <xf numFmtId="4" fontId="2" fillId="2" borderId="13" xfId="7" applyNumberFormat="1" applyFont="1" applyFill="1" applyBorder="1" applyAlignment="1">
      <alignment horizontal="right"/>
    </xf>
    <xf numFmtId="0" fontId="2" fillId="2" borderId="4" xfId="0" applyFont="1" applyFill="1" applyBorder="1"/>
    <xf numFmtId="37" fontId="2" fillId="2" borderId="7" xfId="7" applyFont="1" applyFill="1" applyBorder="1" applyAlignment="1">
      <alignment horizontal="right"/>
    </xf>
    <xf numFmtId="37" fontId="2" fillId="2" borderId="1" xfId="7" applyFont="1" applyFill="1" applyBorder="1" applyAlignment="1">
      <alignment horizontal="right"/>
    </xf>
    <xf numFmtId="4" fontId="2" fillId="2" borderId="4" xfId="8" applyNumberFormat="1" applyFont="1" applyFill="1" applyBorder="1" applyProtection="1"/>
    <xf numFmtId="4" fontId="2" fillId="2" borderId="7" xfId="8" applyNumberFormat="1" applyFont="1" applyFill="1" applyBorder="1" applyProtection="1"/>
    <xf numFmtId="4" fontId="2" fillId="2" borderId="13" xfId="8" applyNumberFormat="1" applyFont="1" applyFill="1" applyBorder="1" applyProtection="1"/>
    <xf numFmtId="37" fontId="2" fillId="2" borderId="4" xfId="7" applyFont="1" applyFill="1" applyBorder="1" applyAlignment="1">
      <alignment horizontal="right"/>
    </xf>
    <xf numFmtId="4" fontId="2" fillId="2" borderId="7" xfId="7" applyNumberFormat="1" applyFont="1" applyFill="1" applyBorder="1" applyAlignment="1">
      <alignment horizontal="right"/>
    </xf>
    <xf numFmtId="37" fontId="2" fillId="2" borderId="6" xfId="7" applyFont="1" applyFill="1" applyBorder="1" applyAlignment="1">
      <alignment horizontal="right" indent="1"/>
    </xf>
    <xf numFmtId="4" fontId="2" fillId="2" borderId="6" xfId="15" applyNumberFormat="1" applyFont="1" applyFill="1" applyBorder="1" applyAlignment="1">
      <alignment horizontal="right" indent="1"/>
    </xf>
    <xf numFmtId="172" fontId="2" fillId="2" borderId="12" xfId="15" applyFont="1" applyFill="1" applyBorder="1" applyAlignment="1">
      <alignment horizontal="right" indent="1"/>
    </xf>
    <xf numFmtId="37" fontId="2" fillId="2" borderId="7" xfId="7" applyFont="1" applyFill="1" applyBorder="1" applyAlignment="1">
      <alignment horizontal="right" indent="1"/>
    </xf>
    <xf numFmtId="4" fontId="2" fillId="2" borderId="7" xfId="15" applyNumberFormat="1" applyFont="1" applyFill="1" applyBorder="1" applyAlignment="1">
      <alignment horizontal="right" indent="1"/>
    </xf>
    <xf numFmtId="172" fontId="2" fillId="2" borderId="13" xfId="15" applyFont="1" applyFill="1" applyBorder="1" applyAlignment="1">
      <alignment horizontal="right" indent="1"/>
    </xf>
    <xf numFmtId="4" fontId="2" fillId="2" borderId="7" xfId="7" applyNumberFormat="1" applyFont="1" applyFill="1" applyBorder="1" applyAlignment="1">
      <alignment horizontal="right" indent="1"/>
    </xf>
    <xf numFmtId="4" fontId="2" fillId="2" borderId="7" xfId="15" applyNumberFormat="1" applyFont="1" applyFill="1" applyBorder="1"/>
    <xf numFmtId="168" fontId="2" fillId="2" borderId="7" xfId="8" applyNumberFormat="1" applyFont="1" applyFill="1" applyBorder="1" applyProtection="1"/>
    <xf numFmtId="172" fontId="2" fillId="2" borderId="6" xfId="15" applyFont="1" applyFill="1" applyBorder="1"/>
    <xf numFmtId="168" fontId="2" fillId="2" borderId="6" xfId="8" applyNumberFormat="1" applyFont="1" applyFill="1" applyBorder="1" applyProtection="1"/>
    <xf numFmtId="172" fontId="2" fillId="2" borderId="13" xfId="15" applyFont="1" applyFill="1" applyBorder="1"/>
    <xf numFmtId="172" fontId="2" fillId="2" borderId="12" xfId="15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indent="1"/>
    </xf>
    <xf numFmtId="168" fontId="2" fillId="2" borderId="6" xfId="8" applyNumberFormat="1" applyFont="1" applyFill="1" applyBorder="1" applyAlignment="1" applyProtection="1">
      <alignment horizontal="right" indent="1"/>
    </xf>
    <xf numFmtId="171" fontId="2" fillId="2" borderId="6" xfId="0" applyNumberFormat="1" applyFont="1" applyFill="1" applyBorder="1" applyAlignment="1" applyProtection="1">
      <alignment horizontal="right" indent="1"/>
    </xf>
    <xf numFmtId="0" fontId="2" fillId="2" borderId="4" xfId="0" applyFont="1" applyFill="1" applyBorder="1" applyAlignment="1">
      <alignment horizontal="left" indent="1"/>
    </xf>
    <xf numFmtId="168" fontId="2" fillId="2" borderId="7" xfId="8" applyNumberFormat="1" applyFont="1" applyFill="1" applyBorder="1" applyAlignment="1" applyProtection="1">
      <alignment horizontal="right" indent="1"/>
    </xf>
    <xf numFmtId="0" fontId="2" fillId="2" borderId="5" xfId="0" applyFont="1" applyFill="1" applyBorder="1" applyAlignment="1">
      <alignment horizontal="left" indent="1"/>
    </xf>
    <xf numFmtId="172" fontId="2" fillId="2" borderId="6" xfId="15" applyFont="1" applyFill="1" applyBorder="1" applyAlignment="1">
      <alignment horizontal="right"/>
    </xf>
    <xf numFmtId="172" fontId="2" fillId="2" borderId="12" xfId="15" applyFont="1" applyFill="1" applyBorder="1" applyAlignment="1">
      <alignment horizontal="right"/>
    </xf>
    <xf numFmtId="172" fontId="2" fillId="2" borderId="7" xfId="15" applyFont="1" applyFill="1" applyBorder="1" applyAlignment="1">
      <alignment horizontal="right"/>
    </xf>
    <xf numFmtId="172" fontId="2" fillId="2" borderId="13" xfId="15" applyFont="1" applyFill="1" applyBorder="1" applyAlignment="1">
      <alignment horizontal="right"/>
    </xf>
    <xf numFmtId="171" fontId="2" fillId="2" borderId="7" xfId="0" applyNumberFormat="1" applyFont="1" applyFill="1" applyBorder="1" applyAlignment="1" applyProtection="1">
      <alignment horizontal="right"/>
    </xf>
    <xf numFmtId="171" fontId="2" fillId="2" borderId="13" xfId="0" applyNumberFormat="1" applyFont="1" applyFill="1" applyBorder="1" applyAlignment="1" applyProtection="1">
      <alignment horizontal="right"/>
    </xf>
    <xf numFmtId="37" fontId="2" fillId="2" borderId="7" xfId="7" applyFont="1" applyFill="1" applyBorder="1" applyAlignment="1">
      <alignment horizontal="right" vertical="center"/>
    </xf>
    <xf numFmtId="172" fontId="2" fillId="2" borderId="7" xfId="15" applyFont="1" applyFill="1" applyBorder="1" applyAlignment="1">
      <alignment horizontal="right" vertical="center"/>
    </xf>
    <xf numFmtId="172" fontId="2" fillId="2" borderId="13" xfId="15" applyFont="1" applyFill="1" applyBorder="1" applyAlignment="1">
      <alignment horizontal="right" vertical="center"/>
    </xf>
    <xf numFmtId="169" fontId="2" fillId="2" borderId="7" xfId="0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Alignment="1">
      <alignment horizontal="left"/>
    </xf>
    <xf numFmtId="3" fontId="2" fillId="2" borderId="7" xfId="7" applyNumberFormat="1" applyFont="1" applyFill="1" applyBorder="1" applyAlignment="1">
      <alignment horizontal="right" indent="1"/>
    </xf>
    <xf numFmtId="3" fontId="2" fillId="2" borderId="12" xfId="7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/>
    </xf>
    <xf numFmtId="3" fontId="2" fillId="2" borderId="13" xfId="7" applyNumberFormat="1" applyFont="1" applyFill="1" applyBorder="1" applyAlignment="1">
      <alignment horizontal="right" indent="1"/>
    </xf>
    <xf numFmtId="171" fontId="2" fillId="2" borderId="6" xfId="0" applyNumberFormat="1" applyFont="1" applyFill="1" applyBorder="1" applyAlignment="1" applyProtection="1">
      <alignment horizontal="right"/>
    </xf>
    <xf numFmtId="168" fontId="2" fillId="2" borderId="6" xfId="8" applyNumberFormat="1" applyFont="1" applyFill="1" applyBorder="1" applyAlignment="1" applyProtection="1">
      <alignment horizontal="right"/>
    </xf>
    <xf numFmtId="168" fontId="2" fillId="2" borderId="12" xfId="8" applyNumberFormat="1" applyFont="1" applyFill="1" applyBorder="1" applyAlignment="1" applyProtection="1">
      <alignment horizontal="right"/>
    </xf>
    <xf numFmtId="168" fontId="2" fillId="2" borderId="7" xfId="8" applyNumberFormat="1" applyFont="1" applyFill="1" applyBorder="1" applyAlignment="1" applyProtection="1">
      <alignment horizontal="right"/>
    </xf>
    <xf numFmtId="168" fontId="2" fillId="2" borderId="13" xfId="8" applyNumberFormat="1" applyFont="1" applyFill="1" applyBorder="1" applyAlignment="1" applyProtection="1">
      <alignment horizontal="right"/>
    </xf>
    <xf numFmtId="168" fontId="2" fillId="2" borderId="13" xfId="8" applyNumberFormat="1" applyFont="1" applyFill="1" applyBorder="1" applyProtection="1"/>
    <xf numFmtId="4" fontId="2" fillId="2" borderId="13" xfId="8" applyNumberFormat="1" applyFont="1" applyFill="1" applyBorder="1" applyAlignment="1" applyProtection="1">
      <alignment horizontal="right" indent="1"/>
    </xf>
    <xf numFmtId="3" fontId="8" fillId="2" borderId="7" xfId="0" applyNumberFormat="1" applyFont="1" applyFill="1" applyBorder="1" applyAlignment="1" applyProtection="1">
      <alignment horizontal="right" indent="1"/>
    </xf>
    <xf numFmtId="1" fontId="2" fillId="2" borderId="6" xfId="7" applyNumberFormat="1" applyFont="1" applyFill="1" applyBorder="1" applyAlignment="1">
      <alignment horizontal="right" indent="1"/>
    </xf>
    <xf numFmtId="2" fontId="2" fillId="2" borderId="6" xfId="15" applyNumberFormat="1" applyFont="1" applyFill="1" applyBorder="1" applyAlignment="1">
      <alignment horizontal="right" indent="1"/>
    </xf>
    <xf numFmtId="2" fontId="2" fillId="2" borderId="7" xfId="15" applyNumberFormat="1" applyFont="1" applyFill="1" applyBorder="1" applyAlignment="1">
      <alignment horizontal="right" indent="1"/>
    </xf>
    <xf numFmtId="2" fontId="2" fillId="2" borderId="12" xfId="15" applyNumberFormat="1" applyFont="1" applyFill="1" applyBorder="1" applyAlignment="1">
      <alignment horizontal="right" indent="1"/>
    </xf>
    <xf numFmtId="1" fontId="2" fillId="2" borderId="7" xfId="7" applyNumberFormat="1" applyFont="1" applyFill="1" applyBorder="1" applyAlignment="1">
      <alignment horizontal="right" indent="1"/>
    </xf>
    <xf numFmtId="2" fontId="2" fillId="2" borderId="13" xfId="15" applyNumberFormat="1" applyFont="1" applyFill="1" applyBorder="1" applyAlignment="1">
      <alignment horizontal="right" indent="1"/>
    </xf>
    <xf numFmtId="2" fontId="2" fillId="2" borderId="13" xfId="0" applyNumberFormat="1" applyFont="1" applyFill="1" applyBorder="1" applyAlignment="1" applyProtection="1">
      <alignment horizontal="right" indent="1"/>
    </xf>
    <xf numFmtId="37" fontId="2" fillId="2" borderId="7" xfId="7" applyNumberFormat="1" applyFont="1" applyFill="1" applyBorder="1" applyAlignment="1">
      <alignment horizontal="right" indent="1"/>
    </xf>
    <xf numFmtId="37" fontId="2" fillId="2" borderId="7" xfId="0" applyNumberFormat="1" applyFont="1" applyFill="1" applyBorder="1" applyAlignment="1" applyProtection="1">
      <alignment horizontal="right" indent="1"/>
    </xf>
    <xf numFmtId="1" fontId="2" fillId="2" borderId="7" xfId="7" applyNumberFormat="1" applyFont="1" applyFill="1" applyBorder="1" applyAlignment="1">
      <alignment horizontal="right"/>
    </xf>
    <xf numFmtId="10" fontId="2" fillId="2" borderId="7" xfId="15" applyNumberFormat="1" applyFont="1" applyFill="1" applyBorder="1" applyAlignment="1">
      <alignment horizontal="right"/>
    </xf>
    <xf numFmtId="37" fontId="2" fillId="2" borderId="7" xfId="0" applyNumberFormat="1" applyFont="1" applyFill="1" applyBorder="1" applyAlignment="1" applyProtection="1">
      <alignment horizontal="right"/>
    </xf>
    <xf numFmtId="10" fontId="2" fillId="2" borderId="13" xfId="15" applyNumberFormat="1" applyFont="1" applyFill="1" applyBorder="1" applyAlignment="1">
      <alignment horizontal="right"/>
    </xf>
    <xf numFmtId="2" fontId="2" fillId="2" borderId="6" xfId="8" applyNumberFormat="1" applyFont="1" applyFill="1" applyBorder="1" applyAlignment="1" applyProtection="1">
      <alignment horizontal="right"/>
    </xf>
    <xf numFmtId="2" fontId="2" fillId="2" borderId="12" xfId="8" applyNumberFormat="1" applyFont="1" applyFill="1" applyBorder="1" applyAlignment="1" applyProtection="1">
      <alignment horizontal="right"/>
    </xf>
    <xf numFmtId="2" fontId="2" fillId="2" borderId="7" xfId="8" applyNumberFormat="1" applyFont="1" applyFill="1" applyBorder="1" applyAlignment="1" applyProtection="1">
      <alignment horizontal="right"/>
    </xf>
    <xf numFmtId="2" fontId="2" fillId="2" borderId="13" xfId="8" applyNumberFormat="1" applyFont="1" applyFill="1" applyBorder="1" applyAlignment="1" applyProtection="1">
      <alignment horizontal="right"/>
    </xf>
    <xf numFmtId="2" fontId="2" fillId="2" borderId="6" xfId="8" applyNumberFormat="1" applyFont="1" applyFill="1" applyBorder="1" applyProtection="1"/>
    <xf numFmtId="2" fontId="2" fillId="2" borderId="12" xfId="8" applyNumberFormat="1" applyFont="1" applyFill="1" applyBorder="1" applyProtection="1"/>
    <xf numFmtId="37" fontId="2" fillId="2" borderId="7" xfId="7" applyNumberFormat="1" applyFont="1" applyFill="1" applyBorder="1" applyAlignment="1">
      <alignment horizontal="right"/>
    </xf>
    <xf numFmtId="172" fontId="2" fillId="2" borderId="7" xfId="8" applyNumberFormat="1" applyFont="1" applyFill="1" applyBorder="1" applyAlignment="1" applyProtection="1">
      <alignment horizontal="right"/>
    </xf>
    <xf numFmtId="172" fontId="2" fillId="2" borderId="13" xfId="8" applyNumberFormat="1" applyFont="1" applyFill="1" applyBorder="1" applyAlignment="1" applyProtection="1">
      <alignment horizontal="right"/>
    </xf>
    <xf numFmtId="172" fontId="2" fillId="2" borderId="7" xfId="0" applyNumberFormat="1" applyFont="1" applyFill="1" applyBorder="1" applyAlignment="1" applyProtection="1">
      <alignment horizontal="right"/>
    </xf>
    <xf numFmtId="172" fontId="2" fillId="2" borderId="13" xfId="0" applyNumberFormat="1" applyFont="1" applyFill="1" applyBorder="1" applyAlignment="1" applyProtection="1">
      <alignment horizontal="right"/>
    </xf>
    <xf numFmtId="37" fontId="2" fillId="2" borderId="13" xfId="7" applyNumberFormat="1" applyFont="1" applyFill="1" applyBorder="1" applyAlignment="1">
      <alignment horizontal="right"/>
    </xf>
    <xf numFmtId="4" fontId="2" fillId="2" borderId="7" xfId="8" applyNumberFormat="1" applyFont="1" applyFill="1" applyBorder="1" applyAlignment="1" applyProtection="1">
      <alignment horizontal="right"/>
    </xf>
    <xf numFmtId="4" fontId="2" fillId="2" borderId="13" xfId="8" applyNumberFormat="1" applyFont="1" applyFill="1" applyBorder="1" applyAlignment="1" applyProtection="1">
      <alignment horizontal="right"/>
    </xf>
    <xf numFmtId="169" fontId="2" fillId="2" borderId="6" xfId="0" applyNumberFormat="1" applyFont="1" applyFill="1" applyBorder="1" applyAlignment="1" applyProtection="1">
      <alignment horizontal="right" indent="1"/>
    </xf>
    <xf numFmtId="10" fontId="2" fillId="2" borderId="6" xfId="0" applyNumberFormat="1" applyFont="1" applyFill="1" applyBorder="1" applyAlignment="1" applyProtection="1">
      <alignment horizontal="right" indent="1"/>
    </xf>
    <xf numFmtId="10" fontId="2" fillId="2" borderId="12" xfId="0" applyNumberFormat="1" applyFont="1" applyFill="1" applyBorder="1" applyAlignment="1" applyProtection="1">
      <alignment horizontal="right" indent="1"/>
    </xf>
    <xf numFmtId="10" fontId="2" fillId="2" borderId="13" xfId="0" applyNumberFormat="1" applyFont="1" applyFill="1" applyBorder="1" applyAlignment="1" applyProtection="1">
      <alignment horizontal="right" indent="1"/>
    </xf>
    <xf numFmtId="172" fontId="2" fillId="3" borderId="14" xfId="15" applyFont="1" applyFill="1" applyBorder="1"/>
    <xf numFmtId="172" fontId="2" fillId="3" borderId="15" xfId="15" applyFont="1" applyFill="1" applyBorder="1"/>
    <xf numFmtId="4" fontId="2" fillId="2" borderId="12" xfId="0" applyNumberFormat="1" applyFont="1" applyFill="1" applyBorder="1" applyAlignment="1" applyProtection="1">
      <alignment horizontal="right" indent="1"/>
    </xf>
    <xf numFmtId="4" fontId="2" fillId="2" borderId="13" xfId="0" applyNumberFormat="1" applyFont="1" applyFill="1" applyBorder="1" applyAlignment="1" applyProtection="1">
      <alignment horizontal="right" indent="1"/>
    </xf>
    <xf numFmtId="4" fontId="2" fillId="3" borderId="14" xfId="15" applyNumberFormat="1" applyFont="1" applyFill="1" applyBorder="1"/>
    <xf numFmtId="4" fontId="2" fillId="2" borderId="7" xfId="0" applyNumberFormat="1" applyFont="1" applyFill="1" applyBorder="1" applyAlignment="1" applyProtection="1">
      <alignment horizontal="right"/>
    </xf>
    <xf numFmtId="10" fontId="2" fillId="2" borderId="7" xfId="0" applyNumberFormat="1" applyFont="1" applyFill="1" applyBorder="1" applyAlignment="1" applyProtection="1">
      <alignment horizontal="right"/>
    </xf>
    <xf numFmtId="169" fontId="2" fillId="0" borderId="7" xfId="0" applyNumberFormat="1" applyFont="1" applyFill="1" applyBorder="1" applyAlignment="1" applyProtection="1">
      <alignment horizontal="right"/>
    </xf>
    <xf numFmtId="169" fontId="2" fillId="0" borderId="13" xfId="0" applyNumberFormat="1" applyFont="1" applyFill="1" applyBorder="1" applyAlignment="1" applyProtection="1">
      <alignment horizontal="right"/>
    </xf>
    <xf numFmtId="3" fontId="0" fillId="2" borderId="39" xfId="0" applyNumberFormat="1" applyBorder="1"/>
    <xf numFmtId="3" fontId="0" fillId="2" borderId="40" xfId="0" applyNumberFormat="1" applyBorder="1"/>
    <xf numFmtId="3" fontId="0" fillId="2" borderId="41" xfId="0" applyNumberFormat="1" applyBorder="1"/>
    <xf numFmtId="0" fontId="2" fillId="3" borderId="23" xfId="17" applyFont="1" applyFill="1" applyBorder="1" applyAlignment="1">
      <alignment horizontal="center" vertical="center"/>
    </xf>
    <xf numFmtId="3" fontId="0" fillId="2" borderId="42" xfId="0" applyNumberFormat="1" applyBorder="1"/>
    <xf numFmtId="3" fontId="0" fillId="2" borderId="43" xfId="0" applyNumberFormat="1" applyBorder="1"/>
    <xf numFmtId="0" fontId="7" fillId="2" borderId="0" xfId="0" applyFont="1" applyFill="1" applyAlignment="1">
      <alignment horizontal="center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2" borderId="0" xfId="0" applyAlignment="1">
      <alignment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7" xfId="0" applyBorder="1" applyAlignment="1">
      <alignment horizontal="left" indent="1"/>
    </xf>
    <xf numFmtId="0" fontId="0" fillId="2" borderId="5" xfId="0" applyBorder="1" applyAlignment="1">
      <alignment horizontal="left" indent="1"/>
    </xf>
    <xf numFmtId="0" fontId="0" fillId="2" borderId="3" xfId="0" applyBorder="1" applyAlignment="1">
      <alignment horizontal="left" indent="1"/>
    </xf>
    <xf numFmtId="0" fontId="0" fillId="2" borderId="6" xfId="0" applyBorder="1" applyAlignment="1">
      <alignment horizontal="left" indent="1"/>
    </xf>
    <xf numFmtId="0" fontId="0" fillId="2" borderId="4" xfId="0" applyBorder="1" applyAlignment="1">
      <alignment horizontal="left" indent="1"/>
    </xf>
    <xf numFmtId="0" fontId="0" fillId="3" borderId="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2" borderId="3" xfId="0" applyBorder="1" applyAlignment="1">
      <alignment horizontal="left" vertical="center" wrapText="1" indent="1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173" fontId="2" fillId="0" borderId="6" xfId="0" applyNumberFormat="1" applyFont="1" applyFill="1" applyBorder="1" applyAlignment="1" applyProtection="1">
      <alignment horizontal="right"/>
    </xf>
    <xf numFmtId="173" fontId="2" fillId="0" borderId="24" xfId="0" applyNumberFormat="1" applyFont="1" applyFill="1" applyBorder="1" applyAlignment="1" applyProtection="1">
      <alignment horizontal="right"/>
    </xf>
    <xf numFmtId="173" fontId="2" fillId="2" borderId="19" xfId="0" applyNumberFormat="1" applyFont="1" applyFill="1" applyBorder="1" applyAlignment="1" applyProtection="1">
      <alignment horizontal="right" vertical="center"/>
    </xf>
    <xf numFmtId="173" fontId="2" fillId="0" borderId="7" xfId="0" applyNumberFormat="1" applyFont="1" applyFill="1" applyBorder="1" applyAlignment="1" applyProtection="1">
      <alignment horizontal="right"/>
    </xf>
    <xf numFmtId="173" fontId="2" fillId="4" borderId="7" xfId="0" applyNumberFormat="1" applyFont="1" applyFill="1" applyBorder="1" applyAlignment="1" applyProtection="1">
      <alignment horizontal="right" vertical="center"/>
    </xf>
    <xf numFmtId="16" fontId="2" fillId="2" borderId="0" xfId="0" applyNumberFormat="1" applyFont="1" applyBorder="1"/>
    <xf numFmtId="0" fontId="0" fillId="2" borderId="0" xfId="0" applyBorder="1" applyAlignment="1">
      <alignment wrapText="1"/>
    </xf>
    <xf numFmtId="0" fontId="0" fillId="6" borderId="0" xfId="0" applyFill="1"/>
    <xf numFmtId="0" fontId="0" fillId="2" borderId="0" xfId="0" applyBorder="1" applyAlignment="1">
      <alignment vertical="center" wrapText="1"/>
    </xf>
    <xf numFmtId="173" fontId="2" fillId="2" borderId="0" xfId="0" applyNumberFormat="1" applyFont="1" applyFill="1" applyBorder="1" applyAlignment="1" applyProtection="1">
      <alignment horizontal="right"/>
    </xf>
    <xf numFmtId="173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12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3" fontId="2" fillId="2" borderId="24" xfId="2" applyFont="1" applyFill="1" applyBorder="1" applyAlignment="1" applyProtection="1">
      <alignment horizontal="right"/>
    </xf>
    <xf numFmtId="43" fontId="2" fillId="2" borderId="22" xfId="2" applyFont="1" applyFill="1" applyBorder="1" applyAlignment="1" applyProtection="1">
      <alignment horizontal="right"/>
    </xf>
    <xf numFmtId="43" fontId="2" fillId="2" borderId="7" xfId="2" applyFont="1" applyFill="1" applyBorder="1" applyAlignment="1" applyProtection="1">
      <alignment horizontal="right"/>
    </xf>
    <xf numFmtId="43" fontId="2" fillId="2" borderId="13" xfId="2" applyFont="1" applyFill="1" applyBorder="1" applyAlignment="1" applyProtection="1">
      <alignment horizontal="right"/>
    </xf>
    <xf numFmtId="43" fontId="2" fillId="2" borderId="19" xfId="2" applyFont="1" applyFill="1" applyBorder="1" applyAlignment="1" applyProtection="1">
      <alignment horizontal="right"/>
    </xf>
    <xf numFmtId="43" fontId="2" fillId="2" borderId="18" xfId="2" applyFont="1" applyFill="1" applyBorder="1" applyAlignment="1" applyProtection="1">
      <alignment horizontal="right"/>
    </xf>
    <xf numFmtId="43" fontId="2" fillId="2" borderId="0" xfId="2" applyFont="1" applyFill="1" applyBorder="1" applyAlignment="1" applyProtection="1">
      <alignment horizontal="right"/>
    </xf>
    <xf numFmtId="43" fontId="2" fillId="0" borderId="19" xfId="2" applyFont="1" applyFill="1" applyBorder="1" applyAlignment="1" applyProtection="1">
      <alignment horizontal="right"/>
    </xf>
    <xf numFmtId="0" fontId="2" fillId="2" borderId="0" xfId="14" applyFont="1" applyFill="1" applyBorder="1" applyAlignment="1">
      <alignment horizontal="center" vertical="center"/>
    </xf>
    <xf numFmtId="43" fontId="2" fillId="0" borderId="0" xfId="2" applyFont="1" applyFill="1" applyBorder="1" applyAlignment="1" applyProtection="1">
      <alignment horizontal="right"/>
    </xf>
    <xf numFmtId="43" fontId="2" fillId="4" borderId="24" xfId="2" applyFont="1" applyFill="1" applyBorder="1" applyAlignment="1" applyProtection="1">
      <alignment horizontal="right"/>
    </xf>
    <xf numFmtId="43" fontId="2" fillId="4" borderId="22" xfId="2" applyFont="1" applyFill="1" applyBorder="1" applyAlignment="1" applyProtection="1">
      <alignment horizontal="right"/>
    </xf>
    <xf numFmtId="43" fontId="2" fillId="4" borderId="7" xfId="2" applyFont="1" applyFill="1" applyBorder="1" applyAlignment="1" applyProtection="1">
      <alignment horizontal="right"/>
    </xf>
    <xf numFmtId="43" fontId="2" fillId="4" borderId="13" xfId="2" applyFont="1" applyFill="1" applyBorder="1" applyAlignment="1" applyProtection="1">
      <alignment horizontal="right"/>
    </xf>
    <xf numFmtId="43" fontId="2" fillId="4" borderId="19" xfId="2" applyFont="1" applyFill="1" applyBorder="1" applyAlignment="1" applyProtection="1">
      <alignment horizontal="right"/>
    </xf>
    <xf numFmtId="43" fontId="2" fillId="4" borderId="18" xfId="2" applyFont="1" applyFill="1" applyBorder="1" applyAlignment="1" applyProtection="1">
      <alignment horizontal="right"/>
    </xf>
    <xf numFmtId="37" fontId="2" fillId="2" borderId="12" xfId="7" applyFont="1" applyFill="1" applyBorder="1" applyAlignment="1">
      <alignment horizontal="right" indent="1"/>
    </xf>
    <xf numFmtId="37" fontId="2" fillId="2" borderId="13" xfId="7" applyFont="1" applyFill="1" applyBorder="1" applyAlignment="1">
      <alignment horizontal="right" indent="1"/>
    </xf>
    <xf numFmtId="37" fontId="2" fillId="2" borderId="14" xfId="7" applyFont="1" applyFill="1" applyBorder="1" applyAlignment="1">
      <alignment horizontal="right" indent="1"/>
    </xf>
    <xf numFmtId="37" fontId="2" fillId="2" borderId="15" xfId="7" applyFont="1" applyFill="1" applyBorder="1" applyAlignment="1">
      <alignment horizontal="right" indent="1"/>
    </xf>
    <xf numFmtId="0" fontId="2" fillId="3" borderId="16" xfId="0" applyFont="1" applyFill="1" applyBorder="1" applyAlignment="1">
      <alignment horizontal="center" vertical="center" wrapText="1"/>
    </xf>
    <xf numFmtId="37" fontId="2" fillId="2" borderId="14" xfId="7" applyFont="1" applyFill="1" applyBorder="1" applyAlignment="1">
      <alignment horizontal="right"/>
    </xf>
    <xf numFmtId="10" fontId="2" fillId="2" borderId="15" xfId="15" applyNumberFormat="1" applyFont="1" applyFill="1" applyBorder="1" applyAlignment="1">
      <alignment horizontal="right" indent="1"/>
    </xf>
    <xf numFmtId="168" fontId="2" fillId="2" borderId="14" xfId="8" applyNumberFormat="1" applyFont="1" applyFill="1" applyBorder="1" applyAlignment="1" applyProtection="1">
      <alignment horizontal="right" indent="1"/>
    </xf>
    <xf numFmtId="3" fontId="2" fillId="2" borderId="0" xfId="7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37" fontId="8" fillId="3" borderId="14" xfId="0" applyNumberFormat="1" applyFont="1" applyFill="1" applyBorder="1"/>
    <xf numFmtId="169" fontId="2" fillId="2" borderId="6" xfId="0" applyNumberFormat="1" applyFont="1" applyFill="1" applyBorder="1" applyAlignment="1" applyProtection="1">
      <alignment horizontal="center"/>
    </xf>
    <xf numFmtId="169" fontId="2" fillId="2" borderId="24" xfId="0" applyNumberFormat="1" applyFont="1" applyFill="1" applyBorder="1" applyAlignment="1" applyProtection="1">
      <alignment horizontal="center"/>
    </xf>
    <xf numFmtId="169" fontId="2" fillId="2" borderId="22" xfId="0" applyNumberFormat="1" applyFont="1" applyFill="1" applyBorder="1" applyAlignment="1" applyProtection="1">
      <alignment horizontal="right"/>
    </xf>
    <xf numFmtId="169" fontId="2" fillId="2" borderId="7" xfId="0" applyNumberFormat="1" applyFont="1" applyFill="1" applyBorder="1" applyAlignment="1" applyProtection="1">
      <alignment horizontal="center"/>
    </xf>
    <xf numFmtId="169" fontId="2" fillId="2" borderId="19" xfId="0" applyNumberFormat="1" applyFont="1" applyFill="1" applyBorder="1" applyAlignment="1" applyProtection="1">
      <alignment horizontal="center"/>
    </xf>
    <xf numFmtId="169" fontId="2" fillId="2" borderId="18" xfId="0" applyNumberFormat="1" applyFont="1" applyFill="1" applyBorder="1" applyAlignment="1" applyProtection="1">
      <alignment horizontal="right"/>
    </xf>
    <xf numFmtId="169" fontId="2" fillId="2" borderId="13" xfId="0" applyNumberFormat="1" applyFont="1" applyFill="1" applyBorder="1" applyAlignment="1" applyProtection="1">
      <alignment horizontal="right" wrapText="1"/>
    </xf>
    <xf numFmtId="169" fontId="2" fillId="4" borderId="24" xfId="0" applyNumberFormat="1" applyFont="1" applyFill="1" applyBorder="1" applyAlignment="1" applyProtection="1">
      <alignment horizontal="center"/>
    </xf>
    <xf numFmtId="169" fontId="2" fillId="2" borderId="33" xfId="0" applyNumberFormat="1" applyFont="1" applyFill="1" applyBorder="1" applyAlignment="1" applyProtection="1">
      <alignment horizontal="right"/>
    </xf>
    <xf numFmtId="169" fontId="2" fillId="2" borderId="14" xfId="0" applyNumberFormat="1" applyFont="1" applyFill="1" applyBorder="1" applyAlignment="1" applyProtection="1">
      <alignment horizontal="center"/>
    </xf>
    <xf numFmtId="169" fontId="2" fillId="2" borderId="2" xfId="0" applyNumberFormat="1" applyFont="1" applyFill="1" applyBorder="1" applyAlignment="1" applyProtection="1">
      <alignment horizontal="right"/>
    </xf>
    <xf numFmtId="0" fontId="2" fillId="2" borderId="0" xfId="0" applyFont="1" applyBorder="1" applyAlignment="1">
      <alignment horizontal="left" vertical="center" wrapText="1"/>
    </xf>
    <xf numFmtId="37" fontId="8" fillId="3" borderId="15" xfId="7" applyFont="1" applyFill="1" applyBorder="1" applyAlignment="1">
      <alignment horizontal="right" vertical="center" indent="1"/>
    </xf>
    <xf numFmtId="37" fontId="8" fillId="3" borderId="13" xfId="7" applyFont="1" applyFill="1" applyBorder="1" applyAlignment="1">
      <alignment horizontal="right"/>
    </xf>
    <xf numFmtId="37" fontId="8" fillId="3" borderId="15" xfId="0" applyNumberFormat="1" applyFont="1" applyFill="1" applyBorder="1"/>
    <xf numFmtId="0" fontId="2" fillId="2" borderId="44" xfId="0" applyFont="1" applyBorder="1" applyAlignment="1">
      <alignment horizontal="left" vertical="center" wrapText="1"/>
    </xf>
    <xf numFmtId="0" fontId="2" fillId="2" borderId="46" xfId="0" applyFont="1" applyBorder="1" applyAlignment="1">
      <alignment horizontal="left" vertical="center" wrapText="1"/>
    </xf>
    <xf numFmtId="0" fontId="2" fillId="2" borderId="47" xfId="0" applyFont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2" borderId="48" xfId="0" applyFont="1" applyBorder="1" applyAlignment="1">
      <alignment horizontal="left" vertical="center" wrapText="1"/>
    </xf>
    <xf numFmtId="0" fontId="2" fillId="2" borderId="49" xfId="0" applyFont="1" applyBorder="1" applyAlignment="1">
      <alignment horizontal="left" vertical="center" wrapText="1"/>
    </xf>
    <xf numFmtId="0" fontId="2" fillId="2" borderId="50" xfId="0" applyFont="1" applyBorder="1" applyAlignment="1">
      <alignment horizontal="left" vertical="center" wrapText="1"/>
    </xf>
    <xf numFmtId="0" fontId="2" fillId="2" borderId="45" xfId="0" applyFont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49" fontId="2" fillId="2" borderId="49" xfId="0" applyNumberFormat="1" applyFont="1" applyBorder="1" applyAlignment="1">
      <alignment horizontal="center" vertical="center" wrapText="1"/>
    </xf>
    <xf numFmtId="1" fontId="2" fillId="2" borderId="49" xfId="0" applyNumberFormat="1" applyFont="1" applyBorder="1" applyAlignment="1">
      <alignment horizontal="center" vertical="center" wrapText="1"/>
    </xf>
    <xf numFmtId="0" fontId="2" fillId="2" borderId="49" xfId="0" applyNumberFormat="1" applyFont="1" applyBorder="1" applyAlignment="1">
      <alignment horizontal="center" vertical="center" wrapText="1"/>
    </xf>
    <xf numFmtId="49" fontId="2" fillId="2" borderId="50" xfId="0" applyNumberFormat="1" applyFont="1" applyBorder="1" applyAlignment="1">
      <alignment horizontal="center" vertical="center" wrapText="1"/>
    </xf>
    <xf numFmtId="1" fontId="2" fillId="2" borderId="48" xfId="0" applyNumberFormat="1" applyFont="1" applyBorder="1" applyAlignment="1">
      <alignment horizontal="center" vertical="center" wrapText="1"/>
    </xf>
    <xf numFmtId="1" fontId="2" fillId="2" borderId="50" xfId="0" applyNumberFormat="1" applyFont="1" applyBorder="1" applyAlignment="1">
      <alignment horizontal="center" vertical="center" wrapText="1"/>
    </xf>
    <xf numFmtId="0" fontId="2" fillId="2" borderId="50" xfId="0" applyNumberFormat="1" applyFont="1" applyBorder="1" applyAlignment="1">
      <alignment horizontal="center" vertical="center" wrapText="1"/>
    </xf>
    <xf numFmtId="0" fontId="2" fillId="2" borderId="45" xfId="0" applyNumberFormat="1" applyFont="1" applyBorder="1" applyAlignment="1">
      <alignment horizontal="center" vertical="center" wrapText="1"/>
    </xf>
    <xf numFmtId="1" fontId="2" fillId="0" borderId="50" xfId="0" applyNumberFormat="1" applyFont="1" applyFill="1" applyBorder="1" applyAlignment="1">
      <alignment horizontal="center" vertical="center" wrapText="1"/>
    </xf>
    <xf numFmtId="0" fontId="2" fillId="2" borderId="49" xfId="0" applyFont="1" applyBorder="1" applyAlignment="1">
      <alignment horizontal="center" vertical="center" wrapText="1"/>
    </xf>
    <xf numFmtId="0" fontId="2" fillId="2" borderId="50" xfId="0" applyFont="1" applyBorder="1" applyAlignment="1">
      <alignment horizontal="center" vertical="center" wrapText="1"/>
    </xf>
    <xf numFmtId="0" fontId="2" fillId="2" borderId="48" xfId="0" applyFont="1" applyBorder="1" applyAlignment="1">
      <alignment horizontal="center" vertical="center" wrapText="1"/>
    </xf>
    <xf numFmtId="0" fontId="2" fillId="2" borderId="45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2" fillId="2" borderId="47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wrapText="1"/>
    </xf>
    <xf numFmtId="0" fontId="2" fillId="2" borderId="0" xfId="11" applyFont="1" applyFill="1" applyAlignment="1" applyProtection="1">
      <alignment horizontal="center" vertical="center"/>
    </xf>
    <xf numFmtId="0" fontId="2" fillId="2" borderId="0" xfId="1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9" xfId="11" applyFont="1" applyFill="1" applyBorder="1" applyAlignment="1" applyProtection="1">
      <alignment horizontal="center" vertical="center" wrapText="1"/>
    </xf>
    <xf numFmtId="0" fontId="2" fillId="3" borderId="10" xfId="11" applyFont="1" applyFill="1" applyBorder="1" applyAlignment="1" applyProtection="1">
      <alignment horizontal="center" vertical="center" wrapText="1"/>
    </xf>
    <xf numFmtId="0" fontId="2" fillId="3" borderId="10" xfId="11" applyFont="1" applyFill="1" applyBorder="1" applyAlignment="1" applyProtection="1">
      <alignment horizontal="center" vertical="center"/>
    </xf>
    <xf numFmtId="0" fontId="8" fillId="3" borderId="11" xfId="11" applyFont="1" applyFill="1" applyBorder="1" applyAlignment="1" applyProtection="1">
      <alignment horizontal="center" vertical="center" wrapText="1"/>
    </xf>
    <xf numFmtId="0" fontId="2" fillId="2" borderId="3" xfId="11" applyFont="1" applyFill="1" applyBorder="1" applyProtection="1"/>
    <xf numFmtId="0" fontId="2" fillId="2" borderId="4" xfId="11" applyFont="1" applyFill="1" applyBorder="1" applyProtection="1"/>
    <xf numFmtId="1" fontId="2" fillId="2" borderId="13" xfId="8" applyNumberFormat="1" applyFont="1" applyFill="1" applyBorder="1" applyAlignment="1" applyProtection="1">
      <alignment horizontal="right" indent="1"/>
    </xf>
    <xf numFmtId="1" fontId="2" fillId="2" borderId="7" xfId="8" applyNumberFormat="1" applyFont="1" applyFill="1" applyBorder="1" applyAlignment="1" applyProtection="1">
      <alignment horizontal="right" indent="1"/>
    </xf>
    <xf numFmtId="0" fontId="8" fillId="3" borderId="5" xfId="11" applyFont="1" applyFill="1" applyBorder="1" applyProtection="1"/>
    <xf numFmtId="3" fontId="8" fillId="3" borderId="14" xfId="8" applyNumberFormat="1" applyFont="1" applyFill="1" applyBorder="1" applyAlignment="1" applyProtection="1">
      <alignment horizontal="right" indent="1"/>
    </xf>
    <xf numFmtId="0" fontId="2" fillId="3" borderId="16" xfId="11" applyFont="1" applyFill="1" applyBorder="1" applyAlignment="1" applyProtection="1">
      <alignment horizontal="center" vertical="center" wrapText="1"/>
    </xf>
    <xf numFmtId="0" fontId="2" fillId="3" borderId="17" xfId="11" applyFont="1" applyFill="1" applyBorder="1" applyAlignment="1" applyProtection="1">
      <alignment horizontal="center" vertical="center" wrapText="1"/>
    </xf>
    <xf numFmtId="165" fontId="0" fillId="2" borderId="0" xfId="0" applyNumberFormat="1" applyFill="1"/>
    <xf numFmtId="0" fontId="2" fillId="3" borderId="11" xfId="11" applyFont="1" applyFill="1" applyBorder="1" applyAlignment="1" applyProtection="1">
      <alignment horizontal="center" vertical="center" wrapText="1"/>
    </xf>
    <xf numFmtId="4" fontId="8" fillId="2" borderId="12" xfId="0" applyNumberFormat="1" applyFont="1" applyFill="1" applyBorder="1" applyAlignment="1" applyProtection="1">
      <alignment horizontal="right" indent="1"/>
    </xf>
    <xf numFmtId="4" fontId="8" fillId="2" borderId="13" xfId="0" applyNumberFormat="1" applyFont="1" applyFill="1" applyBorder="1" applyAlignment="1" applyProtection="1">
      <alignment horizontal="right" indent="1"/>
    </xf>
    <xf numFmtId="0" fontId="8" fillId="3" borderId="5" xfId="11" applyFont="1" applyFill="1" applyBorder="1" applyAlignment="1" applyProtection="1">
      <alignment vertical="center"/>
    </xf>
    <xf numFmtId="4" fontId="8" fillId="3" borderId="14" xfId="8" applyNumberFormat="1" applyFont="1" applyFill="1" applyBorder="1" applyAlignment="1" applyProtection="1">
      <alignment horizontal="left" vertical="center" indent="1"/>
    </xf>
    <xf numFmtId="4" fontId="8" fillId="3" borderId="15" xfId="8" applyNumberFormat="1" applyFont="1" applyFill="1" applyBorder="1" applyAlignment="1" applyProtection="1">
      <alignment horizontal="left" vertical="center" indent="1"/>
    </xf>
    <xf numFmtId="4" fontId="0" fillId="2" borderId="7" xfId="0" applyNumberFormat="1" applyFill="1" applyBorder="1" applyAlignment="1">
      <alignment horizontal="right" indent="1"/>
    </xf>
    <xf numFmtId="0" fontId="2" fillId="3" borderId="14" xfId="11" applyFont="1" applyFill="1" applyBorder="1" applyAlignment="1" applyProtection="1">
      <alignment horizontal="center" vertical="center"/>
    </xf>
    <xf numFmtId="0" fontId="2" fillId="3" borderId="63" xfId="11" applyFont="1" applyFill="1" applyBorder="1" applyAlignment="1" applyProtection="1">
      <alignment horizontal="center" vertical="center" wrapText="1"/>
    </xf>
    <xf numFmtId="0" fontId="2" fillId="3" borderId="64" xfId="11" applyFont="1" applyFill="1" applyBorder="1" applyAlignment="1" applyProtection="1">
      <alignment horizontal="center" vertical="center" wrapText="1"/>
    </xf>
    <xf numFmtId="0" fontId="2" fillId="3" borderId="32" xfId="11" applyFont="1" applyFill="1" applyBorder="1" applyAlignment="1" applyProtection="1">
      <alignment horizontal="center" vertical="center" wrapText="1"/>
    </xf>
    <xf numFmtId="0" fontId="2" fillId="2" borderId="25" xfId="11" applyFont="1" applyFill="1" applyBorder="1" applyProtection="1"/>
    <xf numFmtId="4" fontId="2" fillId="2" borderId="3" xfId="0" applyNumberFormat="1" applyFont="1" applyFill="1" applyBorder="1" applyAlignment="1" applyProtection="1">
      <alignment horizontal="right" indent="1"/>
    </xf>
    <xf numFmtId="4" fontId="8" fillId="2" borderId="65" xfId="0" applyNumberFormat="1" applyFont="1" applyFill="1" applyBorder="1" applyAlignment="1" applyProtection="1">
      <alignment horizontal="right" indent="1"/>
    </xf>
    <xf numFmtId="4" fontId="8" fillId="2" borderId="66" xfId="0" applyNumberFormat="1" applyFont="1" applyFill="1" applyBorder="1" applyAlignment="1" applyProtection="1">
      <alignment horizontal="right" indent="1"/>
    </xf>
    <xf numFmtId="4" fontId="2" fillId="2" borderId="4" xfId="8" applyNumberFormat="1" applyFont="1" applyFill="1" applyBorder="1" applyAlignment="1" applyProtection="1">
      <alignment horizontal="right" indent="1"/>
    </xf>
    <xf numFmtId="0" fontId="2" fillId="2" borderId="26" xfId="11" applyFont="1" applyFill="1" applyBorder="1" applyProtection="1"/>
    <xf numFmtId="4" fontId="2" fillId="2" borderId="4" xfId="0" applyNumberFormat="1" applyFont="1" applyFill="1" applyBorder="1" applyAlignment="1" applyProtection="1">
      <alignment horizontal="right" indent="1"/>
    </xf>
    <xf numFmtId="4" fontId="8" fillId="2" borderId="67" xfId="0" applyNumberFormat="1" applyFont="1" applyFill="1" applyBorder="1" applyAlignment="1" applyProtection="1">
      <alignment horizontal="right" indent="1"/>
    </xf>
    <xf numFmtId="4" fontId="8" fillId="2" borderId="67" xfId="8" applyNumberFormat="1" applyFont="1" applyFill="1" applyBorder="1" applyAlignment="1" applyProtection="1">
      <alignment horizontal="right" indent="1"/>
    </xf>
    <xf numFmtId="4" fontId="8" fillId="2" borderId="66" xfId="8" applyNumberFormat="1" applyFont="1" applyFill="1" applyBorder="1" applyAlignment="1" applyProtection="1">
      <alignment horizontal="right" indent="1"/>
    </xf>
    <xf numFmtId="4" fontId="2" fillId="2" borderId="4" xfId="8" applyNumberFormat="1" applyFont="1" applyFill="1" applyBorder="1" applyAlignment="1" applyProtection="1"/>
    <xf numFmtId="4" fontId="8" fillId="2" borderId="13" xfId="8" applyNumberFormat="1" applyFont="1" applyFill="1" applyBorder="1" applyAlignment="1" applyProtection="1">
      <alignment horizontal="center"/>
    </xf>
    <xf numFmtId="0" fontId="8" fillId="3" borderId="62" xfId="11" applyFont="1" applyFill="1" applyBorder="1" applyProtection="1"/>
    <xf numFmtId="4" fontId="8" fillId="3" borderId="5" xfId="8" applyNumberFormat="1" applyFont="1" applyFill="1" applyBorder="1" applyAlignment="1" applyProtection="1">
      <alignment horizontal="right" indent="1"/>
    </xf>
    <xf numFmtId="4" fontId="8" fillId="3" borderId="68" xfId="8" applyNumberFormat="1" applyFont="1" applyFill="1" applyBorder="1" applyAlignment="1" applyProtection="1">
      <alignment horizontal="right" indent="1"/>
    </xf>
    <xf numFmtId="4" fontId="8" fillId="3" borderId="69" xfId="8" applyNumberFormat="1" applyFont="1" applyFill="1" applyBorder="1" applyAlignment="1" applyProtection="1">
      <alignment horizontal="right" indent="1"/>
    </xf>
    <xf numFmtId="0" fontId="2" fillId="3" borderId="69" xfId="11" applyFont="1" applyFill="1" applyBorder="1" applyAlignment="1" applyProtection="1">
      <alignment horizontal="center" vertical="center" wrapText="1"/>
    </xf>
    <xf numFmtId="0" fontId="0" fillId="2" borderId="70" xfId="0" applyBorder="1"/>
    <xf numFmtId="4" fontId="2" fillId="2" borderId="71" xfId="0" applyNumberFormat="1" applyFont="1" applyFill="1" applyBorder="1" applyAlignment="1" applyProtection="1">
      <alignment horizontal="right" indent="1"/>
    </xf>
    <xf numFmtId="4" fontId="0" fillId="2" borderId="4" xfId="0" applyNumberFormat="1" applyBorder="1" applyAlignment="1">
      <alignment horizontal="right" indent="1"/>
    </xf>
    <xf numFmtId="0" fontId="0" fillId="2" borderId="26" xfId="0" applyBorder="1"/>
    <xf numFmtId="4" fontId="2" fillId="2" borderId="66" xfId="0" applyNumberFormat="1" applyFont="1" applyFill="1" applyBorder="1" applyAlignment="1" applyProtection="1">
      <alignment horizontal="right" indent="1"/>
    </xf>
    <xf numFmtId="4" fontId="2" fillId="2" borderId="66" xfId="8" applyNumberFormat="1" applyFont="1" applyFill="1" applyBorder="1" applyAlignment="1" applyProtection="1">
      <alignment horizontal="right" indent="1"/>
    </xf>
    <xf numFmtId="4" fontId="0" fillId="2" borderId="66" xfId="0" applyNumberFormat="1" applyBorder="1" applyAlignment="1">
      <alignment horizontal="right" indent="1"/>
    </xf>
    <xf numFmtId="4" fontId="0" fillId="2" borderId="7" xfId="0" applyNumberFormat="1" applyBorder="1" applyAlignment="1">
      <alignment horizontal="right" indent="1"/>
    </xf>
    <xf numFmtId="0" fontId="2" fillId="2" borderId="26" xfId="0" applyFont="1" applyBorder="1"/>
    <xf numFmtId="0" fontId="8" fillId="3" borderId="62" xfId="0" applyFont="1" applyFill="1" applyBorder="1" applyAlignment="1"/>
    <xf numFmtId="4" fontId="8" fillId="3" borderId="62" xfId="8" applyNumberFormat="1" applyFont="1" applyFill="1" applyBorder="1" applyAlignment="1" applyProtection="1">
      <alignment horizontal="right" indent="1"/>
    </xf>
    <xf numFmtId="165" fontId="8" fillId="2" borderId="6" xfId="9" applyNumberFormat="1" applyFont="1" applyFill="1" applyBorder="1" applyAlignment="1" applyProtection="1">
      <alignment horizontal="right" indent="1"/>
    </xf>
    <xf numFmtId="165" fontId="8" fillId="2" borderId="7" xfId="9" applyNumberFormat="1" applyFont="1" applyFill="1" applyBorder="1" applyAlignment="1" applyProtection="1">
      <alignment horizontal="right" indent="1"/>
    </xf>
    <xf numFmtId="0" fontId="2" fillId="2" borderId="7" xfId="11" applyFont="1" applyFill="1" applyBorder="1" applyProtection="1"/>
    <xf numFmtId="165" fontId="8" fillId="3" borderId="14" xfId="11" applyNumberFormat="1" applyFont="1" applyFill="1" applyBorder="1" applyAlignment="1" applyProtection="1">
      <alignment horizontal="right" indent="1"/>
    </xf>
    <xf numFmtId="165" fontId="2" fillId="2" borderId="0" xfId="11" applyNumberFormat="1" applyFont="1" applyFill="1" applyBorder="1" applyProtection="1"/>
    <xf numFmtId="165" fontId="2" fillId="2" borderId="6" xfId="9" applyNumberFormat="1" applyFont="1" applyFill="1" applyBorder="1" applyAlignment="1" applyProtection="1">
      <alignment horizontal="right" indent="1"/>
    </xf>
    <xf numFmtId="165" fontId="2" fillId="2" borderId="7" xfId="9" applyNumberFormat="1" applyFont="1" applyFill="1" applyBorder="1" applyAlignment="1" applyProtection="1">
      <alignment horizontal="right" indent="1"/>
    </xf>
    <xf numFmtId="178" fontId="2" fillId="2" borderId="7" xfId="29" applyNumberFormat="1" applyFont="1" applyFill="1" applyBorder="1" applyAlignment="1">
      <alignment horizontal="right" indent="1"/>
    </xf>
    <xf numFmtId="0" fontId="2" fillId="2" borderId="7" xfId="11" applyFont="1" applyFill="1" applyBorder="1" applyAlignment="1" applyProtection="1">
      <alignment horizontal="right" indent="1"/>
    </xf>
    <xf numFmtId="0" fontId="7" fillId="2" borderId="0" xfId="0" quotePrefix="1" applyFont="1" applyFill="1" applyBorder="1" applyAlignment="1"/>
    <xf numFmtId="3" fontId="2" fillId="2" borderId="12" xfId="8" applyNumberFormat="1" applyFont="1" applyFill="1" applyBorder="1" applyAlignment="1" applyProtection="1">
      <alignment horizontal="right" indent="1"/>
    </xf>
    <xf numFmtId="3" fontId="2" fillId="2" borderId="13" xfId="8" applyNumberFormat="1" applyFont="1" applyFill="1" applyBorder="1" applyAlignment="1" applyProtection="1">
      <alignment horizontal="right" indent="1"/>
    </xf>
    <xf numFmtId="3" fontId="2" fillId="2" borderId="7" xfId="8" applyNumberFormat="1" applyFont="1" applyFill="1" applyBorder="1" applyAlignment="1" applyProtection="1">
      <alignment horizontal="right" indent="1"/>
    </xf>
    <xf numFmtId="3" fontId="8" fillId="3" borderId="15" xfId="8" applyNumberFormat="1" applyFont="1" applyFill="1" applyBorder="1" applyAlignment="1" applyProtection="1">
      <alignment horizontal="right" indent="1"/>
    </xf>
    <xf numFmtId="3" fontId="9" fillId="2" borderId="0" xfId="0" applyNumberFormat="1" applyFont="1" applyFill="1" applyAlignment="1">
      <alignment horizontal="right"/>
    </xf>
    <xf numFmtId="178" fontId="2" fillId="2" borderId="0" xfId="29" applyNumberFormat="1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2" fillId="3" borderId="38" xfId="11" applyFont="1" applyFill="1" applyBorder="1" applyAlignment="1" applyProtection="1">
      <alignment horizontal="center" vertical="center" wrapText="1"/>
    </xf>
    <xf numFmtId="0" fontId="8" fillId="2" borderId="0" xfId="11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3" xfId="22" applyFont="1" applyFill="1" applyBorder="1"/>
    <xf numFmtId="0" fontId="2" fillId="2" borderId="4" xfId="22" applyFont="1" applyFill="1" applyBorder="1"/>
    <xf numFmtId="0" fontId="8" fillId="3" borderId="5" xfId="22" applyFont="1" applyFill="1" applyBorder="1"/>
    <xf numFmtId="0" fontId="0" fillId="2" borderId="4" xfId="0" applyFont="1" applyFill="1" applyBorder="1"/>
    <xf numFmtId="0" fontId="6" fillId="2" borderId="0" xfId="30" applyFont="1" applyFill="1" applyAlignment="1">
      <alignment horizontal="right"/>
    </xf>
    <xf numFmtId="0" fontId="2" fillId="2" borderId="0" xfId="30" applyFill="1" applyAlignment="1">
      <alignment horizontal="right"/>
    </xf>
    <xf numFmtId="0" fontId="7" fillId="2" borderId="0" xfId="30" quotePrefix="1" applyFont="1" applyFill="1" applyAlignment="1">
      <alignment horizontal="right"/>
    </xf>
    <xf numFmtId="0" fontId="2" fillId="2" borderId="0" xfId="11" applyFont="1" applyFill="1" applyAlignment="1" applyProtection="1">
      <alignment horizontal="right"/>
    </xf>
    <xf numFmtId="0" fontId="2" fillId="2" borderId="0" xfId="11" applyFont="1" applyFill="1" applyAlignment="1">
      <alignment horizontal="right"/>
    </xf>
    <xf numFmtId="169" fontId="2" fillId="2" borderId="6" xfId="30" applyNumberFormat="1" applyFont="1" applyFill="1" applyBorder="1" applyAlignment="1" applyProtection="1">
      <alignment horizontal="right"/>
    </xf>
    <xf numFmtId="169" fontId="8" fillId="2" borderId="6" xfId="30" applyNumberFormat="1" applyFont="1" applyFill="1" applyBorder="1" applyAlignment="1" applyProtection="1">
      <alignment horizontal="right"/>
    </xf>
    <xf numFmtId="169" fontId="2" fillId="2" borderId="12" xfId="30" applyNumberFormat="1" applyFont="1" applyFill="1" applyBorder="1" applyAlignment="1" applyProtection="1">
      <alignment horizontal="right"/>
    </xf>
    <xf numFmtId="165" fontId="2" fillId="2" borderId="0" xfId="11" applyNumberFormat="1" applyFont="1" applyFill="1" applyAlignment="1" applyProtection="1">
      <alignment horizontal="right"/>
    </xf>
    <xf numFmtId="169" fontId="2" fillId="2" borderId="7" xfId="30" applyNumberFormat="1" applyFont="1" applyFill="1" applyBorder="1" applyAlignment="1" applyProtection="1">
      <alignment horizontal="right"/>
    </xf>
    <xf numFmtId="169" fontId="8" fillId="2" borderId="7" xfId="30" applyNumberFormat="1" applyFont="1" applyFill="1" applyBorder="1" applyAlignment="1" applyProtection="1">
      <alignment horizontal="right"/>
    </xf>
    <xf numFmtId="169" fontId="2" fillId="2" borderId="13" xfId="30" applyNumberFormat="1" applyFont="1" applyFill="1" applyBorder="1" applyAlignment="1" applyProtection="1">
      <alignment horizontal="right"/>
    </xf>
    <xf numFmtId="169" fontId="2" fillId="2" borderId="0" xfId="30" applyNumberFormat="1" applyFont="1" applyFill="1" applyBorder="1" applyAlignment="1" applyProtection="1">
      <alignment horizontal="right"/>
    </xf>
    <xf numFmtId="169" fontId="2" fillId="2" borderId="14" xfId="30" applyNumberFormat="1" applyFont="1" applyFill="1" applyBorder="1" applyAlignment="1" applyProtection="1">
      <alignment horizontal="right"/>
    </xf>
    <xf numFmtId="0" fontId="2" fillId="2" borderId="8" xfId="30" applyFill="1" applyBorder="1" applyAlignment="1">
      <alignment horizontal="right"/>
    </xf>
    <xf numFmtId="0" fontId="6" fillId="2" borderId="0" xfId="30" applyFont="1" applyFill="1" applyAlignment="1"/>
    <xf numFmtId="0" fontId="2" fillId="2" borderId="0" xfId="30" applyFill="1"/>
    <xf numFmtId="0" fontId="7" fillId="2" borderId="0" xfId="30" quotePrefix="1" applyFont="1" applyFill="1" applyAlignment="1">
      <alignment horizontal="center"/>
    </xf>
    <xf numFmtId="0" fontId="7" fillId="2" borderId="0" xfId="30" quotePrefix="1" applyFont="1" applyFill="1" applyAlignment="1"/>
    <xf numFmtId="0" fontId="7" fillId="2" borderId="0" xfId="30" applyFont="1" applyFill="1" applyBorder="1" applyAlignment="1"/>
    <xf numFmtId="0" fontId="2" fillId="2" borderId="0" xfId="30" applyFill="1" applyBorder="1"/>
    <xf numFmtId="0" fontId="2" fillId="2" borderId="0" xfId="11" applyFont="1" applyFill="1" applyBorder="1" applyAlignment="1" applyProtection="1">
      <alignment horizontal="center" vertical="center"/>
    </xf>
    <xf numFmtId="0" fontId="2" fillId="2" borderId="3" xfId="11" applyFont="1" applyFill="1" applyBorder="1" applyAlignment="1" applyProtection="1">
      <alignment wrapText="1"/>
    </xf>
    <xf numFmtId="0" fontId="2" fillId="2" borderId="4" xfId="11" applyFont="1" applyFill="1" applyBorder="1" applyAlignment="1" applyProtection="1">
      <alignment wrapText="1"/>
    </xf>
    <xf numFmtId="169" fontId="8" fillId="3" borderId="14" xfId="30" applyNumberFormat="1" applyFont="1" applyFill="1" applyBorder="1" applyAlignment="1" applyProtection="1">
      <alignment horizontal="right"/>
    </xf>
    <xf numFmtId="169" fontId="8" fillId="3" borderId="15" xfId="30" applyNumberFormat="1" applyFont="1" applyFill="1" applyBorder="1" applyAlignment="1" applyProtection="1">
      <alignment horizontal="right"/>
    </xf>
    <xf numFmtId="0" fontId="8" fillId="2" borderId="0" xfId="11" applyFont="1" applyFill="1" applyBorder="1" applyProtection="1"/>
    <xf numFmtId="169" fontId="8" fillId="2" borderId="0" xfId="30" applyNumberFormat="1" applyFont="1" applyFill="1" applyBorder="1" applyAlignment="1" applyProtection="1">
      <alignment horizontal="right"/>
    </xf>
    <xf numFmtId="0" fontId="2" fillId="3" borderId="7" xfId="11" applyFont="1" applyFill="1" applyBorder="1" applyAlignment="1" applyProtection="1">
      <alignment vertical="center" wrapText="1"/>
    </xf>
    <xf numFmtId="0" fontId="22" fillId="2" borderId="0" xfId="0" applyFont="1"/>
    <xf numFmtId="0" fontId="22" fillId="2" borderId="0" xfId="0" applyFont="1" applyBorder="1"/>
    <xf numFmtId="0" fontId="7" fillId="2" borderId="0" xfId="30" applyFont="1" applyFill="1" applyAlignment="1">
      <alignment wrapText="1"/>
    </xf>
    <xf numFmtId="0" fontId="2" fillId="2" borderId="2" xfId="30" applyFill="1" applyBorder="1"/>
    <xf numFmtId="0" fontId="2" fillId="2" borderId="0" xfId="11" applyFont="1" applyFill="1" applyBorder="1" applyAlignment="1" applyProtection="1">
      <alignment horizontal="center" vertical="center" wrapText="1"/>
    </xf>
    <xf numFmtId="0" fontId="11" fillId="2" borderId="3" xfId="11" applyFont="1" applyFill="1" applyBorder="1" applyProtection="1"/>
    <xf numFmtId="165" fontId="2" fillId="2" borderId="0" xfId="9" applyNumberFormat="1" applyFont="1" applyFill="1" applyBorder="1" applyAlignment="1" applyProtection="1">
      <alignment horizontal="right"/>
    </xf>
    <xf numFmtId="0" fontId="11" fillId="2" borderId="4" xfId="11" applyFont="1" applyFill="1" applyBorder="1" applyProtection="1"/>
    <xf numFmtId="0" fontId="2" fillId="2" borderId="5" xfId="11" applyFont="1" applyFill="1" applyBorder="1" applyProtection="1"/>
    <xf numFmtId="169" fontId="2" fillId="2" borderId="15" xfId="30" applyNumberFormat="1" applyFont="1" applyFill="1" applyBorder="1" applyAlignment="1" applyProtection="1">
      <alignment horizontal="right"/>
    </xf>
    <xf numFmtId="165" fontId="2" fillId="2" borderId="0" xfId="30" applyNumberFormat="1" applyFill="1"/>
    <xf numFmtId="3" fontId="2" fillId="2" borderId="6" xfId="9" applyNumberFormat="1" applyFont="1" applyFill="1" applyBorder="1" applyAlignment="1" applyProtection="1">
      <alignment horizontal="right" indent="1"/>
    </xf>
    <xf numFmtId="3" fontId="2" fillId="2" borderId="6" xfId="15" applyNumberFormat="1" applyFont="1" applyFill="1" applyBorder="1" applyAlignment="1">
      <alignment horizontal="right" indent="1"/>
    </xf>
    <xf numFmtId="3" fontId="2" fillId="2" borderId="12" xfId="15" applyNumberFormat="1" applyFont="1" applyFill="1" applyBorder="1" applyAlignment="1">
      <alignment horizontal="right" indent="1"/>
    </xf>
    <xf numFmtId="3" fontId="2" fillId="2" borderId="7" xfId="9" applyNumberFormat="1" applyFont="1" applyFill="1" applyBorder="1" applyAlignment="1" applyProtection="1">
      <alignment horizontal="right" indent="1"/>
    </xf>
    <xf numFmtId="3" fontId="2" fillId="2" borderId="7" xfId="15" applyNumberFormat="1" applyFont="1" applyFill="1" applyBorder="1" applyAlignment="1">
      <alignment horizontal="right" indent="1"/>
    </xf>
    <xf numFmtId="3" fontId="2" fillId="2" borderId="13" xfId="15" applyNumberFormat="1" applyFont="1" applyFill="1" applyBorder="1" applyAlignment="1">
      <alignment horizontal="right" indent="1"/>
    </xf>
    <xf numFmtId="3" fontId="2" fillId="2" borderId="7" xfId="11" applyNumberFormat="1" applyFont="1" applyFill="1" applyBorder="1" applyAlignment="1" applyProtection="1">
      <alignment horizontal="right" indent="1"/>
    </xf>
    <xf numFmtId="3" fontId="8" fillId="3" borderId="14" xfId="11" applyNumberFormat="1" applyFont="1" applyFill="1" applyBorder="1" applyAlignment="1" applyProtection="1">
      <alignment horizontal="right" indent="1"/>
    </xf>
    <xf numFmtId="3" fontId="8" fillId="3" borderId="15" xfId="15" applyNumberFormat="1" applyFont="1" applyFill="1" applyBorder="1" applyAlignment="1">
      <alignment horizontal="right" indent="1"/>
    </xf>
    <xf numFmtId="0" fontId="2" fillId="2" borderId="3" xfId="11" applyFont="1" applyFill="1" applyBorder="1" applyAlignment="1" applyProtection="1">
      <alignment horizontal="left" vertical="center" wrapText="1"/>
    </xf>
    <xf numFmtId="0" fontId="2" fillId="2" borderId="4" xfId="11" applyFont="1" applyFill="1" applyBorder="1" applyAlignment="1" applyProtection="1">
      <alignment horizontal="left" vertical="center" wrapText="1"/>
    </xf>
    <xf numFmtId="0" fontId="2" fillId="2" borderId="4" xfId="11" applyFont="1" applyFill="1" applyBorder="1" applyAlignment="1" applyProtection="1">
      <alignment horizontal="left"/>
    </xf>
    <xf numFmtId="0" fontId="2" fillId="2" borderId="5" xfId="11" applyFont="1" applyFill="1" applyBorder="1" applyAlignment="1" applyProtection="1">
      <alignment horizontal="left"/>
    </xf>
    <xf numFmtId="0" fontId="2" fillId="2" borderId="0" xfId="30" applyFill="1" applyAlignment="1"/>
    <xf numFmtId="4" fontId="2" fillId="2" borderId="7" xfId="30" applyNumberFormat="1" applyFont="1" applyFill="1" applyBorder="1" applyAlignment="1" applyProtection="1">
      <alignment horizontal="right"/>
    </xf>
    <xf numFmtId="0" fontId="8" fillId="2" borderId="0" xfId="30" applyFont="1" applyFill="1"/>
    <xf numFmtId="3" fontId="2" fillId="2" borderId="0" xfId="30" applyNumberFormat="1" applyFont="1" applyFill="1" applyBorder="1" applyAlignment="1">
      <alignment horizontal="center" wrapText="1"/>
    </xf>
    <xf numFmtId="0" fontId="2" fillId="2" borderId="0" xfId="30" applyFont="1" applyFill="1" applyBorder="1" applyAlignment="1">
      <alignment horizontal="center" wrapText="1"/>
    </xf>
    <xf numFmtId="0" fontId="23" fillId="2" borderId="0" xfId="30" applyFont="1" applyFill="1" applyBorder="1" applyAlignment="1">
      <alignment horizontal="center" wrapText="1"/>
    </xf>
    <xf numFmtId="3" fontId="12" fillId="2" borderId="0" xfId="30" applyNumberFormat="1" applyFont="1" applyFill="1" applyBorder="1" applyAlignment="1">
      <alignment horizontal="center" wrapText="1"/>
    </xf>
    <xf numFmtId="3" fontId="24" fillId="2" borderId="0" xfId="30" applyNumberFormat="1" applyFont="1" applyFill="1" applyBorder="1" applyAlignment="1">
      <alignment horizontal="center" wrapText="1"/>
    </xf>
    <xf numFmtId="0" fontId="7" fillId="2" borderId="0" xfId="30" quotePrefix="1" applyFont="1" applyFill="1" applyAlignment="1">
      <alignment vertical="center" wrapText="1"/>
    </xf>
    <xf numFmtId="3" fontId="2" fillId="2" borderId="12" xfId="9" applyNumberFormat="1" applyFont="1" applyFill="1" applyBorder="1" applyAlignment="1" applyProtection="1">
      <alignment horizontal="right" indent="1"/>
    </xf>
    <xf numFmtId="3" fontId="2" fillId="2" borderId="13" xfId="9" applyNumberFormat="1" applyFont="1" applyFill="1" applyBorder="1" applyAlignment="1" applyProtection="1">
      <alignment horizontal="right" indent="1"/>
    </xf>
    <xf numFmtId="3" fontId="2" fillId="2" borderId="13" xfId="11" applyNumberFormat="1" applyFont="1" applyFill="1" applyBorder="1" applyAlignment="1" applyProtection="1">
      <alignment horizontal="right" indent="1"/>
    </xf>
    <xf numFmtId="3" fontId="8" fillId="3" borderId="15" xfId="11" applyNumberFormat="1" applyFont="1" applyFill="1" applyBorder="1" applyAlignment="1" applyProtection="1">
      <alignment horizontal="right" indent="1"/>
    </xf>
    <xf numFmtId="0" fontId="2" fillId="2" borderId="0" xfId="30" applyFont="1" applyFill="1"/>
    <xf numFmtId="0" fontId="6" fillId="2" borderId="0" xfId="29" applyFont="1" applyFill="1" applyBorder="1" applyAlignment="1"/>
    <xf numFmtId="0" fontId="2" fillId="2" borderId="0" xfId="30"/>
    <xf numFmtId="0" fontId="2" fillId="2" borderId="0" xfId="29" applyFont="1" applyFill="1" applyBorder="1"/>
    <xf numFmtId="0" fontId="7" fillId="2" borderId="0" xfId="29" applyFont="1" applyFill="1" applyBorder="1" applyAlignment="1">
      <alignment vertical="center"/>
    </xf>
    <xf numFmtId="0" fontId="6" fillId="0" borderId="0" xfId="29" applyFont="1" applyFill="1" applyAlignment="1">
      <alignment horizontal="center"/>
    </xf>
    <xf numFmtId="37" fontId="25" fillId="0" borderId="0" xfId="31" applyFont="1" applyFill="1"/>
    <xf numFmtId="37" fontId="25" fillId="0" borderId="0" xfId="31" applyFont="1"/>
    <xf numFmtId="37" fontId="8" fillId="0" borderId="0" xfId="31" applyFont="1" applyFill="1" applyAlignment="1">
      <alignment horizontal="center" vertical="center"/>
    </xf>
    <xf numFmtId="37" fontId="2" fillId="0" borderId="0" xfId="31" applyFont="1" applyFill="1" applyAlignment="1">
      <alignment horizontal="center" vertical="center"/>
    </xf>
    <xf numFmtId="37" fontId="2" fillId="0" borderId="0" xfId="31" applyFont="1" applyAlignment="1">
      <alignment horizontal="center" vertical="center"/>
    </xf>
    <xf numFmtId="37" fontId="13" fillId="0" borderId="2" xfId="31" applyFont="1" applyBorder="1"/>
    <xf numFmtId="37" fontId="2" fillId="0" borderId="0" xfId="31" applyFont="1" applyFill="1"/>
    <xf numFmtId="37" fontId="2" fillId="0" borderId="0" xfId="31" applyFont="1"/>
    <xf numFmtId="0" fontId="2" fillId="3" borderId="8" xfId="31" applyNumberFormat="1" applyFont="1" applyFill="1" applyBorder="1" applyAlignment="1">
      <alignment horizontal="center" vertical="center"/>
    </xf>
    <xf numFmtId="37" fontId="2" fillId="0" borderId="0" xfId="31" applyFont="1" applyFill="1" applyBorder="1" applyAlignment="1">
      <alignment horizontal="center"/>
    </xf>
    <xf numFmtId="37" fontId="2" fillId="3" borderId="4" xfId="31" applyFont="1" applyFill="1" applyBorder="1" applyAlignment="1">
      <alignment horizontal="center" vertical="center"/>
    </xf>
    <xf numFmtId="37" fontId="2" fillId="3" borderId="24" xfId="31" applyFont="1" applyFill="1" applyBorder="1" applyAlignment="1">
      <alignment horizontal="center" vertical="center" wrapText="1" shrinkToFit="1"/>
    </xf>
    <xf numFmtId="37" fontId="2" fillId="3" borderId="24" xfId="31" applyFont="1" applyFill="1" applyBorder="1" applyAlignment="1">
      <alignment horizontal="center" vertical="center"/>
    </xf>
    <xf numFmtId="37" fontId="2" fillId="3" borderId="22" xfId="31" applyFont="1" applyFill="1" applyBorder="1" applyAlignment="1">
      <alignment horizontal="center" vertical="center"/>
    </xf>
    <xf numFmtId="37" fontId="2" fillId="0" borderId="0" xfId="31" applyFont="1" applyFill="1" applyBorder="1" applyAlignment="1">
      <alignment horizontal="center" vertical="justify"/>
    </xf>
    <xf numFmtId="37" fontId="2" fillId="3" borderId="14" xfId="31" applyFont="1" applyFill="1" applyBorder="1" applyAlignment="1">
      <alignment horizontal="center" vertical="center" wrapText="1" shrinkToFit="1"/>
    </xf>
    <xf numFmtId="37" fontId="2" fillId="3" borderId="14" xfId="31" applyFont="1" applyFill="1" applyBorder="1" applyAlignment="1">
      <alignment horizontal="center" vertical="center"/>
    </xf>
    <xf numFmtId="37" fontId="2" fillId="3" borderId="15" xfId="31" applyFont="1" applyFill="1" applyBorder="1" applyAlignment="1">
      <alignment horizontal="center" vertical="center"/>
    </xf>
    <xf numFmtId="37" fontId="8" fillId="0" borderId="3" xfId="31" applyFont="1" applyBorder="1"/>
    <xf numFmtId="37" fontId="8" fillId="0" borderId="3" xfId="31" applyFont="1" applyBorder="1" applyAlignment="1">
      <alignment horizontal="center"/>
    </xf>
    <xf numFmtId="169" fontId="8" fillId="2" borderId="12" xfId="30" applyNumberFormat="1" applyFont="1" applyFill="1" applyBorder="1" applyAlignment="1" applyProtection="1">
      <alignment horizontal="right"/>
    </xf>
    <xf numFmtId="3" fontId="8" fillId="0" borderId="0" xfId="31" applyNumberFormat="1" applyFont="1" applyFill="1" applyBorder="1" applyAlignment="1">
      <alignment horizontal="right"/>
    </xf>
    <xf numFmtId="37" fontId="8" fillId="0" borderId="0" xfId="31" applyFont="1" applyFill="1"/>
    <xf numFmtId="37" fontId="8" fillId="0" borderId="0" xfId="31" applyFont="1"/>
    <xf numFmtId="37" fontId="2" fillId="0" borderId="4" xfId="31" applyFont="1" applyBorder="1"/>
    <xf numFmtId="37" fontId="2" fillId="0" borderId="4" xfId="31" applyFont="1" applyBorder="1" applyAlignment="1">
      <alignment horizontal="center"/>
    </xf>
    <xf numFmtId="3" fontId="2" fillId="0" borderId="0" xfId="31" applyNumberFormat="1" applyFont="1" applyFill="1" applyBorder="1" applyAlignment="1">
      <alignment horizontal="right"/>
    </xf>
    <xf numFmtId="37" fontId="8" fillId="0" borderId="4" xfId="31" applyFont="1" applyBorder="1" applyAlignment="1">
      <alignment wrapText="1"/>
    </xf>
    <xf numFmtId="37" fontId="8" fillId="0" borderId="4" xfId="31" applyFont="1" applyBorder="1" applyAlignment="1">
      <alignment horizontal="center"/>
    </xf>
    <xf numFmtId="169" fontId="8" fillId="2" borderId="13" xfId="30" applyNumberFormat="1" applyFont="1" applyFill="1" applyBorder="1" applyAlignment="1" applyProtection="1">
      <alignment horizontal="right"/>
    </xf>
    <xf numFmtId="3" fontId="2" fillId="0" borderId="0" xfId="31" applyNumberFormat="1" applyFont="1" applyFill="1" applyBorder="1"/>
    <xf numFmtId="37" fontId="8" fillId="0" borderId="4" xfId="31" applyFont="1" applyBorder="1"/>
    <xf numFmtId="3" fontId="8" fillId="0" borderId="0" xfId="31" applyNumberFormat="1" applyFont="1" applyFill="1" applyBorder="1"/>
    <xf numFmtId="37" fontId="8" fillId="0" borderId="5" xfId="31" applyFont="1" applyBorder="1"/>
    <xf numFmtId="37" fontId="8" fillId="0" borderId="5" xfId="31" applyFont="1" applyBorder="1" applyAlignment="1">
      <alignment horizontal="center"/>
    </xf>
    <xf numFmtId="169" fontId="8" fillId="2" borderId="14" xfId="30" applyNumberFormat="1" applyFont="1" applyFill="1" applyBorder="1" applyAlignment="1" applyProtection="1">
      <alignment horizontal="right"/>
    </xf>
    <xf numFmtId="169" fontId="8" fillId="2" borderId="15" xfId="30" applyNumberFormat="1" applyFont="1" applyFill="1" applyBorder="1" applyAlignment="1" applyProtection="1">
      <alignment horizontal="right"/>
    </xf>
    <xf numFmtId="1" fontId="2" fillId="0" borderId="0" xfId="30" applyNumberFormat="1" applyFont="1" applyFill="1" applyBorder="1" applyAlignment="1" applyProtection="1"/>
    <xf numFmtId="0" fontId="2" fillId="2" borderId="0" xfId="30" applyFont="1" applyBorder="1"/>
    <xf numFmtId="3" fontId="2" fillId="0" borderId="0" xfId="30" applyNumberFormat="1" applyFont="1" applyFill="1" applyBorder="1"/>
    <xf numFmtId="1" fontId="2" fillId="0" borderId="0" xfId="30" applyNumberFormat="1" applyFill="1"/>
    <xf numFmtId="1" fontId="2" fillId="2" borderId="0" xfId="30" applyNumberFormat="1"/>
    <xf numFmtId="1" fontId="2" fillId="2" borderId="0" xfId="30" applyNumberFormat="1" applyFont="1" applyBorder="1"/>
    <xf numFmtId="37" fontId="2" fillId="0" borderId="0" xfId="31" applyFont="1" applyAlignment="1">
      <alignment horizontal="right"/>
    </xf>
    <xf numFmtId="0" fontId="2" fillId="2" borderId="0" xfId="11" applyFont="1" applyFill="1" applyBorder="1" applyAlignment="1" applyProtection="1">
      <alignment horizontal="left"/>
    </xf>
    <xf numFmtId="3" fontId="2" fillId="2" borderId="0" xfId="11" applyNumberFormat="1" applyFont="1" applyFill="1" applyBorder="1" applyAlignment="1" applyProtection="1">
      <alignment horizontal="center"/>
    </xf>
    <xf numFmtId="0" fontId="26" fillId="2" borderId="4" xfId="11" applyFont="1" applyFill="1" applyBorder="1" applyAlignment="1" applyProtection="1">
      <alignment horizontal="left" vertical="center" wrapText="1"/>
    </xf>
    <xf numFmtId="169" fontId="26" fillId="2" borderId="7" xfId="0" applyNumberFormat="1" applyFont="1" applyFill="1" applyBorder="1" applyAlignment="1" applyProtection="1">
      <alignment horizontal="right"/>
    </xf>
    <xf numFmtId="169" fontId="26" fillId="2" borderId="13" xfId="0" applyNumberFormat="1" applyFont="1" applyFill="1" applyBorder="1" applyAlignment="1" applyProtection="1">
      <alignment horizontal="right"/>
    </xf>
    <xf numFmtId="0" fontId="0" fillId="2" borderId="0" xfId="0" applyFill="1" applyAlignment="1">
      <alignment horizontal="left" indent="3"/>
    </xf>
    <xf numFmtId="0" fontId="2" fillId="2" borderId="3" xfId="1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left" indent="2"/>
    </xf>
    <xf numFmtId="169" fontId="8" fillId="2" borderId="13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 applyProtection="1">
      <alignment horizontal="right"/>
    </xf>
    <xf numFmtId="169" fontId="8" fillId="3" borderId="15" xfId="0" applyNumberFormat="1" applyFont="1" applyFill="1" applyBorder="1" applyAlignment="1" applyProtection="1">
      <alignment horizontal="right"/>
    </xf>
    <xf numFmtId="0" fontId="2" fillId="2" borderId="0" xfId="11" applyFont="1" applyFill="1" applyBorder="1" applyAlignment="1">
      <alignment horizontal="left" wrapText="1"/>
    </xf>
    <xf numFmtId="3" fontId="0" fillId="2" borderId="12" xfId="0" applyNumberFormat="1" applyBorder="1" applyAlignment="1">
      <alignment horizontal="right" indent="1"/>
    </xf>
    <xf numFmtId="3" fontId="0" fillId="2" borderId="7" xfId="0" applyNumberFormat="1" applyBorder="1" applyAlignment="1">
      <alignment horizontal="right" indent="1"/>
    </xf>
    <xf numFmtId="169" fontId="2" fillId="2" borderId="13" xfId="0" applyNumberFormat="1" applyFont="1" applyFill="1" applyBorder="1" applyAlignment="1" applyProtection="1">
      <alignment horizontal="right" indent="1"/>
    </xf>
    <xf numFmtId="3" fontId="8" fillId="3" borderId="7" xfId="0" applyNumberFormat="1" applyFont="1" applyFill="1" applyBorder="1" applyAlignment="1">
      <alignment horizontal="right" indent="1"/>
    </xf>
    <xf numFmtId="3" fontId="8" fillId="3" borderId="13" xfId="0" applyNumberFormat="1" applyFont="1" applyFill="1" applyBorder="1" applyAlignment="1">
      <alignment horizontal="right" indent="1"/>
    </xf>
    <xf numFmtId="169" fontId="8" fillId="3" borderId="15" xfId="0" applyNumberFormat="1" applyFont="1" applyFill="1" applyBorder="1" applyAlignment="1" applyProtection="1">
      <alignment horizontal="right" indent="1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right" indent="1"/>
    </xf>
    <xf numFmtId="3" fontId="0" fillId="2" borderId="0" xfId="0" applyNumberFormat="1" applyBorder="1" applyAlignment="1">
      <alignment horizontal="right" indent="1"/>
    </xf>
    <xf numFmtId="0" fontId="0" fillId="3" borderId="10" xfId="0" applyFill="1" applyBorder="1" applyAlignment="1">
      <alignment horizontal="center" vertical="center" wrapText="1"/>
    </xf>
    <xf numFmtId="169" fontId="2" fillId="2" borderId="3" xfId="0" applyNumberFormat="1" applyFont="1" applyFill="1" applyBorder="1" applyAlignment="1" applyProtection="1">
      <alignment horizontal="right"/>
    </xf>
    <xf numFmtId="169" fontId="2" fillId="2" borderId="4" xfId="0" applyNumberFormat="1" applyFont="1" applyFill="1" applyBorder="1" applyAlignment="1" applyProtection="1">
      <alignment horizontal="right"/>
    </xf>
    <xf numFmtId="169" fontId="8" fillId="3" borderId="5" xfId="0" applyNumberFormat="1" applyFont="1" applyFill="1" applyBorder="1" applyAlignment="1" applyProtection="1">
      <alignment horizontal="right"/>
    </xf>
    <xf numFmtId="0" fontId="2" fillId="2" borderId="8" xfId="11" applyFont="1" applyFill="1" applyBorder="1" applyProtection="1"/>
    <xf numFmtId="0" fontId="2" fillId="2" borderId="0" xfId="0" applyFont="1" applyFill="1" applyBorder="1"/>
    <xf numFmtId="169" fontId="8" fillId="3" borderId="15" xfId="0" applyNumberFormat="1" applyFont="1" applyFill="1" applyBorder="1"/>
    <xf numFmtId="169" fontId="8" fillId="3" borderId="14" xfId="0" applyNumberFormat="1" applyFont="1" applyFill="1" applyBorder="1"/>
    <xf numFmtId="0" fontId="7" fillId="2" borderId="0" xfId="0" applyFont="1" applyFill="1" applyAlignment="1">
      <alignment vertical="center" wrapText="1"/>
    </xf>
    <xf numFmtId="0" fontId="2" fillId="2" borderId="8" xfId="11" applyFont="1" applyFill="1" applyBorder="1" applyAlignment="1" applyProtection="1">
      <alignment horizontal="right"/>
    </xf>
    <xf numFmtId="0" fontId="2" fillId="2" borderId="0" xfId="11" applyFont="1" applyFill="1" applyBorder="1" applyAlignment="1" applyProtection="1">
      <alignment horizontal="right"/>
    </xf>
    <xf numFmtId="0" fontId="8" fillId="3" borderId="2" xfId="11" applyFont="1" applyFill="1" applyBorder="1" applyAlignment="1" applyProtection="1">
      <alignment horizontal="right"/>
    </xf>
    <xf numFmtId="3" fontId="2" fillId="2" borderId="12" xfId="9" applyNumberFormat="1" applyFont="1" applyFill="1" applyBorder="1" applyAlignment="1" applyProtection="1">
      <alignment horizontal="right"/>
    </xf>
    <xf numFmtId="3" fontId="2" fillId="2" borderId="13" xfId="0" applyNumberFormat="1" applyFont="1" applyFill="1" applyBorder="1" applyAlignment="1" applyProtection="1">
      <alignment horizontal="right"/>
    </xf>
    <xf numFmtId="3" fontId="2" fillId="2" borderId="13" xfId="9" applyNumberFormat="1" applyFont="1" applyFill="1" applyBorder="1" applyAlignment="1" applyProtection="1">
      <alignment horizontal="right"/>
    </xf>
    <xf numFmtId="3" fontId="8" fillId="3" borderId="15" xfId="9" applyNumberFormat="1" applyFont="1" applyFill="1" applyBorder="1" applyAlignment="1" applyProtection="1">
      <alignment horizontal="right"/>
    </xf>
    <xf numFmtId="4" fontId="8" fillId="2" borderId="4" xfId="0" applyNumberFormat="1" applyFont="1" applyFill="1" applyBorder="1" applyAlignment="1" applyProtection="1">
      <alignment horizontal="right" indent="1"/>
    </xf>
    <xf numFmtId="4" fontId="8" fillId="2" borderId="4" xfId="8" applyNumberFormat="1" applyFont="1" applyFill="1" applyBorder="1" applyAlignment="1" applyProtection="1">
      <alignment horizontal="right" indent="1"/>
    </xf>
    <xf numFmtId="0" fontId="2" fillId="2" borderId="12" xfId="22" applyFont="1" applyFill="1" applyBorder="1" applyAlignment="1">
      <alignment horizontal="center"/>
    </xf>
    <xf numFmtId="0" fontId="2" fillId="2" borderId="13" xfId="22" applyFont="1" applyFill="1" applyBorder="1" applyAlignment="1">
      <alignment horizontal="center"/>
    </xf>
    <xf numFmtId="0" fontId="20" fillId="3" borderId="15" xfId="5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0" xfId="0" applyFont="1" applyBorder="1" applyAlignment="1">
      <alignment horizontal="left"/>
    </xf>
    <xf numFmtId="0" fontId="0" fillId="7" borderId="16" xfId="0" applyFill="1" applyBorder="1" applyAlignment="1">
      <alignment horizontal="center" vertical="center"/>
    </xf>
    <xf numFmtId="173" fontId="2" fillId="2" borderId="13" xfId="0" applyNumberFormat="1" applyFont="1" applyFill="1" applyBorder="1" applyAlignment="1" applyProtection="1">
      <alignment horizontal="right" indent="1"/>
    </xf>
    <xf numFmtId="0" fontId="2" fillId="2" borderId="2" xfId="0" applyFont="1" applyFill="1" applyBorder="1"/>
    <xf numFmtId="0" fontId="2" fillId="3" borderId="3" xfId="10" applyFont="1" applyFill="1" applyBorder="1" applyAlignment="1">
      <alignment vertical="center"/>
    </xf>
    <xf numFmtId="0" fontId="2" fillId="3" borderId="4" xfId="10" applyFont="1" applyFill="1" applyBorder="1" applyAlignment="1">
      <alignment horizontal="center" vertical="center"/>
    </xf>
    <xf numFmtId="0" fontId="2" fillId="3" borderId="5" xfId="10" applyFont="1" applyFill="1" applyBorder="1" applyAlignment="1">
      <alignment vertical="center"/>
    </xf>
    <xf numFmtId="0" fontId="2" fillId="2" borderId="3" xfId="10" applyFont="1" applyFill="1" applyBorder="1"/>
    <xf numFmtId="0" fontId="2" fillId="2" borderId="4" xfId="10" applyFont="1" applyFill="1" applyBorder="1"/>
    <xf numFmtId="173" fontId="2" fillId="2" borderId="7" xfId="0" quotePrefix="1" applyNumberFormat="1" applyFont="1" applyFill="1" applyBorder="1" applyAlignment="1" applyProtection="1">
      <alignment horizontal="right"/>
    </xf>
    <xf numFmtId="0" fontId="2" fillId="2" borderId="5" xfId="10" applyFont="1" applyFill="1" applyBorder="1"/>
    <xf numFmtId="0" fontId="2" fillId="2" borderId="8" xfId="10" applyFont="1" applyFill="1" applyBorder="1"/>
    <xf numFmtId="177" fontId="0" fillId="6" borderId="0" xfId="0" applyNumberFormat="1" applyFill="1"/>
    <xf numFmtId="0" fontId="2" fillId="3" borderId="5" xfId="11" applyFont="1" applyFill="1" applyBorder="1" applyAlignment="1" applyProtection="1">
      <alignment horizontal="center" vertical="center" wrapText="1"/>
    </xf>
    <xf numFmtId="0" fontId="2" fillId="3" borderId="14" xfId="1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2" borderId="0" xfId="30" applyFont="1" applyFill="1" applyAlignment="1">
      <alignment horizontal="center"/>
    </xf>
    <xf numFmtId="0" fontId="2" fillId="2" borderId="0" xfId="30" applyFont="1" applyFill="1" applyAlignment="1">
      <alignment horizontal="left"/>
    </xf>
    <xf numFmtId="0" fontId="7" fillId="2" borderId="0" xfId="29" applyFont="1" applyFill="1" applyBorder="1" applyAlignment="1">
      <alignment horizontal="center" vertical="center"/>
    </xf>
    <xf numFmtId="37" fontId="4" fillId="3" borderId="5" xfId="3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2" borderId="0" xfId="0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6" fillId="2" borderId="0" xfId="0" applyFont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3" xfId="0" applyBorder="1" applyAlignment="1">
      <alignment horizontal="left" indent="1"/>
    </xf>
    <xf numFmtId="0" fontId="0" fillId="2" borderId="4" xfId="0" applyBorder="1" applyAlignment="1">
      <alignment horizontal="left" indent="1"/>
    </xf>
    <xf numFmtId="0" fontId="0" fillId="2" borderId="0" xfId="0" applyBorder="1" applyAlignment="1">
      <alignment horizontal="center"/>
    </xf>
    <xf numFmtId="0" fontId="7" fillId="2" borderId="0" xfId="0" applyFont="1" applyAlignment="1">
      <alignment horizontal="center" wrapText="1"/>
    </xf>
    <xf numFmtId="0" fontId="0" fillId="2" borderId="8" xfId="0" applyBorder="1" applyAlignment="1">
      <alignment horizontal="left"/>
    </xf>
    <xf numFmtId="0" fontId="0" fillId="2" borderId="4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2" borderId="3" xfId="0" applyBorder="1" applyAlignment="1">
      <alignment horizontal="left" vertical="center"/>
    </xf>
    <xf numFmtId="0" fontId="19" fillId="2" borderId="7" xfId="0" applyFont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0" fillId="2" borderId="0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4" borderId="0" xfId="0" applyFill="1"/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" fontId="2" fillId="2" borderId="6" xfId="0" applyNumberFormat="1" applyFont="1" applyFill="1" applyBorder="1" applyAlignment="1" applyProtection="1">
      <alignment horizontal="right" indent="1"/>
    </xf>
    <xf numFmtId="3" fontId="2" fillId="2" borderId="6" xfId="8" applyNumberFormat="1" applyFont="1" applyFill="1" applyBorder="1" applyAlignment="1" applyProtection="1">
      <alignment horizontal="right" indent="1"/>
    </xf>
    <xf numFmtId="4" fontId="8" fillId="2" borderId="26" xfId="0" applyNumberFormat="1" applyFont="1" applyFill="1" applyBorder="1" applyAlignment="1" applyProtection="1">
      <alignment horizontal="right" indent="1"/>
    </xf>
    <xf numFmtId="4" fontId="8" fillId="2" borderId="0" xfId="0" applyNumberFormat="1" applyFont="1" applyFill="1" applyBorder="1" applyAlignment="1" applyProtection="1">
      <alignment horizontal="right" indent="1"/>
    </xf>
    <xf numFmtId="0" fontId="28" fillId="2" borderId="0" xfId="0" applyFont="1" applyFill="1"/>
    <xf numFmtId="179" fontId="2" fillId="2" borderId="6" xfId="15" applyNumberFormat="1" applyFont="1" applyFill="1" applyBorder="1" applyAlignment="1">
      <alignment horizontal="right" indent="1"/>
    </xf>
    <xf numFmtId="179" fontId="2" fillId="2" borderId="12" xfId="15" applyNumberFormat="1" applyFont="1" applyFill="1" applyBorder="1" applyAlignment="1">
      <alignment horizontal="right" indent="1"/>
    </xf>
    <xf numFmtId="179" fontId="2" fillId="2" borderId="7" xfId="0" applyNumberFormat="1" applyFont="1" applyFill="1" applyBorder="1" applyAlignment="1" applyProtection="1">
      <alignment horizontal="right" indent="1"/>
    </xf>
    <xf numFmtId="179" fontId="2" fillId="2" borderId="13" xfId="15" applyNumberFormat="1" applyFont="1" applyFill="1" applyBorder="1" applyAlignment="1">
      <alignment horizontal="right" indent="1"/>
    </xf>
    <xf numFmtId="179" fontId="2" fillId="2" borderId="7" xfId="15" applyNumberFormat="1" applyFont="1" applyFill="1" applyBorder="1" applyAlignment="1">
      <alignment horizontal="right" indent="1"/>
    </xf>
    <xf numFmtId="179" fontId="8" fillId="3" borderId="14" xfId="15" applyNumberFormat="1" applyFont="1" applyFill="1" applyBorder="1" applyAlignment="1">
      <alignment horizontal="right" indent="1"/>
    </xf>
    <xf numFmtId="179" fontId="8" fillId="3" borderId="15" xfId="15" applyNumberFormat="1" applyFont="1" applyFill="1" applyBorder="1" applyAlignment="1">
      <alignment horizontal="right" indent="1"/>
    </xf>
    <xf numFmtId="180" fontId="2" fillId="2" borderId="7" xfId="8" applyNumberFormat="1" applyFont="1" applyFill="1" applyBorder="1" applyAlignment="1" applyProtection="1">
      <alignment horizontal="right" indent="1"/>
    </xf>
    <xf numFmtId="0" fontId="2" fillId="2" borderId="13" xfId="0" applyFont="1" applyFill="1" applyBorder="1" applyAlignment="1">
      <alignment horizontal="center"/>
    </xf>
    <xf numFmtId="0" fontId="28" fillId="2" borderId="0" xfId="30" applyFont="1" applyFill="1" applyAlignment="1">
      <alignment horizontal="left"/>
    </xf>
    <xf numFmtId="0" fontId="28" fillId="2" borderId="0" xfId="30" applyFont="1" applyFill="1"/>
    <xf numFmtId="0" fontId="7" fillId="2" borderId="0" xfId="0" applyFont="1" applyAlignment="1">
      <alignment vertical="center"/>
    </xf>
    <xf numFmtId="164" fontId="0" fillId="2" borderId="13" xfId="0" applyNumberFormat="1" applyBorder="1" applyAlignment="1">
      <alignment horizontal="right" indent="1"/>
    </xf>
    <xf numFmtId="173" fontId="2" fillId="2" borderId="4" xfId="0" applyNumberFormat="1" applyFont="1" applyFill="1" applyBorder="1" applyAlignment="1" applyProtection="1">
      <alignment horizontal="right"/>
    </xf>
    <xf numFmtId="173" fontId="2" fillId="2" borderId="5" xfId="0" applyNumberFormat="1" applyFont="1" applyFill="1" applyBorder="1" applyAlignment="1" applyProtection="1">
      <alignment horizontal="right"/>
    </xf>
    <xf numFmtId="169" fontId="28" fillId="2" borderId="7" xfId="0" applyNumberFormat="1" applyFont="1" applyFill="1" applyBorder="1" applyAlignment="1" applyProtection="1">
      <alignment horizontal="right"/>
    </xf>
    <xf numFmtId="169" fontId="2" fillId="8" borderId="7" xfId="0" applyNumberFormat="1" applyFont="1" applyFill="1" applyBorder="1" applyAlignment="1" applyProtection="1">
      <alignment horizontal="right"/>
    </xf>
    <xf numFmtId="173" fontId="2" fillId="8" borderId="7" xfId="0" applyNumberFormat="1" applyFont="1" applyFill="1" applyBorder="1" applyAlignment="1" applyProtection="1">
      <alignment horizontal="right"/>
    </xf>
    <xf numFmtId="173" fontId="2" fillId="2" borderId="3" xfId="0" applyNumberFormat="1" applyFont="1" applyFill="1" applyBorder="1" applyAlignment="1" applyProtection="1">
      <alignment horizontal="right"/>
    </xf>
    <xf numFmtId="173" fontId="8" fillId="3" borderId="4" xfId="0" applyNumberFormat="1" applyFont="1" applyFill="1" applyBorder="1" applyAlignment="1" applyProtection="1">
      <alignment horizontal="right"/>
    </xf>
    <xf numFmtId="173" fontId="2" fillId="2" borderId="0" xfId="0" applyNumberFormat="1" applyFont="1" applyFill="1" applyBorder="1" applyAlignment="1" applyProtection="1">
      <alignment horizontal="right" indent="1"/>
    </xf>
    <xf numFmtId="173" fontId="8" fillId="3" borderId="5" xfId="0" applyNumberFormat="1" applyFont="1" applyFill="1" applyBorder="1" applyAlignment="1" applyProtection="1">
      <alignment horizontal="right"/>
    </xf>
    <xf numFmtId="173" fontId="8" fillId="3" borderId="15" xfId="0" applyNumberFormat="1" applyFont="1" applyFill="1" applyBorder="1" applyAlignment="1" applyProtection="1">
      <alignment horizontal="right"/>
    </xf>
    <xf numFmtId="0" fontId="0" fillId="9" borderId="0" xfId="0" applyFill="1"/>
    <xf numFmtId="177" fontId="0" fillId="0" borderId="0" xfId="0" applyNumberFormat="1" applyFill="1"/>
    <xf numFmtId="176" fontId="2" fillId="0" borderId="0" xfId="4" applyNumberFormat="1" applyFill="1"/>
    <xf numFmtId="0" fontId="16" fillId="0" borderId="0" xfId="12" applyFont="1" applyFill="1"/>
    <xf numFmtId="0" fontId="7" fillId="4" borderId="0" xfId="0" applyFont="1" applyFill="1" applyBorder="1" applyAlignment="1"/>
    <xf numFmtId="0" fontId="16" fillId="2" borderId="0" xfId="12" applyFont="1" applyFill="1" applyBorder="1"/>
    <xf numFmtId="0" fontId="3" fillId="2" borderId="0" xfId="12" applyFont="1" applyFill="1" applyBorder="1" applyAlignment="1">
      <alignment horizontal="center" vertical="center" wrapText="1"/>
    </xf>
    <xf numFmtId="0" fontId="0" fillId="2" borderId="77" xfId="0" applyFill="1" applyBorder="1"/>
    <xf numFmtId="0" fontId="0" fillId="2" borderId="78" xfId="0" applyFill="1" applyBorder="1"/>
    <xf numFmtId="173" fontId="2" fillId="2" borderId="77" xfId="0" applyNumberFormat="1" applyFont="1" applyFill="1" applyBorder="1" applyAlignment="1" applyProtection="1">
      <alignment horizontal="right"/>
    </xf>
    <xf numFmtId="173" fontId="2" fillId="2" borderId="79" xfId="0" applyNumberFormat="1" applyFont="1" applyFill="1" applyBorder="1" applyAlignment="1" applyProtection="1">
      <alignment horizontal="right"/>
    </xf>
    <xf numFmtId="0" fontId="2" fillId="2" borderId="0" xfId="12" applyFont="1" applyFill="1" applyBorder="1" applyAlignment="1">
      <alignment horizontal="center" vertical="center"/>
    </xf>
    <xf numFmtId="0" fontId="0" fillId="4" borderId="77" xfId="0" applyFill="1" applyBorder="1"/>
    <xf numFmtId="173" fontId="2" fillId="4" borderId="77" xfId="0" applyNumberFormat="1" applyFont="1" applyFill="1" applyBorder="1" applyAlignment="1" applyProtection="1">
      <alignment horizontal="right"/>
    </xf>
    <xf numFmtId="173" fontId="2" fillId="4" borderId="79" xfId="0" applyNumberFormat="1" applyFont="1" applyFill="1" applyBorder="1" applyAlignment="1" applyProtection="1">
      <alignment horizontal="right"/>
    </xf>
    <xf numFmtId="180" fontId="2" fillId="2" borderId="13" xfId="8" applyNumberFormat="1" applyFont="1" applyFill="1" applyBorder="1" applyAlignment="1" applyProtection="1">
      <alignment horizontal="right" indent="1"/>
    </xf>
    <xf numFmtId="0" fontId="2" fillId="2" borderId="8" xfId="30" applyFont="1" applyFill="1" applyBorder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0" fillId="2" borderId="0" xfId="0" applyBorder="1" applyAlignment="1">
      <alignment horizontal="left"/>
    </xf>
    <xf numFmtId="0" fontId="0" fillId="2" borderId="3" xfId="0" applyBorder="1" applyAlignment="1">
      <alignment horizontal="left" indent="1"/>
    </xf>
    <xf numFmtId="0" fontId="0" fillId="2" borderId="4" xfId="0" applyBorder="1" applyAlignment="1">
      <alignment horizontal="left" indent="1"/>
    </xf>
    <xf numFmtId="0" fontId="0" fillId="2" borderId="4" xfId="0" applyBorder="1" applyAlignment="1">
      <alignment horizontal="left" vertical="center"/>
    </xf>
    <xf numFmtId="0" fontId="0" fillId="2" borderId="3" xfId="0" applyBorder="1" applyAlignment="1">
      <alignment horizontal="left" vertical="center"/>
    </xf>
    <xf numFmtId="0" fontId="6" fillId="2" borderId="0" xfId="32" applyFont="1" applyFill="1" applyAlignment="1"/>
    <xf numFmtId="0" fontId="2" fillId="2" borderId="0" xfId="32" applyFill="1"/>
    <xf numFmtId="0" fontId="7" fillId="2" borderId="0" xfId="32" quotePrefix="1" applyFont="1" applyFill="1" applyAlignment="1"/>
    <xf numFmtId="0" fontId="2" fillId="2" borderId="0" xfId="32" applyFill="1" applyBorder="1"/>
    <xf numFmtId="0" fontId="2" fillId="2" borderId="0" xfId="32" applyFill="1" applyAlignment="1">
      <alignment vertical="center"/>
    </xf>
    <xf numFmtId="165" fontId="2" fillId="2" borderId="0" xfId="11" applyNumberFormat="1" applyFont="1" applyFill="1" applyAlignment="1" applyProtection="1">
      <alignment vertical="center"/>
    </xf>
    <xf numFmtId="0" fontId="2" fillId="2" borderId="0" xfId="11" applyFont="1" applyFill="1" applyAlignment="1">
      <alignment vertical="center"/>
    </xf>
    <xf numFmtId="0" fontId="2" fillId="2" borderId="2" xfId="32" applyFill="1" applyBorder="1"/>
    <xf numFmtId="0" fontId="2" fillId="2" borderId="0" xfId="11" applyFont="1" applyFill="1" applyAlignment="1"/>
    <xf numFmtId="0" fontId="2" fillId="2" borderId="3" xfId="11" applyFont="1" applyFill="1" applyBorder="1" applyAlignment="1" applyProtection="1">
      <alignment horizontal="left" indent="1"/>
    </xf>
    <xf numFmtId="165" fontId="2" fillId="2" borderId="12" xfId="11" applyNumberFormat="1" applyFont="1" applyFill="1" applyBorder="1" applyAlignment="1" applyProtection="1">
      <alignment horizontal="right" indent="1"/>
    </xf>
    <xf numFmtId="0" fontId="2" fillId="2" borderId="4" xfId="11" applyFont="1" applyFill="1" applyBorder="1" applyAlignment="1" applyProtection="1">
      <alignment horizontal="left" indent="1"/>
    </xf>
    <xf numFmtId="165" fontId="2" fillId="2" borderId="13" xfId="11" applyNumberFormat="1" applyFont="1" applyFill="1" applyBorder="1" applyAlignment="1" applyProtection="1">
      <alignment horizontal="right" indent="1"/>
    </xf>
    <xf numFmtId="165" fontId="0" fillId="2" borderId="7" xfId="9" applyNumberFormat="1" applyFont="1" applyFill="1" applyBorder="1" applyAlignment="1" applyProtection="1">
      <alignment horizontal="right" wrapText="1" indent="1"/>
    </xf>
    <xf numFmtId="165" fontId="2" fillId="2" borderId="7" xfId="11" applyNumberFormat="1" applyFont="1" applyFill="1" applyBorder="1" applyProtection="1"/>
    <xf numFmtId="165" fontId="2" fillId="2" borderId="8" xfId="11" applyNumberFormat="1" applyFont="1" applyFill="1" applyBorder="1" applyProtection="1"/>
    <xf numFmtId="0" fontId="0" fillId="2" borderId="0" xfId="32" applyFont="1" applyFill="1" applyAlignment="1">
      <alignment horizontal="left" indent="1"/>
    </xf>
    <xf numFmtId="0" fontId="2" fillId="2" borderId="0" xfId="32" applyFont="1" applyFill="1" applyAlignment="1">
      <alignment horizontal="left" indent="1"/>
    </xf>
    <xf numFmtId="3" fontId="9" fillId="2" borderId="0" xfId="32" applyNumberFormat="1" applyFont="1" applyFill="1" applyAlignment="1">
      <alignment horizontal="right"/>
    </xf>
    <xf numFmtId="165" fontId="2" fillId="2" borderId="0" xfId="32" applyNumberFormat="1" applyFill="1"/>
    <xf numFmtId="41" fontId="0" fillId="2" borderId="0" xfId="21" applyNumberFormat="1" applyFont="1" applyFill="1"/>
    <xf numFmtId="43" fontId="0" fillId="2" borderId="0" xfId="21" applyFont="1" applyFill="1"/>
    <xf numFmtId="165" fontId="0" fillId="2" borderId="0" xfId="0" applyNumberFormat="1"/>
    <xf numFmtId="0" fontId="2" fillId="2" borderId="0" xfId="32" applyFont="1" applyFill="1" applyAlignment="1">
      <alignment horizontal="left"/>
    </xf>
    <xf numFmtId="165" fontId="2" fillId="2" borderId="6" xfId="9" applyNumberFormat="1" applyFont="1" applyFill="1" applyBorder="1" applyAlignment="1" applyProtection="1">
      <alignment horizontal="right"/>
    </xf>
    <xf numFmtId="165" fontId="2" fillId="2" borderId="7" xfId="9" applyNumberFormat="1" applyFont="1" applyFill="1" applyBorder="1" applyAlignment="1" applyProtection="1">
      <alignment horizontal="right"/>
    </xf>
    <xf numFmtId="0" fontId="2" fillId="2" borderId="13" xfId="11" applyFont="1" applyFill="1" applyBorder="1" applyProtection="1"/>
    <xf numFmtId="165" fontId="2" fillId="2" borderId="12" xfId="9" applyNumberFormat="1" applyFont="1" applyFill="1" applyBorder="1" applyAlignment="1" applyProtection="1">
      <alignment horizontal="right" indent="1"/>
    </xf>
    <xf numFmtId="165" fontId="2" fillId="2" borderId="13" xfId="9" applyNumberFormat="1" applyFont="1" applyFill="1" applyBorder="1" applyAlignment="1" applyProtection="1">
      <alignment horizontal="right" indent="1"/>
    </xf>
    <xf numFmtId="165" fontId="2" fillId="2" borderId="14" xfId="9" applyNumberFormat="1" applyFont="1" applyFill="1" applyBorder="1" applyAlignment="1" applyProtection="1">
      <alignment horizontal="right" indent="1"/>
    </xf>
    <xf numFmtId="165" fontId="2" fillId="2" borderId="15" xfId="9" applyNumberFormat="1" applyFont="1" applyFill="1" applyBorder="1" applyAlignment="1" applyProtection="1">
      <alignment horizontal="right" indent="1"/>
    </xf>
    <xf numFmtId="0" fontId="2" fillId="2" borderId="8" xfId="11" applyFont="1" applyFill="1" applyBorder="1"/>
    <xf numFmtId="3" fontId="9" fillId="2" borderId="8" xfId="32" applyNumberFormat="1" applyFont="1" applyFill="1" applyBorder="1" applyAlignment="1">
      <alignment horizontal="right"/>
    </xf>
    <xf numFmtId="0" fontId="2" fillId="2" borderId="0" xfId="32" applyFill="1" applyAlignment="1">
      <alignment horizontal="center"/>
    </xf>
    <xf numFmtId="165" fontId="2" fillId="2" borderId="13" xfId="11" applyNumberFormat="1" applyFont="1" applyFill="1" applyBorder="1" applyProtection="1"/>
    <xf numFmtId="0" fontId="30" fillId="0" borderId="0" xfId="33" applyFont="1"/>
    <xf numFmtId="0" fontId="33" fillId="0" borderId="0" xfId="33" applyFont="1" applyAlignment="1">
      <alignment horizontal="left" vertical="center"/>
    </xf>
    <xf numFmtId="0" fontId="32" fillId="0" borderId="0" xfId="33" applyFont="1" applyFill="1" applyBorder="1" applyAlignment="1">
      <alignment horizontal="center" vertical="center"/>
    </xf>
    <xf numFmtId="0" fontId="32" fillId="0" borderId="0" xfId="33" applyFont="1" applyFill="1" applyBorder="1" applyAlignment="1">
      <alignment horizontal="center" vertical="center" wrapText="1"/>
    </xf>
    <xf numFmtId="0" fontId="32" fillId="0" borderId="0" xfId="33" applyFont="1" applyFill="1" applyBorder="1" applyAlignment="1">
      <alignment vertical="center"/>
    </xf>
    <xf numFmtId="0" fontId="30" fillId="0" borderId="0" xfId="33" applyFont="1" applyFill="1" applyBorder="1" applyAlignment="1">
      <alignment horizontal="center" vertical="center"/>
    </xf>
    <xf numFmtId="0" fontId="30" fillId="0" borderId="0" xfId="33" applyFont="1" applyFill="1" applyBorder="1" applyAlignment="1">
      <alignment horizontal="center" vertical="center" wrapText="1"/>
    </xf>
    <xf numFmtId="0" fontId="31" fillId="0" borderId="0" xfId="33" applyFont="1" applyFill="1" applyBorder="1" applyAlignment="1">
      <alignment horizontal="center" vertical="center"/>
    </xf>
    <xf numFmtId="0" fontId="31" fillId="0" borderId="0" xfId="33" applyFont="1" applyFill="1" applyBorder="1" applyAlignment="1">
      <alignment horizontal="center" vertical="center" wrapText="1"/>
    </xf>
    <xf numFmtId="0" fontId="35" fillId="0" borderId="0" xfId="33" applyFont="1" applyAlignment="1">
      <alignment horizontal="justify" vertical="center"/>
    </xf>
    <xf numFmtId="0" fontId="30" fillId="0" borderId="0" xfId="33" applyFont="1" applyBorder="1"/>
    <xf numFmtId="3" fontId="2" fillId="2" borderId="6" xfId="0" applyNumberFormat="1" applyFont="1" applyFill="1" applyBorder="1" applyAlignment="1" applyProtection="1">
      <alignment horizontal="right"/>
    </xf>
    <xf numFmtId="3" fontId="2" fillId="2" borderId="7" xfId="0" applyNumberFormat="1" applyFont="1" applyFill="1" applyBorder="1" applyAlignment="1" applyProtection="1">
      <alignment horizontal="right"/>
    </xf>
    <xf numFmtId="0" fontId="0" fillId="3" borderId="83" xfId="0" applyFill="1" applyBorder="1" applyAlignment="1">
      <alignment horizontal="center" vertical="center" wrapText="1"/>
    </xf>
    <xf numFmtId="3" fontId="2" fillId="2" borderId="84" xfId="0" applyNumberFormat="1" applyFont="1" applyFill="1" applyBorder="1" applyAlignment="1" applyProtection="1">
      <alignment horizontal="right"/>
    </xf>
    <xf numFmtId="0" fontId="0" fillId="3" borderId="38" xfId="0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/>
    </xf>
    <xf numFmtId="0" fontId="0" fillId="3" borderId="80" xfId="0" applyFill="1" applyBorder="1" applyAlignment="1">
      <alignment horizontal="center" vertical="center" wrapText="1"/>
    </xf>
    <xf numFmtId="3" fontId="2" fillId="2" borderId="85" xfId="0" applyNumberFormat="1" applyFont="1" applyFill="1" applyBorder="1" applyAlignment="1" applyProtection="1">
      <alignment horizontal="right"/>
    </xf>
    <xf numFmtId="165" fontId="8" fillId="3" borderId="86" xfId="11" applyNumberFormat="1" applyFont="1" applyFill="1" applyBorder="1" applyProtection="1"/>
    <xf numFmtId="3" fontId="2" fillId="2" borderId="87" xfId="0" applyNumberFormat="1" applyFont="1" applyFill="1" applyBorder="1" applyAlignment="1" applyProtection="1">
      <alignment horizontal="right"/>
    </xf>
    <xf numFmtId="3" fontId="2" fillId="2" borderId="49" xfId="0" applyNumberFormat="1" applyFont="1" applyFill="1" applyBorder="1" applyAlignment="1" applyProtection="1">
      <alignment horizontal="right"/>
    </xf>
    <xf numFmtId="0" fontId="2" fillId="0" borderId="0" xfId="33" applyFont="1" applyBorder="1" applyAlignment="1">
      <alignment vertical="center"/>
    </xf>
    <xf numFmtId="0" fontId="0" fillId="2" borderId="81" xfId="0" applyBorder="1" applyAlignment="1">
      <alignment horizontal="left" vertical="center"/>
    </xf>
    <xf numFmtId="3" fontId="2" fillId="2" borderId="81" xfId="0" applyNumberFormat="1" applyFont="1" applyFill="1" applyBorder="1" applyAlignment="1" applyProtection="1">
      <alignment horizontal="right"/>
    </xf>
    <xf numFmtId="0" fontId="0" fillId="3" borderId="88" xfId="0" applyFill="1" applyBorder="1" applyAlignment="1">
      <alignment horizontal="center" vertical="center" wrapText="1"/>
    </xf>
    <xf numFmtId="0" fontId="0" fillId="3" borderId="89" xfId="0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 applyProtection="1">
      <alignment horizontal="right"/>
    </xf>
    <xf numFmtId="0" fontId="0" fillId="3" borderId="90" xfId="0" applyFill="1" applyBorder="1" applyAlignment="1">
      <alignment horizontal="center" vertical="center" wrapText="1"/>
    </xf>
    <xf numFmtId="0" fontId="0" fillId="2" borderId="3" xfId="0" applyBorder="1" applyAlignment="1">
      <alignment horizontal="left" indent="1"/>
    </xf>
    <xf numFmtId="0" fontId="0" fillId="2" borderId="4" xfId="0" applyBorder="1" applyAlignment="1">
      <alignment horizontal="left" indent="1"/>
    </xf>
    <xf numFmtId="0" fontId="0" fillId="3" borderId="8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169" fontId="2" fillId="2" borderId="8" xfId="0" applyNumberFormat="1" applyFont="1" applyFill="1" applyBorder="1" applyAlignment="1" applyProtection="1">
      <alignment horizontal="right"/>
    </xf>
    <xf numFmtId="173" fontId="2" fillId="2" borderId="2" xfId="0" applyNumberFormat="1" applyFont="1" applyFill="1" applyBorder="1" applyAlignment="1" applyProtection="1">
      <alignment horizontal="right"/>
    </xf>
    <xf numFmtId="3" fontId="20" fillId="3" borderId="15" xfId="5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6" fillId="2" borderId="0" xfId="32" applyFont="1" applyFill="1" applyAlignment="1">
      <alignment horizontal="center"/>
    </xf>
    <xf numFmtId="0" fontId="7" fillId="2" borderId="0" xfId="32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2" borderId="0" xfId="32" applyFont="1" applyFill="1" applyBorder="1" applyAlignment="1">
      <alignment horizontal="center"/>
    </xf>
    <xf numFmtId="0" fontId="2" fillId="2" borderId="0" xfId="32" applyFont="1" applyFill="1" applyAlignment="1">
      <alignment horizontal="left" indent="1"/>
    </xf>
    <xf numFmtId="0" fontId="10" fillId="2" borderId="8" xfId="11" applyFont="1" applyFill="1" applyBorder="1" applyAlignment="1">
      <alignment horizontal="left"/>
    </xf>
    <xf numFmtId="0" fontId="2" fillId="2" borderId="8" xfId="11" applyFont="1" applyFill="1" applyBorder="1" applyAlignment="1" applyProtection="1">
      <alignment horizontal="left"/>
    </xf>
    <xf numFmtId="0" fontId="2" fillId="2" borderId="0" xfId="11" applyFont="1" applyFill="1" applyBorder="1" applyAlignment="1" applyProtection="1">
      <alignment horizontal="left" indent="1"/>
    </xf>
    <xf numFmtId="0" fontId="2" fillId="2" borderId="0" xfId="0" applyFont="1" applyFill="1" applyBorder="1" applyAlignment="1">
      <alignment horizontal="left"/>
    </xf>
    <xf numFmtId="0" fontId="7" fillId="2" borderId="0" xfId="32" applyFont="1" applyFill="1" applyAlignment="1">
      <alignment horizontal="center" vertical="center" wrapText="1"/>
    </xf>
    <xf numFmtId="0" fontId="7" fillId="2" borderId="0" xfId="32" quotePrefix="1" applyFont="1" applyFill="1" applyAlignment="1">
      <alignment horizontal="center" vertical="center" wrapText="1"/>
    </xf>
    <xf numFmtId="0" fontId="8" fillId="2" borderId="0" xfId="32" applyFont="1" applyFill="1" applyAlignment="1">
      <alignment horizontal="center" vertical="center" wrapText="1"/>
    </xf>
    <xf numFmtId="0" fontId="8" fillId="2" borderId="0" xfId="32" quotePrefix="1" applyFont="1" applyFill="1" applyAlignment="1">
      <alignment horizontal="center" vertical="center" wrapText="1"/>
    </xf>
    <xf numFmtId="0" fontId="2" fillId="3" borderId="3" xfId="11" applyFont="1" applyFill="1" applyBorder="1" applyAlignment="1" applyProtection="1">
      <alignment horizontal="center" vertical="center" wrapText="1"/>
    </xf>
    <xf numFmtId="0" fontId="2" fillId="3" borderId="5" xfId="11" applyFont="1" applyFill="1" applyBorder="1" applyAlignment="1" applyProtection="1">
      <alignment horizontal="center" vertical="center" wrapText="1"/>
    </xf>
    <xf numFmtId="0" fontId="2" fillId="3" borderId="6" xfId="11" applyFont="1" applyFill="1" applyBorder="1" applyAlignment="1" applyProtection="1">
      <alignment horizontal="center" vertical="center" wrapText="1"/>
    </xf>
    <xf numFmtId="0" fontId="2" fillId="3" borderId="14" xfId="11" applyFont="1" applyFill="1" applyBorder="1" applyAlignment="1" applyProtection="1">
      <alignment horizontal="center" vertical="center" wrapText="1"/>
    </xf>
    <xf numFmtId="0" fontId="8" fillId="3" borderId="12" xfId="11" applyFont="1" applyFill="1" applyBorder="1" applyAlignment="1" applyProtection="1">
      <alignment horizontal="center" vertical="center" wrapText="1"/>
    </xf>
    <xf numFmtId="0" fontId="8" fillId="3" borderId="15" xfId="11" applyFont="1" applyFill="1" applyBorder="1" applyAlignment="1" applyProtection="1">
      <alignment horizontal="center" vertical="center" wrapText="1"/>
    </xf>
    <xf numFmtId="0" fontId="7" fillId="2" borderId="0" xfId="32" quotePrefix="1" applyFont="1" applyFill="1" applyAlignment="1">
      <alignment horizontal="center" vertical="center"/>
    </xf>
    <xf numFmtId="0" fontId="2" fillId="3" borderId="4" xfId="11" applyFont="1" applyFill="1" applyBorder="1" applyAlignment="1" applyProtection="1">
      <alignment horizontal="center" vertical="center" wrapText="1"/>
    </xf>
    <xf numFmtId="0" fontId="2" fillId="3" borderId="23" xfId="11" applyFont="1" applyFill="1" applyBorder="1" applyAlignment="1" applyProtection="1">
      <alignment horizontal="center" vertical="center" wrapText="1"/>
    </xf>
    <xf numFmtId="0" fontId="2" fillId="3" borderId="34" xfId="11" applyFont="1" applyFill="1" applyBorder="1" applyAlignment="1" applyProtection="1">
      <alignment horizontal="center" vertical="center" wrapText="1"/>
    </xf>
    <xf numFmtId="0" fontId="2" fillId="3" borderId="35" xfId="11" applyFont="1" applyFill="1" applyBorder="1" applyAlignment="1" applyProtection="1">
      <alignment horizontal="center" vertical="center" wrapText="1"/>
    </xf>
    <xf numFmtId="0" fontId="2" fillId="3" borderId="24" xfId="11" applyFont="1" applyFill="1" applyBorder="1" applyAlignment="1" applyProtection="1">
      <alignment horizontal="center" vertical="center" wrapText="1"/>
    </xf>
    <xf numFmtId="0" fontId="2" fillId="3" borderId="22" xfId="11" applyFont="1" applyFill="1" applyBorder="1" applyAlignment="1" applyProtection="1">
      <alignment horizontal="center" vertical="center" wrapText="1"/>
    </xf>
    <xf numFmtId="0" fontId="2" fillId="3" borderId="15" xfId="11" applyFont="1" applyFill="1" applyBorder="1" applyAlignment="1" applyProtection="1">
      <alignment horizontal="center" vertical="center" wrapText="1"/>
    </xf>
    <xf numFmtId="0" fontId="2" fillId="2" borderId="8" xfId="1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/>
    </xf>
    <xf numFmtId="0" fontId="2" fillId="3" borderId="12" xfId="1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3" borderId="25" xfId="11" applyFont="1" applyFill="1" applyBorder="1" applyAlignment="1" applyProtection="1">
      <alignment horizontal="center" vertical="center" wrapText="1"/>
    </xf>
    <xf numFmtId="0" fontId="2" fillId="3" borderId="62" xfId="11" applyFont="1" applyFill="1" applyBorder="1" applyAlignment="1" applyProtection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2" fillId="2" borderId="8" xfId="11" applyFont="1" applyFill="1" applyBorder="1" applyAlignment="1">
      <alignment horizontal="left"/>
    </xf>
    <xf numFmtId="0" fontId="2" fillId="2" borderId="0" xfId="11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quotePrefix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8" fillId="2" borderId="0" xfId="11" applyFont="1" applyFill="1" applyBorder="1" applyAlignment="1">
      <alignment horizontal="center" vertical="center"/>
    </xf>
    <xf numFmtId="0" fontId="6" fillId="2" borderId="0" xfId="30" applyFont="1" applyFill="1" applyAlignment="1">
      <alignment horizontal="center"/>
    </xf>
    <xf numFmtId="0" fontId="7" fillId="2" borderId="0" xfId="30" applyFont="1" applyFill="1" applyAlignment="1">
      <alignment horizontal="center" vertical="center"/>
    </xf>
    <xf numFmtId="0" fontId="7" fillId="2" borderId="0" xfId="30" quotePrefix="1" applyFont="1" applyFill="1" applyAlignment="1">
      <alignment horizontal="center" vertical="center"/>
    </xf>
    <xf numFmtId="0" fontId="2" fillId="2" borderId="2" xfId="30" applyFill="1" applyBorder="1" applyAlignment="1">
      <alignment horizontal="right"/>
    </xf>
    <xf numFmtId="0" fontId="8" fillId="3" borderId="6" xfId="11" applyFont="1" applyFill="1" applyBorder="1" applyAlignment="1" applyProtection="1">
      <alignment horizontal="center" vertical="center" wrapText="1"/>
    </xf>
    <xf numFmtId="0" fontId="8" fillId="3" borderId="14" xfId="11" applyFont="1" applyFill="1" applyBorder="1" applyAlignment="1" applyProtection="1">
      <alignment horizontal="center" vertical="center" wrapText="1"/>
    </xf>
    <xf numFmtId="0" fontId="7" fillId="2" borderId="0" xfId="30" applyFont="1" applyFill="1" applyAlignment="1">
      <alignment horizontal="center"/>
    </xf>
    <xf numFmtId="0" fontId="2" fillId="3" borderId="8" xfId="11" applyFont="1" applyFill="1" applyBorder="1" applyAlignment="1" applyProtection="1">
      <alignment horizontal="center" vertical="center" wrapText="1"/>
    </xf>
    <xf numFmtId="0" fontId="7" fillId="2" borderId="0" xfId="30" applyFont="1" applyFill="1" applyAlignment="1">
      <alignment horizontal="center" wrapText="1"/>
    </xf>
    <xf numFmtId="0" fontId="10" fillId="2" borderId="0" xfId="30" applyFont="1" applyFill="1" applyAlignment="1">
      <alignment horizontal="left"/>
    </xf>
    <xf numFmtId="0" fontId="2" fillId="2" borderId="0" xfId="30" applyFont="1" applyFill="1" applyAlignment="1">
      <alignment horizontal="left"/>
    </xf>
    <xf numFmtId="0" fontId="10" fillId="2" borderId="8" xfId="11" applyFont="1" applyFill="1" applyBorder="1" applyAlignment="1" applyProtection="1">
      <alignment horizontal="left"/>
    </xf>
    <xf numFmtId="0" fontId="7" fillId="2" borderId="0" xfId="30" applyFont="1" applyFill="1" applyAlignment="1">
      <alignment horizontal="center" vertical="center" wrapText="1"/>
    </xf>
    <xf numFmtId="0" fontId="7" fillId="2" borderId="0" xfId="30" quotePrefix="1" applyFont="1" applyFill="1" applyAlignment="1">
      <alignment horizontal="center" vertical="center" wrapText="1"/>
    </xf>
    <xf numFmtId="0" fontId="6" fillId="2" borderId="0" xfId="29" applyFont="1" applyFill="1" applyBorder="1" applyAlignment="1">
      <alignment horizontal="center"/>
    </xf>
    <xf numFmtId="0" fontId="7" fillId="2" borderId="0" xfId="29" applyFont="1" applyFill="1" applyBorder="1" applyAlignment="1">
      <alignment horizontal="center" vertical="center"/>
    </xf>
    <xf numFmtId="0" fontId="6" fillId="0" borderId="0" xfId="29" applyFont="1" applyAlignment="1">
      <alignment horizontal="center"/>
    </xf>
    <xf numFmtId="37" fontId="7" fillId="0" borderId="0" xfId="31" applyFont="1" applyFill="1" applyAlignment="1">
      <alignment horizontal="center" vertical="center"/>
    </xf>
    <xf numFmtId="0" fontId="2" fillId="3" borderId="3" xfId="31" applyNumberFormat="1" applyFont="1" applyFill="1" applyBorder="1" applyAlignment="1">
      <alignment horizontal="center" vertical="center"/>
    </xf>
    <xf numFmtId="37" fontId="4" fillId="3" borderId="4" xfId="31" applyFont="1" applyFill="1" applyBorder="1" applyAlignment="1">
      <alignment horizontal="center" vertical="center"/>
    </xf>
    <xf numFmtId="37" fontId="4" fillId="3" borderId="5" xfId="31" applyFont="1" applyFill="1" applyBorder="1" applyAlignment="1">
      <alignment horizontal="center" vertical="center"/>
    </xf>
    <xf numFmtId="37" fontId="2" fillId="3" borderId="72" xfId="31" applyFont="1" applyFill="1" applyBorder="1" applyAlignment="1">
      <alignment horizontal="center" vertical="center"/>
    </xf>
    <xf numFmtId="37" fontId="2" fillId="3" borderId="73" xfId="31" applyFont="1" applyFill="1" applyBorder="1" applyAlignment="1">
      <alignment horizontal="center" vertical="center"/>
    </xf>
    <xf numFmtId="37" fontId="2" fillId="3" borderId="74" xfId="3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7" fillId="2" borderId="8" xfId="11" applyFont="1" applyFill="1" applyBorder="1" applyAlignment="1" applyProtection="1">
      <alignment horizontal="left"/>
    </xf>
    <xf numFmtId="0" fontId="26" fillId="2" borderId="8" xfId="11" applyFont="1" applyFill="1" applyBorder="1" applyAlignment="1" applyProtection="1">
      <alignment horizontal="left"/>
    </xf>
    <xf numFmtId="0" fontId="8" fillId="2" borderId="0" xfId="1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2" borderId="0" xfId="0" applyAlignment="1">
      <alignment horizontal="left"/>
    </xf>
    <xf numFmtId="0" fontId="7" fillId="2" borderId="0" xfId="0" applyFont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7" fillId="2" borderId="0" xfId="0" applyFont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31" xfId="0" applyBorder="1" applyAlignment="1">
      <alignment horizontal="center" vertical="center" wrapText="1"/>
    </xf>
    <xf numFmtId="0" fontId="0" fillId="2" borderId="28" xfId="0" applyBorder="1" applyAlignment="1">
      <alignment horizontal="center" vertical="center" wrapText="1"/>
    </xf>
    <xf numFmtId="0" fontId="0" fillId="2" borderId="4" xfId="0" applyBorder="1" applyAlignment="1">
      <alignment horizontal="center" vertical="center" wrapText="1"/>
    </xf>
    <xf numFmtId="0" fontId="0" fillId="2" borderId="27" xfId="0" applyBorder="1" applyAlignment="1">
      <alignment horizontal="center" vertical="center" wrapText="1"/>
    </xf>
    <xf numFmtId="0" fontId="6" fillId="2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2" borderId="35" xfId="0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7" fillId="2" borderId="0" xfId="0" applyFont="1" applyBorder="1" applyAlignment="1">
      <alignment horizontal="center"/>
    </xf>
    <xf numFmtId="0" fontId="8" fillId="2" borderId="2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2" borderId="0" xfId="0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2" borderId="3" xfId="0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2" borderId="0" xfId="0" applyBorder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0" fillId="2" borderId="33" xfId="0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76" xfId="0" applyFont="1" applyFill="1" applyBorder="1" applyAlignment="1">
      <alignment horizontal="center" vertical="center" wrapText="1"/>
    </xf>
    <xf numFmtId="0" fontId="2" fillId="2" borderId="35" xfId="13" applyFont="1" applyFill="1" applyBorder="1" applyAlignment="1">
      <alignment horizontal="center" vertical="center"/>
    </xf>
    <xf numFmtId="0" fontId="2" fillId="2" borderId="31" xfId="13" applyFont="1" applyFill="1" applyBorder="1" applyAlignment="1">
      <alignment horizontal="center" vertical="center"/>
    </xf>
    <xf numFmtId="0" fontId="0" fillId="4" borderId="0" xfId="0" applyFill="1"/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27" xfId="13" applyFont="1" applyFill="1" applyBorder="1" applyAlignment="1">
      <alignment horizontal="center" vertical="center"/>
    </xf>
    <xf numFmtId="0" fontId="2" fillId="2" borderId="28" xfId="13" applyFont="1" applyFill="1" applyBorder="1" applyAlignment="1">
      <alignment horizontal="center" vertical="center"/>
    </xf>
    <xf numFmtId="0" fontId="2" fillId="2" borderId="4" xfId="13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4" borderId="31" xfId="13" applyFont="1" applyFill="1" applyBorder="1" applyAlignment="1">
      <alignment horizontal="center" vertical="center"/>
    </xf>
    <xf numFmtId="0" fontId="2" fillId="4" borderId="31" xfId="13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1" xfId="14" applyFont="1" applyFill="1" applyBorder="1" applyAlignment="1">
      <alignment horizontal="center" vertical="center"/>
    </xf>
    <xf numFmtId="0" fontId="2" fillId="2" borderId="4" xfId="14" applyFont="1" applyFill="1" applyBorder="1" applyAlignment="1">
      <alignment horizontal="center" vertical="center"/>
    </xf>
    <xf numFmtId="0" fontId="2" fillId="2" borderId="27" xfId="14" applyFont="1" applyFill="1" applyBorder="1" applyAlignment="1">
      <alignment horizontal="center" vertical="center"/>
    </xf>
    <xf numFmtId="0" fontId="2" fillId="2" borderId="28" xfId="14" applyFont="1" applyFill="1" applyBorder="1" applyAlignment="1">
      <alignment horizontal="center" vertical="center"/>
    </xf>
    <xf numFmtId="0" fontId="2" fillId="4" borderId="28" xfId="14" applyFont="1" applyFill="1" applyBorder="1" applyAlignment="1">
      <alignment horizontal="center" vertical="center"/>
    </xf>
    <xf numFmtId="0" fontId="2" fillId="4" borderId="4" xfId="14" applyFont="1" applyFill="1" applyBorder="1" applyAlignment="1">
      <alignment horizontal="center" vertical="center"/>
    </xf>
    <xf numFmtId="0" fontId="2" fillId="4" borderId="27" xfId="14" applyFont="1" applyFill="1" applyBorder="1" applyAlignment="1">
      <alignment horizontal="center" vertical="center"/>
    </xf>
    <xf numFmtId="0" fontId="2" fillId="2" borderId="28" xfId="14" applyFont="1" applyFill="1" applyBorder="1" applyAlignment="1">
      <alignment horizontal="center" vertical="center" wrapText="1"/>
    </xf>
    <xf numFmtId="0" fontId="2" fillId="2" borderId="4" xfId="14" applyFont="1" applyFill="1" applyBorder="1" applyAlignment="1">
      <alignment horizontal="center" vertical="center" wrapText="1"/>
    </xf>
    <xf numFmtId="0" fontId="2" fillId="2" borderId="27" xfId="14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2" borderId="6" xfId="0" applyBorder="1" applyAlignment="1">
      <alignment horizontal="left" indent="1"/>
    </xf>
    <xf numFmtId="0" fontId="0" fillId="2" borderId="7" xfId="0" applyBorder="1" applyAlignment="1">
      <alignment horizontal="left" indent="1"/>
    </xf>
    <xf numFmtId="0" fontId="0" fillId="2" borderId="14" xfId="0" applyBorder="1" applyAlignment="1">
      <alignment horizontal="left" indent="1"/>
    </xf>
    <xf numFmtId="0" fontId="0" fillId="2" borderId="12" xfId="0" applyBorder="1" applyAlignment="1">
      <alignment horizontal="left" indent="1"/>
    </xf>
    <xf numFmtId="0" fontId="0" fillId="2" borderId="3" xfId="0" applyBorder="1" applyAlignment="1">
      <alignment horizontal="left" indent="1"/>
    </xf>
    <xf numFmtId="0" fontId="0" fillId="2" borderId="13" xfId="0" applyBorder="1" applyAlignment="1">
      <alignment horizontal="left" indent="1"/>
    </xf>
    <xf numFmtId="0" fontId="0" fillId="2" borderId="4" xfId="0" applyBorder="1" applyAlignment="1">
      <alignment horizontal="left" indent="1"/>
    </xf>
    <xf numFmtId="0" fontId="0" fillId="2" borderId="15" xfId="0" applyBorder="1" applyAlignment="1">
      <alignment horizontal="left" indent="1"/>
    </xf>
    <xf numFmtId="0" fontId="0" fillId="2" borderId="5" xfId="0" applyBorder="1" applyAlignment="1">
      <alignment horizontal="left" indent="1"/>
    </xf>
    <xf numFmtId="0" fontId="0" fillId="2" borderId="6" xfId="0" applyBorder="1" applyAlignment="1">
      <alignment horizontal="left" vertical="center" indent="1"/>
    </xf>
    <xf numFmtId="0" fontId="0" fillId="2" borderId="7" xfId="0" applyBorder="1" applyAlignment="1">
      <alignment horizontal="left" vertical="center" indent="1"/>
    </xf>
    <xf numFmtId="0" fontId="0" fillId="2" borderId="19" xfId="0" applyBorder="1" applyAlignment="1">
      <alignment horizontal="left" vertical="center" indent="1"/>
    </xf>
    <xf numFmtId="0" fontId="0" fillId="2" borderId="21" xfId="0" applyBorder="1" applyAlignment="1">
      <alignment horizontal="left" indent="1"/>
    </xf>
    <xf numFmtId="0" fontId="0" fillId="2" borderId="31" xfId="0" applyBorder="1" applyAlignment="1">
      <alignment horizontal="left" indent="1"/>
    </xf>
    <xf numFmtId="0" fontId="8" fillId="2" borderId="22" xfId="0" applyFont="1" applyBorder="1" applyAlignment="1">
      <alignment horizontal="left" indent="1"/>
    </xf>
    <xf numFmtId="0" fontId="8" fillId="2" borderId="28" xfId="0" applyFont="1" applyBorder="1" applyAlignment="1">
      <alignment horizontal="left" indent="1"/>
    </xf>
    <xf numFmtId="0" fontId="0" fillId="2" borderId="18" xfId="0" applyBorder="1" applyAlignment="1">
      <alignment horizontal="left" indent="1"/>
    </xf>
    <xf numFmtId="0" fontId="0" fillId="2" borderId="27" xfId="0" applyBorder="1" applyAlignment="1">
      <alignment horizontal="left" indent="1"/>
    </xf>
    <xf numFmtId="0" fontId="8" fillId="2" borderId="17" xfId="0" applyFont="1" applyBorder="1" applyAlignment="1">
      <alignment horizontal="left" indent="1"/>
    </xf>
    <xf numFmtId="0" fontId="8" fillId="2" borderId="32" xfId="0" applyFont="1" applyBorder="1" applyAlignment="1">
      <alignment horizontal="left" inden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/>
    </xf>
    <xf numFmtId="0" fontId="2" fillId="2" borderId="15" xfId="0" applyFont="1" applyBorder="1" applyAlignment="1">
      <alignment horizontal="center"/>
    </xf>
    <xf numFmtId="0" fontId="0" fillId="2" borderId="2" xfId="0" applyBorder="1" applyAlignment="1">
      <alignment horizontal="center"/>
    </xf>
    <xf numFmtId="0" fontId="10" fillId="2" borderId="8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2" fillId="2" borderId="13" xfId="0" applyFont="1" applyBorder="1" applyAlignment="1">
      <alignment horizontal="center"/>
    </xf>
    <xf numFmtId="0" fontId="0" fillId="2" borderId="0" xfId="0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2" borderId="2" xfId="0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2" fillId="2" borderId="0" xfId="0" applyFont="1" applyBorder="1" applyAlignment="1">
      <alignment horizontal="left" vertical="center" wrapText="1" indent="1"/>
    </xf>
    <xf numFmtId="0" fontId="2" fillId="2" borderId="0" xfId="0" applyFont="1" applyBorder="1" applyAlignment="1">
      <alignment horizontal="left" vertical="center" wrapText="1"/>
    </xf>
    <xf numFmtId="0" fontId="2" fillId="2" borderId="46" xfId="0" applyFont="1" applyBorder="1" applyAlignment="1">
      <alignment horizontal="center" vertical="center" wrapText="1"/>
    </xf>
    <xf numFmtId="0" fontId="2" fillId="2" borderId="0" xfId="0" applyFont="1" applyBorder="1" applyAlignment="1">
      <alignment horizontal="center" vertical="center" wrapText="1"/>
    </xf>
    <xf numFmtId="0" fontId="2" fillId="2" borderId="44" xfId="0" applyFont="1" applyBorder="1" applyAlignment="1">
      <alignment horizontal="center" vertical="center" wrapText="1"/>
    </xf>
    <xf numFmtId="0" fontId="2" fillId="2" borderId="0" xfId="0" applyFont="1" applyBorder="1" applyAlignment="1">
      <alignment horizontal="left" vertical="center" indent="1"/>
    </xf>
    <xf numFmtId="0" fontId="2" fillId="2" borderId="44" xfId="0" applyFont="1" applyBorder="1" applyAlignment="1">
      <alignment horizontal="left" vertical="center" indent="1"/>
    </xf>
    <xf numFmtId="0" fontId="2" fillId="2" borderId="46" xfId="0" applyFont="1" applyBorder="1" applyAlignment="1">
      <alignment horizontal="left" vertical="center" wrapText="1" indent="1"/>
    </xf>
    <xf numFmtId="0" fontId="2" fillId="2" borderId="44" xfId="0" applyFont="1" applyBorder="1" applyAlignment="1">
      <alignment horizontal="left" vertical="center" wrapText="1" indent="1"/>
    </xf>
    <xf numFmtId="0" fontId="0" fillId="3" borderId="59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2" borderId="4" xfId="0" applyBorder="1" applyAlignment="1">
      <alignment horizontal="left" vertical="center" wrapText="1" indent="1"/>
    </xf>
    <xf numFmtId="0" fontId="0" fillId="2" borderId="27" xfId="0" applyBorder="1" applyAlignment="1">
      <alignment horizontal="left" vertical="center" wrapText="1" indent="1"/>
    </xf>
    <xf numFmtId="0" fontId="0" fillId="2" borderId="28" xfId="0" applyBorder="1" applyAlignment="1">
      <alignment horizontal="left" vertical="center" wrapText="1" indent="1"/>
    </xf>
    <xf numFmtId="0" fontId="0" fillId="2" borderId="5" xfId="0" applyBorder="1" applyAlignment="1">
      <alignment horizontal="left" vertical="center" wrapText="1" indent="1"/>
    </xf>
    <xf numFmtId="0" fontId="7" fillId="2" borderId="0" xfId="0" applyFont="1" applyAlignment="1">
      <alignment horizontal="center" wrapText="1"/>
    </xf>
    <xf numFmtId="0" fontId="2" fillId="2" borderId="8" xfId="0" applyFont="1" applyBorder="1" applyAlignment="1">
      <alignment horizontal="left"/>
    </xf>
    <xf numFmtId="0" fontId="10" fillId="2" borderId="0" xfId="0" applyFont="1" applyAlignment="1">
      <alignment horizontal="left"/>
    </xf>
    <xf numFmtId="0" fontId="0" fillId="2" borderId="8" xfId="0" applyBorder="1" applyAlignment="1">
      <alignment horizontal="left"/>
    </xf>
    <xf numFmtId="0" fontId="2" fillId="2" borderId="0" xfId="0" applyFont="1" applyAlignment="1">
      <alignment horizontal="left"/>
    </xf>
    <xf numFmtId="0" fontId="0" fillId="3" borderId="75" xfId="0" applyFill="1" applyBorder="1" applyAlignment="1">
      <alignment horizontal="center" vertical="center"/>
    </xf>
    <xf numFmtId="0" fontId="0" fillId="2" borderId="0" xfId="0" applyBorder="1" applyAlignment="1">
      <alignment horizontal="left" indent="1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0" fillId="2" borderId="4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2" borderId="3" xfId="0" applyBorder="1" applyAlignment="1">
      <alignment horizontal="left" vertical="center"/>
    </xf>
    <xf numFmtId="0" fontId="0" fillId="2" borderId="5" xfId="0" applyBorder="1" applyAlignment="1">
      <alignment horizontal="left" vertical="center"/>
    </xf>
    <xf numFmtId="0" fontId="19" fillId="2" borderId="7" xfId="0" applyFont="1" applyBorder="1" applyAlignment="1">
      <alignment horizontal="left" vertical="center"/>
    </xf>
    <xf numFmtId="0" fontId="7" fillId="2" borderId="0" xfId="0" applyFont="1" applyBorder="1" applyAlignment="1">
      <alignment horizontal="center" wrapText="1"/>
    </xf>
    <xf numFmtId="0" fontId="19" fillId="2" borderId="6" xfId="0" applyFont="1" applyBorder="1" applyAlignment="1">
      <alignment horizontal="left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2" fillId="3" borderId="12" xfId="17" applyFont="1" applyFill="1" applyBorder="1" applyAlignment="1">
      <alignment horizontal="center" vertical="center"/>
    </xf>
    <xf numFmtId="0" fontId="2" fillId="3" borderId="15" xfId="17" applyFont="1" applyFill="1" applyBorder="1" applyAlignment="1">
      <alignment horizontal="center" vertical="center"/>
    </xf>
    <xf numFmtId="0" fontId="34" fillId="0" borderId="8" xfId="33" applyFont="1" applyBorder="1" applyAlignment="1">
      <alignment horizontal="left" vertical="center" wrapText="1"/>
    </xf>
    <xf numFmtId="0" fontId="29" fillId="0" borderId="0" xfId="33" applyFont="1" applyAlignment="1">
      <alignment horizontal="left" vertical="center" wrapText="1" indent="3"/>
    </xf>
    <xf numFmtId="0" fontId="34" fillId="0" borderId="0" xfId="33" applyFont="1" applyAlignment="1">
      <alignment horizontal="left" vertical="center" wrapText="1"/>
    </xf>
    <xf numFmtId="0" fontId="0" fillId="2" borderId="53" xfId="0" applyBorder="1" applyAlignment="1">
      <alignment horizontal="left" vertical="center"/>
    </xf>
    <xf numFmtId="0" fontId="19" fillId="2" borderId="54" xfId="0" applyFont="1" applyBorder="1" applyAlignment="1">
      <alignment horizontal="left" vertical="center"/>
    </xf>
    <xf numFmtId="169" fontId="2" fillId="2" borderId="54" xfId="0" applyNumberFormat="1" applyFont="1" applyFill="1" applyBorder="1" applyAlignment="1" applyProtection="1">
      <alignment horizontal="right"/>
    </xf>
    <xf numFmtId="173" fontId="2" fillId="5" borderId="54" xfId="0" applyNumberFormat="1" applyFont="1" applyFill="1" applyBorder="1" applyAlignment="1" applyProtection="1">
      <alignment horizontal="right"/>
    </xf>
    <xf numFmtId="173" fontId="2" fillId="2" borderId="54" xfId="0" applyNumberFormat="1" applyFont="1" applyFill="1" applyBorder="1" applyAlignment="1" applyProtection="1">
      <alignment horizontal="right"/>
    </xf>
    <xf numFmtId="173" fontId="2" fillId="2" borderId="52" xfId="0" applyNumberFormat="1" applyFont="1" applyFill="1" applyBorder="1" applyAlignment="1" applyProtection="1">
      <alignment horizontal="right"/>
    </xf>
  </cellXfs>
  <cellStyles count="34">
    <cellStyle name="Euro" xfId="1"/>
    <cellStyle name="Millares" xfId="2" builtinId="3"/>
    <cellStyle name="Millares 2" xfId="3"/>
    <cellStyle name="Millares 2 2" xfId="21"/>
    <cellStyle name="Millares 2 3" xfId="20"/>
    <cellStyle name="Millares_AE 2010 capitulo 12 7 INES_v2" xfId="4"/>
    <cellStyle name="Normal" xfId="0" builtinId="0"/>
    <cellStyle name="Normal 2" xfId="17"/>
    <cellStyle name="Normal 2 2" xfId="24"/>
    <cellStyle name="Normal 2 3" xfId="28"/>
    <cellStyle name="Normal 2 4" xfId="5"/>
    <cellStyle name="Normal 3" xfId="18"/>
    <cellStyle name="Normal 4" xfId="19"/>
    <cellStyle name="Normal 5" xfId="25"/>
    <cellStyle name="Normal 6" xfId="6"/>
    <cellStyle name="Normal 6 2" xfId="22"/>
    <cellStyle name="Normal 6 3" xfId="26"/>
    <cellStyle name="Normal 7" xfId="33"/>
    <cellStyle name="Normal_AE_2009_12_4" xfId="30"/>
    <cellStyle name="Normal_AEA08-C25 2 2" xfId="32"/>
    <cellStyle name="Normal_AEA2001-C28" xfId="31"/>
    <cellStyle name="Normal_CARNE2" xfId="7"/>
    <cellStyle name="Normal_CARNE5" xfId="8"/>
    <cellStyle name="Normal_DEMOG1" xfId="9"/>
    <cellStyle name="Normal_EXAGRI12" xfId="10"/>
    <cellStyle name="Normal_EXAGRI3" xfId="11"/>
    <cellStyle name="Normal_Libro1" xfId="12"/>
    <cellStyle name="Normal_Libro2" xfId="13"/>
    <cellStyle name="Normal_Libro3" xfId="14"/>
    <cellStyle name="Normal_maderayleña98" xfId="29"/>
    <cellStyle name="Normal_MEDPRO9" xfId="15"/>
    <cellStyle name="pepe" xfId="16"/>
    <cellStyle name="pepe 2" xfId="23"/>
    <cellStyle name="pepe 3" xfId="27"/>
  </cellStyles>
  <dxfs count="6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008000"/>
      <color rgb="FFFFFF99"/>
      <color rgb="FFFE7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externalLink" Target="externalLinks/externalLink7.xml"/><Relationship Id="rId133" Type="http://schemas.openxmlformats.org/officeDocument/2006/relationships/externalLink" Target="externalLinks/externalLink28.xml"/><Relationship Id="rId138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externalLink" Target="externalLinks/externalLink18.xml"/><Relationship Id="rId128" Type="http://schemas.openxmlformats.org/officeDocument/2006/relationships/externalLink" Target="externalLinks/externalLink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8.xml"/><Relationship Id="rId118" Type="http://schemas.openxmlformats.org/officeDocument/2006/relationships/externalLink" Target="externalLinks/externalLink13.xml"/><Relationship Id="rId134" Type="http://schemas.openxmlformats.org/officeDocument/2006/relationships/externalLink" Target="externalLinks/externalLink29.xml"/><Relationship Id="rId13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externalLink" Target="externalLinks/externalLink3.xml"/><Relationship Id="rId116" Type="http://schemas.openxmlformats.org/officeDocument/2006/relationships/externalLink" Target="externalLinks/externalLink11.xml"/><Relationship Id="rId124" Type="http://schemas.openxmlformats.org/officeDocument/2006/relationships/externalLink" Target="externalLinks/externalLink19.xml"/><Relationship Id="rId129" Type="http://schemas.openxmlformats.org/officeDocument/2006/relationships/externalLink" Target="externalLinks/externalLink24.xml"/><Relationship Id="rId13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externalLink" Target="externalLinks/externalLink6.xml"/><Relationship Id="rId132" Type="http://schemas.openxmlformats.org/officeDocument/2006/relationships/externalLink" Target="externalLinks/externalLink27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1.xml"/><Relationship Id="rId114" Type="http://schemas.openxmlformats.org/officeDocument/2006/relationships/externalLink" Target="externalLinks/externalLink9.xml"/><Relationship Id="rId119" Type="http://schemas.openxmlformats.org/officeDocument/2006/relationships/externalLink" Target="externalLinks/externalLink14.xml"/><Relationship Id="rId127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externalLink" Target="externalLinks/externalLink17.xml"/><Relationship Id="rId130" Type="http://schemas.openxmlformats.org/officeDocument/2006/relationships/externalLink" Target="externalLinks/externalLink25.xml"/><Relationship Id="rId135" Type="http://schemas.openxmlformats.org/officeDocument/2006/relationships/externalLink" Target="externalLinks/externalLink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4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externalLink" Target="externalLinks/externalLink15.xml"/><Relationship Id="rId125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externalLink" Target="externalLinks/externalLink5.xml"/><Relationship Id="rId115" Type="http://schemas.openxmlformats.org/officeDocument/2006/relationships/externalLink" Target="externalLinks/externalLink10.xml"/><Relationship Id="rId131" Type="http://schemas.openxmlformats.org/officeDocument/2006/relationships/externalLink" Target="externalLinks/externalLink26.xml"/><Relationship Id="rId136" Type="http://schemas.openxmlformats.org/officeDocument/2006/relationships/externalLink" Target="externalLinks/externalLink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externalLink" Target="externalLinks/externalLink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 la superficie forestal. 
Año 2017 (hectáreas) </a:t>
            </a:r>
          </a:p>
        </c:rich>
      </c:tx>
      <c:layout>
        <c:manualLayout>
          <c:xMode val="edge"/>
          <c:yMode val="edge"/>
          <c:x val="0.32836938567284424"/>
          <c:y val="3.050189630941609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6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222244548776626"/>
          <c:y val="0.12883044876114241"/>
          <c:w val="0.75393582300160977"/>
          <c:h val="0.86182469245134863"/>
        </c:manualLayout>
      </c:layout>
      <c:bar3DChart>
        <c:barDir val="bar"/>
        <c:grouping val="stacked"/>
        <c:varyColors val="0"/>
        <c:ser>
          <c:idx val="1"/>
          <c:order val="0"/>
          <c:tx>
            <c:v>Desarbolado</c:v>
          </c:tx>
          <c:spPr>
            <a:solidFill>
              <a:srgbClr val="00FF00"/>
            </a:solidFill>
            <a:ln w="25400">
              <a:solidFill>
                <a:srgbClr val="808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9.575923392612885E-3"/>
                  <c:y val="2.4449877750611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047879616963376E-2"/>
                  <c:y val="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158686730506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8.2079343365254395E-3"/>
                  <c:y val="-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0943912448700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23119015047879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2.18878248974008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'6.1.1'!$A$8:$A$24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La Mancha</c:v>
                </c:pt>
                <c:pt idx="5">
                  <c:v>Castilla y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'6.1.1'!$G$8:$G$24</c:f>
              <c:numCache>
                <c:formatCode>#,##0</c:formatCode>
                <c:ptCount val="17"/>
                <c:pt idx="0">
                  <c:v>1544399.441213768</c:v>
                </c:pt>
                <c:pt idx="1">
                  <c:v>1071866.4437511761</c:v>
                </c:pt>
                <c:pt idx="2">
                  <c:v>434275.86593140609</c:v>
                </c:pt>
                <c:pt idx="3">
                  <c:v>153282.49498449184</c:v>
                </c:pt>
                <c:pt idx="4">
                  <c:v>889459.19445310568</c:v>
                </c:pt>
                <c:pt idx="5">
                  <c:v>1870372.8221729412</c:v>
                </c:pt>
                <c:pt idx="6">
                  <c:v>418823.203126785</c:v>
                </c:pt>
                <c:pt idx="7">
                  <c:v>171462.67189771979</c:v>
                </c:pt>
                <c:pt idx="8">
                  <c:v>159356.47899726752</c:v>
                </c:pt>
                <c:pt idx="9">
                  <c:v>519215.63233377802</c:v>
                </c:pt>
                <c:pt idx="10">
                  <c:v>888317.51360073639</c:v>
                </c:pt>
                <c:pt idx="11">
                  <c:v>586456.28060283442</c:v>
                </c:pt>
                <c:pt idx="12">
                  <c:v>35315.826410473608</c:v>
                </c:pt>
                <c:pt idx="13">
                  <c:v>134126.2486107735</c:v>
                </c:pt>
                <c:pt idx="14">
                  <c:v>95040.214599142084</c:v>
                </c:pt>
                <c:pt idx="15">
                  <c:v>316762.42896686657</c:v>
                </c:pt>
                <c:pt idx="16">
                  <c:v>203119.38122852519</c:v>
                </c:pt>
              </c:numCache>
            </c:numRef>
          </c:val>
        </c:ser>
        <c:ser>
          <c:idx val="2"/>
          <c:order val="1"/>
          <c:tx>
            <c:strRef>
              <c:f>'6.1.1'!$D$6:$D$7</c:f>
              <c:strCache>
                <c:ptCount val="2"/>
                <c:pt idx="0">
                  <c:v>ARBOLADO</c:v>
                </c:pt>
              </c:strCache>
            </c:strRef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2.15228528902747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983584131327094E-2"/>
                  <c:y val="4.8899755501222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60875512995896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1135430916552694E-2"/>
                  <c:y val="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5.7455540355677147E-2"/>
                  <c:y val="1.92518722445762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1559507523939808E-2"/>
                  <c:y val="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3871409028727783E-2"/>
                  <c:y val="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6.8399452804377824E-3"/>
                  <c:y val="1.92518722445762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6.429548563611491E-2"/>
                  <c:y val="-2.4449877750611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'6.1.1'!$A$8:$A$24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La Mancha</c:v>
                </c:pt>
                <c:pt idx="5">
                  <c:v>Castilla y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'6.1.1'!$D$8:$D$24</c:f>
              <c:numCache>
                <c:formatCode>#,##0</c:formatCode>
                <c:ptCount val="17"/>
                <c:pt idx="0">
                  <c:v>2922670.6878509857</c:v>
                </c:pt>
                <c:pt idx="1">
                  <c:v>1543465.1778795898</c:v>
                </c:pt>
                <c:pt idx="2">
                  <c:v>132141.95250217122</c:v>
                </c:pt>
                <c:pt idx="3">
                  <c:v>211034.49293050406</c:v>
                </c:pt>
                <c:pt idx="4">
                  <c:v>2708077.3136798409</c:v>
                </c:pt>
                <c:pt idx="5">
                  <c:v>2944983.9234087905</c:v>
                </c:pt>
                <c:pt idx="6">
                  <c:v>1589505.3250887906</c:v>
                </c:pt>
                <c:pt idx="7">
                  <c:v>266799.66080667591</c:v>
                </c:pt>
                <c:pt idx="8">
                  <c:v>435009.7775891925</c:v>
                </c:pt>
                <c:pt idx="9">
                  <c:v>747820.47800165799</c:v>
                </c:pt>
                <c:pt idx="10">
                  <c:v>1984133.6948286132</c:v>
                </c:pt>
                <c:pt idx="11">
                  <c:v>1454297.7614515589</c:v>
                </c:pt>
                <c:pt idx="12">
                  <c:v>186872.53934678907</c:v>
                </c:pt>
                <c:pt idx="13">
                  <c:v>176826.02206361422</c:v>
                </c:pt>
                <c:pt idx="14">
                  <c:v>396745.85522869852</c:v>
                </c:pt>
                <c:pt idx="15">
                  <c:v>453716.34139620181</c:v>
                </c:pt>
                <c:pt idx="16">
                  <c:v>308244.33326442313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4158016"/>
        <c:axId val="474159192"/>
        <c:axId val="0"/>
      </c:bar3DChart>
      <c:catAx>
        <c:axId val="474158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159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1591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47415801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39579354323458"/>
          <c:y val="0.91215036520732096"/>
          <c:w val="0.20576152359978178"/>
          <c:h val="4.4859854026589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la superficie repoblada. Año 2016 (hectáreas) </a:t>
            </a:r>
          </a:p>
        </c:rich>
      </c:tx>
      <c:layout>
        <c:manualLayout>
          <c:xMode val="edge"/>
          <c:yMode val="edge"/>
          <c:x val="0.16216449878572745"/>
          <c:y val="5.369096992646911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5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7036199095022861"/>
          <c:y val="6.0311341340266833E-2"/>
          <c:w val="0.62669683257920061"/>
          <c:h val="0.83268561592368984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594770039577898E-2"/>
                  <c:y val="3.4741840476047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98046033620324E-2"/>
                  <c:y val="2.658532187293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E3-4684-B948-C1F8FD2D2F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920203644476723E-2"/>
                  <c:y val="3.1896776261746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800408238344763E-2"/>
                  <c:y val="8.2108152511470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892416142028967E-2"/>
                  <c:y val="4.2519685039370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E3-4684-B948-C1F8FD2D2F8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432542767120202E-2"/>
                  <c:y val="8.3771112580393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295142082371917E-2"/>
                  <c:y val="7.653623449740634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363676718625687E-2"/>
                  <c:y val="-1.48656144431506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19349785496858E-2"/>
                  <c:y val="3.0842900362645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2290585003174533E-2"/>
                  <c:y val="4.0658371901985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8E3-4684-B948-C1F8FD2D2F8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2852387422936167E-2"/>
                  <c:y val="7.5921139628538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1184484569421288E-2"/>
                  <c:y val="2.5475346116086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0340712874342116E-2"/>
                  <c:y val="3.7138105828374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8E3-4684-B948-C1F8FD2D2F8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8.2880691157011556E-3"/>
                  <c:y val="1.038328224239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128250924173278E-2"/>
                  <c:y val="9.5680310953498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1.3553394371295258E-2"/>
                  <c:y val="1.7178577868606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8E3-4684-B948-C1F8FD2D2F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3.2370706405511852E-2"/>
                  <c:y val="1.0184414033906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8E3-4684-B948-C1F8FD2D2F83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'[29]12.2.1'!$A$6:$A$22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La Mancha</c:v>
                </c:pt>
                <c:pt idx="5">
                  <c:v>Castilla y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'[29]12.2.1'!$G$6:$G$22</c:f>
              <c:numCache>
                <c:formatCode>General</c:formatCode>
                <c:ptCount val="17"/>
                <c:pt idx="0">
                  <c:v>24.95</c:v>
                </c:pt>
                <c:pt idx="2">
                  <c:v>60.2</c:v>
                </c:pt>
                <c:pt idx="3">
                  <c:v>216.67000000000002</c:v>
                </c:pt>
                <c:pt idx="5">
                  <c:v>1621.0100000000002</c:v>
                </c:pt>
                <c:pt idx="6">
                  <c:v>157.32000000000002</c:v>
                </c:pt>
                <c:pt idx="7">
                  <c:v>259.44</c:v>
                </c:pt>
                <c:pt idx="8">
                  <c:v>162.23999999999995</c:v>
                </c:pt>
                <c:pt idx="10">
                  <c:v>117.28999999999999</c:v>
                </c:pt>
                <c:pt idx="11">
                  <c:v>445.2</c:v>
                </c:pt>
                <c:pt idx="13">
                  <c:v>597.87</c:v>
                </c:pt>
                <c:pt idx="14">
                  <c:v>2219.8399999999997</c:v>
                </c:pt>
                <c:pt idx="15">
                  <c:v>839.44999999999993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E3-4684-B948-C1F8FD2D2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5306816"/>
        <c:axId val="475305248"/>
        <c:axId val="0"/>
      </c:bar3DChart>
      <c:catAx>
        <c:axId val="475306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53068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viveros forestales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Viveros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'12.2.4'!#¡REF!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0A-45CE-857B-320D11ACA993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'12.2.4'!#¡REF!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304072"/>
        <c:axId val="475300936"/>
      </c:lineChart>
      <c:catAx>
        <c:axId val="47530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0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300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4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% Superficie ordenada respecto al total forestal. 
Año 2016</a:t>
            </a:r>
          </a:p>
        </c:rich>
      </c:tx>
      <c:layout>
        <c:manualLayout>
          <c:xMode val="edge"/>
          <c:yMode val="edge"/>
          <c:x val="9.4453334462224481E-2"/>
          <c:y val="4.260095760281273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4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366049282640532"/>
          <c:y val="0.15695067264573992"/>
          <c:w val="0.69934729798215123"/>
          <c:h val="0.81614349775784767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352350197344816E-2"/>
                  <c:y val="1.494768310911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F9D-4A4C-B431-DE53379D57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'6.3.1'!$C$7:$C$23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LA MANCHA</c:v>
                </c:pt>
                <c:pt idx="5">
                  <c:v>CASTILLA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'6.3.1'!$E$7:$E$23</c:f>
              <c:numCache>
                <c:formatCode>#,##0.00_);\(#,##0.00\)</c:formatCode>
                <c:ptCount val="17"/>
                <c:pt idx="0">
                  <c:v>28.248420465806344</c:v>
                </c:pt>
                <c:pt idx="1">
                  <c:v>2.4394810781204099</c:v>
                </c:pt>
                <c:pt idx="2">
                  <c:v>0</c:v>
                </c:pt>
                <c:pt idx="3">
                  <c:v>3.7898973638314262</c:v>
                </c:pt>
                <c:pt idx="4">
                  <c:v>18.419936590168437</c:v>
                </c:pt>
                <c:pt idx="5">
                  <c:v>18.626179592504002</c:v>
                </c:pt>
                <c:pt idx="6">
                  <c:v>39.487438872650443</c:v>
                </c:pt>
                <c:pt idx="7">
                  <c:v>16.489714315898446</c:v>
                </c:pt>
                <c:pt idx="8">
                  <c:v>57.84840789748398</c:v>
                </c:pt>
                <c:pt idx="9">
                  <c:v>6.3638194681272298</c:v>
                </c:pt>
                <c:pt idx="10">
                  <c:v>5.0934802429230359</c:v>
                </c:pt>
                <c:pt idx="11">
                  <c:v>10.417423943945739</c:v>
                </c:pt>
                <c:pt idx="12">
                  <c:v>5.0056311289863178</c:v>
                </c:pt>
                <c:pt idx="13">
                  <c:v>27.392940402075212</c:v>
                </c:pt>
                <c:pt idx="14">
                  <c:v>17.45448620483468</c:v>
                </c:pt>
                <c:pt idx="15">
                  <c:v>1.8185510809077841</c:v>
                </c:pt>
                <c:pt idx="16">
                  <c:v>13.227338717485447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D-4A4C-B431-DE53379D57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5301328"/>
        <c:axId val="475301720"/>
        <c:axId val="0"/>
      </c:bar3DChart>
      <c:catAx>
        <c:axId val="475301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1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01720"/>
        <c:scaling>
          <c:orientation val="minMax"/>
        </c:scaling>
        <c:delete val="1"/>
        <c:axPos val="b"/>
        <c:numFmt formatCode="#,##0.00_);\(#,##0.00\)" sourceLinked="1"/>
        <c:majorTickMark val="out"/>
        <c:minorTickMark val="none"/>
        <c:tickLblPos val="none"/>
        <c:crossAx val="4753013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 madera cortada según grupo de especies
(metros cúbicos)</a:t>
            </a:r>
          </a:p>
        </c:rich>
      </c:tx>
      <c:layout>
        <c:manualLayout>
          <c:xMode val="edge"/>
          <c:yMode val="edge"/>
          <c:x val="0.21061747131420841"/>
          <c:y val="2.941179110519508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472554568459952"/>
          <c:y val="0.23345609189748831"/>
          <c:w val="0.8748414487067121"/>
          <c:h val="0.67830943236357577"/>
        </c:manualLayout>
      </c:layout>
      <c:barChart>
        <c:barDir val="col"/>
        <c:grouping val="stacked"/>
        <c:varyColors val="0"/>
        <c:ser>
          <c:idx val="0"/>
          <c:order val="0"/>
          <c:tx>
            <c:v>Coníferas</c:v>
          </c:tx>
          <c:spPr>
            <a:solidFill>
              <a:srgbClr val="00B050"/>
            </a:solidFill>
          </c:spPr>
          <c:invertIfNegative val="0"/>
          <c:cat>
            <c:numRef>
              <c:f>'[29]12.4.1'!$A$7:$A$30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'[29]12.4.1'!$B$7:$B$30</c:f>
              <c:numCache>
                <c:formatCode>General</c:formatCode>
                <c:ptCount val="24"/>
                <c:pt idx="0">
                  <c:v>6372</c:v>
                </c:pt>
                <c:pt idx="1">
                  <c:v>7549</c:v>
                </c:pt>
                <c:pt idx="2">
                  <c:v>7882</c:v>
                </c:pt>
                <c:pt idx="3">
                  <c:v>7507</c:v>
                </c:pt>
                <c:pt idx="4">
                  <c:v>8160</c:v>
                </c:pt>
                <c:pt idx="5">
                  <c:v>7981</c:v>
                </c:pt>
                <c:pt idx="6">
                  <c:v>7816</c:v>
                </c:pt>
                <c:pt idx="7">
                  <c:v>6838</c:v>
                </c:pt>
                <c:pt idx="8">
                  <c:v>6148</c:v>
                </c:pt>
                <c:pt idx="9">
                  <c:v>5525</c:v>
                </c:pt>
                <c:pt idx="10">
                  <c:v>6631</c:v>
                </c:pt>
                <c:pt idx="11">
                  <c:v>6037</c:v>
                </c:pt>
                <c:pt idx="12">
                  <c:v>7804</c:v>
                </c:pt>
                <c:pt idx="13">
                  <c:v>8270</c:v>
                </c:pt>
                <c:pt idx="14">
                  <c:v>7406</c:v>
                </c:pt>
                <c:pt idx="15">
                  <c:v>6501</c:v>
                </c:pt>
                <c:pt idx="16">
                  <c:v>5318</c:v>
                </c:pt>
                <c:pt idx="17">
                  <c:v>6163.9409699999997</c:v>
                </c:pt>
                <c:pt idx="18">
                  <c:v>7115.0303599999997</c:v>
                </c:pt>
                <c:pt idx="19">
                  <c:v>7598.3883539999997</c:v>
                </c:pt>
                <c:pt idx="20">
                  <c:v>8378.4640479999998</c:v>
                </c:pt>
                <c:pt idx="21">
                  <c:v>8779.452346</c:v>
                </c:pt>
                <c:pt idx="22">
                  <c:v>9218.3960700000007</c:v>
                </c:pt>
                <c:pt idx="23">
                  <c:v>8134.5646200000001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53-4213-BC82-9006BF70ED45}"/>
            </c:ext>
          </c:extLst>
        </c:ser>
        <c:ser>
          <c:idx val="1"/>
          <c:order val="1"/>
          <c:tx>
            <c:v>Frondosas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'[29]12.4.1'!$A$7:$A$30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'[29]12.4.1'!$C$7:$C$30</c:f>
              <c:numCache>
                <c:formatCode>General</c:formatCode>
                <c:ptCount val="24"/>
                <c:pt idx="0">
                  <c:v>4197</c:v>
                </c:pt>
                <c:pt idx="1">
                  <c:v>4601</c:v>
                </c:pt>
                <c:pt idx="2">
                  <c:v>5068</c:v>
                </c:pt>
                <c:pt idx="3">
                  <c:v>4662</c:v>
                </c:pt>
                <c:pt idx="4">
                  <c:v>5116</c:v>
                </c:pt>
                <c:pt idx="5">
                  <c:v>5710</c:v>
                </c:pt>
                <c:pt idx="6">
                  <c:v>5447</c:v>
                </c:pt>
                <c:pt idx="7">
                  <c:v>5058</c:v>
                </c:pt>
                <c:pt idx="8">
                  <c:v>5407</c:v>
                </c:pt>
                <c:pt idx="9">
                  <c:v>5382</c:v>
                </c:pt>
                <c:pt idx="10">
                  <c:v>5582</c:v>
                </c:pt>
                <c:pt idx="11">
                  <c:v>5409</c:v>
                </c:pt>
                <c:pt idx="12">
                  <c:v>5578</c:v>
                </c:pt>
                <c:pt idx="13">
                  <c:v>5260</c:v>
                </c:pt>
                <c:pt idx="14">
                  <c:v>5408</c:v>
                </c:pt>
                <c:pt idx="15">
                  <c:v>5788</c:v>
                </c:pt>
                <c:pt idx="16">
                  <c:v>5038</c:v>
                </c:pt>
                <c:pt idx="17">
                  <c:v>5787.6723299999994</c:v>
                </c:pt>
                <c:pt idx="18">
                  <c:v>6977.6607899999999</c:v>
                </c:pt>
                <c:pt idx="19">
                  <c:v>6520.8608299999996</c:v>
                </c:pt>
                <c:pt idx="20">
                  <c:v>6681.3104510000003</c:v>
                </c:pt>
                <c:pt idx="21">
                  <c:v>6982.43786</c:v>
                </c:pt>
                <c:pt idx="22">
                  <c:v>7411.4160599999996</c:v>
                </c:pt>
                <c:pt idx="23">
                  <c:v>8713.2524300000005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53-4213-BC82-9006BF70ED45}"/>
            </c:ext>
          </c:extLst>
        </c:ser>
        <c:ser>
          <c:idx val="2"/>
          <c:order val="2"/>
          <c:tx>
            <c:v>Sin clasificar</c:v>
          </c:tx>
          <c:invertIfNegative val="0"/>
          <c:cat>
            <c:numRef>
              <c:f>'[29]12.4.1'!$A$7:$A$30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'[29]12.4.1'!$D$7:$D$30</c:f>
              <c:numCache>
                <c:formatCode>General</c:formatCode>
                <c:ptCount val="24"/>
                <c:pt idx="0">
                  <c:v>3027</c:v>
                </c:pt>
                <c:pt idx="1">
                  <c:v>3244</c:v>
                </c:pt>
                <c:pt idx="2">
                  <c:v>2623</c:v>
                </c:pt>
                <c:pt idx="3">
                  <c:v>2571</c:v>
                </c:pt>
                <c:pt idx="4">
                  <c:v>2378</c:v>
                </c:pt>
                <c:pt idx="5">
                  <c:v>2183</c:v>
                </c:pt>
                <c:pt idx="6">
                  <c:v>2099</c:v>
                </c:pt>
                <c:pt idx="7">
                  <c:v>2193</c:v>
                </c:pt>
                <c:pt idx="8">
                  <c:v>2546</c:v>
                </c:pt>
                <c:pt idx="9">
                  <c:v>3806</c:v>
                </c:pt>
                <c:pt idx="10">
                  <c:v>3396</c:v>
                </c:pt>
                <c:pt idx="11">
                  <c:v>3353</c:v>
                </c:pt>
                <c:pt idx="12">
                  <c:v>2466</c:v>
                </c:pt>
                <c:pt idx="13">
                  <c:v>3523</c:v>
                </c:pt>
                <c:pt idx="14">
                  <c:v>1281</c:v>
                </c:pt>
                <c:pt idx="15">
                  <c:v>4761</c:v>
                </c:pt>
                <c:pt idx="16">
                  <c:v>3754.2882766255643</c:v>
                </c:pt>
                <c:pt idx="17">
                  <c:v>1287.8821761596864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3-4213-BC82-9006BF70E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06424"/>
        <c:axId val="475303288"/>
      </c:barChart>
      <c:catAx>
        <c:axId val="47530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303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64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451364730847942"/>
          <c:y val="0.14154431063764089"/>
          <c:w val="0.34610515707958805"/>
          <c:h val="4.59559236018673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cortas de madera y leña según tipo de propiedad. Año 2016</a:t>
            </a:r>
          </a:p>
        </c:rich>
      </c:tx>
      <c:layout>
        <c:manualLayout>
          <c:xMode val="edge"/>
          <c:yMode val="edge"/>
          <c:x val="0.13674546969054024"/>
          <c:y val="2.83197548283343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50628725095276E-2"/>
          <c:y val="0.31521772590196984"/>
          <c:w val="0.43101506323440969"/>
          <c:h val="0.32608730265721075"/>
        </c:manualLayout>
      </c:layout>
      <c:pie3D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E91-4282-9CDD-2C958FD8EE1B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8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('[30]12.4.2'!$B$6:$G$6,'[30]12.4.2'!$B$14:$E$14)</c:f>
              <c:strCache>
                <c:ptCount val="10"/>
                <c:pt idx="0">
                  <c:v>Del Estado o de las CC.AA. y catalogados de utilidad pública</c:v>
                </c:pt>
                <c:pt idx="1">
                  <c:v>Del Estado o de las CC.AA. y no catalogados de utilidad pública</c:v>
                </c:pt>
                <c:pt idx="2">
                  <c:v>De entidades locales y catalogados de utilidad pública</c:v>
                </c:pt>
                <c:pt idx="3">
                  <c:v>De las entidades locales. Consorciados o conveniados</c:v>
                </c:pt>
                <c:pt idx="4">
                  <c:v>De entidades locales. De libre disposición</c:v>
                </c:pt>
                <c:pt idx="5">
                  <c:v>Pública sin especificar</c:v>
                </c:pt>
                <c:pt idx="6">
                  <c:v>Privada. Consorciados o conveniados</c:v>
                </c:pt>
                <c:pt idx="7">
                  <c:v>Privada. No consorciados</c:v>
                </c:pt>
                <c:pt idx="8">
                  <c:v>Montes vecinales en mano común</c:v>
                </c:pt>
                <c:pt idx="9">
                  <c:v>Privada sin especificar</c:v>
                </c:pt>
              </c:strCache>
            </c:strRef>
          </c:cat>
          <c:val>
            <c:numRef>
              <c:f>('[29]12.4.2'!$B$10:$G$10,'[29]12.4.2'!$B$18:$E$18)</c:f>
              <c:numCache>
                <c:formatCode>General</c:formatCode>
                <c:ptCount val="10"/>
                <c:pt idx="0">
                  <c:v>205227.52000000008</c:v>
                </c:pt>
                <c:pt idx="1">
                  <c:v>7797.57</c:v>
                </c:pt>
                <c:pt idx="2">
                  <c:v>2081900.1600000001</c:v>
                </c:pt>
                <c:pt idx="3">
                  <c:v>130079.34999999999</c:v>
                </c:pt>
                <c:pt idx="4">
                  <c:v>173513.41</c:v>
                </c:pt>
                <c:pt idx="5">
                  <c:v>45097.060000000005</c:v>
                </c:pt>
                <c:pt idx="6">
                  <c:v>50392.08</c:v>
                </c:pt>
                <c:pt idx="7">
                  <c:v>10647016.67</c:v>
                </c:pt>
                <c:pt idx="8">
                  <c:v>1295792.75</c:v>
                </c:pt>
                <c:pt idx="9">
                  <c:v>2211000.48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91-4282-9CDD-2C958FD8EE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65007233572963"/>
          <c:y val="0.16304370649321009"/>
          <c:w val="0.33807829181494686"/>
          <c:h val="0.79259157822663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extracción de leña 
(miles de toneladas)</a:t>
            </a:r>
          </a:p>
        </c:rich>
      </c:tx>
      <c:layout>
        <c:manualLayout>
          <c:xMode val="edge"/>
          <c:yMode val="edge"/>
          <c:x val="0.24649813383852046"/>
          <c:y val="3.133137769543529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114777426957669"/>
          <c:y val="0.25735355716135577"/>
          <c:w val="0.84153155156312565"/>
          <c:h val="0.5465699356855461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'[29]12.4.6'!$A$7:$A$30</c:f>
              <c:strCach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2005(1)</c:v>
                </c:pt>
                <c:pt idx="13">
                  <c:v>2006</c:v>
                </c:pt>
                <c:pt idx="14">
                  <c:v>2007(2)</c:v>
                </c:pt>
                <c:pt idx="15">
                  <c:v>2008</c:v>
                </c:pt>
                <c:pt idx="16">
                  <c:v>2009</c:v>
                </c:pt>
                <c:pt idx="17">
                  <c:v>2010 (3)</c:v>
                </c:pt>
                <c:pt idx="18">
                  <c:v>2011 (3)</c:v>
                </c:pt>
                <c:pt idx="19">
                  <c:v>2012 (3)</c:v>
                </c:pt>
                <c:pt idx="20">
                  <c:v>2013 (3)</c:v>
                </c:pt>
                <c:pt idx="21">
                  <c:v>2014 (3)</c:v>
                </c:pt>
                <c:pt idx="22">
                  <c:v>2015 (3)</c:v>
                </c:pt>
                <c:pt idx="23">
                  <c:v>2016</c:v>
                </c:pt>
              </c:strCache>
            </c:strRef>
          </c:cat>
          <c:val>
            <c:numRef>
              <c:f>'[29]12.4.6'!$B$7:$B$30</c:f>
              <c:numCache>
                <c:formatCode>General</c:formatCode>
                <c:ptCount val="24"/>
                <c:pt idx="0">
                  <c:v>1748</c:v>
                </c:pt>
                <c:pt idx="1">
                  <c:v>1609</c:v>
                </c:pt>
                <c:pt idx="2">
                  <c:v>2325</c:v>
                </c:pt>
                <c:pt idx="3">
                  <c:v>2377</c:v>
                </c:pt>
                <c:pt idx="4">
                  <c:v>1516</c:v>
                </c:pt>
                <c:pt idx="5">
                  <c:v>1390</c:v>
                </c:pt>
                <c:pt idx="6">
                  <c:v>1362</c:v>
                </c:pt>
                <c:pt idx="7">
                  <c:v>1493</c:v>
                </c:pt>
                <c:pt idx="8">
                  <c:v>955</c:v>
                </c:pt>
                <c:pt idx="9">
                  <c:v>1024</c:v>
                </c:pt>
                <c:pt idx="10">
                  <c:v>1151</c:v>
                </c:pt>
                <c:pt idx="11">
                  <c:v>1106</c:v>
                </c:pt>
                <c:pt idx="12">
                  <c:v>848</c:v>
                </c:pt>
                <c:pt idx="13">
                  <c:v>1189</c:v>
                </c:pt>
                <c:pt idx="14">
                  <c:v>1451</c:v>
                </c:pt>
                <c:pt idx="15">
                  <c:v>988</c:v>
                </c:pt>
                <c:pt idx="16">
                  <c:v>1175.248695</c:v>
                </c:pt>
                <c:pt idx="17">
                  <c:v>2444.9131200000002</c:v>
                </c:pt>
                <c:pt idx="18">
                  <c:v>1971.5994628000001</c:v>
                </c:pt>
                <c:pt idx="19">
                  <c:v>1541.7743210000001</c:v>
                </c:pt>
                <c:pt idx="20">
                  <c:v>1716.3372703</c:v>
                </c:pt>
                <c:pt idx="21">
                  <c:v>1854.0447900000001</c:v>
                </c:pt>
                <c:pt idx="22">
                  <c:v>1839.9802500000001</c:v>
                </c:pt>
                <c:pt idx="23">
                  <c:v>1200.86654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1D-46A6-99AC-B1353A514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302112"/>
        <c:axId val="475307992"/>
      </c:lineChart>
      <c:catAx>
        <c:axId val="4753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7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75307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2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 extracción de leña según tipo de propiedad. Año 2016</a:t>
            </a:r>
          </a:p>
        </c:rich>
      </c:tx>
      <c:layout>
        <c:manualLayout>
          <c:xMode val="edge"/>
          <c:yMode val="edge"/>
          <c:x val="0.26719596414084601"/>
          <c:y val="3.208575563568572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24672015849915"/>
          <c:y val="0.3200934579439253"/>
          <c:w val="0.43473814211149375"/>
          <c:h val="0.39252336448598396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2"/>
          <c:dPt>
            <c:idx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55-4AFB-883B-A99333B2D34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55-4AFB-883B-A99333B2D34B}"/>
              </c:ext>
            </c:extLst>
          </c:dPt>
          <c:dPt>
            <c:idx val="2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55-4AFB-883B-A99333B2D34B}"/>
              </c:ext>
            </c:extLst>
          </c:dPt>
          <c:dPt>
            <c:idx val="3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55-4AFB-883B-A99333B2D34B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55-4AFB-883B-A99333B2D34B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155-4AFB-883B-A99333B2D34B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155-4AFB-883B-A99333B2D34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155-4AFB-883B-A99333B2D34B}"/>
              </c:ext>
            </c:extLst>
          </c:dPt>
          <c:dPt>
            <c:idx val="8"/>
            <c:bubble3D val="0"/>
            <c:spPr>
              <a:solidFill>
                <a:srgbClr val="CCFF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155-4AFB-883B-A99333B2D34B}"/>
              </c:ext>
            </c:extLst>
          </c:dPt>
          <c:dPt>
            <c:idx val="9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155-4AFB-883B-A99333B2D34B}"/>
              </c:ext>
            </c:extLst>
          </c:dPt>
          <c:dLbls>
            <c:dLbl>
              <c:idx val="0"/>
              <c:layout>
                <c:manualLayout>
                  <c:x val="-9.9579370760473542E-3"/>
                  <c:y val="4.76216057105011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641306200361321E-2"/>
                  <c:y val="7.28174749184391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854133577100801E-2"/>
                  <c:y val="0.154182567271538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302227546450051E-2"/>
                  <c:y val="0.107825161566438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035228917776492E-2"/>
                  <c:y val="7.16775014623587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810830464373865E-5"/>
                  <c:y val="2.39046287438367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639215552601377E-2"/>
                  <c:y val="-7.353006107881489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766164857984439E-2"/>
                  <c:y val="3.93760776473458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4621674965739482E-3"/>
                  <c:y val="7.631362944594482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155-4AFB-883B-A99333B2D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383718866014023E-3"/>
                  <c:y val="4.20088528506829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C155-4AFB-883B-A99333B2D34B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'[29]12.4.7'!$B$6:$J$6</c:f>
              <c:strCache>
                <c:ptCount val="9"/>
                <c:pt idx="0">
                  <c:v>Del Estado o de las CC.AA. y catalogados de utilidad pública</c:v>
                </c:pt>
                <c:pt idx="1">
                  <c:v>De las CC.AA. o del Estado y no catalogados de utilidad pública</c:v>
                </c:pt>
                <c:pt idx="2">
                  <c:v>De entidades locales y catalogados de utilidad pública</c:v>
                </c:pt>
                <c:pt idx="3">
                  <c:v>De las entidades locales. Consorciados o conveniados</c:v>
                </c:pt>
                <c:pt idx="4">
                  <c:v>De entidades locales. De libre disposición</c:v>
                </c:pt>
                <c:pt idx="5">
                  <c:v>Pública: Sin especificar</c:v>
                </c:pt>
                <c:pt idx="6">
                  <c:v>Privada. Consorciados o conveniados</c:v>
                </c:pt>
                <c:pt idx="7">
                  <c:v>Privada. No consorciados</c:v>
                </c:pt>
                <c:pt idx="8">
                  <c:v>Privada: Sin especificar</c:v>
                </c:pt>
              </c:strCache>
            </c:strRef>
          </c:cat>
          <c:val>
            <c:numRef>
              <c:f>'[29]12.4.7'!$B$10:$J$10</c:f>
              <c:numCache>
                <c:formatCode>General</c:formatCode>
                <c:ptCount val="9"/>
                <c:pt idx="0">
                  <c:v>43874.5</c:v>
                </c:pt>
                <c:pt idx="1">
                  <c:v>7001.66</c:v>
                </c:pt>
                <c:pt idx="2">
                  <c:v>236668.46999999997</c:v>
                </c:pt>
                <c:pt idx="3">
                  <c:v>30061.1</c:v>
                </c:pt>
                <c:pt idx="4">
                  <c:v>33956.58</c:v>
                </c:pt>
                <c:pt idx="5">
                  <c:v>51215.83</c:v>
                </c:pt>
                <c:pt idx="6">
                  <c:v>258.88</c:v>
                </c:pt>
                <c:pt idx="7">
                  <c:v>512599.40999999992</c:v>
                </c:pt>
                <c:pt idx="8">
                  <c:v>285230.11000000004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155-4AFB-883B-A99333B2D3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4727457628945"/>
          <c:y val="0.14395673802806741"/>
          <c:w val="0.29496417679905607"/>
          <c:h val="0.81542056074765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 de las licencias expedidas
de caza y pesca</a:t>
            </a:r>
          </a:p>
        </c:rich>
      </c:tx>
      <c:layout>
        <c:manualLayout>
          <c:xMode val="edge"/>
          <c:yMode val="edge"/>
          <c:x val="0.29347508686920515"/>
          <c:y val="2.755627670747241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480777200420797"/>
          <c:y val="0.24084285865113741"/>
          <c:w val="0.88108977015524859"/>
          <c:h val="0.68508471374035196"/>
        </c:manualLayout>
      </c:layout>
      <c:lineChart>
        <c:grouping val="standard"/>
        <c:varyColors val="0"/>
        <c:ser>
          <c:idx val="0"/>
          <c:order val="0"/>
          <c:tx>
            <c:v>caza</c:v>
          </c:tx>
          <c:spPr>
            <a:ln w="38100"/>
          </c:spPr>
          <c:marker>
            <c:symbol val="none"/>
          </c:marker>
          <c:dPt>
            <c:idx val="22"/>
            <c:bubble3D val="0"/>
            <c:spPr>
              <a:ln w="38100">
                <a:prstDash val="sysDot"/>
              </a:ln>
            </c:spPr>
          </c:dPt>
          <c:cat>
            <c:strRef>
              <c:f>'[29]12.5.1'!$B$7:$B$31</c:f>
              <c:strCach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2004*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'[29]12.5.1'!$C$7:$C$31</c:f>
              <c:numCache>
                <c:formatCode>General</c:formatCode>
                <c:ptCount val="25"/>
                <c:pt idx="0">
                  <c:v>1356553</c:v>
                </c:pt>
                <c:pt idx="1">
                  <c:v>1332252</c:v>
                </c:pt>
                <c:pt idx="2">
                  <c:v>1342603</c:v>
                </c:pt>
                <c:pt idx="3">
                  <c:v>1320315</c:v>
                </c:pt>
                <c:pt idx="4">
                  <c:v>1298860</c:v>
                </c:pt>
                <c:pt idx="5">
                  <c:v>1268057</c:v>
                </c:pt>
                <c:pt idx="6">
                  <c:v>1253105</c:v>
                </c:pt>
                <c:pt idx="7">
                  <c:v>1200951</c:v>
                </c:pt>
                <c:pt idx="8">
                  <c:v>1200875</c:v>
                </c:pt>
                <c:pt idx="9">
                  <c:v>1099856</c:v>
                </c:pt>
                <c:pt idx="10">
                  <c:v>1036340</c:v>
                </c:pt>
                <c:pt idx="11">
                  <c:v>1157969</c:v>
                </c:pt>
                <c:pt idx="12">
                  <c:v>1115000</c:v>
                </c:pt>
                <c:pt idx="13">
                  <c:v>1069804</c:v>
                </c:pt>
                <c:pt idx="14">
                  <c:v>924524</c:v>
                </c:pt>
                <c:pt idx="15">
                  <c:v>946965</c:v>
                </c:pt>
                <c:pt idx="16">
                  <c:v>969298</c:v>
                </c:pt>
                <c:pt idx="17">
                  <c:v>1032242</c:v>
                </c:pt>
                <c:pt idx="18">
                  <c:v>1078852</c:v>
                </c:pt>
                <c:pt idx="19">
                  <c:v>957191</c:v>
                </c:pt>
                <c:pt idx="20">
                  <c:v>906437</c:v>
                </c:pt>
                <c:pt idx="21">
                  <c:v>848243</c:v>
                </c:pt>
                <c:pt idx="22">
                  <c:v>851894</c:v>
                </c:pt>
                <c:pt idx="23">
                  <c:v>825374</c:v>
                </c:pt>
                <c:pt idx="24">
                  <c:v>826777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3B-4EFC-97C3-39451DC3C0C4}"/>
            </c:ext>
          </c:extLst>
        </c:ser>
        <c:ser>
          <c:idx val="1"/>
          <c:order val="1"/>
          <c:tx>
            <c:v>pesca</c:v>
          </c:tx>
          <c:spPr>
            <a:ln w="38100"/>
          </c:spPr>
          <c:marker>
            <c:symbol val="none"/>
          </c:marker>
          <c:dPt>
            <c:idx val="22"/>
            <c:bubble3D val="0"/>
            <c:spPr>
              <a:ln w="38100">
                <a:prstDash val="sysDot"/>
              </a:ln>
            </c:spPr>
          </c:dPt>
          <c:cat>
            <c:strRef>
              <c:f>'[29]12.5.1'!$B$7:$B$31</c:f>
              <c:strCach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2004*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strCache>
            </c:strRef>
          </c:cat>
          <c:val>
            <c:numRef>
              <c:f>'[29]12.5.1'!$D$7:$D$31</c:f>
              <c:numCache>
                <c:formatCode>General</c:formatCode>
                <c:ptCount val="25"/>
                <c:pt idx="0">
                  <c:v>844299</c:v>
                </c:pt>
                <c:pt idx="1">
                  <c:v>799990</c:v>
                </c:pt>
                <c:pt idx="2">
                  <c:v>834085</c:v>
                </c:pt>
                <c:pt idx="3">
                  <c:v>820252</c:v>
                </c:pt>
                <c:pt idx="4">
                  <c:v>878282</c:v>
                </c:pt>
                <c:pt idx="5">
                  <c:v>837092</c:v>
                </c:pt>
                <c:pt idx="6">
                  <c:v>829083</c:v>
                </c:pt>
                <c:pt idx="7">
                  <c:v>834680</c:v>
                </c:pt>
                <c:pt idx="8">
                  <c:v>856450</c:v>
                </c:pt>
                <c:pt idx="9">
                  <c:v>825020</c:v>
                </c:pt>
                <c:pt idx="10">
                  <c:v>724800</c:v>
                </c:pt>
                <c:pt idx="11">
                  <c:v>667655</c:v>
                </c:pt>
                <c:pt idx="12">
                  <c:v>685000</c:v>
                </c:pt>
                <c:pt idx="13">
                  <c:v>699078</c:v>
                </c:pt>
                <c:pt idx="14">
                  <c:v>663000</c:v>
                </c:pt>
                <c:pt idx="15">
                  <c:v>668685</c:v>
                </c:pt>
                <c:pt idx="16">
                  <c:v>751937</c:v>
                </c:pt>
                <c:pt idx="17">
                  <c:v>849102</c:v>
                </c:pt>
                <c:pt idx="18">
                  <c:v>851759</c:v>
                </c:pt>
                <c:pt idx="19">
                  <c:v>758018</c:v>
                </c:pt>
                <c:pt idx="20">
                  <c:v>874802</c:v>
                </c:pt>
                <c:pt idx="21">
                  <c:v>631643</c:v>
                </c:pt>
                <c:pt idx="22">
                  <c:v>641819</c:v>
                </c:pt>
                <c:pt idx="23">
                  <c:v>578707</c:v>
                </c:pt>
                <c:pt idx="24">
                  <c:v>572495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43B-4EFC-97C3-39451DC3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306032"/>
        <c:axId val="474159584"/>
      </c:lineChart>
      <c:catAx>
        <c:axId val="47530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1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1595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30603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56839554975103"/>
          <c:y val="0.14809439927983689"/>
          <c:w val="0.37270792820937881"/>
          <c:h val="5.60003111819914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capturas de especies cinegéticas. Año 2012 (kg)</a:t>
            </a:r>
          </a:p>
        </c:rich>
      </c:tx>
      <c:layout>
        <c:manualLayout>
          <c:xMode val="edge"/>
          <c:yMode val="edge"/>
          <c:x val="0.11088947214931402"/>
          <c:y val="5.943143650579343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89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000091552846926E-2"/>
          <c:y val="0.34828540913254824"/>
          <c:w val="0.7975009735119305"/>
          <c:h val="0.62269209511576462"/>
        </c:manualLayout>
      </c:layout>
      <c:bar3DChart>
        <c:barDir val="col"/>
        <c:grouping val="clustered"/>
        <c:varyColors val="0"/>
        <c:ser>
          <c:idx val="0"/>
          <c:order val="0"/>
          <c:tx>
            <c:v>Cazar</c:v>
          </c:tx>
          <c:spPr>
            <a:pattFill prst="weave">
              <a:fgClr>
                <a:srgbClr val="00FF00"/>
              </a:fgClr>
              <a:bgClr>
                <a:srgbClr val="008000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4592699889229202E-2"/>
                  <c:y val="-0.1236216122400174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F7-4FAA-BEBF-38B5920FE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465761445688771E-2"/>
                  <c:y val="-9.01297064219008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F7-4FAA-BEBF-38B5920FE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660017715617013E-2"/>
                  <c:y val="-6.09694414826165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F7-4FAA-BEBF-38B5920FEE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('[29]12.5.3'!$A$8,'[29]12.5.3'!$A$21,'[29]12.5.3'!$A$27)</c:f>
              <c:strCache>
                <c:ptCount val="3"/>
                <c:pt idx="0">
                  <c:v>Caza mayor</c:v>
                </c:pt>
                <c:pt idx="1">
                  <c:v>Caza menor de mamíferos</c:v>
                </c:pt>
                <c:pt idx="2">
                  <c:v>Caza menor de aves</c:v>
                </c:pt>
              </c:strCache>
            </c:strRef>
          </c:cat>
          <c:val>
            <c:numRef>
              <c:f>('[29]12.5.3'!$B$19,'[29]12.5.3'!$B$25,'[29]12.5.3'!$B$39)</c:f>
              <c:numCache>
                <c:formatCode>General</c:formatCode>
                <c:ptCount val="3"/>
                <c:pt idx="0">
                  <c:v>643485</c:v>
                </c:pt>
                <c:pt idx="1">
                  <c:v>7015619</c:v>
                </c:pt>
                <c:pt idx="2">
                  <c:v>215110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F7-4FAA-BEBF-38B5920FEE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</c:dLbls>
        <c:gapWidth val="50"/>
        <c:gapDepth val="90"/>
        <c:shape val="cylinder"/>
        <c:axId val="476668464"/>
        <c:axId val="476671208"/>
        <c:axId val="0"/>
      </c:bar3DChart>
      <c:catAx>
        <c:axId val="4766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1208"/>
        <c:crosses val="autoZero"/>
        <c:auto val="1"/>
        <c:lblAlgn val="ctr"/>
        <c:lblOffset val="100"/>
        <c:tickMarkSkip val="1"/>
        <c:noMultiLvlLbl val="0"/>
      </c:catAx>
      <c:valAx>
        <c:axId val="476671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6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Valor de capturas de especies cinegéticas.
Año 2012 (euros)</a:t>
            </a:r>
          </a:p>
        </c:rich>
      </c:tx>
      <c:layout>
        <c:manualLayout>
          <c:xMode val="edge"/>
          <c:yMode val="edge"/>
          <c:x val="0.17614209988457324"/>
          <c:y val="5.724207550979205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76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065255972696249"/>
          <c:y val="0.38768561526187273"/>
          <c:w val="0.82758771331058423"/>
          <c:h val="0.59323704885708317"/>
        </c:manualLayout>
      </c:layout>
      <c:bar3DChart>
        <c:barDir val="col"/>
        <c:grouping val="clustered"/>
        <c:varyColors val="0"/>
        <c:ser>
          <c:idx val="0"/>
          <c:order val="0"/>
          <c:tx>
            <c:v>Cazar</c:v>
          </c:tx>
          <c:spPr>
            <a:pattFill prst="weave">
              <a:fgClr>
                <a:srgbClr val="808000"/>
              </a:fgClr>
              <a:bgClr>
                <a:srgbClr val="99CC00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606798696556115E-2"/>
                  <c:y val="-7.2846607882522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Caza mayor
</a:t>
                    </a:r>
                    <a:r>
                      <a:rPr lang="en-US" sz="1000"/>
                      <a:t>43.507.230</a:t>
                    </a:r>
                    <a:r>
                      <a:rPr lang="en-US"/>
                      <a:t>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F7-4B4A-AF79-B0AC6621B11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715672160566886E-2"/>
                  <c:y val="-8.304560852598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F7-4B4A-AF79-B0AC6621B11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484123546444802E-2"/>
                  <c:y val="-9.3425622094057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F7-4B4A-AF79-B0AC6621B1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('[29]12.5.3'!$A$8,'[29]12.5.3'!$A$21,'[29]12.5.3'!$A$27)</c:f>
              <c:strCache>
                <c:ptCount val="3"/>
                <c:pt idx="0">
                  <c:v>Caza mayor</c:v>
                </c:pt>
                <c:pt idx="1">
                  <c:v>Caza menor de mamíferos</c:v>
                </c:pt>
                <c:pt idx="2">
                  <c:v>Caza menor de aves</c:v>
                </c:pt>
              </c:strCache>
            </c:strRef>
          </c:cat>
          <c:val>
            <c:numRef>
              <c:f>('[29]12.5.3'!$E$19,'[29]12.5.3'!$E$25,'[29]12.5.3'!$E$39)</c:f>
              <c:numCache>
                <c:formatCode>General</c:formatCode>
                <c:ptCount val="3"/>
                <c:pt idx="0">
                  <c:v>57119476</c:v>
                </c:pt>
                <c:pt idx="1">
                  <c:v>25172705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F7-4B4A-AF79-B0AC6621B11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</c:dLbls>
        <c:gapWidth val="50"/>
        <c:gapDepth val="90"/>
        <c:shape val="cylinder"/>
        <c:axId val="476667680"/>
        <c:axId val="476673952"/>
        <c:axId val="0"/>
      </c:bar3DChart>
      <c:catAx>
        <c:axId val="47666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3952"/>
        <c:crosses val="autoZero"/>
        <c:auto val="1"/>
        <c:lblAlgn val="ctr"/>
        <c:lblOffset val="100"/>
        <c:tickMarkSkip val="1"/>
        <c:noMultiLvlLbl val="0"/>
      </c:catAx>
      <c:valAx>
        <c:axId val="4766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6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montes arbolados según titularidad. Año 2017</a:t>
            </a:r>
          </a:p>
        </c:rich>
      </c:tx>
      <c:layout>
        <c:manualLayout>
          <c:xMode val="edge"/>
          <c:yMode val="edge"/>
          <c:x val="0.22353575278476465"/>
          <c:y val="6.052555560732386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37676574731121"/>
          <c:y val="0.36616828961469078"/>
          <c:w val="0.69254725705939324"/>
          <c:h val="0.5008705679541535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38100">
                <a:solidFill>
                  <a:srgbClr val="FF99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693828855804011E-2"/>
                  <c:y val="-8.7706073156745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802511786607434E-3"/>
                  <c:y val="-0.136495006252276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019229703753304E-2"/>
                  <c:y val="3.8600975794359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363670516228401E-2"/>
                  <c:y val="-7.6154447863346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2972292191435622"/>
                  <c:y val="0.346154228553437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'[27]12.1.2'!$C$5:$F$5</c:f>
              <c:strCache>
                <c:ptCount val="4"/>
                <c:pt idx="0">
                  <c:v>Estado / CC.AA.</c:v>
                </c:pt>
                <c:pt idx="1">
                  <c:v>Entidades locales </c:v>
                </c:pt>
                <c:pt idx="2">
                  <c:v>Privados y/o de propiedad Desconocida</c:v>
                </c:pt>
                <c:pt idx="3">
                  <c:v>Vecinales en mano común </c:v>
                </c:pt>
              </c:strCache>
            </c:strRef>
          </c:cat>
          <c:val>
            <c:numRef>
              <c:f>'[27]12.1.2'!$C$24:$F$24</c:f>
              <c:numCache>
                <c:formatCode>General</c:formatCode>
                <c:ptCount val="4"/>
                <c:pt idx="0">
                  <c:v>1143690.2454351396</c:v>
                </c:pt>
                <c:pt idx="1">
                  <c:v>4114507.179013215</c:v>
                </c:pt>
                <c:pt idx="2">
                  <c:v>12891109.73890416</c:v>
                </c:pt>
                <c:pt idx="3">
                  <c:v>428471.9251635297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capturas de especies cinegéticas. Año 2016 (kg)</a:t>
            </a:r>
          </a:p>
        </c:rich>
      </c:tx>
      <c:layout>
        <c:manualLayout>
          <c:xMode val="edge"/>
          <c:yMode val="edge"/>
          <c:x val="0.11088947214931391"/>
          <c:y val="5.943143650579352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89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000091552847051E-2"/>
          <c:y val="0.34828540913254863"/>
          <c:w val="0.7975009735119305"/>
          <c:h val="0.62269209511576462"/>
        </c:manualLayout>
      </c:layout>
      <c:bar3DChart>
        <c:barDir val="col"/>
        <c:grouping val="clustered"/>
        <c:varyColors val="0"/>
        <c:ser>
          <c:idx val="0"/>
          <c:order val="0"/>
          <c:tx>
            <c:v>Cazar</c:v>
          </c:tx>
          <c:spPr>
            <a:pattFill prst="weave">
              <a:fgClr>
                <a:srgbClr val="00FF00"/>
              </a:fgClr>
              <a:bgClr>
                <a:srgbClr val="008000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4073490813648295E-3"/>
                  <c:y val="-4.270694395390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A7-4590-BA6C-9ECC266917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992125984251972E-3"/>
                  <c:y val="-4.43953212972389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A7-4590-BA6C-9ECC266917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333333333333321E-2"/>
                  <c:y val="-4.22163588390501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A7-4590-BA6C-9ECC266917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('[29]12.5.3'!$A$8,'[29]12.5.3'!$A$21,'[29]12.5.3'!$A$27)</c:f>
              <c:strCache>
                <c:ptCount val="3"/>
                <c:pt idx="0">
                  <c:v>Caza mayor</c:v>
                </c:pt>
                <c:pt idx="1">
                  <c:v>Caza menor de mamíferos</c:v>
                </c:pt>
                <c:pt idx="2">
                  <c:v>Caza menor de aves</c:v>
                </c:pt>
              </c:strCache>
            </c:strRef>
          </c:cat>
          <c:val>
            <c:numRef>
              <c:f>('[29]12.5.3'!$B$19,'[29]12.5.3'!$B$25,'[29]12.5.3'!$B$40)</c:f>
              <c:numCache>
                <c:formatCode>General</c:formatCode>
                <c:ptCount val="3"/>
                <c:pt idx="0">
                  <c:v>643485</c:v>
                </c:pt>
                <c:pt idx="1">
                  <c:v>7015619</c:v>
                </c:pt>
                <c:pt idx="2">
                  <c:v>14372260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A7-4590-BA6C-9ECC266917C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</c:dLbls>
        <c:gapWidth val="50"/>
        <c:gapDepth val="90"/>
        <c:shape val="cylinder"/>
        <c:axId val="476671600"/>
        <c:axId val="476671992"/>
        <c:axId val="0"/>
      </c:bar3DChart>
      <c:catAx>
        <c:axId val="47667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1992"/>
        <c:crosses val="autoZero"/>
        <c:auto val="1"/>
        <c:lblAlgn val="ctr"/>
        <c:lblOffset val="100"/>
        <c:tickMarkSkip val="1"/>
        <c:noMultiLvlLbl val="0"/>
      </c:catAx>
      <c:valAx>
        <c:axId val="47667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Valor de capturas de especies cinegéticas.
Año 2016 (euros)</a:t>
            </a:r>
          </a:p>
        </c:rich>
      </c:tx>
      <c:layout>
        <c:manualLayout>
          <c:xMode val="edge"/>
          <c:yMode val="edge"/>
          <c:x val="0.17614209988457324"/>
          <c:y val="5.724207550979205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76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065255972696249"/>
          <c:y val="0.38768561526187351"/>
          <c:w val="0.827587713310585"/>
          <c:h val="0.59323704885708228"/>
        </c:manualLayout>
      </c:layout>
      <c:bar3DChart>
        <c:barDir val="col"/>
        <c:grouping val="clustered"/>
        <c:varyColors val="0"/>
        <c:ser>
          <c:idx val="0"/>
          <c:order val="0"/>
          <c:tx>
            <c:v>Cazar</c:v>
          </c:tx>
          <c:spPr>
            <a:pattFill prst="weave">
              <a:fgClr>
                <a:srgbClr val="808000"/>
              </a:fgClr>
              <a:bgClr>
                <a:srgbClr val="99CC00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337242419165656E-2"/>
                  <c:y val="-5.162653076853453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974-4F79-9D4D-049BD96FB9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531412296867149E-2"/>
                  <c:y val="-5.475218780676294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74-4F79-9D4D-049BD96FB9A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9007092198581561E-2"/>
                  <c:y val="-3.536693191865605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173758865248227"/>
                      <c:h val="0.22413807027437221"/>
                    </c:manualLayout>
                  </c15:layout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('[29]12.5.3'!$A$8,'[29]12.5.3'!$A$21,'[29]12.5.3'!$A$27)</c:f>
              <c:strCache>
                <c:ptCount val="3"/>
                <c:pt idx="0">
                  <c:v>Caza mayor</c:v>
                </c:pt>
                <c:pt idx="1">
                  <c:v>Caza menor de mamíferos</c:v>
                </c:pt>
                <c:pt idx="2">
                  <c:v>Caza menor de aves</c:v>
                </c:pt>
              </c:strCache>
            </c:strRef>
          </c:cat>
          <c:val>
            <c:numRef>
              <c:f>('[29]12.5.3'!$E$19,'[29]12.5.3'!$E$25,'[29]12.5.3'!$E$40)</c:f>
              <c:numCache>
                <c:formatCode>General</c:formatCode>
                <c:ptCount val="3"/>
                <c:pt idx="0">
                  <c:v>57119476</c:v>
                </c:pt>
                <c:pt idx="1">
                  <c:v>25172705</c:v>
                </c:pt>
                <c:pt idx="2">
                  <c:v>17483935.400000002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74-4F79-9D4D-049BD96FB9A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</c:dLbls>
        <c:gapWidth val="50"/>
        <c:gapDepth val="90"/>
        <c:shape val="cylinder"/>
        <c:axId val="476674344"/>
        <c:axId val="476672384"/>
        <c:axId val="0"/>
      </c:bar3DChart>
      <c:catAx>
        <c:axId val="47667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2384"/>
        <c:crosses val="autoZero"/>
        <c:auto val="1"/>
        <c:lblAlgn val="ctr"/>
        <c:lblOffset val="100"/>
        <c:tickMarkSkip val="1"/>
        <c:noMultiLvlLbl val="0"/>
      </c:catAx>
      <c:valAx>
        <c:axId val="47667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7667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ejemplares soltados de especies cinegéticas. Año 2016</a:t>
            </a:r>
          </a:p>
        </c:rich>
      </c:tx>
      <c:layout>
        <c:manualLayout>
          <c:xMode val="edge"/>
          <c:yMode val="edge"/>
          <c:x val="0.1472319444444444"/>
          <c:y val="5.747007006142519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44"/>
      <c:hPercent val="290"/>
      <c:rotY val="2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46406947517039"/>
          <c:y val="0.12403132073472006"/>
          <c:w val="0.83268080152267365"/>
          <c:h val="0.86563525929440865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990255207460836E-2"/>
                  <c:y val="6.33909133451345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24588149885601E-2"/>
                  <c:y val="1.8534117343859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033310995700006E-2"/>
                  <c:y val="4.2586149599517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07340704752332E-2"/>
                  <c:y val="5.8022204588767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924973474060423E-2"/>
                  <c:y val="1.509776394229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6447364811106159E-2"/>
                  <c:y val="4.123483719940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374395018209633E-2"/>
                  <c:y val="1.043317674074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7197453976786E-2"/>
                  <c:y val="1.2178123004894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8386716098516702E-3"/>
                  <c:y val="2.3856671255159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812505144174464E-3"/>
                  <c:y val="1.029873377314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3214765837197178E-2"/>
                  <c:y val="1.442620770376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030379181325609E-2"/>
                  <c:y val="1.040048288537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C95-4004-B7EE-A26CC6B323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6.1191154297202208E-3"/>
                  <c:y val="1.081147802261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C95-4004-B7EE-A26CC6B3232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42412451361868025"/>
                  <c:y val="0.872500957014608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C95-4004-B7EE-A26CC6B3232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63813229571984431"/>
                  <c:y val="0.92624195799014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C95-4004-B7EE-A26CC6B32323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6601815823605706"/>
                  <c:y val="0.97998295896568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C95-4004-B7EE-A26CC6B32323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'[29]12.5.4'!$A$7:$A$19</c15:sqref>
                  </c15:fullRef>
                </c:ext>
              </c:extLst>
              <c:f>'[29]12.5.4'!$A$7:$A$18</c:f>
              <c:strCache>
                <c:ptCount val="12"/>
                <c:pt idx="0">
                  <c:v>Ciervo</c:v>
                </c:pt>
                <c:pt idx="1">
                  <c:v>Corzo</c:v>
                </c:pt>
                <c:pt idx="2">
                  <c:v>Gamo</c:v>
                </c:pt>
                <c:pt idx="3">
                  <c:v>Jabalí</c:v>
                </c:pt>
                <c:pt idx="4">
                  <c:v>Muflón</c:v>
                </c:pt>
                <c:pt idx="5">
                  <c:v>Conejo</c:v>
                </c:pt>
                <c:pt idx="6">
                  <c:v>Liebre</c:v>
                </c:pt>
                <c:pt idx="7">
                  <c:v>Acuáticas y anátidas</c:v>
                </c:pt>
                <c:pt idx="8">
                  <c:v>Codorniz</c:v>
                </c:pt>
                <c:pt idx="9">
                  <c:v>Faisán</c:v>
                </c:pt>
                <c:pt idx="10">
                  <c:v>Paloma</c:v>
                </c:pt>
                <c:pt idx="11">
                  <c:v>Perdiz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'[29]12.5.4'!$D$7:$D$19</c15:sqref>
                  </c15:fullRef>
                </c:ext>
              </c:extLst>
              <c:f>'[29]12.5.4'!$D$7:$D$18</c:f>
              <c:numCache>
                <c:formatCode>General</c:formatCode>
                <c:ptCount val="12"/>
                <c:pt idx="0">
                  <c:v>1959</c:v>
                </c:pt>
                <c:pt idx="1">
                  <c:v>80</c:v>
                </c:pt>
                <c:pt idx="2">
                  <c:v>151</c:v>
                </c:pt>
                <c:pt idx="3">
                  <c:v>1389</c:v>
                </c:pt>
                <c:pt idx="4">
                  <c:v>52</c:v>
                </c:pt>
                <c:pt idx="5">
                  <c:v>190228</c:v>
                </c:pt>
                <c:pt idx="6">
                  <c:v>318</c:v>
                </c:pt>
                <c:pt idx="7">
                  <c:v>18460</c:v>
                </c:pt>
                <c:pt idx="8">
                  <c:v>75643</c:v>
                </c:pt>
                <c:pt idx="9">
                  <c:v>125059</c:v>
                </c:pt>
                <c:pt idx="10">
                  <c:v>44138</c:v>
                </c:pt>
                <c:pt idx="11">
                  <c:v>1829592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BC95-4004-B7EE-A26CC6B323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6673168"/>
        <c:axId val="476668856"/>
        <c:axId val="0"/>
      </c:bar3DChart>
      <c:catAx>
        <c:axId val="476673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6668856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476668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47667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ejemplares soltados de especies piscícolas. Año 2016</a:t>
            </a:r>
          </a:p>
        </c:rich>
      </c:tx>
      <c:layout>
        <c:manualLayout>
          <c:xMode val="edge"/>
          <c:yMode val="edge"/>
          <c:x val="0.15802611111111112"/>
          <c:y val="0.10529040831921328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3537076063345674"/>
          <c:y val="0.15949367088607783"/>
          <c:w val="0.67750368116039572"/>
          <c:h val="0.80759493670886073"/>
        </c:manualLayout>
      </c:layout>
      <c:bar3DChart>
        <c:barDir val="bar"/>
        <c:grouping val="clustered"/>
        <c:varyColors val="0"/>
        <c:ser>
          <c:idx val="1"/>
          <c:order val="0"/>
          <c:spPr>
            <a:solidFill>
              <a:srgbClr val="00FF00"/>
            </a:solidFill>
            <a:ln w="381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454500716265413E-2"/>
                  <c:y val="3.3400680748697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75729094871101E-2"/>
                  <c:y val="6.665736403202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658712358128384E-2"/>
                  <c:y val="1.083481541752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570542408989327E-2"/>
                  <c:y val="9.9415927439449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9045928277533E-2"/>
                  <c:y val="1.157938801953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0404492405483E-2"/>
                  <c:y val="1.3216314116948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489853846258892E-2"/>
                  <c:y val="-3.217395838765223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153971469746653E-2"/>
                  <c:y val="3.0326588923220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212807285030886E-3"/>
                  <c:y val="7.0508654772583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143180378314619E-3"/>
                  <c:y val="-8.1164158277684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13D-4FBD-BF83-7E1404A163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28882017476555893"/>
                  <c:y val="8.9758538508892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13D-4FBD-BF83-7E1404A1630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17320135212576243"/>
                  <c:y val="0.743589743589743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13D-4FBD-BF83-7E1404A1630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42266300108301336"/>
                  <c:y val="0.78632478632478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13D-4FBD-BF83-7E1404A1630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6359333227304057"/>
                  <c:y val="0.834757834757834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13D-4FBD-BF83-7E1404A1630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16544606770222101"/>
                  <c:y val="0.88319088319088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13D-4FBD-BF83-7E1404A1630F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'[29]12.5.4'!$A$21:$A$32</c:f>
              <c:strCache>
                <c:ptCount val="12"/>
                <c:pt idx="0">
                  <c:v>Anguila</c:v>
                </c:pt>
                <c:pt idx="1">
                  <c:v>Barbo</c:v>
                </c:pt>
                <c:pt idx="2">
                  <c:v>Cangrejo autóctono</c:v>
                </c:pt>
                <c:pt idx="3">
                  <c:v>Carpa</c:v>
                </c:pt>
                <c:pt idx="4">
                  <c:v>Ciprínidos sin especificar</c:v>
                </c:pt>
                <c:pt idx="5">
                  <c:v>Salmón</c:v>
                </c:pt>
                <c:pt idx="6">
                  <c:v>Tenca</c:v>
                </c:pt>
                <c:pt idx="7">
                  <c:v>Trucha arco-iris</c:v>
                </c:pt>
                <c:pt idx="8">
                  <c:v>Trucha común</c:v>
                </c:pt>
                <c:pt idx="9">
                  <c:v>Trucha común esterilizada</c:v>
                </c:pt>
                <c:pt idx="10">
                  <c:v>Huevos y alevines de trucha común </c:v>
                </c:pt>
                <c:pt idx="11">
                  <c:v>Otros</c:v>
                </c:pt>
              </c:strCache>
            </c:strRef>
          </c:cat>
          <c:val>
            <c:numRef>
              <c:f>'[29]12.5.4'!$D$21:$D$32</c:f>
              <c:numCache>
                <c:formatCode>General</c:formatCode>
                <c:ptCount val="12"/>
                <c:pt idx="0">
                  <c:v>25715</c:v>
                </c:pt>
                <c:pt idx="1">
                  <c:v>47406</c:v>
                </c:pt>
                <c:pt idx="2">
                  <c:v>24240</c:v>
                </c:pt>
                <c:pt idx="3">
                  <c:v>23452</c:v>
                </c:pt>
                <c:pt idx="4">
                  <c:v>133867</c:v>
                </c:pt>
                <c:pt idx="5">
                  <c:v>396571</c:v>
                </c:pt>
                <c:pt idx="6">
                  <c:v>833430</c:v>
                </c:pt>
                <c:pt idx="7">
                  <c:v>183845</c:v>
                </c:pt>
                <c:pt idx="8">
                  <c:v>637912</c:v>
                </c:pt>
                <c:pt idx="9">
                  <c:v>19932</c:v>
                </c:pt>
                <c:pt idx="10">
                  <c:v>1949851</c:v>
                </c:pt>
                <c:pt idx="11">
                  <c:v>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13D-4FBD-BF83-7E1404A163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6673560"/>
        <c:axId val="476669640"/>
        <c:axId val="0"/>
      </c:bar3DChart>
      <c:catAx>
        <c:axId val="476673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6669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669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66735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Pérdidas de suelo en la superficie erosionable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(t.año</a:t>
            </a:r>
            <a:r>
              <a:rPr lang="es-ES" sz="105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-1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pérdidas</c:v>
          </c:tx>
          <c:spPr>
            <a:solidFill>
              <a:srgbClr val="99CC00"/>
            </a:solidFill>
            <a:ln w="381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'12.7.1'!#¡REF!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'12.7.1'!#¡REF!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7485944"/>
        <c:axId val="477486336"/>
        <c:axId val="0"/>
      </c:bar3DChart>
      <c:catAx>
        <c:axId val="477485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48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74859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siniestros</a:t>
            </a:r>
          </a:p>
        </c:rich>
      </c:tx>
      <c:layout>
        <c:manualLayout>
          <c:xMode val="edge"/>
          <c:yMode val="edge"/>
          <c:x val="0.29345743055555557"/>
          <c:y val="6.70810255181980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815678700539791E-2"/>
          <c:y val="0.15714298329531326"/>
          <c:w val="0.88008592086366311"/>
          <c:h val="0.64857142857143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'6.7.1.2'!$A$9:$A$62</c:f>
              <c:numCache>
                <c:formatCode>General</c:formatCode>
                <c:ptCount val="54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'6.7.1.2'!$B$9:$B$62</c:f>
              <c:numCache>
                <c:formatCode>#,##0_);\(#,##0\)</c:formatCode>
                <c:ptCount val="54"/>
                <c:pt idx="0">
                  <c:v>2022</c:v>
                </c:pt>
                <c:pt idx="1">
                  <c:v>1302</c:v>
                </c:pt>
                <c:pt idx="2">
                  <c:v>1645</c:v>
                </c:pt>
                <c:pt idx="3">
                  <c:v>1686</c:v>
                </c:pt>
                <c:pt idx="4">
                  <c:v>1443</c:v>
                </c:pt>
                <c:pt idx="5">
                  <c:v>2299</c:v>
                </c:pt>
                <c:pt idx="6">
                  <c:v>2115</c:v>
                </c:pt>
                <c:pt idx="7">
                  <c:v>1558</c:v>
                </c:pt>
                <c:pt idx="8">
                  <c:v>3450</c:v>
                </c:pt>
                <c:pt idx="9">
                  <c:v>1718</c:v>
                </c:pt>
                <c:pt idx="10">
                  <c:v>2194</c:v>
                </c:pt>
                <c:pt idx="11">
                  <c:v>3932</c:v>
                </c:pt>
                <c:pt idx="12">
                  <c:v>4088</c:v>
                </c:pt>
                <c:pt idx="13">
                  <c:v>4340</c:v>
                </c:pt>
                <c:pt idx="14">
                  <c:v>4577</c:v>
                </c:pt>
                <c:pt idx="15">
                  <c:v>2221</c:v>
                </c:pt>
                <c:pt idx="16">
                  <c:v>8471</c:v>
                </c:pt>
                <c:pt idx="17">
                  <c:v>7222</c:v>
                </c:pt>
                <c:pt idx="18">
                  <c:v>7190</c:v>
                </c:pt>
                <c:pt idx="19">
                  <c:v>10878</c:v>
                </c:pt>
                <c:pt idx="20">
                  <c:v>6545</c:v>
                </c:pt>
                <c:pt idx="21">
                  <c:v>4791</c:v>
                </c:pt>
                <c:pt idx="22">
                  <c:v>7203</c:v>
                </c:pt>
                <c:pt idx="23">
                  <c:v>12238</c:v>
                </c:pt>
                <c:pt idx="24">
                  <c:v>7570</c:v>
                </c:pt>
                <c:pt idx="25">
                  <c:v>8679</c:v>
                </c:pt>
                <c:pt idx="26">
                  <c:v>9247</c:v>
                </c:pt>
                <c:pt idx="27">
                  <c:v>20811</c:v>
                </c:pt>
                <c:pt idx="28">
                  <c:v>12913</c:v>
                </c:pt>
                <c:pt idx="29">
                  <c:v>13531</c:v>
                </c:pt>
                <c:pt idx="30">
                  <c:v>15955</c:v>
                </c:pt>
                <c:pt idx="31">
                  <c:v>14254</c:v>
                </c:pt>
                <c:pt idx="32">
                  <c:v>19263</c:v>
                </c:pt>
                <c:pt idx="33">
                  <c:v>25827</c:v>
                </c:pt>
                <c:pt idx="34">
                  <c:v>16771</c:v>
                </c:pt>
                <c:pt idx="35">
                  <c:v>22320</c:v>
                </c:pt>
                <c:pt idx="36">
                  <c:v>22446</c:v>
                </c:pt>
                <c:pt idx="37">
                  <c:v>18237</c:v>
                </c:pt>
                <c:pt idx="38">
                  <c:v>24118</c:v>
                </c:pt>
                <c:pt idx="39">
                  <c:v>19547</c:v>
                </c:pt>
                <c:pt idx="40">
                  <c:v>19929</c:v>
                </c:pt>
                <c:pt idx="41">
                  <c:v>18616</c:v>
                </c:pt>
                <c:pt idx="42">
                  <c:v>21396</c:v>
                </c:pt>
                <c:pt idx="43">
                  <c:v>25492</c:v>
                </c:pt>
                <c:pt idx="44">
                  <c:v>16334</c:v>
                </c:pt>
                <c:pt idx="45">
                  <c:v>10932</c:v>
                </c:pt>
                <c:pt idx="46">
                  <c:v>11656</c:v>
                </c:pt>
                <c:pt idx="47">
                  <c:v>15642</c:v>
                </c:pt>
                <c:pt idx="48">
                  <c:v>11722</c:v>
                </c:pt>
                <c:pt idx="49">
                  <c:v>16414</c:v>
                </c:pt>
                <c:pt idx="50">
                  <c:v>15978</c:v>
                </c:pt>
                <c:pt idx="51">
                  <c:v>10797</c:v>
                </c:pt>
                <c:pt idx="52">
                  <c:v>9806</c:v>
                </c:pt>
                <c:pt idx="53">
                  <c:v>11810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478888"/>
        <c:axId val="477479280"/>
      </c:lineChart>
      <c:catAx>
        <c:axId val="47747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7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4792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788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la superficie afectada (hectáreas)</a:t>
            </a:r>
          </a:p>
        </c:rich>
      </c:tx>
      <c:layout>
        <c:manualLayout>
          <c:xMode val="edge"/>
          <c:yMode val="edge"/>
          <c:x val="0.24094645833333334"/>
          <c:y val="6.809635282076230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162011173184364E-2"/>
          <c:y val="0.15733374305662381"/>
          <c:w val="0.8756983240223466"/>
          <c:h val="0.6666684027823025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'6.7.1.2'!$A$9:$A$62</c:f>
              <c:numCache>
                <c:formatCode>General</c:formatCode>
                <c:ptCount val="54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'6.7.1.2'!$E$9:$E$62</c:f>
              <c:numCache>
                <c:formatCode>#,##0_);\(#,##0\)</c:formatCode>
                <c:ptCount val="54"/>
                <c:pt idx="0">
                  <c:v>55482</c:v>
                </c:pt>
                <c:pt idx="1">
                  <c:v>22679</c:v>
                </c:pt>
                <c:pt idx="2">
                  <c:v>31398</c:v>
                </c:pt>
                <c:pt idx="3">
                  <c:v>38018</c:v>
                </c:pt>
                <c:pt idx="4">
                  <c:v>49354</c:v>
                </c:pt>
                <c:pt idx="5">
                  <c:v>76575</c:v>
                </c:pt>
                <c:pt idx="6">
                  <c:v>56497</c:v>
                </c:pt>
                <c:pt idx="7">
                  <c:v>53739</c:v>
                </c:pt>
                <c:pt idx="8">
                  <c:v>90547</c:v>
                </c:pt>
                <c:pt idx="9">
                  <c:v>35044</c:v>
                </c:pt>
                <c:pt idx="10">
                  <c:v>57753</c:v>
                </c:pt>
                <c:pt idx="11">
                  <c:v>96989</c:v>
                </c:pt>
                <c:pt idx="12">
                  <c:v>142115</c:v>
                </c:pt>
                <c:pt idx="13">
                  <c:v>188595</c:v>
                </c:pt>
                <c:pt idx="14">
                  <c:v>123577</c:v>
                </c:pt>
                <c:pt idx="15">
                  <c:v>70749</c:v>
                </c:pt>
                <c:pt idx="16">
                  <c:v>439526</c:v>
                </c:pt>
                <c:pt idx="17">
                  <c:v>273567</c:v>
                </c:pt>
                <c:pt idx="18">
                  <c:v>263017</c:v>
                </c:pt>
                <c:pt idx="19">
                  <c:v>298288</c:v>
                </c:pt>
                <c:pt idx="20">
                  <c:v>152903</c:v>
                </c:pt>
                <c:pt idx="21">
                  <c:v>108100</c:v>
                </c:pt>
                <c:pt idx="22">
                  <c:v>165119</c:v>
                </c:pt>
                <c:pt idx="23">
                  <c:v>484476</c:v>
                </c:pt>
                <c:pt idx="24">
                  <c:v>264887</c:v>
                </c:pt>
                <c:pt idx="25">
                  <c:v>146662</c:v>
                </c:pt>
                <c:pt idx="26">
                  <c:v>137734</c:v>
                </c:pt>
                <c:pt idx="27">
                  <c:v>426693</c:v>
                </c:pt>
                <c:pt idx="28">
                  <c:v>203032</c:v>
                </c:pt>
                <c:pt idx="29">
                  <c:v>260318</c:v>
                </c:pt>
                <c:pt idx="30">
                  <c:v>105277</c:v>
                </c:pt>
                <c:pt idx="31">
                  <c:v>89267</c:v>
                </c:pt>
                <c:pt idx="32">
                  <c:v>437635</c:v>
                </c:pt>
                <c:pt idx="33">
                  <c:v>143484</c:v>
                </c:pt>
                <c:pt idx="34">
                  <c:v>59814</c:v>
                </c:pt>
                <c:pt idx="35">
                  <c:v>98503</c:v>
                </c:pt>
                <c:pt idx="36">
                  <c:v>133643</c:v>
                </c:pt>
                <c:pt idx="37">
                  <c:v>82217</c:v>
                </c:pt>
                <c:pt idx="38">
                  <c:v>188586</c:v>
                </c:pt>
                <c:pt idx="39">
                  <c:v>93297</c:v>
                </c:pt>
                <c:pt idx="40">
                  <c:v>107464</c:v>
                </c:pt>
                <c:pt idx="41">
                  <c:v>148172</c:v>
                </c:pt>
                <c:pt idx="42">
                  <c:v>134193</c:v>
                </c:pt>
                <c:pt idx="43">
                  <c:v>188672</c:v>
                </c:pt>
                <c:pt idx="44">
                  <c:v>155363</c:v>
                </c:pt>
                <c:pt idx="45">
                  <c:v>86113</c:v>
                </c:pt>
                <c:pt idx="46">
                  <c:v>50321</c:v>
                </c:pt>
                <c:pt idx="47">
                  <c:v>119892</c:v>
                </c:pt>
                <c:pt idx="48">
                  <c:v>54770</c:v>
                </c:pt>
                <c:pt idx="49">
                  <c:v>102162</c:v>
                </c:pt>
                <c:pt idx="50">
                  <c:v>216894</c:v>
                </c:pt>
                <c:pt idx="51">
                  <c:v>61690.61</c:v>
                </c:pt>
                <c:pt idx="52">
                  <c:v>48717.83</c:v>
                </c:pt>
                <c:pt idx="53">
                  <c:v>109782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480456"/>
        <c:axId val="477485552"/>
      </c:lineChart>
      <c:catAx>
        <c:axId val="47748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4855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0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conatos</a:t>
            </a:r>
          </a:p>
        </c:rich>
      </c:tx>
      <c:layout>
        <c:manualLayout>
          <c:xMode val="edge"/>
          <c:yMode val="edge"/>
          <c:x val="0.29933065595716196"/>
          <c:y val="1.900239733613865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4594672616225547E-2"/>
          <c:y val="0.22327816869962783"/>
          <c:w val="0.88682505577710602"/>
          <c:h val="0.68883690343502202"/>
        </c:manualLayout>
      </c:layout>
      <c:lineChart>
        <c:grouping val="standard"/>
        <c:varyColors val="0"/>
        <c:ser>
          <c:idx val="0"/>
          <c:order val="0"/>
          <c:tx>
            <c:v>Siniestros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'6.7.1.5'!$A$7:$A$31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'6.7.1.5'!$B$7:$B$31</c:f>
              <c:numCache>
                <c:formatCode>#,##0_);\(#,##0\)</c:formatCode>
                <c:ptCount val="25"/>
                <c:pt idx="0">
                  <c:v>13531</c:v>
                </c:pt>
                <c:pt idx="1">
                  <c:v>15955</c:v>
                </c:pt>
                <c:pt idx="2">
                  <c:v>14254</c:v>
                </c:pt>
                <c:pt idx="3">
                  <c:v>19263</c:v>
                </c:pt>
                <c:pt idx="4">
                  <c:v>25827</c:v>
                </c:pt>
                <c:pt idx="5">
                  <c:v>16771</c:v>
                </c:pt>
                <c:pt idx="6">
                  <c:v>22320</c:v>
                </c:pt>
                <c:pt idx="7">
                  <c:v>22446</c:v>
                </c:pt>
                <c:pt idx="8">
                  <c:v>18237</c:v>
                </c:pt>
                <c:pt idx="9">
                  <c:v>24118</c:v>
                </c:pt>
                <c:pt idx="10">
                  <c:v>19547</c:v>
                </c:pt>
                <c:pt idx="11">
                  <c:v>19929</c:v>
                </c:pt>
                <c:pt idx="12">
                  <c:v>18616</c:v>
                </c:pt>
                <c:pt idx="13">
                  <c:v>21396</c:v>
                </c:pt>
                <c:pt idx="14">
                  <c:v>25492</c:v>
                </c:pt>
                <c:pt idx="15">
                  <c:v>16334</c:v>
                </c:pt>
                <c:pt idx="16">
                  <c:v>10932</c:v>
                </c:pt>
                <c:pt idx="17">
                  <c:v>11656</c:v>
                </c:pt>
                <c:pt idx="18">
                  <c:v>15642</c:v>
                </c:pt>
                <c:pt idx="19">
                  <c:v>11722</c:v>
                </c:pt>
                <c:pt idx="20">
                  <c:v>16414</c:v>
                </c:pt>
                <c:pt idx="21">
                  <c:v>15997</c:v>
                </c:pt>
                <c:pt idx="22">
                  <c:v>10797</c:v>
                </c:pt>
                <c:pt idx="23">
                  <c:v>9806</c:v>
                </c:pt>
                <c:pt idx="24">
                  <c:v>11810</c:v>
                </c:pt>
              </c:numCache>
            </c:numRef>
          </c:val>
          <c:smooth val="0"/>
        </c:ser>
        <c:ser>
          <c:idx val="1"/>
          <c:order val="1"/>
          <c:tx>
            <c:v>Conatos</c:v>
          </c:tx>
          <c:spPr>
            <a:ln w="381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'6.7.1.5'!$A$7:$A$31</c:f>
              <c:numCache>
                <c:formatCode>General</c:formatCode>
                <c:ptCount val="2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'6.7.1.5'!$C$7:$C$31</c:f>
              <c:numCache>
                <c:formatCode>#,##0_);\(#,##0\)</c:formatCode>
                <c:ptCount val="25"/>
                <c:pt idx="0">
                  <c:v>6079</c:v>
                </c:pt>
                <c:pt idx="1">
                  <c:v>8619</c:v>
                </c:pt>
                <c:pt idx="2">
                  <c:v>9269</c:v>
                </c:pt>
                <c:pt idx="3">
                  <c:v>10961</c:v>
                </c:pt>
                <c:pt idx="4">
                  <c:v>15222</c:v>
                </c:pt>
                <c:pt idx="5">
                  <c:v>10918</c:v>
                </c:pt>
                <c:pt idx="6">
                  <c:v>14136</c:v>
                </c:pt>
                <c:pt idx="7">
                  <c:v>14343</c:v>
                </c:pt>
                <c:pt idx="8">
                  <c:v>11650</c:v>
                </c:pt>
                <c:pt idx="9">
                  <c:v>14547</c:v>
                </c:pt>
                <c:pt idx="10">
                  <c:v>12415</c:v>
                </c:pt>
                <c:pt idx="11">
                  <c:v>12111</c:v>
                </c:pt>
                <c:pt idx="12">
                  <c:v>11982</c:v>
                </c:pt>
                <c:pt idx="13">
                  <c:v>13750</c:v>
                </c:pt>
                <c:pt idx="14">
                  <c:v>16475</c:v>
                </c:pt>
                <c:pt idx="15">
                  <c:v>10741</c:v>
                </c:pt>
                <c:pt idx="16">
                  <c:v>7523</c:v>
                </c:pt>
                <c:pt idx="17">
                  <c:v>7301</c:v>
                </c:pt>
                <c:pt idx="18">
                  <c:v>9866</c:v>
                </c:pt>
                <c:pt idx="19">
                  <c:v>7812</c:v>
                </c:pt>
                <c:pt idx="20">
                  <c:v>10815</c:v>
                </c:pt>
                <c:pt idx="21">
                  <c:v>10455</c:v>
                </c:pt>
                <c:pt idx="22">
                  <c:v>7708</c:v>
                </c:pt>
                <c:pt idx="23">
                  <c:v>6610</c:v>
                </c:pt>
                <c:pt idx="24">
                  <c:v>7685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484768"/>
        <c:axId val="477482024"/>
      </c:lineChart>
      <c:catAx>
        <c:axId val="4774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2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77482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47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14892590408818"/>
          <c:y val="0.13776738068700625"/>
          <c:w val="0.31587863891489826"/>
          <c:h val="5.70071920084158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9: EVOLUCIÓN DEL NÚMERO TOTAL DE SINIESTROS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Y DE LOS GRANDES INCENDIOS FORESTALES 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s-ES" sz="14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1971-2014</a:t>
            </a:r>
          </a:p>
        </c:rich>
      </c:tx>
      <c:layout>
        <c:manualLayout>
          <c:xMode val="edge"/>
          <c:yMode val="edge"/>
          <c:x val="0.27108955555555553"/>
          <c:y val="3.2164770506201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61934818873673E-2"/>
          <c:y val="0.18934947714319469"/>
          <c:w val="0.81592741305752048"/>
          <c:h val="0.74950834702513869"/>
        </c:manualLayout>
      </c:layout>
      <c:barChart>
        <c:barDir val="col"/>
        <c:grouping val="clustered"/>
        <c:varyColors val="0"/>
        <c:ser>
          <c:idx val="0"/>
          <c:order val="0"/>
          <c:tx>
            <c:v>Nº total de siniestros</c:v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numRef>
              <c:f>'6.7.1.6'!$A$7:$A$51</c:f>
              <c:numCache>
                <c:formatCode>General</c:formatCod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</c:numCache>
            </c:numRef>
          </c:cat>
          <c:val>
            <c:numRef>
              <c:f>'6.7.1.6'!$B$7:$B$51</c:f>
              <c:numCache>
                <c:formatCode>#,##0_);\(#,##0\)</c:formatCode>
                <c:ptCount val="45"/>
                <c:pt idx="0">
                  <c:v>1665</c:v>
                </c:pt>
                <c:pt idx="1">
                  <c:v>2093</c:v>
                </c:pt>
                <c:pt idx="2">
                  <c:v>3724</c:v>
                </c:pt>
                <c:pt idx="3">
                  <c:v>3920</c:v>
                </c:pt>
                <c:pt idx="4">
                  <c:v>4128</c:v>
                </c:pt>
                <c:pt idx="5">
                  <c:v>4356</c:v>
                </c:pt>
                <c:pt idx="6">
                  <c:v>2064</c:v>
                </c:pt>
                <c:pt idx="7">
                  <c:v>8193</c:v>
                </c:pt>
                <c:pt idx="8">
                  <c:v>6171</c:v>
                </c:pt>
                <c:pt idx="9">
                  <c:v>7075</c:v>
                </c:pt>
                <c:pt idx="10">
                  <c:v>10688</c:v>
                </c:pt>
                <c:pt idx="11">
                  <c:v>6308</c:v>
                </c:pt>
                <c:pt idx="12">
                  <c:v>4736</c:v>
                </c:pt>
                <c:pt idx="13">
                  <c:v>7073</c:v>
                </c:pt>
                <c:pt idx="14">
                  <c:v>12235</c:v>
                </c:pt>
                <c:pt idx="15">
                  <c:v>7514</c:v>
                </c:pt>
                <c:pt idx="16">
                  <c:v>8816</c:v>
                </c:pt>
                <c:pt idx="17">
                  <c:v>9440</c:v>
                </c:pt>
                <c:pt idx="18">
                  <c:v>20250</c:v>
                </c:pt>
                <c:pt idx="19">
                  <c:v>12914</c:v>
                </c:pt>
                <c:pt idx="20">
                  <c:v>13529</c:v>
                </c:pt>
                <c:pt idx="21">
                  <c:v>15956</c:v>
                </c:pt>
                <c:pt idx="22">
                  <c:v>14253</c:v>
                </c:pt>
                <c:pt idx="23">
                  <c:v>19249</c:v>
                </c:pt>
                <c:pt idx="24">
                  <c:v>25557</c:v>
                </c:pt>
                <c:pt idx="25">
                  <c:v>16586</c:v>
                </c:pt>
                <c:pt idx="26">
                  <c:v>22320</c:v>
                </c:pt>
                <c:pt idx="27">
                  <c:v>22003</c:v>
                </c:pt>
                <c:pt idx="28">
                  <c:v>17943</c:v>
                </c:pt>
                <c:pt idx="29">
                  <c:v>23574</c:v>
                </c:pt>
                <c:pt idx="30">
                  <c:v>19547</c:v>
                </c:pt>
                <c:pt idx="31">
                  <c:v>19929</c:v>
                </c:pt>
                <c:pt idx="32">
                  <c:v>18616</c:v>
                </c:pt>
                <c:pt idx="33">
                  <c:v>21396</c:v>
                </c:pt>
                <c:pt idx="34">
                  <c:v>25492</c:v>
                </c:pt>
                <c:pt idx="35">
                  <c:v>16334</c:v>
                </c:pt>
                <c:pt idx="36">
                  <c:v>10936</c:v>
                </c:pt>
                <c:pt idx="37">
                  <c:v>11655</c:v>
                </c:pt>
                <c:pt idx="38">
                  <c:v>15643</c:v>
                </c:pt>
                <c:pt idx="39">
                  <c:v>11722</c:v>
                </c:pt>
                <c:pt idx="40">
                  <c:v>16414</c:v>
                </c:pt>
                <c:pt idx="41">
                  <c:v>15978</c:v>
                </c:pt>
                <c:pt idx="42">
                  <c:v>10797</c:v>
                </c:pt>
                <c:pt idx="43">
                  <c:v>9806</c:v>
                </c:pt>
                <c:pt idx="44">
                  <c:v>11810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483984"/>
        <c:axId val="477481240"/>
      </c:barChart>
      <c:lineChart>
        <c:grouping val="standard"/>
        <c:varyColors val="0"/>
        <c:ser>
          <c:idx val="1"/>
          <c:order val="1"/>
          <c:tx>
            <c:v>nº de GIF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'6.7.1.6'!$A$7:$A$51</c:f>
              <c:numCache>
                <c:formatCode>General</c:formatCod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</c:numCache>
            </c:numRef>
          </c:cat>
          <c:val>
            <c:numRef>
              <c:f>'6.7.1.6'!$C$7:$C$51</c:f>
              <c:numCache>
                <c:formatCode>#,##0_);\(#,##0\)</c:formatCode>
                <c:ptCount val="45"/>
                <c:pt idx="0">
                  <c:v>8</c:v>
                </c:pt>
                <c:pt idx="1">
                  <c:v>17</c:v>
                </c:pt>
                <c:pt idx="2">
                  <c:v>20</c:v>
                </c:pt>
                <c:pt idx="3">
                  <c:v>45</c:v>
                </c:pt>
                <c:pt idx="4">
                  <c:v>57</c:v>
                </c:pt>
                <c:pt idx="5">
                  <c:v>37</c:v>
                </c:pt>
                <c:pt idx="6">
                  <c:v>19</c:v>
                </c:pt>
                <c:pt idx="7">
                  <c:v>153</c:v>
                </c:pt>
                <c:pt idx="8">
                  <c:v>66</c:v>
                </c:pt>
                <c:pt idx="9">
                  <c:v>76</c:v>
                </c:pt>
                <c:pt idx="10">
                  <c:v>74</c:v>
                </c:pt>
                <c:pt idx="11">
                  <c:v>40</c:v>
                </c:pt>
                <c:pt idx="12">
                  <c:v>27</c:v>
                </c:pt>
                <c:pt idx="13">
                  <c:v>51</c:v>
                </c:pt>
                <c:pt idx="14">
                  <c:v>159</c:v>
                </c:pt>
                <c:pt idx="15">
                  <c:v>103</c:v>
                </c:pt>
                <c:pt idx="16">
                  <c:v>35</c:v>
                </c:pt>
                <c:pt idx="17">
                  <c:v>37</c:v>
                </c:pt>
                <c:pt idx="18">
                  <c:v>96</c:v>
                </c:pt>
                <c:pt idx="19">
                  <c:v>56</c:v>
                </c:pt>
                <c:pt idx="20">
                  <c:v>80</c:v>
                </c:pt>
                <c:pt idx="21">
                  <c:v>19</c:v>
                </c:pt>
                <c:pt idx="22">
                  <c:v>25</c:v>
                </c:pt>
                <c:pt idx="23">
                  <c:v>93</c:v>
                </c:pt>
                <c:pt idx="24">
                  <c:v>26</c:v>
                </c:pt>
                <c:pt idx="25">
                  <c:v>10</c:v>
                </c:pt>
                <c:pt idx="26">
                  <c:v>7</c:v>
                </c:pt>
                <c:pt idx="27">
                  <c:v>27</c:v>
                </c:pt>
                <c:pt idx="28">
                  <c:v>16</c:v>
                </c:pt>
                <c:pt idx="29">
                  <c:v>49</c:v>
                </c:pt>
                <c:pt idx="30">
                  <c:v>16</c:v>
                </c:pt>
                <c:pt idx="31">
                  <c:v>18</c:v>
                </c:pt>
                <c:pt idx="32">
                  <c:v>43</c:v>
                </c:pt>
                <c:pt idx="33">
                  <c:v>20</c:v>
                </c:pt>
                <c:pt idx="34">
                  <c:v>48</c:v>
                </c:pt>
                <c:pt idx="35">
                  <c:v>58</c:v>
                </c:pt>
                <c:pt idx="36">
                  <c:v>16</c:v>
                </c:pt>
                <c:pt idx="37">
                  <c:v>6</c:v>
                </c:pt>
                <c:pt idx="38">
                  <c:v>35</c:v>
                </c:pt>
                <c:pt idx="39">
                  <c:v>11</c:v>
                </c:pt>
                <c:pt idx="40">
                  <c:v>24</c:v>
                </c:pt>
                <c:pt idx="41">
                  <c:v>41</c:v>
                </c:pt>
                <c:pt idx="42">
                  <c:v>17</c:v>
                </c:pt>
                <c:pt idx="43">
                  <c:v>7</c:v>
                </c:pt>
                <c:pt idx="4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80064"/>
        <c:axId val="477480848"/>
      </c:lineChart>
      <c:catAx>
        <c:axId val="4774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084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7748084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GIF</a:t>
                </a:r>
              </a:p>
            </c:rich>
          </c:tx>
          <c:layout>
            <c:manualLayout>
              <c:xMode val="edge"/>
              <c:yMode val="edge"/>
              <c:x val="7.8329031653522133E-3"/>
              <c:y val="0.465484131310352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0064"/>
        <c:crosses val="autoZero"/>
        <c:crossBetween val="between"/>
        <c:majorUnit val="20"/>
        <c:minorUnit val="5"/>
      </c:valAx>
      <c:catAx>
        <c:axId val="47748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7481240"/>
        <c:crosses val="autoZero"/>
        <c:auto val="1"/>
        <c:lblAlgn val="ctr"/>
        <c:lblOffset val="100"/>
        <c:noMultiLvlLbl val="0"/>
      </c:catAx>
      <c:valAx>
        <c:axId val="4774812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total de siniestros</a:t>
                </a:r>
              </a:p>
            </c:rich>
          </c:tx>
          <c:layout>
            <c:manualLayout>
              <c:xMode val="edge"/>
              <c:yMode val="edge"/>
              <c:x val="0.96475257319920682"/>
              <c:y val="0.39842285815547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39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926903102882892"/>
          <c:y val="0.22288011372063318"/>
          <c:w val="0.1801567728030995"/>
          <c:h val="7.69232250894220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GRÁFICO 10: EVOLUCIÓN DE LA SUPERFICIE TOTAL AFECTADA </a:t>
            </a:r>
          </a:p>
          <a:p>
            <a:pPr algn="ctr" rtl="0">
              <a:def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Y DE LA SUPERFICIE AFECTADA POR GIF</a:t>
            </a:r>
          </a:p>
          <a:p>
            <a:pPr algn="ctr" rtl="0">
              <a:def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es-ES" sz="105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1971-2014</a:t>
            </a:r>
          </a:p>
        </c:rich>
      </c:tx>
      <c:layout>
        <c:manualLayout>
          <c:xMode val="edge"/>
          <c:yMode val="edge"/>
          <c:x val="0.2644961111111111"/>
          <c:y val="3.4007993319016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0473869579592"/>
          <c:y val="0.17760617760617761"/>
          <c:w val="0.82483765425559052"/>
          <c:h val="0.76254826254826702"/>
        </c:manualLayout>
      </c:layout>
      <c:barChart>
        <c:barDir val="col"/>
        <c:grouping val="clustered"/>
        <c:varyColors val="0"/>
        <c:ser>
          <c:idx val="0"/>
          <c:order val="0"/>
          <c:tx>
            <c:v>Sup. For. GIF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'6.7.1.6'!$A$7:$A$51</c:f>
              <c:numCache>
                <c:formatCode>General</c:formatCod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</c:numCache>
            </c:numRef>
          </c:cat>
          <c:val>
            <c:numRef>
              <c:f>'6.7.1.6'!$E$7:$E$51</c:f>
              <c:numCache>
                <c:formatCode>#,##0.0_);\(#,##0.0\)</c:formatCode>
                <c:ptCount val="45"/>
                <c:pt idx="0">
                  <c:v>7138</c:v>
                </c:pt>
                <c:pt idx="1">
                  <c:v>15303</c:v>
                </c:pt>
                <c:pt idx="2">
                  <c:v>25341.9</c:v>
                </c:pt>
                <c:pt idx="3">
                  <c:v>47718</c:v>
                </c:pt>
                <c:pt idx="4">
                  <c:v>87535</c:v>
                </c:pt>
                <c:pt idx="5">
                  <c:v>34450</c:v>
                </c:pt>
                <c:pt idx="6">
                  <c:v>26717.5</c:v>
                </c:pt>
                <c:pt idx="7">
                  <c:v>182614.8</c:v>
                </c:pt>
                <c:pt idx="8">
                  <c:v>58497.2</c:v>
                </c:pt>
                <c:pt idx="9">
                  <c:v>103550</c:v>
                </c:pt>
                <c:pt idx="10">
                  <c:v>90711</c:v>
                </c:pt>
                <c:pt idx="11">
                  <c:v>47821.7</c:v>
                </c:pt>
                <c:pt idx="12">
                  <c:v>42239.3</c:v>
                </c:pt>
                <c:pt idx="13">
                  <c:v>53410.7</c:v>
                </c:pt>
                <c:pt idx="14">
                  <c:v>198994.8</c:v>
                </c:pt>
                <c:pt idx="15">
                  <c:v>135756</c:v>
                </c:pt>
                <c:pt idx="16">
                  <c:v>36562.9</c:v>
                </c:pt>
                <c:pt idx="17">
                  <c:v>35205</c:v>
                </c:pt>
                <c:pt idx="18">
                  <c:v>93592.6</c:v>
                </c:pt>
                <c:pt idx="19">
                  <c:v>66183.8</c:v>
                </c:pt>
                <c:pt idx="20">
                  <c:v>138928.1</c:v>
                </c:pt>
                <c:pt idx="21">
                  <c:v>30918.6</c:v>
                </c:pt>
                <c:pt idx="22">
                  <c:v>43532.3</c:v>
                </c:pt>
                <c:pt idx="23">
                  <c:v>335359.2</c:v>
                </c:pt>
                <c:pt idx="24">
                  <c:v>31699.8</c:v>
                </c:pt>
                <c:pt idx="25">
                  <c:v>6962.4</c:v>
                </c:pt>
                <c:pt idx="26">
                  <c:v>5309.4</c:v>
                </c:pt>
                <c:pt idx="27">
                  <c:v>41761.620000000003</c:v>
                </c:pt>
                <c:pt idx="28">
                  <c:v>17399.05</c:v>
                </c:pt>
                <c:pt idx="29">
                  <c:v>63634.69</c:v>
                </c:pt>
                <c:pt idx="30">
                  <c:v>20325.2</c:v>
                </c:pt>
                <c:pt idx="31">
                  <c:v>16993.349999999999</c:v>
                </c:pt>
                <c:pt idx="32">
                  <c:v>76796.210000000006</c:v>
                </c:pt>
                <c:pt idx="33">
                  <c:v>56725.8</c:v>
                </c:pt>
                <c:pt idx="34">
                  <c:v>84605.759999999995</c:v>
                </c:pt>
                <c:pt idx="35">
                  <c:v>72119.08</c:v>
                </c:pt>
                <c:pt idx="36">
                  <c:v>52233.72</c:v>
                </c:pt>
                <c:pt idx="37">
                  <c:v>5499.74</c:v>
                </c:pt>
                <c:pt idx="38">
                  <c:v>56266.49</c:v>
                </c:pt>
                <c:pt idx="39">
                  <c:v>12538.79</c:v>
                </c:pt>
                <c:pt idx="40">
                  <c:v>26034.47</c:v>
                </c:pt>
                <c:pt idx="41">
                  <c:v>135579.9</c:v>
                </c:pt>
                <c:pt idx="42">
                  <c:v>19690.12</c:v>
                </c:pt>
                <c:pt idx="43">
                  <c:v>9805.83</c:v>
                </c:pt>
                <c:pt idx="44">
                  <c:v>10534.3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482416"/>
        <c:axId val="477482808"/>
      </c:barChart>
      <c:lineChart>
        <c:grouping val="standard"/>
        <c:varyColors val="0"/>
        <c:ser>
          <c:idx val="1"/>
          <c:order val="1"/>
          <c:tx>
            <c:v>Sup. For. Total</c:v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numRef>
              <c:f>'6.7.1.6'!$A$7:$A$51</c:f>
              <c:numCache>
                <c:formatCode>General</c:formatCod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</c:numCache>
            </c:numRef>
          </c:cat>
          <c:val>
            <c:numRef>
              <c:f>'6.7.1.6'!$D$7:$D$51</c:f>
              <c:numCache>
                <c:formatCode>#,##0.0_);\(#,##0.0\)</c:formatCode>
                <c:ptCount val="45"/>
                <c:pt idx="0">
                  <c:v>35044</c:v>
                </c:pt>
                <c:pt idx="1">
                  <c:v>57753</c:v>
                </c:pt>
                <c:pt idx="2">
                  <c:v>96989</c:v>
                </c:pt>
                <c:pt idx="3">
                  <c:v>142115</c:v>
                </c:pt>
                <c:pt idx="4">
                  <c:v>188595</c:v>
                </c:pt>
                <c:pt idx="5">
                  <c:v>123577</c:v>
                </c:pt>
                <c:pt idx="6">
                  <c:v>70749</c:v>
                </c:pt>
                <c:pt idx="7">
                  <c:v>439526</c:v>
                </c:pt>
                <c:pt idx="8">
                  <c:v>273567</c:v>
                </c:pt>
                <c:pt idx="9">
                  <c:v>263017</c:v>
                </c:pt>
                <c:pt idx="10">
                  <c:v>298288</c:v>
                </c:pt>
                <c:pt idx="11">
                  <c:v>152903</c:v>
                </c:pt>
                <c:pt idx="12">
                  <c:v>108100</c:v>
                </c:pt>
                <c:pt idx="13">
                  <c:v>165119</c:v>
                </c:pt>
                <c:pt idx="14">
                  <c:v>484476</c:v>
                </c:pt>
                <c:pt idx="15">
                  <c:v>264887</c:v>
                </c:pt>
                <c:pt idx="16">
                  <c:v>146662</c:v>
                </c:pt>
                <c:pt idx="17">
                  <c:v>137734</c:v>
                </c:pt>
                <c:pt idx="18">
                  <c:v>426693</c:v>
                </c:pt>
                <c:pt idx="19">
                  <c:v>203032</c:v>
                </c:pt>
                <c:pt idx="20">
                  <c:v>260318</c:v>
                </c:pt>
                <c:pt idx="21">
                  <c:v>105277</c:v>
                </c:pt>
                <c:pt idx="22">
                  <c:v>89267</c:v>
                </c:pt>
                <c:pt idx="23">
                  <c:v>437635</c:v>
                </c:pt>
                <c:pt idx="24">
                  <c:v>143484</c:v>
                </c:pt>
                <c:pt idx="25">
                  <c:v>59814</c:v>
                </c:pt>
                <c:pt idx="26">
                  <c:v>98503</c:v>
                </c:pt>
                <c:pt idx="27">
                  <c:v>133643</c:v>
                </c:pt>
                <c:pt idx="28">
                  <c:v>82217</c:v>
                </c:pt>
                <c:pt idx="29">
                  <c:v>188586</c:v>
                </c:pt>
                <c:pt idx="30">
                  <c:v>93297</c:v>
                </c:pt>
                <c:pt idx="31">
                  <c:v>107464</c:v>
                </c:pt>
                <c:pt idx="32">
                  <c:v>148172</c:v>
                </c:pt>
                <c:pt idx="33">
                  <c:v>134193</c:v>
                </c:pt>
                <c:pt idx="34">
                  <c:v>188672</c:v>
                </c:pt>
                <c:pt idx="35">
                  <c:v>155363</c:v>
                </c:pt>
                <c:pt idx="36">
                  <c:v>86113</c:v>
                </c:pt>
                <c:pt idx="37">
                  <c:v>50321</c:v>
                </c:pt>
                <c:pt idx="38">
                  <c:v>119892</c:v>
                </c:pt>
                <c:pt idx="39">
                  <c:v>54770</c:v>
                </c:pt>
                <c:pt idx="40">
                  <c:v>102162</c:v>
                </c:pt>
                <c:pt idx="41">
                  <c:v>216894</c:v>
                </c:pt>
                <c:pt idx="42">
                  <c:v>61690.61</c:v>
                </c:pt>
                <c:pt idx="43">
                  <c:v>48717.83</c:v>
                </c:pt>
                <c:pt idx="44">
                  <c:v>109783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82416"/>
        <c:axId val="477482808"/>
      </c:lineChart>
      <c:catAx>
        <c:axId val="4774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280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477482808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SUPERFICIES AFECTADAS (ha)</a:t>
                </a:r>
              </a:p>
            </c:rich>
          </c:tx>
          <c:layout>
            <c:manualLayout>
              <c:xMode val="edge"/>
              <c:yMode val="edge"/>
              <c:x val="1.307191211181591E-2"/>
              <c:y val="0.39382239382239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);\(#,##0.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7482416"/>
        <c:crosses val="autoZero"/>
        <c:crossBetween val="between"/>
        <c:majorUnit val="50000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48460795114368"/>
          <c:y val="0.21042471042471042"/>
          <c:w val="0.14117665080761183"/>
          <c:h val="7.52895752895752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montes desarbolados según titularidad. Año 2017</a:t>
            </a:r>
          </a:p>
        </c:rich>
      </c:tx>
      <c:layout>
        <c:manualLayout>
          <c:xMode val="edge"/>
          <c:yMode val="edge"/>
          <c:x val="0.2166408446218229"/>
          <c:y val="5.423718958207147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70580964153291"/>
          <c:y val="0.33990938824955119"/>
          <c:w val="0.67655541821179366"/>
          <c:h val="0.5111311932162325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38100">
                <a:solidFill>
                  <a:srgbClr val="FF99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8777207181960464E-3"/>
                  <c:y val="-3.7982176945981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890193191104582E-2"/>
                  <c:y val="-5.3258437345379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335412955951594E-2"/>
                  <c:y val="4.59387038158691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903941549951652E-2"/>
                  <c:y val="-4.2675227135069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50591855365781E-2"/>
                  <c:y val="-7.4800923768758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'[27]12.1.3'!$C$5:$F$5</c:f>
              <c:strCache>
                <c:ptCount val="4"/>
                <c:pt idx="0">
                  <c:v>Estado / CC.AA.</c:v>
                </c:pt>
                <c:pt idx="1">
                  <c:v>Entidades locales </c:v>
                </c:pt>
                <c:pt idx="2">
                  <c:v>Privados y/o de propiedad Desconocida</c:v>
                </c:pt>
                <c:pt idx="3">
                  <c:v>Vecinales en mano común </c:v>
                </c:pt>
              </c:strCache>
            </c:strRef>
          </c:cat>
          <c:val>
            <c:numRef>
              <c:f>'[27]12.1.3'!$C$24:$F$24</c:f>
              <c:numCache>
                <c:formatCode>General</c:formatCode>
                <c:ptCount val="4"/>
                <c:pt idx="0">
                  <c:v>338365.36534508242</c:v>
                </c:pt>
                <c:pt idx="1">
                  <c:v>1889921.4793737712</c:v>
                </c:pt>
                <c:pt idx="2">
                  <c:v>6589731.5027268063</c:v>
                </c:pt>
                <c:pt idx="3">
                  <c:v>412282.75810261624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 la superficie arbolada afectada. Año 2014(hectáreas)</a:t>
            </a:r>
          </a:p>
        </c:rich>
      </c:tx>
      <c:layout>
        <c:manualLayout>
          <c:xMode val="edge"/>
          <c:yMode val="edge"/>
          <c:x val="0.31008456659619449"/>
          <c:y val="4.810672957378303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865546218487396"/>
          <c:y val="0.10526323745830614"/>
          <c:w val="0.84957983193277364"/>
          <c:h val="0.87151768660332163"/>
        </c:manualLayout>
      </c:layout>
      <c:barChart>
        <c:barDir val="bar"/>
        <c:grouping val="clustered"/>
        <c:varyColors val="0"/>
        <c:ser>
          <c:idx val="0"/>
          <c:order val="0"/>
          <c:tx>
            <c:v>Superficie Arbolada afectada</c:v>
          </c:tx>
          <c:spPr>
            <a:solidFill>
              <a:srgbClr val="99CC00"/>
            </a:solidFill>
            <a:ln w="12700">
              <a:solidFill>
                <a:srgbClr val="0033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'6.7.2.2'!$A$7:$A$25</c:f>
              <c:strCache>
                <c:ptCount val="19"/>
                <c:pt idx="0">
                  <c:v>Euskadi</c:v>
                </c:pt>
                <c:pt idx="1">
                  <c:v>Cataluña</c:v>
                </c:pt>
                <c:pt idx="2">
                  <c:v>Galicia</c:v>
                </c:pt>
                <c:pt idx="3">
                  <c:v>Andalucia</c:v>
                </c:pt>
                <c:pt idx="4">
                  <c:v>Asturias</c:v>
                </c:pt>
                <c:pt idx="5">
                  <c:v>Cantabria</c:v>
                </c:pt>
                <c:pt idx="6">
                  <c:v>La Rioja</c:v>
                </c:pt>
                <c:pt idx="7">
                  <c:v>Murcia</c:v>
                </c:pt>
                <c:pt idx="8">
                  <c:v>C. Valenciana</c:v>
                </c:pt>
                <c:pt idx="9">
                  <c:v>Aragón</c:v>
                </c:pt>
                <c:pt idx="10">
                  <c:v>Castilla La Mancha</c:v>
                </c:pt>
                <c:pt idx="11">
                  <c:v>Canarias</c:v>
                </c:pt>
                <c:pt idx="12">
                  <c:v>Navarra</c:v>
                </c:pt>
                <c:pt idx="13">
                  <c:v>Extremadura</c:v>
                </c:pt>
                <c:pt idx="14">
                  <c:v>Illes Baleares</c:v>
                </c:pt>
                <c:pt idx="15">
                  <c:v>Madrid</c:v>
                </c:pt>
                <c:pt idx="16">
                  <c:v>Castilla y León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'6.7.2.2'!$L$7:$L$25</c:f>
              <c:numCache>
                <c:formatCode>#,##0.0_);\(#,##0.0\)</c:formatCode>
                <c:ptCount val="19"/>
                <c:pt idx="0">
                  <c:v>317.55</c:v>
                </c:pt>
                <c:pt idx="1">
                  <c:v>1069.74</c:v>
                </c:pt>
                <c:pt idx="2">
                  <c:v>4544.25</c:v>
                </c:pt>
                <c:pt idx="3">
                  <c:v>4088.96</c:v>
                </c:pt>
                <c:pt idx="4">
                  <c:v>5967.22</c:v>
                </c:pt>
                <c:pt idx="5">
                  <c:v>1729.24</c:v>
                </c:pt>
                <c:pt idx="6">
                  <c:v>24.98</c:v>
                </c:pt>
                <c:pt idx="7">
                  <c:v>562.84</c:v>
                </c:pt>
                <c:pt idx="8">
                  <c:v>556.07000000000005</c:v>
                </c:pt>
                <c:pt idx="9">
                  <c:v>4238.62</c:v>
                </c:pt>
                <c:pt idx="10">
                  <c:v>766.33</c:v>
                </c:pt>
                <c:pt idx="11">
                  <c:v>29.97</c:v>
                </c:pt>
                <c:pt idx="12">
                  <c:v>463.75</c:v>
                </c:pt>
                <c:pt idx="13">
                  <c:v>4136.78</c:v>
                </c:pt>
                <c:pt idx="14">
                  <c:v>33.9</c:v>
                </c:pt>
                <c:pt idx="15">
                  <c:v>46.47</c:v>
                </c:pt>
                <c:pt idx="16">
                  <c:v>4274.6899999999996</c:v>
                </c:pt>
                <c:pt idx="17">
                  <c:v>30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47080"/>
        <c:axId val="479244728"/>
      </c:barChart>
      <c:catAx>
        <c:axId val="479247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24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244728"/>
        <c:scaling>
          <c:orientation val="minMax"/>
        </c:scaling>
        <c:delete val="1"/>
        <c:axPos val="t"/>
        <c:numFmt formatCode="#,##0.0_);\(#,##0.0\)" sourceLinked="1"/>
        <c:majorTickMark val="out"/>
        <c:minorTickMark val="none"/>
        <c:tickLblPos val="none"/>
        <c:crossAx val="479247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pérdidas económicas según tipo de producto. Año 2015
</a:t>
            </a:r>
          </a:p>
        </c:rich>
      </c:tx>
      <c:layout>
        <c:manualLayout>
          <c:xMode val="edge"/>
          <c:yMode val="edge"/>
          <c:x val="0.24009000900090008"/>
          <c:y val="2.400235527743782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380974317904232E-2"/>
          <c:y val="0.23369524557231058"/>
          <c:w val="0.607445941444541"/>
          <c:h val="0.7151171865980096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80800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00FF00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59862127945105E-2"/>
                  <c:y val="-6.374027293509164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609627891923387E-2"/>
                  <c:y val="-7.66799824508739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888188031401563E-2"/>
                  <c:y val="-4.7363936546054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471068366679143E-2"/>
                  <c:y val="-8.2671161705959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7029750219116712E-3"/>
                  <c:y val="6.93559932574417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0675337624101034"/>
                  <c:y val="0.38901098901099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('6.7.2.4'!$A$26,'6.7.2.4'!$A$27,'6.7.2.4'!$A$34,'6.7.2.4'!$A$37,'6.7.2.4'!$A$28,'6.7.2.4'!$A$31,'6.7.2.4'!$A$32,'6.7.2.4'!$A$33)</c:f>
              <c:strCache>
                <c:ptCount val="8"/>
                <c:pt idx="0">
                  <c:v>Masas sin aprovechamiento comercial</c:v>
                </c:pt>
                <c:pt idx="1">
                  <c:v>Masas con aprovechamiento comercial</c:v>
                </c:pt>
                <c:pt idx="2">
                  <c:v>Otras pérdidas</c:v>
                </c:pt>
                <c:pt idx="3">
                  <c:v>Gastos de extinción</c:v>
                </c:pt>
                <c:pt idx="4">
                  <c:v>Corcho</c:v>
                </c:pt>
                <c:pt idx="5">
                  <c:v>Leñas</c:v>
                </c:pt>
                <c:pt idx="6">
                  <c:v>Pastos</c:v>
                </c:pt>
                <c:pt idx="7">
                  <c:v>Caza</c:v>
                </c:pt>
              </c:strCache>
            </c:strRef>
          </c:cat>
          <c:val>
            <c:numRef>
              <c:f>('6.7.2.4'!$G$26,'6.7.2.4'!$G$27,'6.7.2.4'!$G$34,'6.7.2.4'!$G$37,'6.7.2.4'!$G$28,'6.7.2.4'!$G$31,'6.7.2.4'!$G$32,'6.7.2.4'!$G$33)</c:f>
              <c:numCache>
                <c:formatCode>#,##0.00_);\(#,##0.00\)</c:formatCode>
                <c:ptCount val="8"/>
                <c:pt idx="0">
                  <c:v>46.910443069587402</c:v>
                </c:pt>
                <c:pt idx="1">
                  <c:v>41.173931737422102</c:v>
                </c:pt>
                <c:pt idx="2">
                  <c:v>4.8686296418481501</c:v>
                </c:pt>
                <c:pt idx="3">
                  <c:v>6.3058608490499299</c:v>
                </c:pt>
                <c:pt idx="4">
                  <c:v>0</c:v>
                </c:pt>
                <c:pt idx="5">
                  <c:v>0.36632235896328902</c:v>
                </c:pt>
                <c:pt idx="6">
                  <c:v>0.35507787907409399</c:v>
                </c:pt>
                <c:pt idx="7">
                  <c:v>1.4767969445116901E-2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06796742666358"/>
          <c:y val="0.25975431223589718"/>
          <c:w val="0.21260705942743896"/>
          <c:h val="0.62780269058295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número de siniestros según causa. Año 2015</a:t>
            </a:r>
          </a:p>
        </c:rich>
      </c:tx>
      <c:layout>
        <c:manualLayout>
          <c:xMode val="edge"/>
          <c:yMode val="edge"/>
          <c:x val="0.30468635170603681"/>
          <c:y val="4.646852528406837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528326995224764"/>
          <c:y val="0.29846938775510412"/>
          <c:w val="0.54088105681777465"/>
          <c:h val="0.520408163265305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7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102447477869378E-2"/>
                  <c:y val="-8.3381367801503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92675480107034E-2"/>
                  <c:y val="-4.8471417085349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889190223911323"/>
                  <c:y val="-1.989769484681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535678462402466E-2"/>
                  <c:y val="-5.1585499445795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441672248946053E-5"/>
                  <c:y val="-6.88558304854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('6.7.4.1'!$A$8,'6.7.4.1'!$A$23,'6.7.4.1'!$A$25,'6.7.4.1'!$A$27,'6.7.4.1'!$A$29)</c:f>
              <c:strCache>
                <c:ptCount val="5"/>
                <c:pt idx="0">
                  <c:v>Rayo</c:v>
                </c:pt>
                <c:pt idx="1">
                  <c:v>Negligencias y causas accidentales</c:v>
                </c:pt>
                <c:pt idx="2">
                  <c:v>Intencionado</c:v>
                </c:pt>
                <c:pt idx="3">
                  <c:v>Desconocida</c:v>
                </c:pt>
                <c:pt idx="4">
                  <c:v>Reproducción</c:v>
                </c:pt>
              </c:strCache>
            </c:strRef>
          </c:cat>
          <c:val>
            <c:numRef>
              <c:f>('6.7.4.1'!$D$8,'6.7.4.1'!$D$23,'6.7.4.1'!$D$25,'6.7.4.1'!$D$27,'6.7.4.1'!$D$29)</c:f>
              <c:numCache>
                <c:formatCode>#,##0_);\(#,##0\)</c:formatCode>
                <c:ptCount val="5"/>
                <c:pt idx="0">
                  <c:v>779</c:v>
                </c:pt>
                <c:pt idx="1">
                  <c:v>3205</c:v>
                </c:pt>
                <c:pt idx="2">
                  <c:v>6380</c:v>
                </c:pt>
                <c:pt idx="3">
                  <c:v>1205</c:v>
                </c:pt>
                <c:pt idx="4">
                  <c:v>241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la superficie afectada según causa. Año 2015</a:t>
            </a:r>
          </a:p>
        </c:rich>
      </c:tx>
      <c:layout>
        <c:manualLayout>
          <c:xMode val="edge"/>
          <c:yMode val="edge"/>
          <c:x val="0.28339925736707688"/>
          <c:y val="4.250983501204229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6109340847523"/>
          <c:y val="0.26811654264040796"/>
          <c:w val="0.52947368421052632"/>
          <c:h val="0.483092926981730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7287567909517523E-2"/>
                  <c:y val="-1.7959065540592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061065283726651E-2"/>
                  <c:y val="-0.106041007497153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474868931744109E-2"/>
                  <c:y val="0.116721106620263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113820507405329E-2"/>
                  <c:y val="-1.51602812751514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16773030179742E-2"/>
                  <c:y val="-7.5930216778400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('6.7.4.1'!$A$8,'6.7.4.1'!$A$23,'6.7.4.1'!$A$25,'6.7.4.1'!$A$27,'6.7.4.1'!$A$29)</c:f>
              <c:strCache>
                <c:ptCount val="5"/>
                <c:pt idx="0">
                  <c:v>Rayo</c:v>
                </c:pt>
                <c:pt idx="1">
                  <c:v>Negligencias y causas accidentales</c:v>
                </c:pt>
                <c:pt idx="2">
                  <c:v>Intencionado</c:v>
                </c:pt>
                <c:pt idx="3">
                  <c:v>Desconocida</c:v>
                </c:pt>
                <c:pt idx="4">
                  <c:v>Reproducción</c:v>
                </c:pt>
              </c:strCache>
            </c:strRef>
          </c:cat>
          <c:val>
            <c:numRef>
              <c:f>('6.7.4.1'!$I$8,'6.7.4.1'!$I$23,'6.7.4.1'!$I$25,'6.7.4.1'!$I$27,'6.7.4.1'!$I$29)</c:f>
              <c:numCache>
                <c:formatCode>#,##0.00</c:formatCode>
                <c:ptCount val="5"/>
                <c:pt idx="0">
                  <c:v>12400.39</c:v>
                </c:pt>
                <c:pt idx="1">
                  <c:v>23809.91</c:v>
                </c:pt>
                <c:pt idx="2">
                  <c:v>64371.839999999997</c:v>
                </c:pt>
                <c:pt idx="3">
                  <c:v>3403.84</c:v>
                </c:pt>
                <c:pt idx="4">
                  <c:v>5796.87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siniestros causados accidentalmente o por negligencias. </a:t>
            </a:r>
            <a:br>
              <a:rPr lang="es-ES"/>
            </a:br>
            <a:r>
              <a:rPr lang="es-ES"/>
              <a:t>Año 2015
</a:t>
            </a:r>
          </a:p>
        </c:rich>
      </c:tx>
      <c:layout>
        <c:manualLayout>
          <c:xMode val="edge"/>
          <c:yMode val="edge"/>
          <c:x val="0.28340089352391823"/>
          <c:y val="3.768646301620660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803347280334729"/>
          <c:y val="0.11638968368384835"/>
          <c:w val="0.76569037656904615"/>
          <c:h val="0.87411027746237679"/>
        </c:manualLayout>
      </c:layout>
      <c:bar3DChart>
        <c:barDir val="bar"/>
        <c:grouping val="clustered"/>
        <c:varyColors val="0"/>
        <c:ser>
          <c:idx val="0"/>
          <c:order val="0"/>
          <c:tx>
            <c:v>neglicencias</c:v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902425042572601E-3"/>
                  <c:y val="-8.53185056750432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886334773660441E-2"/>
                  <c:y val="-2.1828236205245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624447759354282E-2"/>
                  <c:y val="-5.8877618513160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486784683641281E-2"/>
                  <c:y val="-1.4343299416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461844720287728E-2"/>
                  <c:y val="9.5415968920498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2300579805359058E-3"/>
                  <c:y val="-3.757337921849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188396683214292E-2"/>
                  <c:y val="6.699273110582494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205974717635452E-2"/>
                  <c:y val="6.466187748336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131940664362561E-2"/>
                  <c:y val="1.938834718666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458556674215421E-2"/>
                  <c:y val="1.5683408955874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056338381060722E-2"/>
                  <c:y val="1.6728815141501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102106378415621E-2"/>
                  <c:y val="8.147030444204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4614378987885252E-2"/>
                  <c:y val="2.5946036349040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2654208004476741"/>
                  <c:y val="0.54473173415264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14803035778821841"/>
                  <c:y val="0.57661846981036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5996828986791606"/>
                  <c:y val="0.611162433439557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63509798663978334"/>
                  <c:y val="0.640391941125796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'6.7.4.1'!$A$10:$A$22</c:f>
              <c:strCache>
                <c:ptCount val="13"/>
                <c:pt idx="0">
                  <c:v>Quema agrícola</c:v>
                </c:pt>
                <c:pt idx="1">
                  <c:v>Quema para regenerar Pastos</c:v>
                </c:pt>
                <c:pt idx="2">
                  <c:v>Trabajos forestales</c:v>
                </c:pt>
                <c:pt idx="3">
                  <c:v>Hogueras</c:v>
                </c:pt>
                <c:pt idx="4">
                  <c:v>Fumadores</c:v>
                </c:pt>
                <c:pt idx="5">
                  <c:v>Quema de basuras</c:v>
                </c:pt>
                <c:pt idx="6">
                  <c:v>Escape de vertedero</c:v>
                </c:pt>
                <c:pt idx="7">
                  <c:v>Quema de matorral</c:v>
                </c:pt>
                <c:pt idx="8">
                  <c:v>Ferrocarril</c:v>
                </c:pt>
                <c:pt idx="9">
                  <c:v>Líneas eléctricas</c:v>
                </c:pt>
                <c:pt idx="10">
                  <c:v>Motores y máquinas</c:v>
                </c:pt>
                <c:pt idx="11">
                  <c:v>Maniobras militares</c:v>
                </c:pt>
                <c:pt idx="12">
                  <c:v>Otras</c:v>
                </c:pt>
              </c:strCache>
            </c:strRef>
          </c:cat>
          <c:val>
            <c:numRef>
              <c:f>'6.7.4.1'!$D$10:$D$22</c:f>
              <c:numCache>
                <c:formatCode>#,##0_);\(#,##0\)</c:formatCode>
                <c:ptCount val="13"/>
                <c:pt idx="0">
                  <c:v>773</c:v>
                </c:pt>
                <c:pt idx="1">
                  <c:v>221</c:v>
                </c:pt>
                <c:pt idx="2">
                  <c:v>208</c:v>
                </c:pt>
                <c:pt idx="3">
                  <c:v>121</c:v>
                </c:pt>
                <c:pt idx="4">
                  <c:v>260</c:v>
                </c:pt>
                <c:pt idx="5">
                  <c:v>128</c:v>
                </c:pt>
                <c:pt idx="6">
                  <c:v>36</c:v>
                </c:pt>
                <c:pt idx="7">
                  <c:v>358</c:v>
                </c:pt>
                <c:pt idx="8">
                  <c:v>38</c:v>
                </c:pt>
                <c:pt idx="9">
                  <c:v>249</c:v>
                </c:pt>
                <c:pt idx="10">
                  <c:v>420</c:v>
                </c:pt>
                <c:pt idx="11">
                  <c:v>11</c:v>
                </c:pt>
                <c:pt idx="12">
                  <c:v>382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9248648"/>
        <c:axId val="479249040"/>
        <c:axId val="0"/>
      </c:bar3DChart>
      <c:catAx>
        <c:axId val="479248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24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49040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one"/>
        <c:crossAx val="479248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número de siniestros causados accidentalmente 
o por negligencias. Año 2015</a:t>
            </a:r>
          </a:p>
        </c:rich>
      </c:tx>
      <c:layout>
        <c:manualLayout>
          <c:xMode val="edge"/>
          <c:yMode val="edge"/>
          <c:x val="0.29169667212220407"/>
          <c:y val="2.081803303998765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39321723189736"/>
          <c:y val="0.29256663239712732"/>
          <c:w val="0.43721356553620538"/>
          <c:h val="0.453238471500467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6593296132582444"/>
                  <c:y val="0.101349884205650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965832012406769E-2"/>
                  <c:y val="0.148333364211826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165281303830367E-2"/>
                  <c:y val="8.6548216767021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118024322246225E-2"/>
                  <c:y val="9.80755287941955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2168898282150067E-2"/>
                  <c:y val="0.100729844063610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9429874866296504E-2"/>
                  <c:y val="0.115736297668674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8448651365387815E-2"/>
                  <c:y val="0.16761834182491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920916186622762E-2"/>
                  <c:y val="0.270588729350008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9321752129592684E-2"/>
                  <c:y val="0.184421923730122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4491170191287533"/>
                  <c:y val="0.104867068087077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2986962554394285"/>
                  <c:y val="-6.72113632854717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994480027149295E-2"/>
                  <c:y val="-7.2886830322680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('6.7.4.4'!$A$12,'6.7.4.4'!$A$17,'6.7.4.4'!$A$25,'6.7.4.4'!$A$26,'6.7.4.4'!$A$27,'6.7.4.4'!$A$32,'6.7.4.4'!$A$33,'6.7.4.4'!$A$39,'6.7.4.4'!$A$40,'6.7.4.4'!$A$41,'6.7.4.4'!$A$42,'6.7.4.4'!$A$50)</c:f>
              <c:strCache>
                <c:ptCount val="12"/>
                <c:pt idx="0">
                  <c:v>- Total Quema agrícola</c:v>
                </c:pt>
                <c:pt idx="1">
                  <c:v>- Total Quemas ganaderas                </c:v>
                </c:pt>
                <c:pt idx="2">
                  <c:v>- Total Quemas para el control de la vegetación</c:v>
                </c:pt>
                <c:pt idx="3">
                  <c:v>- Total Trabajos forestales</c:v>
                </c:pt>
                <c:pt idx="4">
                  <c:v>- Total Fumadores</c:v>
                </c:pt>
                <c:pt idx="5">
                  <c:v>- Total Eliminación de basuras y restos</c:v>
                </c:pt>
                <c:pt idx="6">
                  <c:v>- Total Hogueras</c:v>
                </c:pt>
                <c:pt idx="7">
                  <c:v>- Total Motores y máquinas</c:v>
                </c:pt>
                <c:pt idx="8">
                  <c:v>- Total Ferrocarril</c:v>
                </c:pt>
                <c:pt idx="9">
                  <c:v>- Total Líneas eléctricas</c:v>
                </c:pt>
                <c:pt idx="10">
                  <c:v>-Total Actividades militares</c:v>
                </c:pt>
                <c:pt idx="11">
                  <c:v> Total Otras Actividades y usos del monte</c:v>
                </c:pt>
              </c:strCache>
            </c:strRef>
          </c:cat>
          <c:val>
            <c:numRef>
              <c:f>('6.7.4.4'!$D$12,'6.7.4.4'!$D$17,'6.7.4.4'!$D$25,'6.7.4.4'!$D$26,'6.7.4.4'!$D$27,'6.7.4.4'!$D$32,'6.7.4.4'!$D$33,'6.7.4.4'!$D$39,'6.7.4.4'!$D$40,'6.7.4.4'!$D$41,'6.7.4.4'!$D$42,'6.7.4.4'!$D$50)</c:f>
              <c:numCache>
                <c:formatCode>#,##0_);\(#,##0\)</c:formatCode>
                <c:ptCount val="12"/>
                <c:pt idx="0">
                  <c:v>587</c:v>
                </c:pt>
                <c:pt idx="1">
                  <c:v>215</c:v>
                </c:pt>
                <c:pt idx="2">
                  <c:v>471</c:v>
                </c:pt>
                <c:pt idx="3">
                  <c:v>208</c:v>
                </c:pt>
                <c:pt idx="4">
                  <c:v>260</c:v>
                </c:pt>
                <c:pt idx="5">
                  <c:v>194</c:v>
                </c:pt>
                <c:pt idx="6">
                  <c:v>121</c:v>
                </c:pt>
                <c:pt idx="7">
                  <c:v>310</c:v>
                </c:pt>
                <c:pt idx="8">
                  <c:v>38</c:v>
                </c:pt>
                <c:pt idx="9">
                  <c:v>249</c:v>
                </c:pt>
                <c:pt idx="10">
                  <c:v>11</c:v>
                </c:pt>
                <c:pt idx="11">
                  <c:v>370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la superficie afectada en siniestros con causas accidentales o negligencias. Año 2015</a:t>
            </a:r>
          </a:p>
        </c:rich>
      </c:tx>
      <c:layout>
        <c:manualLayout>
          <c:xMode val="edge"/>
          <c:yMode val="edge"/>
          <c:x val="0.18675521187910343"/>
          <c:y val="3.307200482803000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2050198456026"/>
          <c:y val="0.27433628318584485"/>
          <c:w val="0.52814641644509408"/>
          <c:h val="0.509540710881855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0096783171271704"/>
                  <c:y val="-5.5957094300305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288200108754838E-2"/>
                  <c:y val="-9.0434238019596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06749217522365"/>
                  <c:y val="-2.64469002112264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98774582214744"/>
                  <c:y val="9.2924317215228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57134783111329"/>
                  <c:y val="0.164676584624318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084150581053007E-2"/>
                  <c:y val="0.166633211458630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2106416958892043E-2"/>
                  <c:y val="0.17716296308948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350447705483429E-2"/>
                  <c:y val="0.125996818664996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6371444597157819E-2"/>
                  <c:y val="0.230164938710210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311098551506512E-2"/>
                  <c:y val="0.302054303949535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020111066867047E-2"/>
                  <c:y val="6.059040884531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951411456928462E-2"/>
                  <c:y val="-1.882703924482338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0274026357400791E-2"/>
                  <c:y val="0.132743362831859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27579933272628609"/>
                  <c:y val="7.52212389380531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('6.7.4.4'!$A$12,'6.7.4.4'!$A$17,'6.7.4.4'!$A$25,'6.7.4.4'!$A$26,'6.7.4.4'!$A$27,'6.7.4.4'!$A$32,'6.7.4.4'!$A$33,'6.7.4.4'!$A$39,'6.7.4.4'!$A$40,'6.7.4.4'!$A$41,'6.7.4.4'!$A$42,'6.7.4.4'!$A$50)</c:f>
              <c:strCache>
                <c:ptCount val="12"/>
                <c:pt idx="0">
                  <c:v>- Total Quema agrícola</c:v>
                </c:pt>
                <c:pt idx="1">
                  <c:v>- Total Quemas ganaderas                </c:v>
                </c:pt>
                <c:pt idx="2">
                  <c:v>- Total Quemas para el control de la vegetación</c:v>
                </c:pt>
                <c:pt idx="3">
                  <c:v>- Total Trabajos forestales</c:v>
                </c:pt>
                <c:pt idx="4">
                  <c:v>- Total Fumadores</c:v>
                </c:pt>
                <c:pt idx="5">
                  <c:v>- Total Eliminación de basuras y restos</c:v>
                </c:pt>
                <c:pt idx="6">
                  <c:v>- Total Hogueras</c:v>
                </c:pt>
                <c:pt idx="7">
                  <c:v>- Total Motores y máquinas</c:v>
                </c:pt>
                <c:pt idx="8">
                  <c:v>- Total Ferrocarril</c:v>
                </c:pt>
                <c:pt idx="9">
                  <c:v>- Total Líneas eléctricas</c:v>
                </c:pt>
                <c:pt idx="10">
                  <c:v>-Total Actividades militares</c:v>
                </c:pt>
                <c:pt idx="11">
                  <c:v> Total Otras Actividades y usos del monte</c:v>
                </c:pt>
              </c:strCache>
            </c:strRef>
          </c:cat>
          <c:val>
            <c:numRef>
              <c:f>('6.7.4.4'!$I$12,'6.7.4.4'!$I$17,'6.7.4.4'!$I$25,'6.7.4.4'!$I$26,'6.7.4.4'!$I$27,'6.7.4.4'!$I$32,'6.7.4.4'!$I$33,'6.7.4.4'!$I$39,'6.7.4.4'!$I$40,'6.7.4.4'!$I$41,'6.7.4.4'!$I$42,'6.7.4.4'!$I$50)</c:f>
              <c:numCache>
                <c:formatCode>#,##0_);\(#,##0\)</c:formatCode>
                <c:ptCount val="12"/>
                <c:pt idx="0">
                  <c:v>2896.02</c:v>
                </c:pt>
                <c:pt idx="1">
                  <c:v>530.47</c:v>
                </c:pt>
                <c:pt idx="2">
                  <c:v>1148.7199999999998</c:v>
                </c:pt>
                <c:pt idx="3" formatCode="0.00">
                  <c:v>207.2</c:v>
                </c:pt>
                <c:pt idx="4" formatCode="0.00">
                  <c:v>521.87</c:v>
                </c:pt>
                <c:pt idx="5" formatCode="0.00">
                  <c:v>254.57999999999998</c:v>
                </c:pt>
                <c:pt idx="6" formatCode="0.00">
                  <c:v>129.37</c:v>
                </c:pt>
                <c:pt idx="7">
                  <c:v>11316.15</c:v>
                </c:pt>
                <c:pt idx="8" formatCode="0.00">
                  <c:v>349.94</c:v>
                </c:pt>
                <c:pt idx="9" formatCode="0.00">
                  <c:v>3250.25</c:v>
                </c:pt>
                <c:pt idx="10" formatCode="0.00">
                  <c:v>134.91</c:v>
                </c:pt>
                <c:pt idx="11">
                  <c:v>1454.34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siniestros intencionados según motivación. Año 2015</a:t>
            </a:r>
          </a:p>
        </c:rich>
      </c:tx>
      <c:layout>
        <c:manualLayout>
          <c:xMode val="edge"/>
          <c:yMode val="edge"/>
          <c:x val="0.29880481251900248"/>
          <c:y val="8.834996665535682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278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8392084455528663"/>
          <c:y val="0.22272727272727291"/>
          <c:w val="0.5284557507408032"/>
          <c:h val="0.75681818181818183"/>
        </c:manualLayout>
      </c:layout>
      <c:bar3DChart>
        <c:barDir val="bar"/>
        <c:grouping val="stacked"/>
        <c:varyColors val="0"/>
        <c:ser>
          <c:idx val="0"/>
          <c:order val="0"/>
          <c:tx>
            <c:v>conatos</c:v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5901630395796912E-2"/>
                  <c:y val="2.11256486683029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447939091603334E-2"/>
                  <c:y val="2.3526631332303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256959239848396"/>
                  <c:y val="1.9109432178121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537696810808996E-2"/>
                  <c:y val="2.60558693875768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71555656838753"/>
                  <c:y val="0.3760170834958297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883994111058674"/>
                  <c:y val="0.415784250816979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1586874846424994"/>
                  <c:y val="0.4584897251682629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28761651131824639"/>
                  <c:y val="0.3761032998565279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17842876165113244"/>
                  <c:y val="0.402548063127692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2356857523302264"/>
                  <c:y val="0.428992826398855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29027962716378181"/>
                  <c:y val="0.461314203730275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14247669773635174"/>
                  <c:y val="0.490697274031563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28894806924101435"/>
                  <c:y val="0.52301865136298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1411451398135819"/>
                  <c:y val="0.6023529411764705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16511318242343651"/>
                  <c:y val="0.6376126255380242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7842876165113244"/>
                  <c:y val="0.67581061692970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70838881491344874"/>
                  <c:y val="0.7081319942611196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Obtención de beneficios directos por el causante</c:v>
              </c:pt>
              <c:pt idx="1">
                <c:v>Producir daños a terceros</c:v>
              </c:pt>
              <c:pt idx="2">
                <c:v>Prácticas tradicionales inadecuadas</c:v>
              </c:pt>
              <c:pt idx="3">
                <c:v>Otras</c:v>
              </c:pt>
            </c:strLit>
          </c:cat>
          <c:val>
            <c:numLit>
              <c:formatCode>General</c:formatCode>
              <c:ptCount val="4"/>
              <c:pt idx="0">
                <c:v>112</c:v>
              </c:pt>
              <c:pt idx="1">
                <c:v>465</c:v>
              </c:pt>
              <c:pt idx="2">
                <c:v>2759</c:v>
              </c:pt>
              <c:pt idx="3">
                <c:v>610</c:v>
              </c:pt>
            </c:numLit>
          </c:val>
        </c:ser>
        <c:ser>
          <c:idx val="1"/>
          <c:order val="1"/>
          <c:tx>
            <c:v>Incendios</c:v>
          </c:tx>
          <c:spPr>
            <a:solidFill>
              <a:srgbClr val="FFCC00"/>
            </a:solidFill>
            <a:ln w="254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85485635255152E-2"/>
                  <c:y val="2.56711032137576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0741138521609246E-2"/>
                  <c:y val="2.3526631332303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9285312492241"/>
                  <c:y val="2.1382159450849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194409859387235"/>
                  <c:y val="2.15104148421221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99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4"/>
              <c:pt idx="0">
                <c:v>140</c:v>
              </c:pt>
              <c:pt idx="1">
                <c:v>213</c:v>
              </c:pt>
              <c:pt idx="2">
                <c:v>2560</c:v>
              </c:pt>
              <c:pt idx="3">
                <c:v>193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9241984"/>
        <c:axId val="479242768"/>
        <c:axId val="0"/>
      </c:bar3DChart>
      <c:catAx>
        <c:axId val="479241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24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4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924198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463451211970731"/>
          <c:y val="0.1863636363636364"/>
          <c:w val="0.16787136832482227"/>
          <c:h val="5.5192521440020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Vegetación afectada según motivación. Año 2015</a:t>
            </a:r>
          </a:p>
        </c:rich>
      </c:tx>
      <c:layout>
        <c:manualLayout>
          <c:xMode val="edge"/>
          <c:yMode val="edge"/>
          <c:x val="0.3409107818215637"/>
          <c:y val="8.526862239565273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28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8142470694319475"/>
          <c:y val="0.24153498871331841"/>
          <c:w val="0.5293056807935077"/>
          <c:h val="0.73814898419864561"/>
        </c:manualLayout>
      </c:layout>
      <c:bar3DChart>
        <c:barDir val="bar"/>
        <c:grouping val="stacked"/>
        <c:varyColors val="0"/>
        <c:ser>
          <c:idx val="0"/>
          <c:order val="0"/>
          <c:tx>
            <c:v>Leñosa arbolada</c:v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8341289766927483E-2"/>
                  <c:y val="4.52584806827327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510471137337062"/>
                  <c:y val="1.1880549485828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728947445662761E-2"/>
                  <c:y val="1.92350040475251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1112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010154458966434E-2"/>
                  <c:y val="2.65897054650803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605232687944275"/>
                  <c:y val="0.2820774748923963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20469685405276344"/>
                  <c:y val="0.3143988522238190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16747924422498792"/>
                  <c:y val="0.3437819225251075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28710727581426837"/>
                  <c:y val="0.3761032998565279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17811284703292507"/>
                  <c:y val="0.402548063127692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23526846212557925"/>
                  <c:y val="0.428992826398855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28976567651624896"/>
                  <c:y val="0.461314203730275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14222443755614236"/>
                  <c:y val="0.490697274031563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28843647616525975"/>
                  <c:y val="0.52301865136298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14089523720514871"/>
                  <c:y val="0.6023529411764705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164820843523004"/>
                  <c:y val="0.6376126255380242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7811284703292507"/>
                  <c:y val="0.67581061692970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70713458672772656"/>
                  <c:y val="0.7081319942611196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Obtención de beneficios directos por el causante</c:v>
              </c:pt>
              <c:pt idx="1">
                <c:v>Producir daños a terceros</c:v>
              </c:pt>
              <c:pt idx="2">
                <c:v>Prácticas tradicionales inadecuadas</c:v>
              </c:pt>
              <c:pt idx="3">
                <c:v>Otras</c:v>
              </c:pt>
            </c:strLit>
          </c:cat>
          <c:val>
            <c:numLit>
              <c:formatCode>General</c:formatCode>
              <c:ptCount val="4"/>
              <c:pt idx="0">
                <c:v>243</c:v>
              </c:pt>
              <c:pt idx="1">
                <c:v>6694</c:v>
              </c:pt>
              <c:pt idx="2">
                <c:v>14858</c:v>
              </c:pt>
              <c:pt idx="3">
                <c:v>1438</c:v>
              </c:pt>
            </c:numLit>
          </c:val>
        </c:ser>
        <c:ser>
          <c:idx val="1"/>
          <c:order val="1"/>
          <c:tx>
            <c:v>Leñosa no arbolada</c:v>
          </c:tx>
          <c:spPr>
            <a:solidFill>
              <a:srgbClr val="FFCC00"/>
            </a:solidFill>
            <a:ln w="254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4550513506163976"/>
                  <c:y val="6.78318441138841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914216819186741"/>
                  <c:y val="7.36587679959827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594696552754583E-2"/>
                  <c:y val="1.472033136129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14454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388082050958059"/>
                  <c:y val="3.1104378151310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99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4"/>
              <c:pt idx="0">
                <c:v>4110</c:v>
              </c:pt>
              <c:pt idx="1">
                <c:v>5278</c:v>
              </c:pt>
              <c:pt idx="2">
                <c:v>36004</c:v>
              </c:pt>
              <c:pt idx="3">
                <c:v>1500</c:v>
              </c:pt>
            </c:numLit>
          </c:val>
        </c:ser>
        <c:ser>
          <c:idx val="2"/>
          <c:order val="2"/>
          <c:tx>
            <c:v>Herbácea</c:v>
          </c:tx>
          <c:spPr>
            <a:solidFill>
              <a:srgbClr val="FFFF00"/>
            </a:solidFill>
            <a:ln w="25400">
              <a:solidFill>
                <a:srgbClr val="FFCC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20070888936038644"/>
                  <c:y val="6.78318441138841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661360227426121"/>
                  <c:y val="7.36587679959827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51153417631529E-2"/>
                  <c:y val="1.92350040475251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8155727403035671"/>
                  <c:y val="3.56190508375406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CC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4"/>
              <c:pt idx="0">
                <c:v>259</c:v>
              </c:pt>
              <c:pt idx="1">
                <c:v>943</c:v>
              </c:pt>
              <c:pt idx="2">
                <c:v>6541</c:v>
              </c:pt>
              <c:pt idx="3">
                <c:v>117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9243552"/>
        <c:axId val="479243944"/>
        <c:axId val="0"/>
      </c:bar3DChart>
      <c:catAx>
        <c:axId val="47924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243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43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92435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90551181102358"/>
          <c:y val="0.17730402062574036"/>
          <c:w val="0.32100991884581037"/>
          <c:h val="5.41760722347629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Número de siniestros en Países de la Unión Europea. Año 2015</a:t>
            </a:r>
          </a:p>
        </c:rich>
      </c:tx>
      <c:layout>
        <c:manualLayout>
          <c:xMode val="edge"/>
          <c:yMode val="edge"/>
          <c:x val="0.13587487781036167"/>
          <c:y val="7.261154855643044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3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909224011713237"/>
          <c:y val="0.1578947368421072"/>
          <c:w val="0.7847730600292826"/>
          <c:h val="0.78032036613272249"/>
        </c:manualLayout>
      </c:layout>
      <c:bar3DChart>
        <c:barDir val="bar"/>
        <c:grouping val="stacked"/>
        <c:varyColors val="0"/>
        <c:ser>
          <c:idx val="0"/>
          <c:order val="0"/>
          <c:tx>
            <c:v>europa</c:v>
          </c:tx>
          <c:spPr>
            <a:solidFill>
              <a:srgbClr val="FFCC00"/>
            </a:solidFill>
            <a:ln w="254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41754415672140377"/>
                  <c:y val="-6.39953339165939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68709315789198"/>
                  <c:y val="4.34822906597568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484865180800089E-2"/>
                  <c:y val="1.6465710759645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703142911643103"/>
                  <c:y val="5.6043395629093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1483823799669345"/>
                  <c:y val="1.7143423738699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2636006086182694"/>
                  <c:y val="0.408918214864190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18520368615967644"/>
                  <c:y val="0.447134870458973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1749203341658772"/>
                  <c:y val="0.489173191613235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19696265036029162"/>
                  <c:y val="0.523568181648540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2601670829385927"/>
                  <c:y val="0.557963171683846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32043177446674131"/>
                  <c:y val="0.600001492838116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15727614618321803"/>
                  <c:y val="0.638218148432893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31896190394166868"/>
                  <c:y val="0.680256469587155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15580627565814026"/>
                  <c:y val="0.783441439693080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18226394510952387"/>
                  <c:y val="0.8293014264068180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9696265036029162"/>
                  <c:y val="0.878983078680036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78197111934085495"/>
                  <c:y val="0.9210213998342949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99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'6.7.6.1'!$A$7:$A$11</c:f>
              <c:strCache>
                <c:ptCount val="5"/>
                <c:pt idx="0">
                  <c:v>España</c:v>
                </c:pt>
                <c:pt idx="1">
                  <c:v>Francia</c:v>
                </c:pt>
                <c:pt idx="2">
                  <c:v>Grecia </c:v>
                </c:pt>
                <c:pt idx="3">
                  <c:v>Italia</c:v>
                </c:pt>
                <c:pt idx="4">
                  <c:v>Portugal</c:v>
                </c:pt>
              </c:strCache>
            </c:strRef>
          </c:cat>
          <c:val>
            <c:numRef>
              <c:f>'6.7.6.1'!$B$7:$B$11</c:f>
              <c:numCache>
                <c:formatCode>#,##0__;\–#,##0__;0__;@__</c:formatCode>
                <c:ptCount val="5"/>
                <c:pt idx="0">
                  <c:v>11810</c:v>
                </c:pt>
                <c:pt idx="1">
                  <c:v>4440</c:v>
                </c:pt>
                <c:pt idx="2">
                  <c:v>510</c:v>
                </c:pt>
                <c:pt idx="3">
                  <c:v>5442</c:v>
                </c:pt>
                <c:pt idx="4">
                  <c:v>15851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9245120"/>
        <c:axId val="479245512"/>
        <c:axId val="0"/>
      </c:bar3DChart>
      <c:catAx>
        <c:axId val="479245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245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4551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4792451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montes desarbolados según titularidad. Año 2017</a:t>
            </a:r>
          </a:p>
        </c:rich>
      </c:tx>
      <c:layout>
        <c:manualLayout>
          <c:xMode val="edge"/>
          <c:yMode val="edge"/>
          <c:x val="0.23903787536761986"/>
          <c:y val="5.423718958207147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70580964153291"/>
          <c:y val="0.33990938824955119"/>
          <c:w val="0.67655541821179366"/>
          <c:h val="0.5111311932162325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38100">
                <a:solidFill>
                  <a:srgbClr val="FF99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8777207181960464E-3"/>
                  <c:y val="-3.7982176945981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890193191104582E-2"/>
                  <c:y val="-5.3258437345379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335412955951594E-2"/>
                  <c:y val="4.59387038158691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903941549951652E-2"/>
                  <c:y val="-4.2675227135069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50591855365781E-2"/>
                  <c:y val="-7.4800923768758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'[27]12.1.4'!$C$5:$F$5</c:f>
              <c:strCache>
                <c:ptCount val="4"/>
                <c:pt idx="0">
                  <c:v>Estado / CC.AA.</c:v>
                </c:pt>
                <c:pt idx="1">
                  <c:v>Entidades locales </c:v>
                </c:pt>
                <c:pt idx="2">
                  <c:v>Privados y/o de propiedad Desconocida</c:v>
                </c:pt>
                <c:pt idx="3">
                  <c:v>Vecinales en mano común </c:v>
                </c:pt>
              </c:strCache>
            </c:strRef>
          </c:cat>
          <c:val>
            <c:numRef>
              <c:f>'[27]12.1.4'!$C$24:$F$24</c:f>
              <c:numCache>
                <c:formatCode>General</c:formatCode>
                <c:ptCount val="4"/>
                <c:pt idx="0">
                  <c:v>1482055.6107802219</c:v>
                </c:pt>
                <c:pt idx="1">
                  <c:v>6004428.6583869858</c:v>
                </c:pt>
                <c:pt idx="2">
                  <c:v>19480841.24163096</c:v>
                </c:pt>
                <c:pt idx="3">
                  <c:v>840754.68326614588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Superficie afectada en Países de la Unión Europea. Año 2015</a:t>
            </a:r>
          </a:p>
        </c:rich>
      </c:tx>
      <c:layout>
        <c:manualLayout>
          <c:xMode val="edge"/>
          <c:yMode val="edge"/>
          <c:x val="0.15180639631028781"/>
          <c:y val="7.261154855643044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36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574335112192371"/>
          <c:y val="0.15850851933211171"/>
          <c:w val="0.78499389119133745"/>
          <c:h val="0.78088755847437374"/>
        </c:manualLayout>
      </c:layout>
      <c:bar3DChart>
        <c:barDir val="bar"/>
        <c:grouping val="stacked"/>
        <c:varyColors val="0"/>
        <c:ser>
          <c:idx val="0"/>
          <c:order val="0"/>
          <c:tx>
            <c:v>europa</c:v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41315652885822268"/>
                  <c:y val="8.70026757765737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377094161684022"/>
                  <c:y val="-5.8671237212540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855982230149944"/>
                  <c:y val="7.5373230792322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6698772587144729"/>
                  <c:y val="2.7935046338875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1341751264461685"/>
                  <c:y val="1.0840028355387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2769881195095318"/>
                  <c:y val="0.408918214864190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18629902795987091"/>
                  <c:y val="0.447134870458973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1936976221692454"/>
                  <c:y val="0.489173191613235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19812753767160868"/>
                  <c:y val="0.523568181648540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26170577737219952"/>
                  <c:y val="0.557963171683846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32232688964486372"/>
                  <c:y val="0.600001492838116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0.15820631739449556"/>
                  <c:y val="0.6382181484328931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Mode val="edge"/>
                  <c:yMode val="edge"/>
                  <c:x val="0.32084832593089285"/>
                  <c:y val="0.6802564695871555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Mode val="edge"/>
                  <c:yMode val="edge"/>
                  <c:x val="0.15672775368052641"/>
                  <c:y val="0.783441439693080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Mode val="edge"/>
                  <c:yMode val="edge"/>
                  <c:x val="0.18334190053193802"/>
                  <c:y val="0.8293014264068180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Mode val="edge"/>
                  <c:yMode val="edge"/>
                  <c:x val="0.19812753767160868"/>
                  <c:y val="0.878983078680036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Mode val="edge"/>
                  <c:yMode val="edge"/>
                  <c:x val="0.78659589583056588"/>
                  <c:y val="0.9210213998342949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'6.7.6.1'!$A$7:$A$11</c:f>
              <c:strCache>
                <c:ptCount val="5"/>
                <c:pt idx="0">
                  <c:v>España</c:v>
                </c:pt>
                <c:pt idx="1">
                  <c:v>Francia</c:v>
                </c:pt>
                <c:pt idx="2">
                  <c:v>Grecia </c:v>
                </c:pt>
                <c:pt idx="3">
                  <c:v>Italia</c:v>
                </c:pt>
                <c:pt idx="4">
                  <c:v>Portugal</c:v>
                </c:pt>
              </c:strCache>
            </c:strRef>
          </c:cat>
          <c:val>
            <c:numRef>
              <c:f>'6.7.6.1'!$C$7:$C$11</c:f>
              <c:numCache>
                <c:formatCode>#,##0__;\–#,##0__;0__;@__</c:formatCode>
                <c:ptCount val="5"/>
                <c:pt idx="0">
                  <c:v>108782</c:v>
                </c:pt>
                <c:pt idx="1">
                  <c:v>11160</c:v>
                </c:pt>
                <c:pt idx="2">
                  <c:v>7096</c:v>
                </c:pt>
                <c:pt idx="3">
                  <c:v>41511</c:v>
                </c:pt>
                <c:pt idx="4">
                  <c:v>64443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87868792"/>
        <c:axId val="487873104"/>
        <c:axId val="0"/>
      </c:bar3DChart>
      <c:catAx>
        <c:axId val="487868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787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873104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487868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77" r="0.75000000000000377" t="1" header="0" footer="0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causas 
de daños en los bosques. Año 2018</a:t>
            </a:r>
          </a:p>
        </c:rich>
      </c:tx>
      <c:layout>
        <c:manualLayout>
          <c:xMode val="edge"/>
          <c:yMode val="edge"/>
          <c:x val="0.26055033443400222"/>
          <c:y val="1.64705882352943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4367661593559"/>
          <c:y val="0.33647058823530196"/>
          <c:w val="0.57992617689048065"/>
          <c:h val="0.2917647058823583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6"/>
          <c:dPt>
            <c:idx val="0"/>
            <c:bubble3D val="0"/>
            <c:spPr>
              <a:solidFill>
                <a:srgbClr val="FF8080"/>
              </a:solidFill>
              <a:ln w="38100">
                <a:solidFill>
                  <a:srgbClr val="FF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6268931753549785E-2"/>
                  <c:y val="-4.13290103442952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100009154069792E-2"/>
                  <c:y val="-5.9721329094285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134806917425656E-2"/>
                  <c:y val="4.10804324787784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938313731198266E-3"/>
                  <c:y val="4.72664739009291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078626398384787E-2"/>
                  <c:y val="8.496007530754856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528959212868667E-2"/>
                  <c:y val="-6.36028156389074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0109931312687243E-3"/>
                  <c:y val="-6.97442781102961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596497781230857E-2"/>
                  <c:y val="-6.0936853481550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'[31]12.9.1'!$B$8:$B$15</c:f>
              <c:strCache>
                <c:ptCount val="8"/>
                <c:pt idx="0">
                  <c:v>Caza y ganado</c:v>
                </c:pt>
                <c:pt idx="1">
                  <c:v>Insectos</c:v>
                </c:pt>
                <c:pt idx="2">
                  <c:v>Hongos </c:v>
                </c:pt>
                <c:pt idx="3">
                  <c:v>Abióticos</c:v>
                </c:pt>
                <c:pt idx="4">
                  <c:v>Acción del hombre</c:v>
                </c:pt>
                <c:pt idx="5">
                  <c:v>Incendios</c:v>
                </c:pt>
                <c:pt idx="6">
                  <c:v>Otros</c:v>
                </c:pt>
                <c:pt idx="7">
                  <c:v>No identificados</c:v>
                </c:pt>
              </c:strCache>
            </c:strRef>
          </c:cat>
          <c:val>
            <c:numRef>
              <c:f>'[31]12.9.1'!$C$8:$C$15</c:f>
              <c:numCache>
                <c:formatCode>General</c:formatCode>
                <c:ptCount val="8"/>
                <c:pt idx="0">
                  <c:v>25</c:v>
                </c:pt>
                <c:pt idx="1">
                  <c:v>1388</c:v>
                </c:pt>
                <c:pt idx="2">
                  <c:v>432</c:v>
                </c:pt>
                <c:pt idx="3">
                  <c:v>2068</c:v>
                </c:pt>
                <c:pt idx="4">
                  <c:v>238</c:v>
                </c:pt>
                <c:pt idx="5">
                  <c:v>80</c:v>
                </c:pt>
                <c:pt idx="6">
                  <c:v>517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382911774395687"/>
          <c:y val="0.79294117647060225"/>
          <c:w val="0.75836500054910039"/>
          <c:h val="0.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99" r="0.75000000000000699" t="1" header="0" footer="0"/>
    <c:pageSetup paperSize="9"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total de árboles evaluados y del porcentaje de árboles según la proporción de defoliación </a:t>
            </a:r>
          </a:p>
        </c:rich>
      </c:tx>
      <c:layout>
        <c:manualLayout>
          <c:xMode val="edge"/>
          <c:yMode val="edge"/>
          <c:x val="0.14053044927944164"/>
          <c:y val="2.828621266493724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369193154034228"/>
          <c:y val="0.11813653524768085"/>
          <c:w val="0.74572127139365441"/>
          <c:h val="0.688852473134353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'[31]12.9.2'!$A$23</c:f>
              <c:strCache>
                <c:ptCount val="1"/>
                <c:pt idx="0">
                  <c:v>Del 0% al 10% de la copa defoliada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('[31]12.9.2'!$B$5:$Q$5,'[31]12.9.2'!$B$30:$Q$30)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cat>
          <c:val>
            <c:numRef>
              <c:f>('[31]12.9.2'!$B$23:$Q$23,'[31]12.9.2'!$B$48:$Q$48)</c:f>
              <c:numCache>
                <c:formatCode>General</c:formatCode>
                <c:ptCount val="32"/>
                <c:pt idx="0">
                  <c:v>63.540961408259989</c:v>
                </c:pt>
                <c:pt idx="1">
                  <c:v>68.520518358531319</c:v>
                </c:pt>
                <c:pt idx="2">
                  <c:v>76.65025528811087</c:v>
                </c:pt>
                <c:pt idx="3">
                  <c:v>78.327740492170022</c:v>
                </c:pt>
                <c:pt idx="4">
                  <c:v>64.194226725291543</c:v>
                </c:pt>
                <c:pt idx="5">
                  <c:v>50.622294372294377</c:v>
                </c:pt>
                <c:pt idx="6">
                  <c:v>44.800724637681164</c:v>
                </c:pt>
                <c:pt idx="7">
                  <c:v>38.486842105263158</c:v>
                </c:pt>
                <c:pt idx="8">
                  <c:v>28.707782672540382</c:v>
                </c:pt>
                <c:pt idx="9">
                  <c:v>29.14855072463768</c:v>
                </c:pt>
                <c:pt idx="10">
                  <c:v>33.648989898989903</c:v>
                </c:pt>
                <c:pt idx="11">
                  <c:v>36.657706093189965</c:v>
                </c:pt>
                <c:pt idx="12">
                  <c:v>36.402073104200767</c:v>
                </c:pt>
                <c:pt idx="13">
                  <c:v>33.299999999999997</c:v>
                </c:pt>
                <c:pt idx="14">
                  <c:v>28.9</c:v>
                </c:pt>
                <c:pt idx="15">
                  <c:v>24.2</c:v>
                </c:pt>
                <c:pt idx="16">
                  <c:v>22.7</c:v>
                </c:pt>
                <c:pt idx="17">
                  <c:v>24</c:v>
                </c:pt>
                <c:pt idx="18">
                  <c:v>17</c:v>
                </c:pt>
                <c:pt idx="19">
                  <c:v>17.2</c:v>
                </c:pt>
                <c:pt idx="20">
                  <c:v>18</c:v>
                </c:pt>
                <c:pt idx="21">
                  <c:v>19.7</c:v>
                </c:pt>
                <c:pt idx="22">
                  <c:v>17.762096774193548</c:v>
                </c:pt>
                <c:pt idx="23">
                  <c:v>24.301075268817204</c:v>
                </c:pt>
                <c:pt idx="24">
                  <c:v>28.077956989247312</c:v>
                </c:pt>
                <c:pt idx="25">
                  <c:v>21.814516129032256</c:v>
                </c:pt>
                <c:pt idx="26">
                  <c:v>22.170698924731184</c:v>
                </c:pt>
                <c:pt idx="27">
                  <c:v>21.693548387096776</c:v>
                </c:pt>
                <c:pt idx="29">
                  <c:v>19.5</c:v>
                </c:pt>
                <c:pt idx="30">
                  <c:v>14.9</c:v>
                </c:pt>
                <c:pt idx="31">
                  <c:v>17.5</c:v>
                </c:pt>
              </c:numCache>
            </c:numRef>
          </c:val>
        </c:ser>
        <c:ser>
          <c:idx val="1"/>
          <c:order val="1"/>
          <c:tx>
            <c:strRef>
              <c:f>'[31]12.9.2'!$A$24</c:f>
              <c:strCache>
                <c:ptCount val="1"/>
                <c:pt idx="0">
                  <c:v>Del 11% al 25% de la copa defoliada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cat>
            <c:numRef>
              <c:f>('[31]12.9.2'!$B$5:$Q$5,'[31]12.9.2'!$B$30:$Q$30)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cat>
          <c:val>
            <c:numRef>
              <c:f>('[31]12.9.2'!$B$24:$Q$24,'[31]12.9.2'!$B$49:$Q$49)</c:f>
              <c:numCache>
                <c:formatCode>General</c:formatCode>
                <c:ptCount val="32"/>
                <c:pt idx="0">
                  <c:v>23.645903859173998</c:v>
                </c:pt>
                <c:pt idx="1">
                  <c:v>23.898488120950322</c:v>
                </c:pt>
                <c:pt idx="2">
                  <c:v>18.863967906637491</c:v>
                </c:pt>
                <c:pt idx="3">
                  <c:v>17.002237136465325</c:v>
                </c:pt>
                <c:pt idx="4">
                  <c:v>28.426687057923917</c:v>
                </c:pt>
                <c:pt idx="5">
                  <c:v>37.040043290043286</c:v>
                </c:pt>
                <c:pt idx="6">
                  <c:v>42.155797101449281</c:v>
                </c:pt>
                <c:pt idx="7">
                  <c:v>42.15095029239766</c:v>
                </c:pt>
                <c:pt idx="8">
                  <c:v>47.815712187958887</c:v>
                </c:pt>
                <c:pt idx="9">
                  <c:v>51.440217391304344</c:v>
                </c:pt>
                <c:pt idx="10">
                  <c:v>52.678571428571431</c:v>
                </c:pt>
                <c:pt idx="11">
                  <c:v>49.686379928315411</c:v>
                </c:pt>
                <c:pt idx="12">
                  <c:v>50.688761593016906</c:v>
                </c:pt>
                <c:pt idx="13">
                  <c:v>52.9</c:v>
                </c:pt>
                <c:pt idx="14">
                  <c:v>58.1</c:v>
                </c:pt>
                <c:pt idx="15">
                  <c:v>59.4</c:v>
                </c:pt>
                <c:pt idx="16">
                  <c:v>60.7</c:v>
                </c:pt>
                <c:pt idx="17">
                  <c:v>61</c:v>
                </c:pt>
                <c:pt idx="18">
                  <c:v>61.7</c:v>
                </c:pt>
                <c:pt idx="19">
                  <c:v>61.2</c:v>
                </c:pt>
                <c:pt idx="20">
                  <c:v>64.400000000000006</c:v>
                </c:pt>
                <c:pt idx="21">
                  <c:v>64.7</c:v>
                </c:pt>
                <c:pt idx="22">
                  <c:v>64.469086021505376</c:v>
                </c:pt>
                <c:pt idx="23">
                  <c:v>61.075268817204297</c:v>
                </c:pt>
                <c:pt idx="24">
                  <c:v>60.107526881720432</c:v>
                </c:pt>
                <c:pt idx="25">
                  <c:v>60.698924731182792</c:v>
                </c:pt>
                <c:pt idx="26">
                  <c:v>61.189516129032263</c:v>
                </c:pt>
                <c:pt idx="27">
                  <c:v>63.427419354838712</c:v>
                </c:pt>
                <c:pt idx="29">
                  <c:v>58.7</c:v>
                </c:pt>
                <c:pt idx="30">
                  <c:v>57.3</c:v>
                </c:pt>
                <c:pt idx="31">
                  <c:v>59.7</c:v>
                </c:pt>
              </c:numCache>
            </c:numRef>
          </c:val>
        </c:ser>
        <c:ser>
          <c:idx val="2"/>
          <c:order val="2"/>
          <c:tx>
            <c:strRef>
              <c:f>'[31]12.9.2'!$A$25</c:f>
              <c:strCache>
                <c:ptCount val="1"/>
                <c:pt idx="0">
                  <c:v>Del 26% al 60% de la copa defoliada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('[31]12.9.2'!$B$5:$Q$5,'[31]12.9.2'!$B$30:$Q$30)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cat>
          <c:val>
            <c:numRef>
              <c:f>('[31]12.9.2'!$B$25:$Q$25,'[31]12.9.2'!$B$50:$Q$50)</c:f>
              <c:numCache>
                <c:formatCode>General</c:formatCode>
                <c:ptCount val="32"/>
                <c:pt idx="0">
                  <c:v>12.102234258632363</c:v>
                </c:pt>
                <c:pt idx="1">
                  <c:v>5.9503239740820737</c:v>
                </c:pt>
                <c:pt idx="2">
                  <c:v>2.8628738147337707</c:v>
                </c:pt>
                <c:pt idx="3">
                  <c:v>3.1133482475764356</c:v>
                </c:pt>
                <c:pt idx="4">
                  <c:v>5.2188874020263816</c:v>
                </c:pt>
                <c:pt idx="5">
                  <c:v>9.4967532467532472</c:v>
                </c:pt>
                <c:pt idx="6">
                  <c:v>9.9728260869565215</c:v>
                </c:pt>
                <c:pt idx="7">
                  <c:v>13.048245614035087</c:v>
                </c:pt>
                <c:pt idx="8">
                  <c:v>18.924375917767989</c:v>
                </c:pt>
                <c:pt idx="9">
                  <c:v>15.054347826086955</c:v>
                </c:pt>
                <c:pt idx="10">
                  <c:v>10.443722943722944</c:v>
                </c:pt>
                <c:pt idx="11">
                  <c:v>9.6057347670250905</c:v>
                </c:pt>
                <c:pt idx="12">
                  <c:v>9.9358974358974361</c:v>
                </c:pt>
                <c:pt idx="13">
                  <c:v>10.1</c:v>
                </c:pt>
                <c:pt idx="14">
                  <c:v>9.6999999999999993</c:v>
                </c:pt>
                <c:pt idx="15">
                  <c:v>13.2</c:v>
                </c:pt>
                <c:pt idx="16">
                  <c:v>13.2</c:v>
                </c:pt>
                <c:pt idx="17">
                  <c:v>11.9</c:v>
                </c:pt>
                <c:pt idx="18">
                  <c:v>18</c:v>
                </c:pt>
                <c:pt idx="19">
                  <c:v>18.2</c:v>
                </c:pt>
                <c:pt idx="20">
                  <c:v>14.6</c:v>
                </c:pt>
                <c:pt idx="21">
                  <c:v>13.1</c:v>
                </c:pt>
                <c:pt idx="22">
                  <c:v>14.327956989247312</c:v>
                </c:pt>
                <c:pt idx="23">
                  <c:v>11.135752688172044</c:v>
                </c:pt>
                <c:pt idx="24">
                  <c:v>9.1196236559139798</c:v>
                </c:pt>
                <c:pt idx="25">
                  <c:v>13.494623655913978</c:v>
                </c:pt>
                <c:pt idx="26">
                  <c:v>12.06989247311828</c:v>
                </c:pt>
                <c:pt idx="27">
                  <c:v>11.404569892473118</c:v>
                </c:pt>
                <c:pt idx="29">
                  <c:v>16</c:v>
                </c:pt>
                <c:pt idx="30">
                  <c:v>22.6</c:v>
                </c:pt>
                <c:pt idx="31">
                  <c:v>17.600000000000001</c:v>
                </c:pt>
              </c:numCache>
            </c:numRef>
          </c:val>
        </c:ser>
        <c:ser>
          <c:idx val="3"/>
          <c:order val="3"/>
          <c:tx>
            <c:strRef>
              <c:f>'[31]12.9.2'!$A$26</c:f>
              <c:strCache>
                <c:ptCount val="1"/>
                <c:pt idx="0">
                  <c:v>Más del 60% de la copa defoliada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invertIfNegative val="0"/>
          <c:cat>
            <c:numRef>
              <c:f>('[31]12.9.2'!$B$5:$Q$5,'[31]12.9.2'!$B$30:$Q$30)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cat>
          <c:val>
            <c:numRef>
              <c:f>('[31]12.9.2'!$B$26:$Q$26,'[31]12.9.2'!$B$51:$Q$51)</c:f>
              <c:numCache>
                <c:formatCode>General</c:formatCode>
                <c:ptCount val="32"/>
                <c:pt idx="0">
                  <c:v>0.7109004739336493</c:v>
                </c:pt>
                <c:pt idx="1">
                  <c:v>1.1015118790496761</c:v>
                </c:pt>
                <c:pt idx="2">
                  <c:v>0.65645514223194745</c:v>
                </c:pt>
                <c:pt idx="3">
                  <c:v>0.61521252796420578</c:v>
                </c:pt>
                <c:pt idx="4">
                  <c:v>1.0800994073790862</c:v>
                </c:pt>
                <c:pt idx="5">
                  <c:v>0.95598845598845594</c:v>
                </c:pt>
                <c:pt idx="6">
                  <c:v>1.1322463768115942</c:v>
                </c:pt>
                <c:pt idx="7">
                  <c:v>2.3665935672514617</c:v>
                </c:pt>
                <c:pt idx="8">
                  <c:v>2.5513950073421441</c:v>
                </c:pt>
                <c:pt idx="9">
                  <c:v>2.1739130434782608</c:v>
                </c:pt>
                <c:pt idx="10">
                  <c:v>1.4159451659451661</c:v>
                </c:pt>
                <c:pt idx="11">
                  <c:v>1.3440860215053763</c:v>
                </c:pt>
                <c:pt idx="12">
                  <c:v>1.0842880523731586</c:v>
                </c:pt>
                <c:pt idx="13">
                  <c:v>0.6</c:v>
                </c:pt>
                <c:pt idx="14">
                  <c:v>1</c:v>
                </c:pt>
                <c:pt idx="15">
                  <c:v>0.9</c:v>
                </c:pt>
                <c:pt idx="16">
                  <c:v>1.2</c:v>
                </c:pt>
                <c:pt idx="17">
                  <c:v>1.1000000000000001</c:v>
                </c:pt>
                <c:pt idx="18">
                  <c:v>1.4</c:v>
                </c:pt>
                <c:pt idx="19">
                  <c:v>1.3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1.4314516129032258</c:v>
                </c:pt>
                <c:pt idx="23">
                  <c:v>1.14247311827957</c:v>
                </c:pt>
                <c:pt idx="24">
                  <c:v>1.0685483870967742</c:v>
                </c:pt>
                <c:pt idx="25">
                  <c:v>2.3723118279569895</c:v>
                </c:pt>
                <c:pt idx="26">
                  <c:v>2.157258064516129</c:v>
                </c:pt>
                <c:pt idx="27">
                  <c:v>1.9</c:v>
                </c:pt>
                <c:pt idx="29">
                  <c:v>2</c:v>
                </c:pt>
                <c:pt idx="30">
                  <c:v>2.2000000000000002</c:v>
                </c:pt>
                <c:pt idx="31">
                  <c:v>3</c:v>
                </c:pt>
              </c:numCache>
            </c:numRef>
          </c:val>
        </c:ser>
        <c:ser>
          <c:idx val="4"/>
          <c:order val="4"/>
          <c:tx>
            <c:strRef>
              <c:f>'[31]12.9.2'!$A$27</c:f>
              <c:strCache>
                <c:ptCount val="1"/>
                <c:pt idx="0">
                  <c:v>Muertos o desparecidos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invertIfNegative val="0"/>
          <c:cat>
            <c:numRef>
              <c:f>('[31]12.9.2'!$B$5:$Q$5,'[31]12.9.2'!$B$30:$Q$30)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cat>
          <c:val>
            <c:numRef>
              <c:f>('[31]12.9.2'!$B$27:$Q$27,'[31]12.9.2'!$B$52:$Q$52)</c:f>
              <c:numCache>
                <c:formatCode>General</c:formatCode>
                <c:ptCount val="32"/>
                <c:pt idx="0">
                  <c:v>8.8817841970012523E-16</c:v>
                </c:pt>
                <c:pt idx="1">
                  <c:v>0.52915766738660874</c:v>
                </c:pt>
                <c:pt idx="2">
                  <c:v>0.96644784828592101</c:v>
                </c:pt>
                <c:pt idx="3">
                  <c:v>0.9414615958240109</c:v>
                </c:pt>
                <c:pt idx="4">
                  <c:v>1.080099407379072</c:v>
                </c:pt>
                <c:pt idx="5">
                  <c:v>1.884920634920634</c:v>
                </c:pt>
                <c:pt idx="6">
                  <c:v>1.9384057971014399</c:v>
                </c:pt>
                <c:pt idx="7">
                  <c:v>3.9473684210526336</c:v>
                </c:pt>
                <c:pt idx="8">
                  <c:v>2.0007342143905902</c:v>
                </c:pt>
                <c:pt idx="9">
                  <c:v>2.182971014492753</c:v>
                </c:pt>
                <c:pt idx="10">
                  <c:v>1.8127705627705628</c:v>
                </c:pt>
                <c:pt idx="11">
                  <c:v>2.7060931899641574</c:v>
                </c:pt>
                <c:pt idx="12">
                  <c:v>1.8889798145117322</c:v>
                </c:pt>
                <c:pt idx="13">
                  <c:v>3.1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2.2000000000000002</c:v>
                </c:pt>
                <c:pt idx="17">
                  <c:v>2</c:v>
                </c:pt>
                <c:pt idx="18">
                  <c:v>1.9</c:v>
                </c:pt>
                <c:pt idx="19">
                  <c:v>2.1</c:v>
                </c:pt>
                <c:pt idx="20">
                  <c:v>1.8</c:v>
                </c:pt>
                <c:pt idx="21">
                  <c:v>1.4</c:v>
                </c:pt>
                <c:pt idx="22">
                  <c:v>2.0094086021505375</c:v>
                </c:pt>
                <c:pt idx="23">
                  <c:v>2.3454301075268891</c:v>
                </c:pt>
                <c:pt idx="24">
                  <c:v>1.6263440860215022</c:v>
                </c:pt>
                <c:pt idx="25">
                  <c:v>1.6196236559139838</c:v>
                </c:pt>
                <c:pt idx="26">
                  <c:v>2.4126344086021438</c:v>
                </c:pt>
                <c:pt idx="27">
                  <c:v>1.6465053763440896</c:v>
                </c:pt>
                <c:pt idx="29">
                  <c:v>3.8</c:v>
                </c:pt>
                <c:pt idx="30">
                  <c:v>3</c:v>
                </c:pt>
                <c:pt idx="31">
                  <c:v>2.2000000000000002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871928"/>
        <c:axId val="487872320"/>
      </c:barChart>
      <c:lineChart>
        <c:grouping val="standard"/>
        <c:varyColors val="0"/>
        <c:ser>
          <c:idx val="5"/>
          <c:order val="5"/>
          <c:tx>
            <c:strRef>
              <c:f>'[31]12.9.2'!$A$9</c:f>
              <c:strCache>
                <c:ptCount val="1"/>
                <c:pt idx="0">
                  <c:v>Nº Total de árboles evaluados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('[31]12.9.2'!$B$5:$N$5,'[31]12.9.2'!$B$30:$M$30)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('[31]12.9.2'!$B$9,'[31]12.9.2'!$B$9:$Q$9,'[31]12.9.2'!$B$34:$Q$34)</c:f>
              <c:numCache>
                <c:formatCode>General</c:formatCode>
                <c:ptCount val="33"/>
                <c:pt idx="0">
                  <c:v>5908</c:v>
                </c:pt>
                <c:pt idx="1">
                  <c:v>5908</c:v>
                </c:pt>
                <c:pt idx="2">
                  <c:v>9260</c:v>
                </c:pt>
                <c:pt idx="3">
                  <c:v>10968</c:v>
                </c:pt>
                <c:pt idx="4">
                  <c:v>10728</c:v>
                </c:pt>
                <c:pt idx="5">
                  <c:v>10462</c:v>
                </c:pt>
                <c:pt idx="6">
                  <c:v>11088</c:v>
                </c:pt>
                <c:pt idx="7">
                  <c:v>11040</c:v>
                </c:pt>
                <c:pt idx="8">
                  <c:v>10944</c:v>
                </c:pt>
                <c:pt idx="9">
                  <c:v>10896</c:v>
                </c:pt>
                <c:pt idx="10">
                  <c:v>11040</c:v>
                </c:pt>
                <c:pt idx="11">
                  <c:v>11088</c:v>
                </c:pt>
                <c:pt idx="12">
                  <c:v>11160</c:v>
                </c:pt>
                <c:pt idx="13">
                  <c:v>14664</c:v>
                </c:pt>
                <c:pt idx="14">
                  <c:v>14880</c:v>
                </c:pt>
                <c:pt idx="15">
                  <c:v>14880</c:v>
                </c:pt>
                <c:pt idx="16">
                  <c:v>14880</c:v>
                </c:pt>
                <c:pt idx="17">
                  <c:v>14880</c:v>
                </c:pt>
                <c:pt idx="18">
                  <c:v>14880</c:v>
                </c:pt>
                <c:pt idx="19">
                  <c:v>14880</c:v>
                </c:pt>
                <c:pt idx="20">
                  <c:v>14880</c:v>
                </c:pt>
                <c:pt idx="21">
                  <c:v>14880</c:v>
                </c:pt>
                <c:pt idx="22">
                  <c:v>14880</c:v>
                </c:pt>
                <c:pt idx="23">
                  <c:v>14880</c:v>
                </c:pt>
                <c:pt idx="24">
                  <c:v>14880</c:v>
                </c:pt>
                <c:pt idx="25">
                  <c:v>14880</c:v>
                </c:pt>
                <c:pt idx="26">
                  <c:v>14880</c:v>
                </c:pt>
                <c:pt idx="27">
                  <c:v>14880</c:v>
                </c:pt>
                <c:pt idx="28">
                  <c:v>14880</c:v>
                </c:pt>
                <c:pt idx="30">
                  <c:v>14880</c:v>
                </c:pt>
                <c:pt idx="31">
                  <c:v>14880</c:v>
                </c:pt>
                <c:pt idx="32">
                  <c:v>14880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873888"/>
        <c:axId val="487869184"/>
      </c:lineChart>
      <c:catAx>
        <c:axId val="487871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7872320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4878723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 de árboles</a:t>
                </a:r>
              </a:p>
            </c:rich>
          </c:tx>
          <c:layout>
            <c:manualLayout>
              <c:xMode val="edge"/>
              <c:yMode val="edge"/>
              <c:x val="6.1124694376528859E-3"/>
              <c:y val="0.3194678136275308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7871928"/>
        <c:crosses val="autoZero"/>
        <c:crossBetween val="between"/>
        <c:majorUnit val="0.1"/>
      </c:valAx>
      <c:catAx>
        <c:axId val="48787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87869184"/>
        <c:crosses val="autoZero"/>
        <c:auto val="1"/>
        <c:lblAlgn val="ctr"/>
        <c:lblOffset val="100"/>
        <c:noMultiLvlLbl val="0"/>
      </c:catAx>
      <c:valAx>
        <c:axId val="487869184"/>
        <c:scaling>
          <c:orientation val="minMax"/>
          <c:max val="16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árboles</a:t>
                </a:r>
              </a:p>
            </c:rich>
          </c:tx>
          <c:layout>
            <c:manualLayout>
              <c:xMode val="edge"/>
              <c:yMode val="edge"/>
              <c:x val="0.93276283618582689"/>
              <c:y val="0.33610676225396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7873888"/>
        <c:crosses val="max"/>
        <c:crossBetween val="between"/>
        <c:majorUnit val="20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23960880195599E-2"/>
          <c:y val="0.89184764637685143"/>
          <c:w val="0.84107579462103377"/>
          <c:h val="0.103161481483890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59" l="0.78740157480314954" r="0.78740157480314954" t="0.98425196850393659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porcentaje de árboles 
según porcentaje de defoliación. </a:t>
            </a:r>
          </a:p>
        </c:rich>
      </c:tx>
      <c:layout>
        <c:manualLayout>
          <c:xMode val="edge"/>
          <c:yMode val="edge"/>
          <c:x val="0.28946306991825793"/>
          <c:y val="3.695431845338441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3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4380538740871081E-2"/>
          <c:y val="0.28571495004406511"/>
          <c:w val="0.96570848621389527"/>
          <c:h val="0.5142869100793104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'[31]12.9.3'!$A$19</c:f>
              <c:strCache>
                <c:ptCount val="1"/>
                <c:pt idx="0">
                  <c:v>0% al 10% de la copa</c:v>
                </c:pt>
              </c:strCache>
            </c:strRef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'[31]12.9.3'!$B$5:$D$5</c:f>
              <c:strCache>
                <c:ptCount val="3"/>
                <c:pt idx="0">
                  <c:v>España 2017</c:v>
                </c:pt>
                <c:pt idx="1">
                  <c:v>Europa 2017</c:v>
                </c:pt>
                <c:pt idx="2">
                  <c:v>España 2018</c:v>
                </c:pt>
              </c:strCache>
            </c:strRef>
          </c:cat>
          <c:val>
            <c:numRef>
              <c:f>'[31]12.9.3'!$B$19:$D$19</c:f>
              <c:numCache>
                <c:formatCode>General</c:formatCode>
                <c:ptCount val="3"/>
                <c:pt idx="0">
                  <c:v>14.9</c:v>
                </c:pt>
                <c:pt idx="1">
                  <c:v>29.4</c:v>
                </c:pt>
                <c:pt idx="2">
                  <c:v>17.5</c:v>
                </c:pt>
              </c:numCache>
            </c:numRef>
          </c:val>
        </c:ser>
        <c:ser>
          <c:idx val="1"/>
          <c:order val="1"/>
          <c:tx>
            <c:strRef>
              <c:f>'[31]12.9.3'!$A$20</c:f>
              <c:strCache>
                <c:ptCount val="1"/>
                <c:pt idx="0">
                  <c:v>11% al 25% de la copa</c:v>
                </c:pt>
              </c:strCache>
            </c:strRef>
          </c:tx>
          <c:spPr>
            <a:solidFill>
              <a:srgbClr val="CCFFCC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'[31]12.9.3'!$B$5:$D$5</c:f>
              <c:strCache>
                <c:ptCount val="3"/>
                <c:pt idx="0">
                  <c:v>España 2017</c:v>
                </c:pt>
                <c:pt idx="1">
                  <c:v>Europa 2017</c:v>
                </c:pt>
                <c:pt idx="2">
                  <c:v>España 2018</c:v>
                </c:pt>
              </c:strCache>
            </c:strRef>
          </c:cat>
          <c:val>
            <c:numRef>
              <c:f>'[31]12.9.3'!$B$20:$D$20</c:f>
              <c:numCache>
                <c:formatCode>General</c:formatCode>
                <c:ptCount val="3"/>
                <c:pt idx="0">
                  <c:v>57.3</c:v>
                </c:pt>
                <c:pt idx="1">
                  <c:v>45.4</c:v>
                </c:pt>
                <c:pt idx="2">
                  <c:v>59.7</c:v>
                </c:pt>
              </c:numCache>
            </c:numRef>
          </c:val>
        </c:ser>
        <c:ser>
          <c:idx val="2"/>
          <c:order val="2"/>
          <c:tx>
            <c:strRef>
              <c:f>'[31]12.9.3'!$A$21</c:f>
              <c:strCache>
                <c:ptCount val="1"/>
                <c:pt idx="0">
                  <c:v>&gt; 25%</c:v>
                </c:pt>
              </c:strCache>
            </c:strRef>
          </c:tx>
          <c:spPr>
            <a:solidFill>
              <a:srgbClr val="00FF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'[31]12.9.3'!$B$5:$D$5</c:f>
              <c:strCache>
                <c:ptCount val="3"/>
                <c:pt idx="0">
                  <c:v>España 2017</c:v>
                </c:pt>
                <c:pt idx="1">
                  <c:v>Europa 2017</c:v>
                </c:pt>
                <c:pt idx="2">
                  <c:v>España 2018</c:v>
                </c:pt>
              </c:strCache>
            </c:strRef>
          </c:cat>
          <c:val>
            <c:numRef>
              <c:f>'[31]12.9.3'!$B$21:$D$21</c:f>
              <c:numCache>
                <c:formatCode>General</c:formatCode>
                <c:ptCount val="3"/>
                <c:pt idx="0">
                  <c:v>27.8</c:v>
                </c:pt>
                <c:pt idx="1">
                  <c:v>25.2</c:v>
                </c:pt>
                <c:pt idx="2">
                  <c:v>22.8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shape val="cylinder"/>
        <c:axId val="487872712"/>
        <c:axId val="487870360"/>
        <c:axId val="0"/>
      </c:bar3DChart>
      <c:catAx>
        <c:axId val="48787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787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870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87872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83673741290137"/>
          <c:y val="0.17344869634486551"/>
          <c:w val="0.56411274098351916"/>
          <c:h val="7.8932810441496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99" r="0.75000000000000699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 superficie forestal arbolada 
según grupo de especies. Año 2007</a:t>
            </a:r>
          </a:p>
        </c:rich>
      </c:tx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'12.1.5'!#¡REF!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'12.1.5'!#¡REF!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 superficie forestal arbolada 
según grupo de especies. Año 2017</a:t>
            </a:r>
          </a:p>
        </c:rich>
      </c:tx>
      <c:layout>
        <c:manualLayout>
          <c:xMode val="edge"/>
          <c:yMode val="edge"/>
          <c:x val="0.24167850877192981"/>
          <c:y val="5.0545611821095834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84649709951059"/>
          <c:y val="0.31709141323474943"/>
          <c:w val="0.71361786603984279"/>
          <c:h val="0.432292588708578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6674430545280192E-2"/>
                  <c:y val="-7.11678308834421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7493531718115585E-2"/>
                  <c:y val="4.4345729577258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3878348753021726E-2"/>
                  <c:y val="-2.23370837110372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'6.1.5'!$B$6:$D$7</c:f>
              <c:strCache>
                <c:ptCount val="3"/>
                <c:pt idx="0">
                  <c:v>Coníferas</c:v>
                </c:pt>
                <c:pt idx="1">
                  <c:v>Frondosas</c:v>
                </c:pt>
                <c:pt idx="2">
                  <c:v>Mixtas</c:v>
                </c:pt>
              </c:strCache>
            </c:strRef>
          </c:cat>
          <c:val>
            <c:numRef>
              <c:f>'6.1.5'!$B$26:$D$26</c:f>
              <c:numCache>
                <c:formatCode>#,##0_);\(#,##0\)</c:formatCode>
                <c:ptCount val="3"/>
                <c:pt idx="0">
                  <c:v>6791744.9505360508</c:v>
                </c:pt>
                <c:pt idx="1">
                  <c:v>10178714.758482644</c:v>
                </c:pt>
                <c:pt idx="2">
                  <c:v>1371615.4358621656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66" r="0.75000000000000566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Distribución autonómica del volumen con corteza maderable. Año 2017 (m</a:t>
            </a:r>
            <a:r>
              <a:rPr lang="es-ES" sz="87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17924861802100611"/>
          <c:y val="3.211016538974607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85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370436497985707"/>
          <c:y val="8.2400453316648734E-2"/>
          <c:w val="0.6920947821593697"/>
          <c:h val="0.8704980580575877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'[28]12.1.7'!$A$7:$A$23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- La Mancha</c:v>
                </c:pt>
                <c:pt idx="5">
                  <c:v>Castilla y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'[28]12.1.7'!$B$7:$B$23</c:f>
              <c:numCache>
                <c:formatCode>General</c:formatCode>
                <c:ptCount val="17"/>
                <c:pt idx="0">
                  <c:v>74970838</c:v>
                </c:pt>
                <c:pt idx="1">
                  <c:v>74338313</c:v>
                </c:pt>
                <c:pt idx="2">
                  <c:v>13543532</c:v>
                </c:pt>
                <c:pt idx="3">
                  <c:v>27573875</c:v>
                </c:pt>
                <c:pt idx="4">
                  <c:v>83734225</c:v>
                </c:pt>
                <c:pt idx="5">
                  <c:v>153771658</c:v>
                </c:pt>
                <c:pt idx="6">
                  <c:v>151492338.26602149</c:v>
                </c:pt>
                <c:pt idx="7">
                  <c:v>14599980</c:v>
                </c:pt>
                <c:pt idx="8">
                  <c:v>60242643</c:v>
                </c:pt>
                <c:pt idx="9">
                  <c:v>20065059</c:v>
                </c:pt>
                <c:pt idx="10">
                  <c:v>42296292.207864746</c:v>
                </c:pt>
                <c:pt idx="11">
                  <c:v>192914042</c:v>
                </c:pt>
                <c:pt idx="12">
                  <c:v>8971487</c:v>
                </c:pt>
                <c:pt idx="13">
                  <c:v>20850856</c:v>
                </c:pt>
                <c:pt idx="14">
                  <c:v>62607092</c:v>
                </c:pt>
                <c:pt idx="15">
                  <c:v>60972283</c:v>
                </c:pt>
                <c:pt idx="16">
                  <c:v>9116196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4155272"/>
        <c:axId val="474156056"/>
        <c:axId val="0"/>
      </c:bar3DChart>
      <c:catAx>
        <c:axId val="474155272"/>
        <c:scaling>
          <c:orientation val="maxMin"/>
        </c:scaling>
        <c:delete val="0"/>
        <c:axPos val="l"/>
        <c:numFmt formatCode="General" sourceLinked="1"/>
        <c:majorTickMark val="none"/>
        <c:minorTickMark val="out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156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156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1552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Distribución autonómica del volumen de leña. Año 2017 (m</a:t>
            </a:r>
            <a:r>
              <a:rPr lang="es-ES" sz="87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s-ES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c:rich>
      </c:tx>
      <c:layout>
        <c:manualLayout>
          <c:xMode val="edge"/>
          <c:yMode val="edge"/>
          <c:x val="0.23600027639579882"/>
          <c:y val="6.39872957056838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95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7972972972972981"/>
          <c:y val="0.11214953271028059"/>
          <c:w val="0.70000000000000062"/>
          <c:h val="0.8528037383177570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'[28]12.1.7'!$A$7:$A$23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- La Mancha</c:v>
                </c:pt>
                <c:pt idx="5">
                  <c:v>Castilla y León</c:v>
                </c:pt>
                <c:pt idx="6">
                  <c:v>Cataluña</c:v>
                </c:pt>
                <c:pt idx="7">
                  <c:v>Comunidad de Madrid</c:v>
                </c:pt>
                <c:pt idx="8">
                  <c:v>Comunidad Foral de Navarra</c:v>
                </c:pt>
                <c:pt idx="9">
                  <c:v>Comunidad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Islas Baleares</c:v>
                </c:pt>
                <c:pt idx="13">
                  <c:v>La Rioja</c:v>
                </c:pt>
                <c:pt idx="14">
                  <c:v>País Vasco</c:v>
                </c:pt>
                <c:pt idx="15">
                  <c:v>Principado de Asturias</c:v>
                </c:pt>
                <c:pt idx="16">
                  <c:v>Región de Murcia</c:v>
                </c:pt>
              </c:strCache>
            </c:strRef>
          </c:cat>
          <c:val>
            <c:numRef>
              <c:f>'[28]12.1.7'!$E$7:$E$23</c:f>
              <c:numCache>
                <c:formatCode>General</c:formatCode>
                <c:ptCount val="17"/>
                <c:pt idx="0">
                  <c:v>16337100</c:v>
                </c:pt>
                <c:pt idx="1">
                  <c:v>6355450</c:v>
                </c:pt>
                <c:pt idx="2">
                  <c:v>1029647</c:v>
                </c:pt>
                <c:pt idx="3">
                  <c:v>2316610</c:v>
                </c:pt>
                <c:pt idx="4">
                  <c:v>9243013</c:v>
                </c:pt>
                <c:pt idx="5">
                  <c:v>16138076</c:v>
                </c:pt>
                <c:pt idx="6">
                  <c:v>12656594.554649651</c:v>
                </c:pt>
                <c:pt idx="7">
                  <c:v>1533565</c:v>
                </c:pt>
                <c:pt idx="8">
                  <c:v>4857333</c:v>
                </c:pt>
                <c:pt idx="9">
                  <c:v>2045237</c:v>
                </c:pt>
                <c:pt idx="10">
                  <c:v>13524159.005378412</c:v>
                </c:pt>
                <c:pt idx="11">
                  <c:v>12667299</c:v>
                </c:pt>
                <c:pt idx="12">
                  <c:v>1087005</c:v>
                </c:pt>
                <c:pt idx="13">
                  <c:v>1683972</c:v>
                </c:pt>
                <c:pt idx="14">
                  <c:v>4379680</c:v>
                </c:pt>
                <c:pt idx="15">
                  <c:v>5761497</c:v>
                </c:pt>
                <c:pt idx="16">
                  <c:v>795206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474160368"/>
        <c:axId val="474153312"/>
        <c:axId val="0"/>
      </c:bar3DChart>
      <c:catAx>
        <c:axId val="474160368"/>
        <c:scaling>
          <c:orientation val="maxMin"/>
        </c:scaling>
        <c:delete val="0"/>
        <c:axPos val="l"/>
        <c:numFmt formatCode="General" sourceLinked="1"/>
        <c:majorTickMark val="none"/>
        <c:minorTickMark val="out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15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15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1603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('12.2.1'!#¡REF!;'12.2.1'!#¡REF!;'12.2.1'!#¡REF!)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5F-47CE-9E35-70A3030A0A92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('12.2.1'!#¡REF!;'12.2.1'!#¡REF!;'12.2.1'!#¡REF!)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158408"/>
        <c:axId val="176555992"/>
      </c:lineChart>
      <c:catAx>
        <c:axId val="47415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55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55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4158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7</xdr:col>
      <xdr:colOff>990600</xdr:colOff>
      <xdr:row>59</xdr:row>
      <xdr:rowOff>152400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32</xdr:row>
      <xdr:rowOff>76200</xdr:rowOff>
    </xdr:from>
    <xdr:to>
      <xdr:col>5</xdr:col>
      <xdr:colOff>1009650</xdr:colOff>
      <xdr:row>64</xdr:row>
      <xdr:rowOff>76200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129622</xdr:colOff>
      <xdr:row>19</xdr:row>
      <xdr:rowOff>80755</xdr:rowOff>
    </xdr:from>
    <xdr:to>
      <xdr:col>6</xdr:col>
      <xdr:colOff>843997</xdr:colOff>
      <xdr:row>46</xdr:row>
      <xdr:rowOff>42655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34</xdr:row>
      <xdr:rowOff>152400</xdr:rowOff>
    </xdr:from>
    <xdr:to>
      <xdr:col>2</xdr:col>
      <xdr:colOff>1800225</xdr:colOff>
      <xdr:row>58</xdr:row>
      <xdr:rowOff>152400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479425</xdr:rowOff>
    </xdr:from>
    <xdr:to>
      <xdr:col>10</xdr:col>
      <xdr:colOff>133350</xdr:colOff>
      <xdr:row>36</xdr:row>
      <xdr:rowOff>3175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10" name="Line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11" name="Line 10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12" name="Line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3</xdr:row>
      <xdr:rowOff>0</xdr:rowOff>
    </xdr:from>
    <xdr:to>
      <xdr:col>3</xdr:col>
      <xdr:colOff>876300</xdr:colOff>
      <xdr:row>3</xdr:row>
      <xdr:rowOff>0</xdr:rowOff>
    </xdr:to>
    <xdr:sp macro="" textlink="">
      <xdr:nvSpPr>
        <xdr:cNvPr id="13" name="Line 12">
          <a:extLst>
            <a:ext uri="{FF2B5EF4-FFF2-40B4-BE49-F238E27FC236}">
              <a16:creationId xmlns="" xmlns:a16="http://schemas.microsoft.com/office/drawing/2014/main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3429000" y="65722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="" xmlns:a16="http://schemas.microsoft.com/office/drawing/2014/main" id="{00000000-0008-0000-1100-00000E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="" xmlns:a16="http://schemas.microsoft.com/office/drawing/2014/main" id="{00000000-0008-0000-1100-00000F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="" xmlns:a16="http://schemas.microsoft.com/office/drawing/2014/main" id="{00000000-0008-0000-1100-000010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="" xmlns:a16="http://schemas.microsoft.com/office/drawing/2014/main" id="{00000000-0008-0000-1100-000011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18" name="Line 17">
          <a:extLst>
            <a:ext uri="{FF2B5EF4-FFF2-40B4-BE49-F238E27FC236}">
              <a16:creationId xmlns="" xmlns:a16="http://schemas.microsoft.com/office/drawing/2014/main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19" name="Line 1">
          <a:extLst>
            <a:ext uri="{FF2B5EF4-FFF2-40B4-BE49-F238E27FC236}">
              <a16:creationId xmlns=""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20" name="Line 2">
          <a:extLst>
            <a:ext uri="{FF2B5EF4-FFF2-40B4-BE49-F238E27FC236}">
              <a16:creationId xmlns=""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00000000-0008-0000-1100-000016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22" name="Line 4">
          <a:extLst>
            <a:ext uri="{FF2B5EF4-FFF2-40B4-BE49-F238E27FC236}">
              <a16:creationId xmlns="" xmlns:a16="http://schemas.microsoft.com/office/drawing/2014/main" id="{00000000-0008-0000-1100-000017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23" name="Line 5">
          <a:extLst>
            <a:ext uri="{FF2B5EF4-FFF2-40B4-BE49-F238E27FC236}">
              <a16:creationId xmlns="" xmlns:a16="http://schemas.microsoft.com/office/drawing/2014/main" id="{00000000-0008-0000-1100-000018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24" name="Line 6">
          <a:extLst>
            <a:ext uri="{FF2B5EF4-FFF2-40B4-BE49-F238E27FC236}">
              <a16:creationId xmlns="" xmlns:a16="http://schemas.microsoft.com/office/drawing/2014/main" id="{00000000-0008-0000-1100-000019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25" name="Line 7">
          <a:extLst>
            <a:ext uri="{FF2B5EF4-FFF2-40B4-BE49-F238E27FC236}">
              <a16:creationId xmlns="" xmlns:a16="http://schemas.microsoft.com/office/drawing/2014/main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26" name="Line 8">
          <a:extLst>
            <a:ext uri="{FF2B5EF4-FFF2-40B4-BE49-F238E27FC236}">
              <a16:creationId xmlns="" xmlns:a16="http://schemas.microsoft.com/office/drawing/2014/main" id="{00000000-0008-0000-1100-00001B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27" name="Line 9">
          <a:extLst>
            <a:ext uri="{FF2B5EF4-FFF2-40B4-BE49-F238E27FC236}">
              <a16:creationId xmlns="" xmlns:a16="http://schemas.microsoft.com/office/drawing/2014/main" id="{00000000-0008-0000-1100-00001C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28" name="Line 10">
          <a:extLst>
            <a:ext uri="{FF2B5EF4-FFF2-40B4-BE49-F238E27FC236}">
              <a16:creationId xmlns="" xmlns:a16="http://schemas.microsoft.com/office/drawing/2014/main" id="{00000000-0008-0000-1100-00001D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29" name="Line 11">
          <a:extLst>
            <a:ext uri="{FF2B5EF4-FFF2-40B4-BE49-F238E27FC236}">
              <a16:creationId xmlns="" xmlns:a16="http://schemas.microsoft.com/office/drawing/2014/main" id="{00000000-0008-0000-1100-00001E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3</xdr:row>
      <xdr:rowOff>0</xdr:rowOff>
    </xdr:from>
    <xdr:to>
      <xdr:col>3</xdr:col>
      <xdr:colOff>876300</xdr:colOff>
      <xdr:row>3</xdr:row>
      <xdr:rowOff>0</xdr:rowOff>
    </xdr:to>
    <xdr:sp macro="" textlink="">
      <xdr:nvSpPr>
        <xdr:cNvPr id="30" name="Line 12">
          <a:extLst>
            <a:ext uri="{FF2B5EF4-FFF2-40B4-BE49-F238E27FC236}">
              <a16:creationId xmlns="" xmlns:a16="http://schemas.microsoft.com/office/drawing/2014/main" id="{00000000-0008-0000-1100-00001F000000}"/>
            </a:ext>
          </a:extLst>
        </xdr:cNvPr>
        <xdr:cNvSpPr>
          <a:spLocks noChangeShapeType="1"/>
        </xdr:cNvSpPr>
      </xdr:nvSpPr>
      <xdr:spPr bwMode="auto">
        <a:xfrm>
          <a:off x="3429000" y="65722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31" name="Line 13">
          <a:extLst>
            <a:ext uri="{FF2B5EF4-FFF2-40B4-BE49-F238E27FC236}">
              <a16:creationId xmlns="" xmlns:a16="http://schemas.microsoft.com/office/drawing/2014/main" id="{00000000-0008-0000-1100-000020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32" name="Line 14">
          <a:extLst>
            <a:ext uri="{FF2B5EF4-FFF2-40B4-BE49-F238E27FC236}">
              <a16:creationId xmlns="" xmlns:a16="http://schemas.microsoft.com/office/drawing/2014/main" id="{00000000-0008-0000-1100-000021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33" name="Line 15">
          <a:extLst>
            <a:ext uri="{FF2B5EF4-FFF2-40B4-BE49-F238E27FC236}">
              <a16:creationId xmlns="" xmlns:a16="http://schemas.microsoft.com/office/drawing/2014/main" id="{00000000-0008-0000-1100-000022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34" name="Line 16">
          <a:extLst>
            <a:ext uri="{FF2B5EF4-FFF2-40B4-BE49-F238E27FC236}">
              <a16:creationId xmlns="" xmlns:a16="http://schemas.microsoft.com/office/drawing/2014/main" id="{00000000-0008-0000-1100-000023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35" name="Line 17">
          <a:extLst>
            <a:ext uri="{FF2B5EF4-FFF2-40B4-BE49-F238E27FC236}">
              <a16:creationId xmlns="" xmlns:a16="http://schemas.microsoft.com/office/drawing/2014/main" id="{00000000-0008-0000-1100-000024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37" name="Lin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40" name="Line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41" name="Line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44" name="Line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45" name="Line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46" name="Line 10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47" name="Line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3</xdr:row>
      <xdr:rowOff>0</xdr:rowOff>
    </xdr:from>
    <xdr:to>
      <xdr:col>3</xdr:col>
      <xdr:colOff>876300</xdr:colOff>
      <xdr:row>3</xdr:row>
      <xdr:rowOff>0</xdr:rowOff>
    </xdr:to>
    <xdr:sp macro="" textlink="">
      <xdr:nvSpPr>
        <xdr:cNvPr id="48" name="Line 12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3429000" y="65722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49" name="Line 13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50" name="Line 14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51" name="Line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52" name="Line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53" name="Line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54" name="Line 1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55" name="Line 2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56" name="Line 3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57" name="Line 4">
          <a:extLst>
            <a:ext uri="{FF2B5EF4-FFF2-40B4-BE49-F238E27FC236}">
              <a16:creationId xmlns:a16="http://schemas.microsoft.com/office/drawing/2014/main" xmlns="" id="{00000000-0008-0000-1100-000017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58" name="Line 5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xmlns="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61" name="Line 8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62" name="Line 9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SpPr>
          <a:spLocks noChangeShapeType="1"/>
        </xdr:cNvSpPr>
      </xdr:nvSpPr>
      <xdr:spPr bwMode="auto">
        <a:xfrm flipV="1"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3</xdr:row>
      <xdr:rowOff>0</xdr:rowOff>
    </xdr:from>
    <xdr:to>
      <xdr:col>5</xdr:col>
      <xdr:colOff>419100</xdr:colOff>
      <xdr:row>3</xdr:row>
      <xdr:rowOff>0</xdr:rowOff>
    </xdr:to>
    <xdr:sp macro="" textlink="">
      <xdr:nvSpPr>
        <xdr:cNvPr id="63" name="Line 10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SpPr>
          <a:spLocks noChangeShapeType="1"/>
        </xdr:cNvSpPr>
      </xdr:nvSpPr>
      <xdr:spPr bwMode="auto">
        <a:xfrm flipV="1">
          <a:off x="46101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3</xdr:row>
      <xdr:rowOff>0</xdr:rowOff>
    </xdr:from>
    <xdr:to>
      <xdr:col>1</xdr:col>
      <xdr:colOff>266700</xdr:colOff>
      <xdr:row>3</xdr:row>
      <xdr:rowOff>0</xdr:rowOff>
    </xdr:to>
    <xdr:sp macro="" textlink="">
      <xdr:nvSpPr>
        <xdr:cNvPr id="64" name="Line 11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SpPr>
          <a:spLocks noChangeShapeType="1"/>
        </xdr:cNvSpPr>
      </xdr:nvSpPr>
      <xdr:spPr bwMode="auto">
        <a:xfrm flipV="1">
          <a:off x="685800" y="65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3</xdr:row>
      <xdr:rowOff>0</xdr:rowOff>
    </xdr:from>
    <xdr:to>
      <xdr:col>3</xdr:col>
      <xdr:colOff>876300</xdr:colOff>
      <xdr:row>3</xdr:row>
      <xdr:rowOff>0</xdr:rowOff>
    </xdr:to>
    <xdr:sp macro="" textlink="">
      <xdr:nvSpPr>
        <xdr:cNvPr id="65" name="Line 12">
          <a:extLst>
            <a:ext uri="{FF2B5EF4-FFF2-40B4-BE49-F238E27FC236}">
              <a16:creationId xmlns:a16="http://schemas.microsoft.com/office/drawing/2014/main" xmlns="" id="{00000000-0008-0000-1100-00001F000000}"/>
            </a:ext>
          </a:extLst>
        </xdr:cNvPr>
        <xdr:cNvSpPr>
          <a:spLocks noChangeShapeType="1"/>
        </xdr:cNvSpPr>
      </xdr:nvSpPr>
      <xdr:spPr bwMode="auto">
        <a:xfrm>
          <a:off x="3429000" y="65722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476250</xdr:colOff>
      <xdr:row>3</xdr:row>
      <xdr:rowOff>0</xdr:rowOff>
    </xdr:from>
    <xdr:to>
      <xdr:col>7</xdr:col>
      <xdr:colOff>495300</xdr:colOff>
      <xdr:row>3</xdr:row>
      <xdr:rowOff>0</xdr:rowOff>
    </xdr:to>
    <xdr:sp macro="" textlink="">
      <xdr:nvSpPr>
        <xdr:cNvPr id="66" name="Line 13">
          <a:extLst>
            <a:ext uri="{FF2B5EF4-FFF2-40B4-BE49-F238E27FC236}">
              <a16:creationId xmlns:a16="http://schemas.microsoft.com/office/drawing/2014/main" xmlns="" id="{00000000-0008-0000-1100-000020000000}"/>
            </a:ext>
          </a:extLst>
        </xdr:cNvPr>
        <xdr:cNvSpPr>
          <a:spLocks noChangeShapeType="1"/>
        </xdr:cNvSpPr>
      </xdr:nvSpPr>
      <xdr:spPr bwMode="auto">
        <a:xfrm flipV="1">
          <a:off x="6200775" y="657225"/>
          <a:ext cx="190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67" name="Line 14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SpPr>
          <a:spLocks noChangeShapeType="1"/>
        </xdr:cNvSpPr>
      </xdr:nvSpPr>
      <xdr:spPr bwMode="auto">
        <a:xfrm>
          <a:off x="7258050" y="65722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3</xdr:row>
      <xdr:rowOff>0</xdr:rowOff>
    </xdr:from>
    <xdr:to>
      <xdr:col>1</xdr:col>
      <xdr:colOff>285750</xdr:colOff>
      <xdr:row>3</xdr:row>
      <xdr:rowOff>0</xdr:rowOff>
    </xdr:to>
    <xdr:sp macro="" textlink="">
      <xdr:nvSpPr>
        <xdr:cNvPr id="68" name="Line 15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SpPr>
          <a:spLocks noChangeShapeType="1"/>
        </xdr:cNvSpPr>
      </xdr:nvSpPr>
      <xdr:spPr bwMode="auto">
        <a:xfrm flipV="1">
          <a:off x="704850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</xdr:row>
      <xdr:rowOff>0</xdr:rowOff>
    </xdr:from>
    <xdr:to>
      <xdr:col>2</xdr:col>
      <xdr:colOff>200025</xdr:colOff>
      <xdr:row>3</xdr:row>
      <xdr:rowOff>0</xdr:rowOff>
    </xdr:to>
    <xdr:sp macro="" textlink="">
      <xdr:nvSpPr>
        <xdr:cNvPr id="69" name="Line 16">
          <a:extLst>
            <a:ext uri="{FF2B5EF4-FFF2-40B4-BE49-F238E27FC236}">
              <a16:creationId xmlns:a16="http://schemas.microsoft.com/office/drawing/2014/main" xmlns="" id="{00000000-0008-0000-1100-000023000000}"/>
            </a:ext>
          </a:extLst>
        </xdr:cNvPr>
        <xdr:cNvSpPr>
          <a:spLocks noChangeShapeType="1"/>
        </xdr:cNvSpPr>
      </xdr:nvSpPr>
      <xdr:spPr bwMode="auto">
        <a:xfrm>
          <a:off x="180022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3</xdr:row>
      <xdr:rowOff>0</xdr:rowOff>
    </xdr:from>
    <xdr:to>
      <xdr:col>1</xdr:col>
      <xdr:colOff>142875</xdr:colOff>
      <xdr:row>3</xdr:row>
      <xdr:rowOff>0</xdr:rowOff>
    </xdr:to>
    <xdr:sp macro="" textlink="">
      <xdr:nvSpPr>
        <xdr:cNvPr id="70" name="Line 17">
          <a:extLst>
            <a:ext uri="{FF2B5EF4-FFF2-40B4-BE49-F238E27FC236}">
              <a16:creationId xmlns:a16="http://schemas.microsoft.com/office/drawing/2014/main" xmlns="" id="{00000000-0008-0000-1100-000024000000}"/>
            </a:ext>
          </a:extLst>
        </xdr:cNvPr>
        <xdr:cNvSpPr>
          <a:spLocks noChangeShapeType="1"/>
        </xdr:cNvSpPr>
      </xdr:nvSpPr>
      <xdr:spPr bwMode="auto">
        <a:xfrm>
          <a:off x="561975" y="65722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72" name="Lin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73" name="Lin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74" name="Lin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75" name="Line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76" name="Line 6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77" name="Line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78" name="Line 8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79" name="Line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80" name="Line 10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81" name="Line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4</xdr:row>
      <xdr:rowOff>0</xdr:rowOff>
    </xdr:from>
    <xdr:to>
      <xdr:col>3</xdr:col>
      <xdr:colOff>876300</xdr:colOff>
      <xdr:row>4</xdr:row>
      <xdr:rowOff>0</xdr:rowOff>
    </xdr:to>
    <xdr:sp macro="" textlink="">
      <xdr:nvSpPr>
        <xdr:cNvPr id="82" name="Line 12">
          <a:extLst>
            <a:ext uri="{FF2B5EF4-FFF2-40B4-BE49-F238E27FC236}">
              <a16:creationId xmlns="" xmlns:a16="http://schemas.microsoft.com/office/drawing/2014/main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3429000" y="90487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83" name="Line 14">
          <a:extLst>
            <a:ext uri="{FF2B5EF4-FFF2-40B4-BE49-F238E27FC236}">
              <a16:creationId xmlns="" xmlns:a16="http://schemas.microsoft.com/office/drawing/2014/main" id="{00000000-0008-0000-1100-00000F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84" name="Line 15">
          <a:extLst>
            <a:ext uri="{FF2B5EF4-FFF2-40B4-BE49-F238E27FC236}">
              <a16:creationId xmlns="" xmlns:a16="http://schemas.microsoft.com/office/drawing/2014/main" id="{00000000-0008-0000-1100-000010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85" name="Line 16">
          <a:extLst>
            <a:ext uri="{FF2B5EF4-FFF2-40B4-BE49-F238E27FC236}">
              <a16:creationId xmlns="" xmlns:a16="http://schemas.microsoft.com/office/drawing/2014/main" id="{00000000-0008-0000-1100-000011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86" name="Line 17">
          <a:extLst>
            <a:ext uri="{FF2B5EF4-FFF2-40B4-BE49-F238E27FC236}">
              <a16:creationId xmlns="" xmlns:a16="http://schemas.microsoft.com/office/drawing/2014/main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87" name="Line 1">
          <a:extLst>
            <a:ext uri="{FF2B5EF4-FFF2-40B4-BE49-F238E27FC236}">
              <a16:creationId xmlns=""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88" name="Line 2">
          <a:extLst>
            <a:ext uri="{FF2B5EF4-FFF2-40B4-BE49-F238E27FC236}">
              <a16:creationId xmlns=""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89" name="Line 3">
          <a:extLst>
            <a:ext uri="{FF2B5EF4-FFF2-40B4-BE49-F238E27FC236}">
              <a16:creationId xmlns="" xmlns:a16="http://schemas.microsoft.com/office/drawing/2014/main" id="{00000000-0008-0000-1100-000016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90" name="Line 5">
          <a:extLst>
            <a:ext uri="{FF2B5EF4-FFF2-40B4-BE49-F238E27FC236}">
              <a16:creationId xmlns="" xmlns:a16="http://schemas.microsoft.com/office/drawing/2014/main" id="{00000000-0008-0000-1100-000018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91" name="Line 6">
          <a:extLst>
            <a:ext uri="{FF2B5EF4-FFF2-40B4-BE49-F238E27FC236}">
              <a16:creationId xmlns="" xmlns:a16="http://schemas.microsoft.com/office/drawing/2014/main" id="{00000000-0008-0000-1100-000019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92" name="Line 7">
          <a:extLst>
            <a:ext uri="{FF2B5EF4-FFF2-40B4-BE49-F238E27FC236}">
              <a16:creationId xmlns="" xmlns:a16="http://schemas.microsoft.com/office/drawing/2014/main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93" name="Line 8">
          <a:extLst>
            <a:ext uri="{FF2B5EF4-FFF2-40B4-BE49-F238E27FC236}">
              <a16:creationId xmlns="" xmlns:a16="http://schemas.microsoft.com/office/drawing/2014/main" id="{00000000-0008-0000-1100-00001B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94" name="Line 9">
          <a:extLst>
            <a:ext uri="{FF2B5EF4-FFF2-40B4-BE49-F238E27FC236}">
              <a16:creationId xmlns="" xmlns:a16="http://schemas.microsoft.com/office/drawing/2014/main" id="{00000000-0008-0000-1100-00001C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95" name="Line 10">
          <a:extLst>
            <a:ext uri="{FF2B5EF4-FFF2-40B4-BE49-F238E27FC236}">
              <a16:creationId xmlns="" xmlns:a16="http://schemas.microsoft.com/office/drawing/2014/main" id="{00000000-0008-0000-1100-00001D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96" name="Line 11">
          <a:extLst>
            <a:ext uri="{FF2B5EF4-FFF2-40B4-BE49-F238E27FC236}">
              <a16:creationId xmlns="" xmlns:a16="http://schemas.microsoft.com/office/drawing/2014/main" id="{00000000-0008-0000-1100-00001E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952500</xdr:colOff>
      <xdr:row>4</xdr:row>
      <xdr:rowOff>0</xdr:rowOff>
    </xdr:from>
    <xdr:to>
      <xdr:col>3</xdr:col>
      <xdr:colOff>876300</xdr:colOff>
      <xdr:row>4</xdr:row>
      <xdr:rowOff>0</xdr:rowOff>
    </xdr:to>
    <xdr:sp macro="" textlink="">
      <xdr:nvSpPr>
        <xdr:cNvPr id="97" name="Line 12">
          <a:extLst>
            <a:ext uri="{FF2B5EF4-FFF2-40B4-BE49-F238E27FC236}">
              <a16:creationId xmlns="" xmlns:a16="http://schemas.microsoft.com/office/drawing/2014/main" id="{00000000-0008-0000-1100-00001F000000}"/>
            </a:ext>
          </a:extLst>
        </xdr:cNvPr>
        <xdr:cNvSpPr>
          <a:spLocks noChangeShapeType="1"/>
        </xdr:cNvSpPr>
      </xdr:nvSpPr>
      <xdr:spPr bwMode="auto">
        <a:xfrm>
          <a:off x="3429000" y="904875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98" name="Line 14">
          <a:extLst>
            <a:ext uri="{FF2B5EF4-FFF2-40B4-BE49-F238E27FC236}">
              <a16:creationId xmlns="" xmlns:a16="http://schemas.microsoft.com/office/drawing/2014/main" id="{00000000-0008-0000-1100-000021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99" name="Line 15">
          <a:extLst>
            <a:ext uri="{FF2B5EF4-FFF2-40B4-BE49-F238E27FC236}">
              <a16:creationId xmlns="" xmlns:a16="http://schemas.microsoft.com/office/drawing/2014/main" id="{00000000-0008-0000-1100-000022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100" name="Line 16">
          <a:extLst>
            <a:ext uri="{FF2B5EF4-FFF2-40B4-BE49-F238E27FC236}">
              <a16:creationId xmlns="" xmlns:a16="http://schemas.microsoft.com/office/drawing/2014/main" id="{00000000-0008-0000-1100-000023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1" name="Line 17">
          <a:extLst>
            <a:ext uri="{FF2B5EF4-FFF2-40B4-BE49-F238E27FC236}">
              <a16:creationId xmlns="" xmlns:a16="http://schemas.microsoft.com/office/drawing/2014/main" id="{00000000-0008-0000-1100-000024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2" name="Lin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103" name="Lin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104" name="Line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105" name="Line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107" name="Line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8" name="Line 8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9" name="Line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110" name="Line 10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111" name="Line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112" name="Line 14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113" name="Line 15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4</xdr:row>
      <xdr:rowOff>0</xdr:rowOff>
    </xdr:from>
    <xdr:to>
      <xdr:col>2</xdr:col>
      <xdr:colOff>200025</xdr:colOff>
      <xdr:row>4</xdr:row>
      <xdr:rowOff>0</xdr:rowOff>
    </xdr:to>
    <xdr:sp macro="" textlink="">
      <xdr:nvSpPr>
        <xdr:cNvPr id="114" name="Line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SpPr>
          <a:spLocks noChangeShapeType="1"/>
        </xdr:cNvSpPr>
      </xdr:nvSpPr>
      <xdr:spPr bwMode="auto">
        <a:xfrm>
          <a:off x="180022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15" name="Line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16" name="Line 1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117" name="Line 2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118" name="Line 3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119" name="Line 5">
          <a:extLst>
            <a:ext uri="{FF2B5EF4-FFF2-40B4-BE49-F238E27FC236}">
              <a16:creationId xmlns:a16="http://schemas.microsoft.com/office/drawing/2014/main" xmlns="" id="{00000000-0008-0000-1100-000018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xmlns="" id="{00000000-0008-0000-1100-000019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21" name="Line 8">
          <a:extLst>
            <a:ext uri="{FF2B5EF4-FFF2-40B4-BE49-F238E27FC236}">
              <a16:creationId xmlns:a16="http://schemas.microsoft.com/office/drawing/2014/main" xmlns="" id="{00000000-0008-0000-1100-00001B000000}"/>
            </a:ext>
          </a:extLst>
        </xdr:cNvPr>
        <xdr:cNvSpPr>
          <a:spLocks noChangeShapeType="1"/>
        </xdr:cNvSpPr>
      </xdr:nvSpPr>
      <xdr:spPr bwMode="auto">
        <a:xfrm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prstDash val="dashDot"/>
          <a:round/>
          <a:headEnd/>
          <a:tailEnd type="arrow" w="med" len="med"/>
        </a:ln>
      </xdr:spPr>
    </xdr:sp>
    <xdr:clientData/>
  </xdr:twoCellAnchor>
  <xdr:twoCellAnchor>
    <xdr:from>
      <xdr:col>1</xdr:col>
      <xdr:colOff>142875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22" name="Line 9">
          <a:extLst>
            <a:ext uri="{FF2B5EF4-FFF2-40B4-BE49-F238E27FC236}">
              <a16:creationId xmlns:a16="http://schemas.microsoft.com/office/drawing/2014/main" xmlns="" id="{00000000-0008-0000-1100-00001C000000}"/>
            </a:ext>
          </a:extLst>
        </xdr:cNvPr>
        <xdr:cNvSpPr>
          <a:spLocks noChangeShapeType="1"/>
        </xdr:cNvSpPr>
      </xdr:nvSpPr>
      <xdr:spPr bwMode="auto">
        <a:xfrm flipV="1">
          <a:off x="561975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</xdr:row>
      <xdr:rowOff>0</xdr:rowOff>
    </xdr:from>
    <xdr:to>
      <xdr:col>5</xdr:col>
      <xdr:colOff>419100</xdr:colOff>
      <xdr:row>4</xdr:row>
      <xdr:rowOff>0</xdr:rowOff>
    </xdr:to>
    <xdr:sp macro="" textlink="">
      <xdr:nvSpPr>
        <xdr:cNvPr id="123" name="Line 10">
          <a:extLst>
            <a:ext uri="{FF2B5EF4-FFF2-40B4-BE49-F238E27FC236}">
              <a16:creationId xmlns:a16="http://schemas.microsoft.com/office/drawing/2014/main" xmlns="" id="{00000000-0008-0000-1100-00001D000000}"/>
            </a:ext>
          </a:extLst>
        </xdr:cNvPr>
        <xdr:cNvSpPr>
          <a:spLocks noChangeShapeType="1"/>
        </xdr:cNvSpPr>
      </xdr:nvSpPr>
      <xdr:spPr bwMode="auto">
        <a:xfrm flipV="1">
          <a:off x="46101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4</xdr:row>
      <xdr:rowOff>0</xdr:rowOff>
    </xdr:from>
    <xdr:to>
      <xdr:col>1</xdr:col>
      <xdr:colOff>266700</xdr:colOff>
      <xdr:row>4</xdr:row>
      <xdr:rowOff>0</xdr:rowOff>
    </xdr:to>
    <xdr:sp macro="" textlink="">
      <xdr:nvSpPr>
        <xdr:cNvPr id="124" name="Line 11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SpPr>
          <a:spLocks noChangeShapeType="1"/>
        </xdr:cNvSpPr>
      </xdr:nvSpPr>
      <xdr:spPr bwMode="auto">
        <a:xfrm flipV="1">
          <a:off x="6858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4</xdr:row>
      <xdr:rowOff>0</xdr:rowOff>
    </xdr:from>
    <xdr:to>
      <xdr:col>9</xdr:col>
      <xdr:colOff>9525</xdr:colOff>
      <xdr:row>4</xdr:row>
      <xdr:rowOff>0</xdr:rowOff>
    </xdr:to>
    <xdr:sp macro="" textlink="">
      <xdr:nvSpPr>
        <xdr:cNvPr id="125" name="Line 14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SpPr>
          <a:spLocks noChangeShapeType="1"/>
        </xdr:cNvSpPr>
      </xdr:nvSpPr>
      <xdr:spPr bwMode="auto">
        <a:xfrm>
          <a:off x="7258050" y="904875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4</xdr:row>
      <xdr:rowOff>0</xdr:rowOff>
    </xdr:from>
    <xdr:to>
      <xdr:col>1</xdr:col>
      <xdr:colOff>285750</xdr:colOff>
      <xdr:row>4</xdr:row>
      <xdr:rowOff>0</xdr:rowOff>
    </xdr:to>
    <xdr:sp macro="" textlink="">
      <xdr:nvSpPr>
        <xdr:cNvPr id="126" name="Line 15">
          <a:extLst>
            <a:ext uri="{FF2B5EF4-FFF2-40B4-BE49-F238E27FC236}">
              <a16:creationId xmlns:a16="http://schemas.microsoft.com/office/drawing/2014/main" xmlns="" id="{00000000-0008-0000-1100-000022000000}"/>
            </a:ext>
          </a:extLst>
        </xdr:cNvPr>
        <xdr:cNvSpPr>
          <a:spLocks noChangeShapeType="1"/>
        </xdr:cNvSpPr>
      </xdr:nvSpPr>
      <xdr:spPr bwMode="auto">
        <a:xfrm flipV="1">
          <a:off x="704850" y="904875"/>
          <a:ext cx="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35661</xdr:colOff>
      <xdr:row>2</xdr:row>
      <xdr:rowOff>85725</xdr:rowOff>
    </xdr:from>
    <xdr:to>
      <xdr:col>9</xdr:col>
      <xdr:colOff>757136</xdr:colOff>
      <xdr:row>28</xdr:row>
      <xdr:rowOff>0</xdr:rowOff>
    </xdr:to>
    <xdr:pic>
      <xdr:nvPicPr>
        <xdr:cNvPr id="127" name="Imagen 1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1" y="533400"/>
          <a:ext cx="7970000" cy="4257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55</xdr:row>
      <xdr:rowOff>96715</xdr:rowOff>
    </xdr:from>
    <xdr:to>
      <xdr:col>4</xdr:col>
      <xdr:colOff>131885</xdr:colOff>
      <xdr:row>83</xdr:row>
      <xdr:rowOff>61790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46</xdr:row>
      <xdr:rowOff>9525</xdr:rowOff>
    </xdr:from>
    <xdr:to>
      <xdr:col>2</xdr:col>
      <xdr:colOff>571500</xdr:colOff>
      <xdr:row>68</xdr:row>
      <xdr:rowOff>57150</xdr:rowOff>
    </xdr:to>
    <xdr:graphicFrame macro="">
      <xdr:nvGraphicFramePr>
        <xdr:cNvPr id="6" name="Chart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723900</xdr:colOff>
      <xdr:row>46</xdr:row>
      <xdr:rowOff>0</xdr:rowOff>
    </xdr:from>
    <xdr:to>
      <xdr:col>6</xdr:col>
      <xdr:colOff>409575</xdr:colOff>
      <xdr:row>68</xdr:row>
      <xdr:rowOff>28575</xdr:rowOff>
    </xdr:to>
    <xdr:graphicFrame macro="">
      <xdr:nvGraphicFramePr>
        <xdr:cNvPr id="7" name="Chart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46</xdr:row>
      <xdr:rowOff>9525</xdr:rowOff>
    </xdr:from>
    <xdr:to>
      <xdr:col>2</xdr:col>
      <xdr:colOff>571500</xdr:colOff>
      <xdr:row>68</xdr:row>
      <xdr:rowOff>57150</xdr:rowOff>
    </xdr:to>
    <xdr:graphicFrame macro="">
      <xdr:nvGraphicFramePr>
        <xdr:cNvPr id="8" name="Chart 1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723900</xdr:colOff>
      <xdr:row>46</xdr:row>
      <xdr:rowOff>0</xdr:rowOff>
    </xdr:from>
    <xdr:to>
      <xdr:col>6</xdr:col>
      <xdr:colOff>409575</xdr:colOff>
      <xdr:row>68</xdr:row>
      <xdr:rowOff>28575</xdr:rowOff>
    </xdr:to>
    <xdr:graphicFrame macro="">
      <xdr:nvGraphicFramePr>
        <xdr:cNvPr id="9" name="Chart 2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35</xdr:row>
      <xdr:rowOff>114299</xdr:rowOff>
    </xdr:from>
    <xdr:to>
      <xdr:col>4</xdr:col>
      <xdr:colOff>27676</xdr:colOff>
      <xdr:row>58</xdr:row>
      <xdr:rowOff>95344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59</xdr:row>
      <xdr:rowOff>57150</xdr:rowOff>
    </xdr:from>
    <xdr:to>
      <xdr:col>4</xdr:col>
      <xdr:colOff>27676</xdr:colOff>
      <xdr:row>82</xdr:row>
      <xdr:rowOff>95250</xdr:rowOff>
    </xdr:to>
    <xdr:graphicFrame macro="">
      <xdr:nvGraphicFramePr>
        <xdr:cNvPr id="5" name="Chart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65</xdr:row>
      <xdr:rowOff>142875</xdr:rowOff>
    </xdr:from>
    <xdr:to>
      <xdr:col>4</xdr:col>
      <xdr:colOff>1332600</xdr:colOff>
      <xdr:row>86</xdr:row>
      <xdr:rowOff>73025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88</xdr:row>
      <xdr:rowOff>34925</xdr:rowOff>
    </xdr:from>
    <xdr:to>
      <xdr:col>4</xdr:col>
      <xdr:colOff>1332600</xdr:colOff>
      <xdr:row>110</xdr:row>
      <xdr:rowOff>44450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28</xdr:row>
      <xdr:rowOff>161925</xdr:rowOff>
    </xdr:from>
    <xdr:to>
      <xdr:col>6</xdr:col>
      <xdr:colOff>12700</xdr:colOff>
      <xdr:row>54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0</xdr:rowOff>
    </xdr:from>
    <xdr:to>
      <xdr:col>4</xdr:col>
      <xdr:colOff>180975</xdr:colOff>
      <xdr:row>57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52</xdr:row>
      <xdr:rowOff>79375</xdr:rowOff>
    </xdr:from>
    <xdr:to>
      <xdr:col>5</xdr:col>
      <xdr:colOff>1510174</xdr:colOff>
      <xdr:row>82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83</xdr:row>
      <xdr:rowOff>22225</xdr:rowOff>
    </xdr:from>
    <xdr:to>
      <xdr:col>5</xdr:col>
      <xdr:colOff>1510174</xdr:colOff>
      <xdr:row>113</xdr:row>
      <xdr:rowOff>98425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29</xdr:row>
      <xdr:rowOff>142875</xdr:rowOff>
    </xdr:from>
    <xdr:to>
      <xdr:col>12</xdr:col>
      <xdr:colOff>781050</xdr:colOff>
      <xdr:row>67</xdr:row>
      <xdr:rowOff>142875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130175</xdr:rowOff>
    </xdr:from>
    <xdr:to>
      <xdr:col>6</xdr:col>
      <xdr:colOff>1235075</xdr:colOff>
      <xdr:row>66</xdr:row>
      <xdr:rowOff>3175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58</xdr:row>
      <xdr:rowOff>66675</xdr:rowOff>
    </xdr:from>
    <xdr:to>
      <xdr:col>9</xdr:col>
      <xdr:colOff>66675</xdr:colOff>
      <xdr:row>83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32</xdr:row>
      <xdr:rowOff>50800</xdr:rowOff>
    </xdr:from>
    <xdr:to>
      <xdr:col>9</xdr:col>
      <xdr:colOff>28575</xdr:colOff>
      <xdr:row>57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84</xdr:row>
      <xdr:rowOff>47624</xdr:rowOff>
    </xdr:from>
    <xdr:to>
      <xdr:col>9</xdr:col>
      <xdr:colOff>85725</xdr:colOff>
      <xdr:row>112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53</xdr:row>
      <xdr:rowOff>9525</xdr:rowOff>
    </xdr:from>
    <xdr:to>
      <xdr:col>8</xdr:col>
      <xdr:colOff>581025</xdr:colOff>
      <xdr:row>77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78</xdr:row>
      <xdr:rowOff>66675</xdr:rowOff>
    </xdr:from>
    <xdr:to>
      <xdr:col>8</xdr:col>
      <xdr:colOff>619125</xdr:colOff>
      <xdr:row>105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42</xdr:row>
      <xdr:rowOff>85725</xdr:rowOff>
    </xdr:from>
    <xdr:to>
      <xdr:col>7</xdr:col>
      <xdr:colOff>733425</xdr:colOff>
      <xdr:row>68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155575</xdr:colOff>
      <xdr:row>69</xdr:row>
      <xdr:rowOff>127000</xdr:rowOff>
    </xdr:from>
    <xdr:to>
      <xdr:col>7</xdr:col>
      <xdr:colOff>746125</xdr:colOff>
      <xdr:row>95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47625</xdr:rowOff>
    </xdr:from>
    <xdr:to>
      <xdr:col>3</xdr:col>
      <xdr:colOff>57150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41</xdr:row>
      <xdr:rowOff>85725</xdr:rowOff>
    </xdr:from>
    <xdr:to>
      <xdr:col>3</xdr:col>
      <xdr:colOff>123825</xdr:colOff>
      <xdr:row>66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38100</xdr:rowOff>
    </xdr:from>
    <xdr:to>
      <xdr:col>3</xdr:col>
      <xdr:colOff>0</xdr:colOff>
      <xdr:row>45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104775</xdr:rowOff>
    </xdr:from>
    <xdr:to>
      <xdr:col>16</xdr:col>
      <xdr:colOff>0</xdr:colOff>
      <xdr:row>40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114300</xdr:rowOff>
    </xdr:from>
    <xdr:to>
      <xdr:col>5</xdr:col>
      <xdr:colOff>1282700</xdr:colOff>
      <xdr:row>54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26</xdr:row>
      <xdr:rowOff>53975</xdr:rowOff>
    </xdr:from>
    <xdr:to>
      <xdr:col>3</xdr:col>
      <xdr:colOff>1082675</xdr:colOff>
      <xdr:row>51</xdr:row>
      <xdr:rowOff>6350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23</xdr:row>
      <xdr:rowOff>38100</xdr:rowOff>
    </xdr:from>
    <xdr:to>
      <xdr:col>4</xdr:col>
      <xdr:colOff>803274</xdr:colOff>
      <xdr:row>27</xdr:row>
      <xdr:rowOff>63500</xdr:rowOff>
    </xdr:to>
    <xdr:sp macro="" textlink="">
      <xdr:nvSpPr>
        <xdr:cNvPr id="5" name="CuadroTexto 4"/>
        <xdr:cNvSpPr txBox="1"/>
      </xdr:nvSpPr>
      <xdr:spPr>
        <a:xfrm>
          <a:off x="1638299" y="4314825"/>
          <a:ext cx="2555875" cy="673100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Unidades habituales: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O3 en ppb; resto en ug/m3</a:t>
          </a:r>
          <a:endParaRPr lang="es-E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9525</xdr:rowOff>
    </xdr:from>
    <xdr:to>
      <xdr:col>5</xdr:col>
      <xdr:colOff>1190625</xdr:colOff>
      <xdr:row>53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4</xdr:col>
      <xdr:colOff>685800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80229</xdr:colOff>
      <xdr:row>29</xdr:row>
      <xdr:rowOff>116498</xdr:rowOff>
    </xdr:from>
    <xdr:to>
      <xdr:col>4</xdr:col>
      <xdr:colOff>1087998</xdr:colOff>
      <xdr:row>56</xdr:row>
      <xdr:rowOff>87923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28</xdr:row>
      <xdr:rowOff>28575</xdr:rowOff>
    </xdr:from>
    <xdr:to>
      <xdr:col>4</xdr:col>
      <xdr:colOff>1181275</xdr:colOff>
      <xdr:row>53</xdr:row>
      <xdr:rowOff>136525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55</xdr:row>
      <xdr:rowOff>0</xdr:rowOff>
    </xdr:from>
    <xdr:to>
      <xdr:col>4</xdr:col>
      <xdr:colOff>1181275</xdr:colOff>
      <xdr:row>80</xdr:row>
      <xdr:rowOff>28575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46796</xdr:colOff>
      <xdr:row>27</xdr:row>
      <xdr:rowOff>136248</xdr:rowOff>
    </xdr:from>
    <xdr:to>
      <xdr:col>6</xdr:col>
      <xdr:colOff>843721</xdr:colOff>
      <xdr:row>58</xdr:row>
      <xdr:rowOff>8696</xdr:rowOff>
    </xdr:to>
    <xdr:graphicFrame macro="">
      <xdr:nvGraphicFramePr>
        <xdr:cNvPr id="6" name="Chart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796925</xdr:colOff>
      <xdr:row>26</xdr:row>
      <xdr:rowOff>146050</xdr:rowOff>
    </xdr:from>
    <xdr:to>
      <xdr:col>5</xdr:col>
      <xdr:colOff>835025</xdr:colOff>
      <xdr:row>53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arciac.MARM\AppData\Local\Microsoft\Windows\Temporary%20Internet%20Files\OLKC6FF\Anuario\elaboraanu2005\Anuario%202001\AEA2000\EXCEL_CAPS\A01cap1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cheros%20capitulo%2012\Documents%20and%20Settings\nalb\Mis%20documentos\Anuario%202004\Anuario%20(3-11-05)\Documents%20and%20Settings\nalb\Escritorio\Anuario\ANUARIO\ANUA98\ANUA98\A98CAP1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obla\AppData\Local\Microsoft\Windows\INetCache\Content.Outlook\PKKHANE0\Propiedades%20actualizado%202017_Extremadura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ea_IEF\Informes\Anuario%20Ministerio\2018\Auxiliar\AE16-C12%201%20SUPERFICIE%20Y%20ESTRUCTURA%20FORESTAL_actualizados_12_7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8/PROCESAR/C06/AE%2018-%20C12.2-3-4-5_ACTUA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%20RECIBIDOS/CAPITULO%2012/AE16-C12.2-3-4-5_datos20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8/PROCESAR/C06/AE%2018-%20C12.9%20REDES%20ACTUALIZ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arciac.MARM\AppData\Local\Microsoft\Windows\Temporary%20Internet%20Files\OLKC6FF\Documents%20and%20Settings\nalb\Mis%20documentos\Anuario%202004\Anuario%20(3-11-05)\Documents%20and%20Settings\nalb\Escritorio\Anuario\ANUARIO\Anuario%202001\AEA2000\EX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cheros%20capitulo%2012\Documents%20and%20Settings\nalb\Mis%20documentos\Anuario%202004\Anuario%20(3-11-05)\Documents%20and%20Settings\nalb\Escritorio\Anuario\ANUARIO\Anuario%202001\AEA2000\EXCEL_C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5">
          <cell r="A35" t="str">
            <v xml:space="preserve">  1986 (2)</v>
          </cell>
          <cell r="B35" t="str">
            <v>|</v>
          </cell>
          <cell r="C35" t="str">
            <v>248</v>
          </cell>
          <cell r="D35" t="str">
            <v>|</v>
          </cell>
          <cell r="E35" t="str">
            <v>41</v>
          </cell>
          <cell r="F35" t="str">
            <v>|</v>
          </cell>
          <cell r="G35" t="str">
            <v>41</v>
          </cell>
          <cell r="H35" t="str">
            <v>|</v>
          </cell>
          <cell r="I35" t="str">
            <v>5</v>
          </cell>
          <cell r="J35" t="str">
            <v>|</v>
          </cell>
          <cell r="K35" t="str">
            <v xml:space="preserve">108  </v>
          </cell>
          <cell r="L35" t="str">
            <v>|</v>
          </cell>
          <cell r="M35" t="str">
            <v>53</v>
          </cell>
          <cell r="X35" t="str">
            <v>- 418 -</v>
          </cell>
        </row>
        <row r="36">
          <cell r="A36" t="str">
            <v>-</v>
          </cell>
          <cell r="B36" t="str">
            <v>-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</row>
        <row r="39">
          <cell r="A39" t="str">
            <v>-</v>
          </cell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2"/>
      <sheetName val="12.1.3"/>
      <sheetName val="12.1.4"/>
    </sheetNames>
    <sheetDataSet>
      <sheetData sheetId="0">
        <row r="5">
          <cell r="C5" t="str">
            <v>Estado / CC.AA.</v>
          </cell>
          <cell r="D5" t="str">
            <v xml:space="preserve">Entidades locales </v>
          </cell>
          <cell r="E5" t="str">
            <v>Privados y/o de propiedad Desconocida</v>
          </cell>
          <cell r="F5" t="str">
            <v xml:space="preserve">Vecinales en mano común </v>
          </cell>
        </row>
        <row r="24">
          <cell r="C24">
            <v>1143690.2454351396</v>
          </cell>
          <cell r="D24">
            <v>4114507.179013215</v>
          </cell>
          <cell r="E24">
            <v>12891109.73890416</v>
          </cell>
          <cell r="F24">
            <v>428471.9251635297</v>
          </cell>
        </row>
      </sheetData>
      <sheetData sheetId="1">
        <row r="5">
          <cell r="C5" t="str">
            <v>Estado / CC.AA.</v>
          </cell>
          <cell r="D5" t="str">
            <v xml:space="preserve">Entidades locales </v>
          </cell>
          <cell r="E5" t="str">
            <v>Privados y/o de propiedad Desconocida</v>
          </cell>
          <cell r="F5" t="str">
            <v xml:space="preserve">Vecinales en mano común </v>
          </cell>
        </row>
        <row r="24">
          <cell r="C24">
            <v>338365.36534508242</v>
          </cell>
          <cell r="D24">
            <v>1889921.4793737712</v>
          </cell>
          <cell r="E24">
            <v>6589731.5027268063</v>
          </cell>
          <cell r="F24">
            <v>412282.75810261624</v>
          </cell>
        </row>
      </sheetData>
      <sheetData sheetId="2">
        <row r="5">
          <cell r="C5" t="str">
            <v>Estado / CC.AA.</v>
          </cell>
          <cell r="D5" t="str">
            <v xml:space="preserve">Entidades locales </v>
          </cell>
          <cell r="E5" t="str">
            <v>Privados y/o de propiedad Desconocida</v>
          </cell>
          <cell r="F5" t="str">
            <v xml:space="preserve">Vecinales en mano común </v>
          </cell>
        </row>
        <row r="24">
          <cell r="C24">
            <v>1482055.6107802219</v>
          </cell>
          <cell r="D24">
            <v>6004428.6583869858</v>
          </cell>
          <cell r="E24">
            <v>19480841.24163096</v>
          </cell>
          <cell r="F24">
            <v>840754.68326614588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7"/>
    </sheetNames>
    <sheetDataSet>
      <sheetData sheetId="0">
        <row r="7">
          <cell r="A7" t="str">
            <v>Andalucía</v>
          </cell>
          <cell r="B7">
            <v>74970838</v>
          </cell>
          <cell r="E7">
            <v>16337100</v>
          </cell>
        </row>
        <row r="8">
          <cell r="A8" t="str">
            <v>Aragón</v>
          </cell>
          <cell r="B8">
            <v>74338313</v>
          </cell>
          <cell r="E8">
            <v>6355450</v>
          </cell>
        </row>
        <row r="9">
          <cell r="A9" t="str">
            <v>Canarias</v>
          </cell>
          <cell r="B9">
            <v>13543532</v>
          </cell>
          <cell r="E9">
            <v>1029647</v>
          </cell>
        </row>
        <row r="10">
          <cell r="A10" t="str">
            <v>Cantabria</v>
          </cell>
          <cell r="B10">
            <v>27573875</v>
          </cell>
          <cell r="E10">
            <v>2316610</v>
          </cell>
        </row>
        <row r="11">
          <cell r="A11" t="str">
            <v>Castilla - La Mancha</v>
          </cell>
          <cell r="B11">
            <v>83734225</v>
          </cell>
          <cell r="E11">
            <v>9243013</v>
          </cell>
        </row>
        <row r="12">
          <cell r="A12" t="str">
            <v>Castilla y León</v>
          </cell>
          <cell r="B12">
            <v>153771658</v>
          </cell>
          <cell r="E12">
            <v>16138076</v>
          </cell>
        </row>
        <row r="13">
          <cell r="A13" t="str">
            <v>Cataluña</v>
          </cell>
          <cell r="B13">
            <v>151492338.26602149</v>
          </cell>
          <cell r="E13">
            <v>12656594.554649651</v>
          </cell>
        </row>
        <row r="14">
          <cell r="A14" t="str">
            <v>Comunidad de Madrid</v>
          </cell>
          <cell r="B14">
            <v>14599980</v>
          </cell>
          <cell r="E14">
            <v>1533565</v>
          </cell>
        </row>
        <row r="15">
          <cell r="A15" t="str">
            <v>Comunidad Foral de Navarra</v>
          </cell>
          <cell r="B15">
            <v>60242643</v>
          </cell>
          <cell r="E15">
            <v>4857333</v>
          </cell>
        </row>
        <row r="16">
          <cell r="A16" t="str">
            <v>Comunidad Valenciana</v>
          </cell>
          <cell r="B16">
            <v>20065059</v>
          </cell>
          <cell r="E16">
            <v>2045237</v>
          </cell>
        </row>
        <row r="17">
          <cell r="A17" t="str">
            <v>Extremadura</v>
          </cell>
          <cell r="B17">
            <v>42296292.207864746</v>
          </cell>
          <cell r="E17">
            <v>13524159.005378412</v>
          </cell>
        </row>
        <row r="18">
          <cell r="A18" t="str">
            <v>Galicia</v>
          </cell>
          <cell r="B18">
            <v>192914042</v>
          </cell>
          <cell r="E18">
            <v>12667299</v>
          </cell>
        </row>
        <row r="19">
          <cell r="A19" t="str">
            <v>Islas Baleares</v>
          </cell>
          <cell r="B19">
            <v>8971487</v>
          </cell>
          <cell r="E19">
            <v>1087005</v>
          </cell>
        </row>
        <row r="20">
          <cell r="A20" t="str">
            <v>La Rioja</v>
          </cell>
          <cell r="B20">
            <v>20850856</v>
          </cell>
          <cell r="E20">
            <v>1683972</v>
          </cell>
        </row>
        <row r="21">
          <cell r="A21" t="str">
            <v>País Vasco</v>
          </cell>
          <cell r="B21">
            <v>62607092</v>
          </cell>
          <cell r="E21">
            <v>4379680</v>
          </cell>
        </row>
        <row r="22">
          <cell r="A22" t="str">
            <v>Principado de Asturias</v>
          </cell>
          <cell r="B22">
            <v>60972283</v>
          </cell>
          <cell r="E22">
            <v>5761497</v>
          </cell>
        </row>
        <row r="23">
          <cell r="A23" t="str">
            <v>Región de Murcia</v>
          </cell>
          <cell r="B23">
            <v>9116196</v>
          </cell>
          <cell r="E23">
            <v>795206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</sheetNames>
    <sheetDataSet>
      <sheetData sheetId="0">
        <row r="6">
          <cell r="A6" t="str">
            <v>Andalucía</v>
          </cell>
          <cell r="G6">
            <v>24.95</v>
          </cell>
        </row>
        <row r="7">
          <cell r="A7" t="str">
            <v>Aragón</v>
          </cell>
        </row>
        <row r="8">
          <cell r="A8" t="str">
            <v>Canarias</v>
          </cell>
          <cell r="G8">
            <v>60.2</v>
          </cell>
        </row>
        <row r="9">
          <cell r="A9" t="str">
            <v>Cantabria</v>
          </cell>
          <cell r="G9">
            <v>216.67000000000002</v>
          </cell>
        </row>
        <row r="10">
          <cell r="A10" t="str">
            <v>Castilla La Mancha</v>
          </cell>
        </row>
        <row r="11">
          <cell r="A11" t="str">
            <v>Castilla y León</v>
          </cell>
          <cell r="G11">
            <v>1621.0100000000002</v>
          </cell>
        </row>
        <row r="12">
          <cell r="A12" t="str">
            <v>Cataluña</v>
          </cell>
          <cell r="G12">
            <v>157.32000000000002</v>
          </cell>
        </row>
        <row r="13">
          <cell r="A13" t="str">
            <v>Comunidad de Madrid</v>
          </cell>
          <cell r="G13">
            <v>259.44</v>
          </cell>
        </row>
        <row r="14">
          <cell r="A14" t="str">
            <v>Comunidad Foral de Navarra</v>
          </cell>
          <cell r="G14">
            <v>162.23999999999995</v>
          </cell>
        </row>
        <row r="15">
          <cell r="A15" t="str">
            <v>Comunidad Valenciana</v>
          </cell>
        </row>
        <row r="16">
          <cell r="A16" t="str">
            <v>Extremadura</v>
          </cell>
          <cell r="G16">
            <v>117.28999999999999</v>
          </cell>
        </row>
        <row r="17">
          <cell r="A17" t="str">
            <v>Galicia</v>
          </cell>
          <cell r="G17">
            <v>445.2</v>
          </cell>
        </row>
        <row r="18">
          <cell r="A18" t="str">
            <v>Islas Baleares</v>
          </cell>
        </row>
        <row r="19">
          <cell r="A19" t="str">
            <v>La Rioja</v>
          </cell>
          <cell r="G19">
            <v>597.87</v>
          </cell>
        </row>
        <row r="20">
          <cell r="A20" t="str">
            <v>País Vasco</v>
          </cell>
          <cell r="G20">
            <v>2219.8399999999997</v>
          </cell>
        </row>
        <row r="21">
          <cell r="A21" t="str">
            <v>Principado de Asturias</v>
          </cell>
          <cell r="G21">
            <v>839.44999999999993</v>
          </cell>
        </row>
        <row r="22">
          <cell r="A22" t="str">
            <v>Región de Murcia</v>
          </cell>
        </row>
      </sheetData>
      <sheetData sheetId="1" refreshError="1"/>
      <sheetData sheetId="2" refreshError="1"/>
      <sheetData sheetId="3" refreshError="1"/>
      <sheetData sheetId="4">
        <row r="7">
          <cell r="C7" t="str">
            <v>ANDALUCÍA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7">
          <cell r="A7">
            <v>1993</v>
          </cell>
          <cell r="B7">
            <v>6372</v>
          </cell>
          <cell r="C7">
            <v>4197</v>
          </cell>
          <cell r="D7">
            <v>3027</v>
          </cell>
        </row>
        <row r="8">
          <cell r="A8">
            <v>1994</v>
          </cell>
          <cell r="B8">
            <v>7549</v>
          </cell>
          <cell r="C8">
            <v>4601</v>
          </cell>
          <cell r="D8">
            <v>3244</v>
          </cell>
        </row>
        <row r="9">
          <cell r="A9">
            <v>1995</v>
          </cell>
          <cell r="B9">
            <v>7882</v>
          </cell>
          <cell r="C9">
            <v>5068</v>
          </cell>
          <cell r="D9">
            <v>2623</v>
          </cell>
        </row>
        <row r="10">
          <cell r="A10">
            <v>1996</v>
          </cell>
          <cell r="B10">
            <v>7507</v>
          </cell>
          <cell r="C10">
            <v>4662</v>
          </cell>
          <cell r="D10">
            <v>2571</v>
          </cell>
        </row>
        <row r="11">
          <cell r="A11">
            <v>1997</v>
          </cell>
          <cell r="B11">
            <v>8160</v>
          </cell>
          <cell r="C11">
            <v>5116</v>
          </cell>
          <cell r="D11">
            <v>2378</v>
          </cell>
        </row>
        <row r="12">
          <cell r="A12">
            <v>1998</v>
          </cell>
          <cell r="B12">
            <v>7981</v>
          </cell>
          <cell r="C12">
            <v>5710</v>
          </cell>
          <cell r="D12">
            <v>2183</v>
          </cell>
        </row>
        <row r="13">
          <cell r="A13">
            <v>1999</v>
          </cell>
          <cell r="B13">
            <v>7816</v>
          </cell>
          <cell r="C13">
            <v>5447</v>
          </cell>
          <cell r="D13">
            <v>2099</v>
          </cell>
        </row>
        <row r="14">
          <cell r="A14">
            <v>2000</v>
          </cell>
          <cell r="B14">
            <v>6838</v>
          </cell>
          <cell r="C14">
            <v>5058</v>
          </cell>
          <cell r="D14">
            <v>2193</v>
          </cell>
        </row>
        <row r="15">
          <cell r="A15">
            <v>2001</v>
          </cell>
          <cell r="B15">
            <v>6148</v>
          </cell>
          <cell r="C15">
            <v>5407</v>
          </cell>
          <cell r="D15">
            <v>2546</v>
          </cell>
        </row>
        <row r="16">
          <cell r="A16">
            <v>2002</v>
          </cell>
          <cell r="B16">
            <v>5525</v>
          </cell>
          <cell r="C16">
            <v>5382</v>
          </cell>
          <cell r="D16">
            <v>3806</v>
          </cell>
        </row>
        <row r="17">
          <cell r="A17">
            <v>2003</v>
          </cell>
          <cell r="B17">
            <v>6631</v>
          </cell>
          <cell r="C17">
            <v>5582</v>
          </cell>
          <cell r="D17">
            <v>3396</v>
          </cell>
        </row>
        <row r="18">
          <cell r="A18">
            <v>2004</v>
          </cell>
          <cell r="B18">
            <v>6037</v>
          </cell>
          <cell r="C18">
            <v>5409</v>
          </cell>
          <cell r="D18">
            <v>3353</v>
          </cell>
        </row>
        <row r="19">
          <cell r="A19">
            <v>2005</v>
          </cell>
          <cell r="B19">
            <v>7804</v>
          </cell>
          <cell r="C19">
            <v>5578</v>
          </cell>
          <cell r="D19">
            <v>2466</v>
          </cell>
        </row>
        <row r="20">
          <cell r="A20">
            <v>2006</v>
          </cell>
          <cell r="B20">
            <v>8270</v>
          </cell>
          <cell r="C20">
            <v>5260</v>
          </cell>
          <cell r="D20">
            <v>3523</v>
          </cell>
        </row>
        <row r="21">
          <cell r="A21">
            <v>2007</v>
          </cell>
          <cell r="B21">
            <v>7406</v>
          </cell>
          <cell r="C21">
            <v>5408</v>
          </cell>
          <cell r="D21">
            <v>1281</v>
          </cell>
        </row>
        <row r="22">
          <cell r="A22">
            <v>2008</v>
          </cell>
          <cell r="B22">
            <v>6501</v>
          </cell>
          <cell r="C22">
            <v>5788</v>
          </cell>
          <cell r="D22">
            <v>4761</v>
          </cell>
        </row>
        <row r="23">
          <cell r="A23">
            <v>2009</v>
          </cell>
          <cell r="B23">
            <v>5318</v>
          </cell>
          <cell r="C23">
            <v>5038</v>
          </cell>
          <cell r="D23">
            <v>3754.2882766255643</v>
          </cell>
        </row>
        <row r="24">
          <cell r="A24">
            <v>2010</v>
          </cell>
          <cell r="B24">
            <v>6163.9409699999997</v>
          </cell>
          <cell r="C24">
            <v>5787.6723299999994</v>
          </cell>
          <cell r="D24">
            <v>1287.8821761596864</v>
          </cell>
        </row>
        <row r="25">
          <cell r="A25">
            <v>2011</v>
          </cell>
          <cell r="B25">
            <v>7115.0303599999997</v>
          </cell>
          <cell r="C25">
            <v>6977.6607899999999</v>
          </cell>
          <cell r="D25" t="str">
            <v>-</v>
          </cell>
        </row>
        <row r="26">
          <cell r="A26">
            <v>2012</v>
          </cell>
          <cell r="B26">
            <v>7598.3883539999997</v>
          </cell>
          <cell r="C26">
            <v>6520.8608299999996</v>
          </cell>
          <cell r="D26" t="str">
            <v>-</v>
          </cell>
        </row>
        <row r="27">
          <cell r="A27">
            <v>2013</v>
          </cell>
          <cell r="B27">
            <v>8378.4640479999998</v>
          </cell>
          <cell r="C27">
            <v>6681.3104510000003</v>
          </cell>
          <cell r="D27" t="str">
            <v>-</v>
          </cell>
        </row>
        <row r="28">
          <cell r="A28">
            <v>2014</v>
          </cell>
          <cell r="B28">
            <v>8779.452346</v>
          </cell>
          <cell r="C28">
            <v>6982.43786</v>
          </cell>
          <cell r="D28" t="str">
            <v>-</v>
          </cell>
        </row>
        <row r="29">
          <cell r="A29">
            <v>2015</v>
          </cell>
          <cell r="B29">
            <v>9218.3960700000007</v>
          </cell>
          <cell r="C29">
            <v>7411.4160599999996</v>
          </cell>
          <cell r="D29" t="str">
            <v>-</v>
          </cell>
        </row>
        <row r="30">
          <cell r="A30">
            <v>2016</v>
          </cell>
          <cell r="B30">
            <v>8134.5646200000001</v>
          </cell>
          <cell r="C30">
            <v>8713.2524300000005</v>
          </cell>
          <cell r="D30" t="str">
            <v>-</v>
          </cell>
        </row>
      </sheetData>
      <sheetData sheetId="10">
        <row r="10">
          <cell r="B10">
            <v>205227.52000000008</v>
          </cell>
          <cell r="C10">
            <v>7797.57</v>
          </cell>
          <cell r="D10">
            <v>2081900.1600000001</v>
          </cell>
          <cell r="E10">
            <v>130079.34999999999</v>
          </cell>
          <cell r="F10">
            <v>173513.41</v>
          </cell>
          <cell r="G10">
            <v>45097.060000000005</v>
          </cell>
        </row>
        <row r="18">
          <cell r="B18">
            <v>50392.08</v>
          </cell>
          <cell r="C18">
            <v>10647016.67</v>
          </cell>
          <cell r="D18">
            <v>1295792.75</v>
          </cell>
          <cell r="E18">
            <v>2211000.48</v>
          </cell>
        </row>
      </sheetData>
      <sheetData sheetId="11" refreshError="1"/>
      <sheetData sheetId="12" refreshError="1"/>
      <sheetData sheetId="13" refreshError="1"/>
      <sheetData sheetId="14">
        <row r="7">
          <cell r="A7">
            <v>1993</v>
          </cell>
          <cell r="B7">
            <v>1748</v>
          </cell>
        </row>
        <row r="8">
          <cell r="A8">
            <v>1994</v>
          </cell>
          <cell r="B8">
            <v>1609</v>
          </cell>
        </row>
        <row r="9">
          <cell r="A9">
            <v>1995</v>
          </cell>
          <cell r="B9">
            <v>2325</v>
          </cell>
        </row>
        <row r="10">
          <cell r="A10">
            <v>1996</v>
          </cell>
          <cell r="B10">
            <v>2377</v>
          </cell>
        </row>
        <row r="11">
          <cell r="A11">
            <v>1997</v>
          </cell>
          <cell r="B11">
            <v>1516</v>
          </cell>
        </row>
        <row r="12">
          <cell r="A12">
            <v>1998</v>
          </cell>
          <cell r="B12">
            <v>1390</v>
          </cell>
        </row>
        <row r="13">
          <cell r="A13">
            <v>1999</v>
          </cell>
          <cell r="B13">
            <v>1362</v>
          </cell>
        </row>
        <row r="14">
          <cell r="A14">
            <v>2000</v>
          </cell>
          <cell r="B14">
            <v>1493</v>
          </cell>
        </row>
        <row r="15">
          <cell r="A15">
            <v>2001</v>
          </cell>
          <cell r="B15">
            <v>955</v>
          </cell>
        </row>
        <row r="16">
          <cell r="A16">
            <v>2002</v>
          </cell>
          <cell r="B16">
            <v>1024</v>
          </cell>
        </row>
        <row r="17">
          <cell r="A17">
            <v>2003</v>
          </cell>
          <cell r="B17">
            <v>1151</v>
          </cell>
        </row>
        <row r="18">
          <cell r="A18">
            <v>2004</v>
          </cell>
          <cell r="B18">
            <v>1106</v>
          </cell>
        </row>
        <row r="19">
          <cell r="A19" t="str">
            <v>2005(1)</v>
          </cell>
          <cell r="B19">
            <v>848</v>
          </cell>
        </row>
        <row r="20">
          <cell r="A20">
            <v>2006</v>
          </cell>
          <cell r="B20">
            <v>1189</v>
          </cell>
        </row>
        <row r="21">
          <cell r="A21" t="str">
            <v>2007(2)</v>
          </cell>
          <cell r="B21">
            <v>1451</v>
          </cell>
        </row>
        <row r="22">
          <cell r="A22">
            <v>2008</v>
          </cell>
          <cell r="B22">
            <v>988</v>
          </cell>
        </row>
        <row r="23">
          <cell r="A23">
            <v>2009</v>
          </cell>
          <cell r="B23">
            <v>1175.248695</v>
          </cell>
        </row>
        <row r="24">
          <cell r="A24" t="str">
            <v>2010 (3)</v>
          </cell>
          <cell r="B24">
            <v>2444.9131200000002</v>
          </cell>
        </row>
        <row r="25">
          <cell r="A25" t="str">
            <v>2011 (3)</v>
          </cell>
          <cell r="B25">
            <v>1971.5994628000001</v>
          </cell>
        </row>
        <row r="26">
          <cell r="A26" t="str">
            <v>2012 (3)</v>
          </cell>
          <cell r="B26">
            <v>1541.7743210000001</v>
          </cell>
        </row>
        <row r="27">
          <cell r="A27" t="str">
            <v>2013 (3)</v>
          </cell>
          <cell r="B27">
            <v>1716.3372703</v>
          </cell>
        </row>
        <row r="28">
          <cell r="A28" t="str">
            <v>2014 (3)</v>
          </cell>
          <cell r="B28">
            <v>1854.0447900000001</v>
          </cell>
        </row>
        <row r="29">
          <cell r="A29" t="str">
            <v>2015 (3)</v>
          </cell>
          <cell r="B29">
            <v>1839.9802500000001</v>
          </cell>
        </row>
        <row r="30">
          <cell r="A30">
            <v>2016</v>
          </cell>
          <cell r="B30">
            <v>1200.86654</v>
          </cell>
        </row>
      </sheetData>
      <sheetData sheetId="15">
        <row r="6">
          <cell r="B6" t="str">
            <v>Del Estado o de las CC.AA. y catalogados de utilidad pública</v>
          </cell>
          <cell r="C6" t="str">
            <v>De las CC.AA. o del Estado y no catalogados de utilidad pública</v>
          </cell>
          <cell r="D6" t="str">
            <v>De entidades locales y catalogados de utilidad pública</v>
          </cell>
          <cell r="E6" t="str">
            <v>De las entidades locales. Consorciados o conveniados</v>
          </cell>
          <cell r="F6" t="str">
            <v>De entidades locales. De libre disposición</v>
          </cell>
          <cell r="G6" t="str">
            <v>Pública: Sin especificar</v>
          </cell>
          <cell r="H6" t="str">
            <v>Privada. Consorciados o conveniados</v>
          </cell>
          <cell r="I6" t="str">
            <v>Privada. No consorciados</v>
          </cell>
          <cell r="J6" t="str">
            <v>Privada: Sin especificar</v>
          </cell>
        </row>
        <row r="10">
          <cell r="B10">
            <v>43874.5</v>
          </cell>
          <cell r="C10">
            <v>7001.66</v>
          </cell>
          <cell r="D10">
            <v>236668.46999999997</v>
          </cell>
          <cell r="E10">
            <v>30061.1</v>
          </cell>
          <cell r="F10">
            <v>33956.58</v>
          </cell>
          <cell r="G10">
            <v>51215.83</v>
          </cell>
          <cell r="H10">
            <v>258.88</v>
          </cell>
          <cell r="I10">
            <v>512599.40999999992</v>
          </cell>
          <cell r="J10">
            <v>285230.11000000004</v>
          </cell>
        </row>
      </sheetData>
      <sheetData sheetId="16" refreshError="1"/>
      <sheetData sheetId="17" refreshError="1"/>
      <sheetData sheetId="18" refreshError="1"/>
      <sheetData sheetId="19">
        <row r="7">
          <cell r="B7">
            <v>1992</v>
          </cell>
          <cell r="C7">
            <v>1356553</v>
          </cell>
          <cell r="D7">
            <v>844299</v>
          </cell>
        </row>
        <row r="8">
          <cell r="B8">
            <v>1993</v>
          </cell>
          <cell r="C8">
            <v>1332252</v>
          </cell>
          <cell r="D8">
            <v>799990</v>
          </cell>
        </row>
        <row r="9">
          <cell r="B9">
            <v>1994</v>
          </cell>
          <cell r="C9">
            <v>1342603</v>
          </cell>
          <cell r="D9">
            <v>834085</v>
          </cell>
        </row>
        <row r="10">
          <cell r="B10">
            <v>1995</v>
          </cell>
          <cell r="C10">
            <v>1320315</v>
          </cell>
          <cell r="D10">
            <v>820252</v>
          </cell>
        </row>
        <row r="11">
          <cell r="B11">
            <v>1996</v>
          </cell>
          <cell r="C11">
            <v>1298860</v>
          </cell>
          <cell r="D11">
            <v>878282</v>
          </cell>
        </row>
        <row r="12">
          <cell r="B12">
            <v>1997</v>
          </cell>
          <cell r="C12">
            <v>1268057</v>
          </cell>
          <cell r="D12">
            <v>837092</v>
          </cell>
        </row>
        <row r="13">
          <cell r="B13">
            <v>1998</v>
          </cell>
          <cell r="C13">
            <v>1253105</v>
          </cell>
          <cell r="D13">
            <v>829083</v>
          </cell>
        </row>
        <row r="14">
          <cell r="B14">
            <v>1999</v>
          </cell>
          <cell r="C14">
            <v>1200951</v>
          </cell>
          <cell r="D14">
            <v>834680</v>
          </cell>
        </row>
        <row r="15">
          <cell r="B15">
            <v>2000</v>
          </cell>
          <cell r="C15">
            <v>1200875</v>
          </cell>
          <cell r="D15">
            <v>856450</v>
          </cell>
        </row>
        <row r="16">
          <cell r="B16">
            <v>2001</v>
          </cell>
          <cell r="C16">
            <v>1099856</v>
          </cell>
          <cell r="D16">
            <v>825020</v>
          </cell>
        </row>
        <row r="17">
          <cell r="B17">
            <v>2002</v>
          </cell>
          <cell r="C17">
            <v>1036340</v>
          </cell>
          <cell r="D17">
            <v>724800</v>
          </cell>
        </row>
        <row r="18">
          <cell r="B18">
            <v>2003</v>
          </cell>
          <cell r="C18">
            <v>1157969</v>
          </cell>
          <cell r="D18">
            <v>667655</v>
          </cell>
        </row>
        <row r="19">
          <cell r="B19" t="str">
            <v>2004*</v>
          </cell>
          <cell r="C19">
            <v>1115000</v>
          </cell>
          <cell r="D19">
            <v>685000</v>
          </cell>
        </row>
        <row r="20">
          <cell r="B20">
            <v>2005</v>
          </cell>
          <cell r="C20">
            <v>1069804</v>
          </cell>
          <cell r="D20">
            <v>699078</v>
          </cell>
        </row>
        <row r="21">
          <cell r="B21">
            <v>2006</v>
          </cell>
          <cell r="C21">
            <v>924524</v>
          </cell>
          <cell r="D21">
            <v>663000</v>
          </cell>
        </row>
        <row r="22">
          <cell r="B22">
            <v>2007</v>
          </cell>
          <cell r="C22">
            <v>946965</v>
          </cell>
          <cell r="D22">
            <v>668685</v>
          </cell>
        </row>
        <row r="23">
          <cell r="B23">
            <v>2008</v>
          </cell>
          <cell r="C23">
            <v>969298</v>
          </cell>
          <cell r="D23">
            <v>751937</v>
          </cell>
        </row>
        <row r="24">
          <cell r="B24">
            <v>2009</v>
          </cell>
          <cell r="C24">
            <v>1032242</v>
          </cell>
          <cell r="D24">
            <v>849102</v>
          </cell>
        </row>
        <row r="25">
          <cell r="B25">
            <v>2010</v>
          </cell>
          <cell r="C25">
            <v>1078852</v>
          </cell>
          <cell r="D25">
            <v>851759</v>
          </cell>
        </row>
        <row r="26">
          <cell r="B26">
            <v>2011</v>
          </cell>
          <cell r="C26">
            <v>957191</v>
          </cell>
          <cell r="D26">
            <v>758018</v>
          </cell>
        </row>
        <row r="27">
          <cell r="B27">
            <v>2012</v>
          </cell>
          <cell r="C27">
            <v>906437</v>
          </cell>
          <cell r="D27">
            <v>874802</v>
          </cell>
        </row>
        <row r="28">
          <cell r="B28">
            <v>2013</v>
          </cell>
          <cell r="C28">
            <v>848243</v>
          </cell>
          <cell r="D28">
            <v>631643</v>
          </cell>
        </row>
        <row r="29">
          <cell r="B29">
            <v>2014</v>
          </cell>
          <cell r="C29">
            <v>851894</v>
          </cell>
          <cell r="D29">
            <v>641819</v>
          </cell>
        </row>
        <row r="30">
          <cell r="B30">
            <v>2015</v>
          </cell>
          <cell r="C30">
            <v>825374</v>
          </cell>
          <cell r="D30">
            <v>578707</v>
          </cell>
        </row>
        <row r="31">
          <cell r="B31">
            <v>2016</v>
          </cell>
          <cell r="C31">
            <v>826777</v>
          </cell>
          <cell r="D31">
            <v>572495</v>
          </cell>
        </row>
      </sheetData>
      <sheetData sheetId="20" refreshError="1"/>
      <sheetData sheetId="21">
        <row r="8">
          <cell r="A8" t="str">
            <v>Caza mayor</v>
          </cell>
        </row>
        <row r="19">
          <cell r="B19">
            <v>643485</v>
          </cell>
          <cell r="E19">
            <v>57119476</v>
          </cell>
        </row>
        <row r="21">
          <cell r="A21" t="str">
            <v>Caza menor de mamíferos</v>
          </cell>
        </row>
        <row r="25">
          <cell r="B25">
            <v>7015619</v>
          </cell>
          <cell r="E25">
            <v>25172705</v>
          </cell>
        </row>
        <row r="27">
          <cell r="A27" t="str">
            <v>Caza menor de aves</v>
          </cell>
        </row>
        <row r="39">
          <cell r="B39">
            <v>215110</v>
          </cell>
        </row>
        <row r="40">
          <cell r="B40">
            <v>14372260</v>
          </cell>
          <cell r="E40">
            <v>17483935.400000002</v>
          </cell>
        </row>
      </sheetData>
      <sheetData sheetId="22">
        <row r="7">
          <cell r="A7" t="str">
            <v>Ciervo</v>
          </cell>
          <cell r="D7">
            <v>1959</v>
          </cell>
        </row>
        <row r="8">
          <cell r="A8" t="str">
            <v>Corzo</v>
          </cell>
          <cell r="D8">
            <v>80</v>
          </cell>
        </row>
        <row r="9">
          <cell r="A9" t="str">
            <v>Gamo</v>
          </cell>
          <cell r="D9">
            <v>151</v>
          </cell>
        </row>
        <row r="10">
          <cell r="A10" t="str">
            <v>Jabalí</v>
          </cell>
          <cell r="D10">
            <v>1389</v>
          </cell>
        </row>
        <row r="11">
          <cell r="A11" t="str">
            <v>Muflón</v>
          </cell>
          <cell r="D11">
            <v>52</v>
          </cell>
        </row>
        <row r="12">
          <cell r="A12" t="str">
            <v>Conejo</v>
          </cell>
          <cell r="D12">
            <v>190228</v>
          </cell>
        </row>
        <row r="13">
          <cell r="A13" t="str">
            <v>Liebre</v>
          </cell>
          <cell r="D13">
            <v>318</v>
          </cell>
        </row>
        <row r="14">
          <cell r="A14" t="str">
            <v>Acuáticas y anátidas</v>
          </cell>
          <cell r="D14">
            <v>18460</v>
          </cell>
        </row>
        <row r="15">
          <cell r="A15" t="str">
            <v>Codorniz</v>
          </cell>
          <cell r="D15">
            <v>75643</v>
          </cell>
        </row>
        <row r="16">
          <cell r="A16" t="str">
            <v>Faisán</v>
          </cell>
          <cell r="D16">
            <v>125059</v>
          </cell>
        </row>
        <row r="17">
          <cell r="A17" t="str">
            <v>Paloma</v>
          </cell>
          <cell r="D17">
            <v>44138</v>
          </cell>
        </row>
        <row r="18">
          <cell r="A18" t="str">
            <v>Perdiz</v>
          </cell>
          <cell r="D18">
            <v>1829592</v>
          </cell>
        </row>
        <row r="19">
          <cell r="A19" t="str">
            <v>Otras caza menor de aves</v>
          </cell>
          <cell r="D19">
            <v>630</v>
          </cell>
        </row>
        <row r="21">
          <cell r="A21" t="str">
            <v>Anguila</v>
          </cell>
          <cell r="D21">
            <v>25715</v>
          </cell>
        </row>
        <row r="22">
          <cell r="A22" t="str">
            <v>Barbo</v>
          </cell>
          <cell r="D22">
            <v>47406</v>
          </cell>
        </row>
        <row r="23">
          <cell r="A23" t="str">
            <v>Cangrejo autóctono</v>
          </cell>
          <cell r="D23">
            <v>24240</v>
          </cell>
        </row>
        <row r="24">
          <cell r="A24" t="str">
            <v>Carpa</v>
          </cell>
          <cell r="D24">
            <v>23452</v>
          </cell>
        </row>
        <row r="25">
          <cell r="A25" t="str">
            <v>Ciprínidos sin especificar</v>
          </cell>
          <cell r="D25">
            <v>133867</v>
          </cell>
        </row>
        <row r="26">
          <cell r="A26" t="str">
            <v>Salmón</v>
          </cell>
          <cell r="D26">
            <v>396571</v>
          </cell>
        </row>
        <row r="27">
          <cell r="A27" t="str">
            <v>Tenca</v>
          </cell>
          <cell r="D27">
            <v>833430</v>
          </cell>
        </row>
        <row r="28">
          <cell r="A28" t="str">
            <v>Trucha arco-iris</v>
          </cell>
          <cell r="D28">
            <v>183845</v>
          </cell>
        </row>
        <row r="29">
          <cell r="A29" t="str">
            <v>Trucha común</v>
          </cell>
          <cell r="D29">
            <v>637912</v>
          </cell>
        </row>
        <row r="30">
          <cell r="A30" t="str">
            <v>Trucha común esterilizada</v>
          </cell>
          <cell r="D30">
            <v>19932</v>
          </cell>
        </row>
        <row r="31">
          <cell r="A31" t="str">
            <v xml:space="preserve">Huevos y alevines de trucha común </v>
          </cell>
          <cell r="D31">
            <v>1949851</v>
          </cell>
        </row>
        <row r="32">
          <cell r="A32" t="str">
            <v>Otros</v>
          </cell>
          <cell r="D32">
            <v>8000</v>
          </cell>
        </row>
      </sheetData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B6" t="str">
            <v>Del Estado o de las CC.AA. y catalogados de utilidad pública</v>
          </cell>
          <cell r="C6" t="str">
            <v>Del Estado o de las CC.AA. y no catalogados de utilidad pública</v>
          </cell>
          <cell r="D6" t="str">
            <v>De entidades locales y catalogados de utilidad pública</v>
          </cell>
          <cell r="E6" t="str">
            <v>De las entidades locales. Consorciados o conveniados</v>
          </cell>
          <cell r="F6" t="str">
            <v>De entidades locales. De libre disposición</v>
          </cell>
          <cell r="G6" t="str">
            <v>Pública sin especificar</v>
          </cell>
        </row>
        <row r="14">
          <cell r="B14" t="str">
            <v>Privada. Consorciados o conveniados</v>
          </cell>
          <cell r="C14" t="str">
            <v>Privada. No consorciados</v>
          </cell>
          <cell r="D14" t="str">
            <v>Montes vecinales en mano común</v>
          </cell>
          <cell r="E14" t="str">
            <v>Privada sin especificar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>
        <row r="8">
          <cell r="B8" t="str">
            <v>Caza y ganado</v>
          </cell>
          <cell r="C8">
            <v>25</v>
          </cell>
        </row>
        <row r="9">
          <cell r="B9" t="str">
            <v>Insectos</v>
          </cell>
          <cell r="C9">
            <v>1388</v>
          </cell>
        </row>
        <row r="10">
          <cell r="B10" t="str">
            <v xml:space="preserve">Hongos </v>
          </cell>
          <cell r="C10">
            <v>432</v>
          </cell>
        </row>
        <row r="11">
          <cell r="B11" t="str">
            <v>Abióticos</v>
          </cell>
          <cell r="C11">
            <v>2068</v>
          </cell>
        </row>
        <row r="12">
          <cell r="B12" t="str">
            <v>Acción del hombre</v>
          </cell>
          <cell r="C12">
            <v>238</v>
          </cell>
        </row>
        <row r="13">
          <cell r="B13" t="str">
            <v>Incendios</v>
          </cell>
          <cell r="C13">
            <v>80</v>
          </cell>
        </row>
        <row r="14">
          <cell r="B14" t="str">
            <v>Otros</v>
          </cell>
          <cell r="C14">
            <v>517</v>
          </cell>
        </row>
        <row r="15">
          <cell r="B15" t="str">
            <v>No identificados</v>
          </cell>
          <cell r="C15">
            <v>15</v>
          </cell>
        </row>
      </sheetData>
      <sheetData sheetId="1">
        <row r="5">
          <cell r="B5">
            <v>1987</v>
          </cell>
          <cell r="C5">
            <v>1988</v>
          </cell>
          <cell r="D5">
            <v>1989</v>
          </cell>
          <cell r="E5">
            <v>1990</v>
          </cell>
          <cell r="F5">
            <v>1991</v>
          </cell>
          <cell r="G5">
            <v>1992</v>
          </cell>
          <cell r="H5">
            <v>1993</v>
          </cell>
          <cell r="I5">
            <v>1994</v>
          </cell>
          <cell r="J5">
            <v>1995</v>
          </cell>
          <cell r="K5">
            <v>1996</v>
          </cell>
          <cell r="L5">
            <v>1997</v>
          </cell>
          <cell r="M5">
            <v>1998</v>
          </cell>
          <cell r="N5">
            <v>1999</v>
          </cell>
          <cell r="O5">
            <v>2000</v>
          </cell>
          <cell r="P5">
            <v>2001</v>
          </cell>
          <cell r="Q5">
            <v>2002</v>
          </cell>
        </row>
        <row r="9">
          <cell r="A9" t="str">
            <v>Nº Total de árboles evaluados</v>
          </cell>
          <cell r="B9">
            <v>5908</v>
          </cell>
          <cell r="C9">
            <v>9260</v>
          </cell>
          <cell r="D9">
            <v>10968</v>
          </cell>
          <cell r="E9">
            <v>10728</v>
          </cell>
          <cell r="F9">
            <v>10462</v>
          </cell>
          <cell r="G9">
            <v>11088</v>
          </cell>
          <cell r="H9">
            <v>11040</v>
          </cell>
          <cell r="I9">
            <v>10944</v>
          </cell>
          <cell r="J9">
            <v>10896</v>
          </cell>
          <cell r="K9">
            <v>11040</v>
          </cell>
          <cell r="L9">
            <v>11088</v>
          </cell>
          <cell r="M9">
            <v>11160</v>
          </cell>
          <cell r="N9">
            <v>14664</v>
          </cell>
          <cell r="O9">
            <v>14880</v>
          </cell>
          <cell r="P9">
            <v>14880</v>
          </cell>
          <cell r="Q9">
            <v>14880</v>
          </cell>
        </row>
        <row r="23">
          <cell r="A23" t="str">
            <v>Del 0% al 10% de la copa defoliada</v>
          </cell>
          <cell r="B23">
            <v>63.540961408259989</v>
          </cell>
          <cell r="C23">
            <v>68.520518358531319</v>
          </cell>
          <cell r="D23">
            <v>76.65025528811087</v>
          </cell>
          <cell r="E23">
            <v>78.327740492170022</v>
          </cell>
          <cell r="F23">
            <v>64.194226725291543</v>
          </cell>
          <cell r="G23">
            <v>50.622294372294377</v>
          </cell>
          <cell r="H23">
            <v>44.800724637681164</v>
          </cell>
          <cell r="I23">
            <v>38.486842105263158</v>
          </cell>
          <cell r="J23">
            <v>28.707782672540382</v>
          </cell>
          <cell r="K23">
            <v>29.14855072463768</v>
          </cell>
          <cell r="L23">
            <v>33.648989898989903</v>
          </cell>
          <cell r="M23">
            <v>36.657706093189965</v>
          </cell>
          <cell r="N23">
            <v>36.402073104200767</v>
          </cell>
          <cell r="O23">
            <v>33.299999999999997</v>
          </cell>
          <cell r="P23">
            <v>28.9</v>
          </cell>
          <cell r="Q23">
            <v>24.2</v>
          </cell>
        </row>
        <row r="24">
          <cell r="A24" t="str">
            <v>Del 11% al 25% de la copa defoliada</v>
          </cell>
          <cell r="B24">
            <v>23.645903859173998</v>
          </cell>
          <cell r="C24">
            <v>23.898488120950322</v>
          </cell>
          <cell r="D24">
            <v>18.863967906637491</v>
          </cell>
          <cell r="E24">
            <v>17.002237136465325</v>
          </cell>
          <cell r="F24">
            <v>28.426687057923917</v>
          </cell>
          <cell r="G24">
            <v>37.040043290043286</v>
          </cell>
          <cell r="H24">
            <v>42.155797101449281</v>
          </cell>
          <cell r="I24">
            <v>42.15095029239766</v>
          </cell>
          <cell r="J24">
            <v>47.815712187958887</v>
          </cell>
          <cell r="K24">
            <v>51.440217391304344</v>
          </cell>
          <cell r="L24">
            <v>52.678571428571431</v>
          </cell>
          <cell r="M24">
            <v>49.686379928315411</v>
          </cell>
          <cell r="N24">
            <v>50.688761593016906</v>
          </cell>
          <cell r="O24">
            <v>52.9</v>
          </cell>
          <cell r="P24">
            <v>58.1</v>
          </cell>
          <cell r="Q24">
            <v>59.4</v>
          </cell>
        </row>
        <row r="25">
          <cell r="A25" t="str">
            <v>Del 26% al 60% de la copa defoliada</v>
          </cell>
          <cell r="B25">
            <v>12.102234258632363</v>
          </cell>
          <cell r="C25">
            <v>5.9503239740820737</v>
          </cell>
          <cell r="D25">
            <v>2.8628738147337707</v>
          </cell>
          <cell r="E25">
            <v>3.1133482475764356</v>
          </cell>
          <cell r="F25">
            <v>5.2188874020263816</v>
          </cell>
          <cell r="G25">
            <v>9.4967532467532472</v>
          </cell>
          <cell r="H25">
            <v>9.9728260869565215</v>
          </cell>
          <cell r="I25">
            <v>13.048245614035087</v>
          </cell>
          <cell r="J25">
            <v>18.924375917767989</v>
          </cell>
          <cell r="K25">
            <v>15.054347826086955</v>
          </cell>
          <cell r="L25">
            <v>10.443722943722944</v>
          </cell>
          <cell r="M25">
            <v>9.6057347670250905</v>
          </cell>
          <cell r="N25">
            <v>9.9358974358974361</v>
          </cell>
          <cell r="O25">
            <v>10.1</v>
          </cell>
          <cell r="P25">
            <v>9.6999999999999993</v>
          </cell>
          <cell r="Q25">
            <v>13.2</v>
          </cell>
        </row>
        <row r="26">
          <cell r="A26" t="str">
            <v>Más del 60% de la copa defoliada</v>
          </cell>
          <cell r="B26">
            <v>0.7109004739336493</v>
          </cell>
          <cell r="C26">
            <v>1.1015118790496761</v>
          </cell>
          <cell r="D26">
            <v>0.65645514223194745</v>
          </cell>
          <cell r="E26">
            <v>0.61521252796420578</v>
          </cell>
          <cell r="F26">
            <v>1.0800994073790862</v>
          </cell>
          <cell r="G26">
            <v>0.95598845598845594</v>
          </cell>
          <cell r="H26">
            <v>1.1322463768115942</v>
          </cell>
          <cell r="I26">
            <v>2.3665935672514617</v>
          </cell>
          <cell r="J26">
            <v>2.5513950073421441</v>
          </cell>
          <cell r="K26">
            <v>2.1739130434782608</v>
          </cell>
          <cell r="L26">
            <v>1.4159451659451661</v>
          </cell>
          <cell r="M26">
            <v>1.3440860215053763</v>
          </cell>
          <cell r="N26">
            <v>1.0842880523731586</v>
          </cell>
          <cell r="O26">
            <v>0.6</v>
          </cell>
          <cell r="P26">
            <v>1</v>
          </cell>
          <cell r="Q26">
            <v>0.9</v>
          </cell>
        </row>
        <row r="27">
          <cell r="A27" t="str">
            <v>Muertos o desparecidos</v>
          </cell>
          <cell r="B27">
            <v>8.8817841970012523E-16</v>
          </cell>
          <cell r="C27">
            <v>0.52915766738660874</v>
          </cell>
          <cell r="D27">
            <v>0.96644784828592101</v>
          </cell>
          <cell r="E27">
            <v>0.9414615958240109</v>
          </cell>
          <cell r="F27">
            <v>1.080099407379072</v>
          </cell>
          <cell r="G27">
            <v>1.884920634920634</v>
          </cell>
          <cell r="H27">
            <v>1.9384057971014399</v>
          </cell>
          <cell r="I27">
            <v>3.9473684210526336</v>
          </cell>
          <cell r="J27">
            <v>2.0007342143905902</v>
          </cell>
          <cell r="K27">
            <v>2.182971014492753</v>
          </cell>
          <cell r="L27">
            <v>1.8127705627705628</v>
          </cell>
          <cell r="M27">
            <v>2.7060931899641574</v>
          </cell>
          <cell r="N27">
            <v>1.8889798145117322</v>
          </cell>
          <cell r="O27">
            <v>3.1</v>
          </cell>
          <cell r="P27">
            <v>2.2999999999999998</v>
          </cell>
          <cell r="Q27">
            <v>2.2999999999999998</v>
          </cell>
        </row>
        <row r="30">
          <cell r="B30">
            <v>2003</v>
          </cell>
          <cell r="C30">
            <v>2004</v>
          </cell>
          <cell r="D30">
            <v>2005</v>
          </cell>
          <cell r="E30">
            <v>2006</v>
          </cell>
          <cell r="F30">
            <v>2007</v>
          </cell>
          <cell r="G30">
            <v>2008</v>
          </cell>
          <cell r="H30">
            <v>2009</v>
          </cell>
          <cell r="I30">
            <v>2010</v>
          </cell>
          <cell r="J30">
            <v>2011</v>
          </cell>
          <cell r="K30">
            <v>2012</v>
          </cell>
          <cell r="L30">
            <v>2013</v>
          </cell>
          <cell r="M30">
            <v>2014</v>
          </cell>
          <cell r="N30">
            <v>2015</v>
          </cell>
          <cell r="O30">
            <v>2016</v>
          </cell>
          <cell r="P30">
            <v>2017</v>
          </cell>
          <cell r="Q30">
            <v>2018</v>
          </cell>
        </row>
        <row r="34">
          <cell r="B34">
            <v>14880</v>
          </cell>
          <cell r="C34">
            <v>14880</v>
          </cell>
          <cell r="D34">
            <v>14880</v>
          </cell>
          <cell r="E34">
            <v>14880</v>
          </cell>
          <cell r="F34">
            <v>14880</v>
          </cell>
          <cell r="G34">
            <v>14880</v>
          </cell>
          <cell r="H34">
            <v>14880</v>
          </cell>
          <cell r="I34">
            <v>14880</v>
          </cell>
          <cell r="J34">
            <v>14880</v>
          </cell>
          <cell r="K34">
            <v>14880</v>
          </cell>
          <cell r="L34">
            <v>14880</v>
          </cell>
          <cell r="M34">
            <v>14880</v>
          </cell>
          <cell r="O34">
            <v>14880</v>
          </cell>
          <cell r="P34">
            <v>14880</v>
          </cell>
          <cell r="Q34">
            <v>14880</v>
          </cell>
        </row>
        <row r="48">
          <cell r="B48">
            <v>22.7</v>
          </cell>
          <cell r="C48">
            <v>24</v>
          </cell>
          <cell r="D48">
            <v>17</v>
          </cell>
          <cell r="E48">
            <v>17.2</v>
          </cell>
          <cell r="F48">
            <v>18</v>
          </cell>
          <cell r="G48">
            <v>19.7</v>
          </cell>
          <cell r="H48">
            <v>17.762096774193548</v>
          </cell>
          <cell r="I48">
            <v>24.301075268817204</v>
          </cell>
          <cell r="J48">
            <v>28.077956989247312</v>
          </cell>
          <cell r="K48">
            <v>21.814516129032256</v>
          </cell>
          <cell r="L48">
            <v>22.170698924731184</v>
          </cell>
          <cell r="M48">
            <v>21.693548387096776</v>
          </cell>
          <cell r="O48">
            <v>19.5</v>
          </cell>
          <cell r="P48">
            <v>14.9</v>
          </cell>
          <cell r="Q48">
            <v>17.5</v>
          </cell>
        </row>
        <row r="49">
          <cell r="B49">
            <v>60.7</v>
          </cell>
          <cell r="C49">
            <v>61</v>
          </cell>
          <cell r="D49">
            <v>61.7</v>
          </cell>
          <cell r="E49">
            <v>61.2</v>
          </cell>
          <cell r="F49">
            <v>64.400000000000006</v>
          </cell>
          <cell r="G49">
            <v>64.7</v>
          </cell>
          <cell r="H49">
            <v>64.469086021505376</v>
          </cell>
          <cell r="I49">
            <v>61.075268817204297</v>
          </cell>
          <cell r="J49">
            <v>60.107526881720432</v>
          </cell>
          <cell r="K49">
            <v>60.698924731182792</v>
          </cell>
          <cell r="L49">
            <v>61.189516129032263</v>
          </cell>
          <cell r="M49">
            <v>63.427419354838712</v>
          </cell>
          <cell r="O49">
            <v>58.7</v>
          </cell>
          <cell r="P49">
            <v>57.3</v>
          </cell>
          <cell r="Q49">
            <v>59.7</v>
          </cell>
        </row>
        <row r="50">
          <cell r="B50">
            <v>13.2</v>
          </cell>
          <cell r="C50">
            <v>11.9</v>
          </cell>
          <cell r="D50">
            <v>18</v>
          </cell>
          <cell r="E50">
            <v>18.2</v>
          </cell>
          <cell r="F50">
            <v>14.6</v>
          </cell>
          <cell r="G50">
            <v>13.1</v>
          </cell>
          <cell r="H50">
            <v>14.327956989247312</v>
          </cell>
          <cell r="I50">
            <v>11.135752688172044</v>
          </cell>
          <cell r="J50">
            <v>9.1196236559139798</v>
          </cell>
          <cell r="K50">
            <v>13.494623655913978</v>
          </cell>
          <cell r="L50">
            <v>12.06989247311828</v>
          </cell>
          <cell r="M50">
            <v>11.404569892473118</v>
          </cell>
          <cell r="O50">
            <v>16</v>
          </cell>
          <cell r="P50">
            <v>22.6</v>
          </cell>
          <cell r="Q50">
            <v>17.600000000000001</v>
          </cell>
        </row>
        <row r="51">
          <cell r="B51">
            <v>1.2</v>
          </cell>
          <cell r="C51">
            <v>1.1000000000000001</v>
          </cell>
          <cell r="D51">
            <v>1.4</v>
          </cell>
          <cell r="E51">
            <v>1.3</v>
          </cell>
          <cell r="F51">
            <v>1.2</v>
          </cell>
          <cell r="G51">
            <v>1.1000000000000001</v>
          </cell>
          <cell r="H51">
            <v>1.4314516129032258</v>
          </cell>
          <cell r="I51">
            <v>1.14247311827957</v>
          </cell>
          <cell r="J51">
            <v>1.0685483870967742</v>
          </cell>
          <cell r="K51">
            <v>2.3723118279569895</v>
          </cell>
          <cell r="L51">
            <v>2.157258064516129</v>
          </cell>
          <cell r="M51">
            <v>1.9</v>
          </cell>
          <cell r="O51">
            <v>2</v>
          </cell>
          <cell r="P51">
            <v>2.2000000000000002</v>
          </cell>
          <cell r="Q51">
            <v>3</v>
          </cell>
        </row>
        <row r="52">
          <cell r="B52">
            <v>2.2000000000000002</v>
          </cell>
          <cell r="C52">
            <v>2</v>
          </cell>
          <cell r="D52">
            <v>1.9</v>
          </cell>
          <cell r="E52">
            <v>2.1</v>
          </cell>
          <cell r="F52">
            <v>1.8</v>
          </cell>
          <cell r="G52">
            <v>1.4</v>
          </cell>
          <cell r="H52">
            <v>2.0094086021505375</v>
          </cell>
          <cell r="I52">
            <v>2.3454301075268891</v>
          </cell>
          <cell r="J52">
            <v>1.6263440860215022</v>
          </cell>
          <cell r="K52">
            <v>1.6196236559139838</v>
          </cell>
          <cell r="L52">
            <v>2.4126344086021438</v>
          </cell>
          <cell r="M52">
            <v>1.6465053763440896</v>
          </cell>
          <cell r="O52">
            <v>3.8</v>
          </cell>
          <cell r="P52">
            <v>3</v>
          </cell>
          <cell r="Q52">
            <v>2.2000000000000002</v>
          </cell>
        </row>
      </sheetData>
      <sheetData sheetId="2" refreshError="1"/>
      <sheetData sheetId="3">
        <row r="5">
          <cell r="B5" t="str">
            <v>España 2017</v>
          </cell>
          <cell r="C5" t="str">
            <v>Europa 2017</v>
          </cell>
          <cell r="D5" t="str">
            <v>España 2018</v>
          </cell>
        </row>
        <row r="19">
          <cell r="A19" t="str">
            <v>0% al 10% de la copa</v>
          </cell>
          <cell r="B19">
            <v>14.9</v>
          </cell>
          <cell r="C19">
            <v>29.4</v>
          </cell>
          <cell r="D19">
            <v>17.5</v>
          </cell>
        </row>
        <row r="20">
          <cell r="A20" t="str">
            <v>11% al 25% de la copa</v>
          </cell>
          <cell r="B20">
            <v>57.3</v>
          </cell>
          <cell r="C20">
            <v>45.4</v>
          </cell>
          <cell r="D20">
            <v>59.7</v>
          </cell>
        </row>
        <row r="21">
          <cell r="A21" t="str">
            <v>&gt; 25%</v>
          </cell>
          <cell r="B21">
            <v>27.8</v>
          </cell>
          <cell r="C21">
            <v>25.2</v>
          </cell>
          <cell r="D21">
            <v>22.8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3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4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5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6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7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4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5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7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view="pageBreakPreview" zoomScale="115" zoomScaleNormal="75" zoomScaleSheetLayoutView="115" workbookViewId="0">
      <selection activeCell="B10" sqref="B10"/>
    </sheetView>
  </sheetViews>
  <sheetFormatPr baseColWidth="10" defaultColWidth="11.42578125" defaultRowHeight="12.75" x14ac:dyDescent="0.2"/>
  <cols>
    <col min="1" max="1" width="32.5703125" style="858" customWidth="1"/>
    <col min="2" max="8" width="20.140625" style="858" customWidth="1"/>
    <col min="9" max="9" width="4.85546875" style="858" customWidth="1"/>
    <col min="10" max="16384" width="11.42578125" style="858"/>
  </cols>
  <sheetData>
    <row r="1" spans="1:14" ht="18" x14ac:dyDescent="0.25">
      <c r="A1" s="930" t="s">
        <v>321</v>
      </c>
      <c r="B1" s="930"/>
      <c r="C1" s="930"/>
      <c r="D1" s="930"/>
      <c r="E1" s="930"/>
      <c r="F1" s="930"/>
      <c r="G1" s="930"/>
      <c r="H1" s="930"/>
      <c r="I1" s="857"/>
    </row>
    <row r="3" spans="1:14" ht="27.75" customHeight="1" x14ac:dyDescent="0.25">
      <c r="A3" s="931" t="s">
        <v>1250</v>
      </c>
      <c r="B3" s="931"/>
      <c r="C3" s="931"/>
      <c r="D3" s="931"/>
      <c r="E3" s="931"/>
      <c r="F3" s="931"/>
      <c r="G3" s="931"/>
      <c r="H3" s="931"/>
      <c r="I3" s="859"/>
      <c r="J3" s="859"/>
    </row>
    <row r="4" spans="1:14" ht="13.5" thickBot="1" x14ac:dyDescent="0.25">
      <c r="A4" s="860"/>
      <c r="B4" s="860"/>
      <c r="C4" s="860"/>
      <c r="D4" s="860"/>
      <c r="E4" s="860"/>
      <c r="F4" s="860"/>
      <c r="G4" s="860"/>
    </row>
    <row r="5" spans="1:14" s="861" customFormat="1" ht="25.5" customHeight="1" x14ac:dyDescent="0.2">
      <c r="A5" s="932" t="s">
        <v>661</v>
      </c>
      <c r="B5" s="935" t="s">
        <v>662</v>
      </c>
      <c r="C5" s="936"/>
      <c r="D5" s="937"/>
      <c r="E5" s="935" t="s">
        <v>663</v>
      </c>
      <c r="F5" s="936"/>
      <c r="G5" s="937"/>
      <c r="H5" s="938" t="s">
        <v>664</v>
      </c>
    </row>
    <row r="6" spans="1:14" s="861" customFormat="1" ht="35.25" customHeight="1" x14ac:dyDescent="0.2">
      <c r="A6" s="933"/>
      <c r="B6" s="68" t="s">
        <v>249</v>
      </c>
      <c r="C6" s="68" t="s">
        <v>665</v>
      </c>
      <c r="D6" s="941" t="s">
        <v>662</v>
      </c>
      <c r="E6" s="68" t="s">
        <v>666</v>
      </c>
      <c r="F6" s="68" t="s">
        <v>250</v>
      </c>
      <c r="G6" s="941" t="s">
        <v>663</v>
      </c>
      <c r="H6" s="939"/>
    </row>
    <row r="7" spans="1:14" s="863" customFormat="1" ht="30" customHeight="1" thickBot="1" x14ac:dyDescent="0.25">
      <c r="A7" s="934"/>
      <c r="B7" s="19" t="s">
        <v>667</v>
      </c>
      <c r="C7" s="19" t="s">
        <v>668</v>
      </c>
      <c r="D7" s="942"/>
      <c r="E7" s="19" t="s">
        <v>669</v>
      </c>
      <c r="F7" s="19" t="s">
        <v>670</v>
      </c>
      <c r="G7" s="942"/>
      <c r="H7" s="940"/>
      <c r="I7" s="862"/>
      <c r="J7" s="862"/>
      <c r="K7" s="862"/>
      <c r="L7" s="862"/>
      <c r="M7" s="862"/>
      <c r="N7" s="862"/>
    </row>
    <row r="8" spans="1:14" s="260" customFormat="1" ht="22.5" customHeight="1" x14ac:dyDescent="0.2">
      <c r="A8" s="853" t="s">
        <v>328</v>
      </c>
      <c r="B8" s="231">
        <v>2511668.6631837375</v>
      </c>
      <c r="C8" s="231">
        <v>411002.02466724819</v>
      </c>
      <c r="D8" s="232">
        <f>B8+C8</f>
        <v>2922670.6878509857</v>
      </c>
      <c r="E8" s="231">
        <v>83719.158131721982</v>
      </c>
      <c r="F8" s="231">
        <v>1460680.2830820461</v>
      </c>
      <c r="G8" s="232">
        <f>E8+F8</f>
        <v>1544399.441213768</v>
      </c>
      <c r="H8" s="233">
        <f>D8+G8</f>
        <v>4467070.1290647537</v>
      </c>
      <c r="I8" s="259"/>
      <c r="J8" s="259"/>
      <c r="K8" s="259"/>
      <c r="L8" s="259"/>
      <c r="M8" s="259"/>
      <c r="N8" s="259"/>
    </row>
    <row r="9" spans="1:14" s="260" customFormat="1" x14ac:dyDescent="0.2">
      <c r="A9" s="854" t="s">
        <v>329</v>
      </c>
      <c r="B9" s="108">
        <v>1370540.1746528954</v>
      </c>
      <c r="C9" s="108">
        <v>172925.00322669433</v>
      </c>
      <c r="D9" s="109">
        <f>B9+C9</f>
        <v>1543465.1778795898</v>
      </c>
      <c r="E9" s="108">
        <v>21212.287097774013</v>
      </c>
      <c r="F9" s="108">
        <v>1050654.1566534021</v>
      </c>
      <c r="G9" s="109">
        <f>E9+F9</f>
        <v>1071866.4437511761</v>
      </c>
      <c r="H9" s="107">
        <f>D9+G9</f>
        <v>2615331.621630766</v>
      </c>
      <c r="I9" s="259"/>
      <c r="J9" s="259"/>
      <c r="K9" s="259"/>
      <c r="L9" s="259"/>
      <c r="M9" s="259"/>
      <c r="N9" s="259"/>
    </row>
    <row r="10" spans="1:14" s="260" customFormat="1" x14ac:dyDescent="0.2">
      <c r="A10" s="854" t="s">
        <v>330</v>
      </c>
      <c r="B10" s="108">
        <v>122097.69986655712</v>
      </c>
      <c r="C10" s="108">
        <v>10044.252635614104</v>
      </c>
      <c r="D10" s="109">
        <f t="shared" ref="D10:D24" si="0">B10+C10</f>
        <v>132141.95250217122</v>
      </c>
      <c r="E10" s="108">
        <v>615.39153882217545</v>
      </c>
      <c r="F10" s="108">
        <v>433660.47439258394</v>
      </c>
      <c r="G10" s="109">
        <f t="shared" ref="G10:G24" si="1">E10+F10</f>
        <v>434275.86593140609</v>
      </c>
      <c r="H10" s="107">
        <f t="shared" ref="H10:H24" si="2">D10+G10</f>
        <v>566417.81843357731</v>
      </c>
      <c r="I10" s="259"/>
      <c r="J10" s="259"/>
      <c r="K10" s="259"/>
      <c r="L10" s="259"/>
      <c r="M10" s="259"/>
      <c r="N10" s="259"/>
    </row>
    <row r="11" spans="1:14" s="260" customFormat="1" x14ac:dyDescent="0.2">
      <c r="A11" s="854" t="s">
        <v>331</v>
      </c>
      <c r="B11" s="108">
        <v>206030.58720842307</v>
      </c>
      <c r="C11" s="108">
        <v>5003.9057220809946</v>
      </c>
      <c r="D11" s="109">
        <f t="shared" si="0"/>
        <v>211034.49293050406</v>
      </c>
      <c r="E11" s="108">
        <v>159.15050673182617</v>
      </c>
      <c r="F11" s="108">
        <v>153123.34447776002</v>
      </c>
      <c r="G11" s="109">
        <f t="shared" si="1"/>
        <v>153282.49498449184</v>
      </c>
      <c r="H11" s="107">
        <f t="shared" si="2"/>
        <v>364316.98791499587</v>
      </c>
      <c r="I11" s="259"/>
      <c r="J11" s="259"/>
      <c r="K11" s="259"/>
      <c r="L11" s="259"/>
      <c r="M11" s="259"/>
      <c r="N11" s="259"/>
    </row>
    <row r="12" spans="1:14" s="260" customFormat="1" x14ac:dyDescent="0.2">
      <c r="A12" s="854" t="s">
        <v>332</v>
      </c>
      <c r="B12" s="108">
        <v>2299053.4253229229</v>
      </c>
      <c r="C12" s="108">
        <v>409023.88835691806</v>
      </c>
      <c r="D12" s="109">
        <f t="shared" si="0"/>
        <v>2708077.3136798409</v>
      </c>
      <c r="E12" s="108">
        <v>54889.87386632074</v>
      </c>
      <c r="F12" s="108">
        <v>834569.32058678498</v>
      </c>
      <c r="G12" s="109">
        <f t="shared" si="1"/>
        <v>889459.19445310568</v>
      </c>
      <c r="H12" s="107">
        <f t="shared" si="2"/>
        <v>3597536.5081329467</v>
      </c>
      <c r="I12" s="259"/>
      <c r="J12" s="259"/>
      <c r="K12" s="259"/>
      <c r="L12" s="259"/>
      <c r="M12" s="259"/>
      <c r="N12" s="259"/>
    </row>
    <row r="13" spans="1:14" s="260" customFormat="1" x14ac:dyDescent="0.2">
      <c r="A13" s="854" t="s">
        <v>342</v>
      </c>
      <c r="B13" s="108">
        <v>2671566.3365960126</v>
      </c>
      <c r="C13" s="108">
        <v>273417.58681277791</v>
      </c>
      <c r="D13" s="109">
        <f t="shared" si="0"/>
        <v>2944983.9234087905</v>
      </c>
      <c r="E13" s="108">
        <v>45939.138391161316</v>
      </c>
      <c r="F13" s="108">
        <v>1824433.6837817798</v>
      </c>
      <c r="G13" s="109">
        <f t="shared" si="1"/>
        <v>1870372.8221729412</v>
      </c>
      <c r="H13" s="107">
        <f t="shared" si="2"/>
        <v>4815356.7455817312</v>
      </c>
      <c r="I13" s="259"/>
      <c r="J13" s="259"/>
      <c r="K13" s="259"/>
      <c r="L13" s="259"/>
      <c r="M13" s="259"/>
      <c r="N13" s="259"/>
    </row>
    <row r="14" spans="1:14" s="260" customFormat="1" x14ac:dyDescent="0.2">
      <c r="A14" s="854" t="s">
        <v>334</v>
      </c>
      <c r="B14" s="108">
        <v>1529053.6983982276</v>
      </c>
      <c r="C14" s="108">
        <v>60451.626690563156</v>
      </c>
      <c r="D14" s="109">
        <f t="shared" si="0"/>
        <v>1589505.3250887906</v>
      </c>
      <c r="E14" s="108">
        <v>88280.00051686712</v>
      </c>
      <c r="F14" s="108">
        <v>330543.20260991785</v>
      </c>
      <c r="G14" s="109">
        <f t="shared" si="1"/>
        <v>418823.203126785</v>
      </c>
      <c r="H14" s="107">
        <f t="shared" si="2"/>
        <v>2008328.5282155755</v>
      </c>
      <c r="I14" s="259"/>
      <c r="J14" s="259"/>
      <c r="K14" s="259"/>
      <c r="L14" s="259"/>
      <c r="M14" s="259"/>
      <c r="N14" s="259"/>
    </row>
    <row r="15" spans="1:14" s="260" customFormat="1" x14ac:dyDescent="0.2">
      <c r="A15" s="854" t="s">
        <v>344</v>
      </c>
      <c r="B15" s="108">
        <v>227096.68985145734</v>
      </c>
      <c r="C15" s="108">
        <v>39702.970955218589</v>
      </c>
      <c r="D15" s="109">
        <f t="shared" si="0"/>
        <v>266799.66080667591</v>
      </c>
      <c r="E15" s="108">
        <v>8719.1440250707819</v>
      </c>
      <c r="F15" s="108">
        <v>162743.52787264902</v>
      </c>
      <c r="G15" s="109">
        <f t="shared" si="1"/>
        <v>171462.67189771979</v>
      </c>
      <c r="H15" s="107">
        <f t="shared" si="2"/>
        <v>438262.3327043957</v>
      </c>
      <c r="I15" s="259"/>
      <c r="J15" s="259"/>
      <c r="K15" s="259"/>
      <c r="L15" s="259"/>
      <c r="M15" s="259"/>
      <c r="N15" s="259"/>
    </row>
    <row r="16" spans="1:14" s="260" customFormat="1" x14ac:dyDescent="0.2">
      <c r="A16" s="854" t="s">
        <v>346</v>
      </c>
      <c r="B16" s="108">
        <v>410859.26299669064</v>
      </c>
      <c r="C16" s="108">
        <v>24150.514592501844</v>
      </c>
      <c r="D16" s="109">
        <f t="shared" si="0"/>
        <v>435009.7775891925</v>
      </c>
      <c r="E16" s="108">
        <v>3364.0395932810097</v>
      </c>
      <c r="F16" s="108">
        <v>155992.4394039865</v>
      </c>
      <c r="G16" s="109">
        <f t="shared" si="1"/>
        <v>159356.47899726752</v>
      </c>
      <c r="H16" s="107">
        <f t="shared" si="2"/>
        <v>594366.25658646005</v>
      </c>
      <c r="I16" s="259"/>
      <c r="J16" s="259"/>
      <c r="K16" s="259"/>
      <c r="L16" s="259"/>
      <c r="M16" s="259"/>
      <c r="N16" s="259"/>
    </row>
    <row r="17" spans="1:14" s="260" customFormat="1" x14ac:dyDescent="0.2">
      <c r="A17" s="854" t="s">
        <v>343</v>
      </c>
      <c r="B17" s="108">
        <v>626020.69335075794</v>
      </c>
      <c r="C17" s="108">
        <v>121799.78465090008</v>
      </c>
      <c r="D17" s="109">
        <f t="shared" si="0"/>
        <v>747820.47800165799</v>
      </c>
      <c r="E17" s="108">
        <v>12007.243124021266</v>
      </c>
      <c r="F17" s="108">
        <v>507208.38920975674</v>
      </c>
      <c r="G17" s="109">
        <f t="shared" si="1"/>
        <v>519215.63233377802</v>
      </c>
      <c r="H17" s="107">
        <f t="shared" si="2"/>
        <v>1267036.110335436</v>
      </c>
      <c r="I17" s="259"/>
      <c r="J17" s="259"/>
      <c r="K17" s="259"/>
      <c r="L17" s="259"/>
      <c r="M17" s="259"/>
      <c r="N17" s="259"/>
    </row>
    <row r="18" spans="1:14" s="260" customFormat="1" x14ac:dyDescent="0.2">
      <c r="A18" s="854" t="s">
        <v>336</v>
      </c>
      <c r="B18" s="108">
        <v>1730197.1094817254</v>
      </c>
      <c r="C18" s="108">
        <v>253936.58534688785</v>
      </c>
      <c r="D18" s="109">
        <f t="shared" si="0"/>
        <v>1984133.6948286132</v>
      </c>
      <c r="E18" s="108">
        <v>113863.35265774521</v>
      </c>
      <c r="F18" s="108">
        <v>774454.16094299115</v>
      </c>
      <c r="G18" s="109">
        <f t="shared" si="1"/>
        <v>888317.51360073639</v>
      </c>
      <c r="H18" s="107">
        <f t="shared" si="2"/>
        <v>2872451.2084293496</v>
      </c>
      <c r="I18" s="259"/>
      <c r="J18" s="259"/>
      <c r="K18" s="259"/>
      <c r="L18" s="259"/>
      <c r="M18" s="259"/>
      <c r="N18" s="259"/>
    </row>
    <row r="19" spans="1:14" s="260" customFormat="1" x14ac:dyDescent="0.2">
      <c r="A19" s="854" t="s">
        <v>337</v>
      </c>
      <c r="B19" s="108">
        <v>1397933.9571199459</v>
      </c>
      <c r="C19" s="108">
        <v>56363.804331612955</v>
      </c>
      <c r="D19" s="109">
        <f t="shared" si="0"/>
        <v>1454297.7614515589</v>
      </c>
      <c r="E19" s="108">
        <v>0.21239644623156229</v>
      </c>
      <c r="F19" s="108">
        <v>586456.06820638815</v>
      </c>
      <c r="G19" s="109">
        <f t="shared" si="1"/>
        <v>586456.28060283442</v>
      </c>
      <c r="H19" s="107">
        <f t="shared" si="2"/>
        <v>2040754.0420543933</v>
      </c>
      <c r="I19" s="259"/>
      <c r="J19" s="259"/>
      <c r="K19" s="259"/>
      <c r="L19" s="259"/>
      <c r="M19" s="259"/>
      <c r="N19" s="259"/>
    </row>
    <row r="20" spans="1:14" s="260" customFormat="1" x14ac:dyDescent="0.2">
      <c r="A20" s="854" t="s">
        <v>347</v>
      </c>
      <c r="B20" s="108">
        <v>179883.67837216312</v>
      </c>
      <c r="C20" s="108">
        <v>6988.8609746259508</v>
      </c>
      <c r="D20" s="109">
        <f t="shared" si="0"/>
        <v>186872.53934678907</v>
      </c>
      <c r="E20" s="108">
        <v>2742.055861543844</v>
      </c>
      <c r="F20" s="108">
        <v>32573.770548929766</v>
      </c>
      <c r="G20" s="109">
        <f t="shared" si="1"/>
        <v>35315.826410473608</v>
      </c>
      <c r="H20" s="107">
        <f t="shared" si="2"/>
        <v>222188.36575726268</v>
      </c>
      <c r="I20" s="259"/>
      <c r="J20" s="259"/>
      <c r="K20" s="259"/>
      <c r="L20" s="259"/>
      <c r="M20" s="259"/>
      <c r="N20" s="259"/>
    </row>
    <row r="21" spans="1:14" s="260" customFormat="1" x14ac:dyDescent="0.2">
      <c r="A21" s="854" t="s">
        <v>338</v>
      </c>
      <c r="B21" s="108">
        <v>158832.76724245935</v>
      </c>
      <c r="C21" s="108">
        <v>17993.254821154856</v>
      </c>
      <c r="D21" s="109">
        <f t="shared" si="0"/>
        <v>176826.02206361422</v>
      </c>
      <c r="E21" s="108">
        <v>632.95891812462992</v>
      </c>
      <c r="F21" s="108">
        <v>133493.28969264886</v>
      </c>
      <c r="G21" s="109">
        <f t="shared" si="1"/>
        <v>134126.2486107735</v>
      </c>
      <c r="H21" s="107">
        <f t="shared" si="2"/>
        <v>310952.27067438769</v>
      </c>
      <c r="I21" s="259"/>
      <c r="J21" s="259"/>
      <c r="K21" s="259"/>
      <c r="L21" s="259"/>
      <c r="M21" s="259"/>
      <c r="N21" s="259"/>
    </row>
    <row r="22" spans="1:14" s="260" customFormat="1" x14ac:dyDescent="0.2">
      <c r="A22" s="854" t="s">
        <v>340</v>
      </c>
      <c r="B22" s="108">
        <v>396513.79135700525</v>
      </c>
      <c r="C22" s="108">
        <v>232.06387169325055</v>
      </c>
      <c r="D22" s="109">
        <f t="shared" si="0"/>
        <v>396745.85522869852</v>
      </c>
      <c r="E22" s="108">
        <v>1708.6917915863669</v>
      </c>
      <c r="F22" s="108">
        <v>93331.52280755571</v>
      </c>
      <c r="G22" s="109">
        <f t="shared" si="1"/>
        <v>95040.214599142084</v>
      </c>
      <c r="H22" s="107">
        <f t="shared" si="2"/>
        <v>491786.06982784061</v>
      </c>
      <c r="I22" s="259"/>
      <c r="J22" s="259"/>
      <c r="K22" s="259"/>
      <c r="L22" s="259"/>
      <c r="M22" s="259"/>
      <c r="N22" s="259"/>
    </row>
    <row r="23" spans="1:14" s="260" customFormat="1" x14ac:dyDescent="0.2">
      <c r="A23" s="854" t="s">
        <v>341</v>
      </c>
      <c r="B23" s="108">
        <v>444325.70819691027</v>
      </c>
      <c r="C23" s="108">
        <v>9390.6331992915602</v>
      </c>
      <c r="D23" s="109">
        <f t="shared" si="0"/>
        <v>453716.34139620181</v>
      </c>
      <c r="E23" s="108">
        <v>199.15339529653363</v>
      </c>
      <c r="F23" s="108">
        <v>316563.27557157003</v>
      </c>
      <c r="G23" s="109">
        <f t="shared" si="1"/>
        <v>316762.42896686657</v>
      </c>
      <c r="H23" s="107">
        <f t="shared" si="2"/>
        <v>770478.77036306844</v>
      </c>
      <c r="I23" s="259"/>
      <c r="J23" s="259"/>
      <c r="K23" s="259"/>
      <c r="L23" s="259"/>
      <c r="M23" s="259"/>
      <c r="N23" s="259"/>
    </row>
    <row r="24" spans="1:14" s="260" customFormat="1" x14ac:dyDescent="0.2">
      <c r="A24" s="854" t="s">
        <v>345</v>
      </c>
      <c r="B24" s="108">
        <v>273808.66910429014</v>
      </c>
      <c r="C24" s="108">
        <v>34435.66416013299</v>
      </c>
      <c r="D24" s="109">
        <f t="shared" si="0"/>
        <v>308244.33326442313</v>
      </c>
      <c r="E24" s="108">
        <v>6260.4231497013398</v>
      </c>
      <c r="F24" s="108">
        <v>196858.95807882384</v>
      </c>
      <c r="G24" s="109">
        <f t="shared" si="1"/>
        <v>203119.38122852519</v>
      </c>
      <c r="H24" s="107">
        <f t="shared" si="2"/>
        <v>511363.71449294832</v>
      </c>
      <c r="I24" s="262"/>
      <c r="J24" s="259"/>
      <c r="K24" s="262"/>
      <c r="L24" s="259"/>
      <c r="M24" s="262"/>
      <c r="N24" s="259"/>
    </row>
    <row r="25" spans="1:14" s="260" customFormat="1" x14ac:dyDescent="0.2">
      <c r="A25" s="854"/>
      <c r="B25" s="81"/>
      <c r="C25" s="81"/>
      <c r="D25" s="81"/>
      <c r="E25" s="81"/>
      <c r="F25" s="81"/>
      <c r="G25" s="81"/>
      <c r="H25" s="65"/>
      <c r="I25" s="262"/>
      <c r="J25" s="259"/>
      <c r="K25" s="262"/>
      <c r="L25" s="259"/>
      <c r="M25" s="262"/>
      <c r="N25" s="259"/>
    </row>
    <row r="26" spans="1:14" s="4" customFormat="1" ht="18" customHeight="1" thickBot="1" x14ac:dyDescent="0.25">
      <c r="A26" s="235" t="s">
        <v>435</v>
      </c>
      <c r="B26" s="230">
        <f>SUM(B8:B25)</f>
        <v>16555482.912302179</v>
      </c>
      <c r="C26" s="230">
        <f t="shared" ref="C26:H26" si="3">SUM(C8:C25)</f>
        <v>1906862.4250159166</v>
      </c>
      <c r="D26" s="230">
        <f t="shared" si="3"/>
        <v>18462345.337318096</v>
      </c>
      <c r="E26" s="230">
        <f t="shared" si="3"/>
        <v>444312.27496221627</v>
      </c>
      <c r="F26" s="230">
        <f t="shared" si="3"/>
        <v>9047339.8679195754</v>
      </c>
      <c r="G26" s="230">
        <f t="shared" si="3"/>
        <v>9491652.1428817939</v>
      </c>
      <c r="H26" s="230">
        <f t="shared" si="3"/>
        <v>27953997.480199885</v>
      </c>
      <c r="I26" s="3"/>
      <c r="J26" s="3"/>
      <c r="K26" s="3"/>
      <c r="L26" s="3"/>
      <c r="M26" s="3"/>
      <c r="N26" s="3"/>
    </row>
    <row r="27" spans="1:14" ht="21.75" customHeight="1" x14ac:dyDescent="0.2">
      <c r="A27" s="929" t="s">
        <v>1212</v>
      </c>
      <c r="B27" s="929"/>
      <c r="C27" s="929"/>
      <c r="D27" s="929"/>
      <c r="E27" s="929"/>
      <c r="F27" s="929"/>
      <c r="G27" s="929"/>
      <c r="H27" s="929"/>
    </row>
    <row r="28" spans="1:14" x14ac:dyDescent="0.2">
      <c r="A28" s="730"/>
      <c r="B28" s="279"/>
      <c r="H28" s="860"/>
    </row>
    <row r="29" spans="1:14" x14ac:dyDescent="0.2">
      <c r="H29" s="860"/>
    </row>
    <row r="30" spans="1:14" x14ac:dyDescent="0.2">
      <c r="H30" s="860"/>
    </row>
    <row r="31" spans="1:14" x14ac:dyDescent="0.2">
      <c r="H31" s="860"/>
    </row>
  </sheetData>
  <mergeCells count="9">
    <mergeCell ref="A27:H27"/>
    <mergeCell ref="A1:H1"/>
    <mergeCell ref="A3:H3"/>
    <mergeCell ref="A5:A7"/>
    <mergeCell ref="B5:D5"/>
    <mergeCell ref="E5:G5"/>
    <mergeCell ref="H5:H7"/>
    <mergeCell ref="D6:D7"/>
    <mergeCell ref="G6:G7"/>
  </mergeCells>
  <printOptions horizontalCentered="1"/>
  <pageMargins left="0.27" right="0.21" top="0.59055118110236227" bottom="0.98425196850393704" header="0" footer="0"/>
  <pageSetup paperSize="9"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J100"/>
  <sheetViews>
    <sheetView view="pageBreakPreview" zoomScaleNormal="75" zoomScaleSheetLayoutView="100" workbookViewId="0">
      <selection activeCell="C9" sqref="C9"/>
    </sheetView>
  </sheetViews>
  <sheetFormatPr baseColWidth="10" defaultColWidth="11.42578125" defaultRowHeight="12.75" x14ac:dyDescent="0.2"/>
  <cols>
    <col min="1" max="1" width="27.5703125" style="236" customWidth="1"/>
    <col min="2" max="2" width="13.7109375" style="236" customWidth="1"/>
    <col min="3" max="3" width="14" style="236" customWidth="1"/>
    <col min="4" max="4" width="13" style="236" customWidth="1"/>
    <col min="5" max="5" width="12.140625" style="236" customWidth="1"/>
    <col min="6" max="8" width="14.5703125" style="236" customWidth="1"/>
    <col min="9" max="9" width="14.140625" style="236" customWidth="1"/>
    <col min="10" max="10" width="14.7109375" style="236" customWidth="1"/>
    <col min="11" max="16384" width="11.42578125" style="236"/>
  </cols>
  <sheetData>
    <row r="1" spans="1:10" ht="18" x14ac:dyDescent="0.25">
      <c r="A1" s="970" t="s">
        <v>820</v>
      </c>
      <c r="B1" s="970"/>
      <c r="C1" s="970"/>
      <c r="D1" s="970"/>
      <c r="E1" s="970"/>
      <c r="F1" s="970"/>
      <c r="G1" s="970"/>
      <c r="H1" s="970"/>
      <c r="I1" s="970"/>
      <c r="J1" s="970"/>
    </row>
    <row r="2" spans="1:10" x14ac:dyDescent="0.2">
      <c r="A2" s="9"/>
      <c r="B2" s="9"/>
      <c r="C2" s="9"/>
      <c r="D2" s="9"/>
      <c r="E2" s="9"/>
      <c r="F2" s="9"/>
      <c r="G2" s="9"/>
      <c r="H2" s="9"/>
    </row>
    <row r="3" spans="1:10" ht="15" x14ac:dyDescent="0.25">
      <c r="A3" s="973" t="s">
        <v>1291</v>
      </c>
      <c r="B3" s="973"/>
      <c r="C3" s="973"/>
      <c r="D3" s="973"/>
      <c r="E3" s="973"/>
      <c r="F3" s="973"/>
      <c r="G3" s="973"/>
      <c r="H3" s="973"/>
      <c r="I3" s="973"/>
      <c r="J3" s="973"/>
    </row>
    <row r="4" spans="1:10" ht="15" x14ac:dyDescent="0.25">
      <c r="A4" s="973" t="s">
        <v>1295</v>
      </c>
      <c r="B4" s="973"/>
      <c r="C4" s="973"/>
      <c r="D4" s="973"/>
      <c r="E4" s="973"/>
      <c r="F4" s="973"/>
      <c r="G4" s="973"/>
      <c r="H4" s="973"/>
      <c r="I4" s="973"/>
      <c r="J4" s="973"/>
    </row>
    <row r="5" spans="1:10" ht="13.5" thickBot="1" x14ac:dyDescent="0.25">
      <c r="A5" s="11"/>
      <c r="B5" s="11"/>
      <c r="C5" s="11"/>
      <c r="D5" s="11"/>
      <c r="E5" s="11"/>
      <c r="F5" s="259"/>
      <c r="G5" s="259"/>
      <c r="H5" s="259"/>
    </row>
    <row r="6" spans="1:10" ht="31.5" customHeight="1" x14ac:dyDescent="0.2">
      <c r="A6" s="974" t="s">
        <v>251</v>
      </c>
      <c r="B6" s="976" t="s">
        <v>865</v>
      </c>
      <c r="C6" s="977"/>
      <c r="D6" s="977"/>
      <c r="E6" s="977"/>
      <c r="F6" s="978"/>
      <c r="G6" s="976" t="s">
        <v>866</v>
      </c>
      <c r="H6" s="977"/>
      <c r="I6" s="977"/>
      <c r="J6" s="977"/>
    </row>
    <row r="7" spans="1:10" ht="24.75" customHeight="1" thickBot="1" x14ac:dyDescent="0.25">
      <c r="A7" s="975"/>
      <c r="B7" s="761" t="s">
        <v>824</v>
      </c>
      <c r="C7" s="762" t="s">
        <v>825</v>
      </c>
      <c r="D7" s="530" t="s">
        <v>826</v>
      </c>
      <c r="E7" s="762" t="s">
        <v>827</v>
      </c>
      <c r="F7" s="531" t="s">
        <v>402</v>
      </c>
      <c r="G7" s="532" t="s">
        <v>825</v>
      </c>
      <c r="H7" s="533" t="s">
        <v>826</v>
      </c>
      <c r="I7" s="533" t="s">
        <v>827</v>
      </c>
      <c r="J7" s="521" t="s">
        <v>402</v>
      </c>
    </row>
    <row r="8" spans="1:10" ht="21" customHeight="1" x14ac:dyDescent="0.2">
      <c r="A8" s="534" t="s">
        <v>328</v>
      </c>
      <c r="B8" s="535">
        <v>52</v>
      </c>
      <c r="C8" s="264"/>
      <c r="D8" s="264"/>
      <c r="E8" s="263"/>
      <c r="F8" s="536">
        <v>52</v>
      </c>
      <c r="G8" s="537"/>
      <c r="H8" s="741"/>
      <c r="I8" s="538"/>
      <c r="J8" s="524"/>
    </row>
    <row r="9" spans="1:10" x14ac:dyDescent="0.2">
      <c r="A9" s="539" t="s">
        <v>329</v>
      </c>
      <c r="B9" s="540">
        <v>404.19</v>
      </c>
      <c r="C9" s="265"/>
      <c r="D9" s="265"/>
      <c r="E9" s="265">
        <v>45.5</v>
      </c>
      <c r="F9" s="541">
        <v>449.69</v>
      </c>
      <c r="G9" s="537"/>
      <c r="H9" s="741"/>
      <c r="I9" s="538">
        <v>23.36</v>
      </c>
      <c r="J9" s="525">
        <v>23.36</v>
      </c>
    </row>
    <row r="10" spans="1:10" x14ac:dyDescent="0.2">
      <c r="A10" s="539" t="s">
        <v>330</v>
      </c>
      <c r="B10" s="538">
        <v>59.3</v>
      </c>
      <c r="C10" s="266"/>
      <c r="D10" s="266"/>
      <c r="E10" s="266"/>
      <c r="F10" s="541">
        <v>59.3</v>
      </c>
      <c r="G10" s="543"/>
      <c r="H10" s="742"/>
      <c r="I10" s="538"/>
      <c r="J10" s="525"/>
    </row>
    <row r="11" spans="1:10" x14ac:dyDescent="0.2">
      <c r="A11" s="539" t="s">
        <v>331</v>
      </c>
      <c r="B11" s="538">
        <v>24.24</v>
      </c>
      <c r="C11" s="266">
        <v>61.820000000000007</v>
      </c>
      <c r="D11" s="266"/>
      <c r="E11" s="266"/>
      <c r="F11" s="541">
        <v>86.06</v>
      </c>
      <c r="G11" s="543"/>
      <c r="H11" s="742"/>
      <c r="I11" s="538"/>
      <c r="J11" s="525"/>
    </row>
    <row r="12" spans="1:10" x14ac:dyDescent="0.2">
      <c r="A12" s="539" t="s">
        <v>332</v>
      </c>
      <c r="B12" s="538">
        <v>537.43000000000006</v>
      </c>
      <c r="C12" s="266">
        <v>6.410000000000001</v>
      </c>
      <c r="D12" s="266">
        <v>0.3</v>
      </c>
      <c r="E12" s="265">
        <v>11.75</v>
      </c>
      <c r="F12" s="541">
        <v>555.89</v>
      </c>
      <c r="G12" s="537"/>
      <c r="H12" s="741"/>
      <c r="I12" s="538">
        <v>56.379999999999995</v>
      </c>
      <c r="J12" s="525">
        <v>56.379999999999995</v>
      </c>
    </row>
    <row r="13" spans="1:10" x14ac:dyDescent="0.2">
      <c r="A13" s="539" t="s">
        <v>342</v>
      </c>
      <c r="B13" s="538">
        <v>2216.8099999999995</v>
      </c>
      <c r="C13" s="266">
        <v>2866.7799999999997</v>
      </c>
      <c r="D13" s="266">
        <v>228.97</v>
      </c>
      <c r="E13" s="266">
        <v>775.28</v>
      </c>
      <c r="F13" s="541">
        <v>6087.8399999999992</v>
      </c>
      <c r="G13" s="543"/>
      <c r="H13" s="742"/>
      <c r="I13" s="538">
        <v>828.12</v>
      </c>
      <c r="J13" s="525">
        <v>828.12</v>
      </c>
    </row>
    <row r="14" spans="1:10" x14ac:dyDescent="0.2">
      <c r="A14" s="539" t="s">
        <v>334</v>
      </c>
      <c r="B14" s="538">
        <v>553.14</v>
      </c>
      <c r="C14" s="265">
        <v>0.5</v>
      </c>
      <c r="D14" s="266">
        <v>7</v>
      </c>
      <c r="E14" s="265">
        <v>32.5</v>
      </c>
      <c r="F14" s="541">
        <v>593.14</v>
      </c>
      <c r="G14" s="537"/>
      <c r="H14" s="741"/>
      <c r="I14" s="538">
        <v>50</v>
      </c>
      <c r="J14" s="525">
        <v>50</v>
      </c>
    </row>
    <row r="15" spans="1:10" x14ac:dyDescent="0.2">
      <c r="A15" s="539" t="s">
        <v>344</v>
      </c>
      <c r="B15" s="538"/>
      <c r="C15" s="266"/>
      <c r="D15" s="266"/>
      <c r="E15" s="266"/>
      <c r="F15" s="541"/>
      <c r="G15" s="543"/>
      <c r="H15" s="742"/>
      <c r="I15" s="538"/>
      <c r="J15" s="525"/>
    </row>
    <row r="16" spans="1:10" x14ac:dyDescent="0.2">
      <c r="A16" s="539" t="s">
        <v>346</v>
      </c>
      <c r="B16" s="538">
        <v>410</v>
      </c>
      <c r="C16" s="265"/>
      <c r="D16" s="266"/>
      <c r="E16" s="266"/>
      <c r="F16" s="541">
        <v>410</v>
      </c>
      <c r="G16" s="543"/>
      <c r="H16" s="742"/>
      <c r="I16" s="538"/>
      <c r="J16" s="525"/>
    </row>
    <row r="17" spans="1:10" x14ac:dyDescent="0.2">
      <c r="A17" s="539" t="s">
        <v>343</v>
      </c>
      <c r="B17" s="538">
        <v>832.24</v>
      </c>
      <c r="C17" s="266">
        <v>1.49</v>
      </c>
      <c r="D17" s="266">
        <v>6.67</v>
      </c>
      <c r="E17" s="266"/>
      <c r="F17" s="541">
        <v>840.4</v>
      </c>
      <c r="G17" s="543">
        <v>2.9</v>
      </c>
      <c r="H17" s="742">
        <v>11.64</v>
      </c>
      <c r="I17" s="538"/>
      <c r="J17" s="525">
        <v>14.540000000000001</v>
      </c>
    </row>
    <row r="18" spans="1:10" x14ac:dyDescent="0.2">
      <c r="A18" s="539" t="s">
        <v>336</v>
      </c>
      <c r="B18" s="538">
        <v>598.92000000000007</v>
      </c>
      <c r="C18" s="266">
        <v>206.47</v>
      </c>
      <c r="D18" s="266">
        <v>1.1499999999999999</v>
      </c>
      <c r="E18" s="266">
        <v>185.5</v>
      </c>
      <c r="F18" s="541">
        <v>992.04000000000008</v>
      </c>
      <c r="G18" s="543"/>
      <c r="H18" s="742"/>
      <c r="I18" s="538">
        <v>57.5</v>
      </c>
      <c r="J18" s="525">
        <v>57.5</v>
      </c>
    </row>
    <row r="19" spans="1:10" x14ac:dyDescent="0.2">
      <c r="A19" s="539" t="s">
        <v>337</v>
      </c>
      <c r="B19" s="538">
        <v>1571</v>
      </c>
      <c r="C19" s="266">
        <v>77</v>
      </c>
      <c r="D19" s="266">
        <v>177</v>
      </c>
      <c r="E19" s="266">
        <v>130</v>
      </c>
      <c r="F19" s="541">
        <v>1955</v>
      </c>
      <c r="G19" s="537"/>
      <c r="H19" s="741">
        <v>70</v>
      </c>
      <c r="I19" s="538">
        <v>62</v>
      </c>
      <c r="J19" s="525">
        <v>132</v>
      </c>
    </row>
    <row r="20" spans="1:10" x14ac:dyDescent="0.2">
      <c r="A20" s="539" t="s">
        <v>347</v>
      </c>
      <c r="B20" s="538"/>
      <c r="C20" s="265"/>
      <c r="D20" s="266"/>
      <c r="E20" s="266"/>
      <c r="F20" s="541"/>
      <c r="G20" s="543"/>
      <c r="H20" s="742"/>
      <c r="I20" s="538"/>
      <c r="J20" s="525"/>
    </row>
    <row r="21" spans="1:10" x14ac:dyDescent="0.2">
      <c r="A21" s="539" t="s">
        <v>338</v>
      </c>
      <c r="B21" s="538">
        <v>592.84</v>
      </c>
      <c r="C21" s="265">
        <v>18.14</v>
      </c>
      <c r="D21" s="266">
        <v>17.73</v>
      </c>
      <c r="E21" s="265">
        <v>56.67</v>
      </c>
      <c r="F21" s="541">
        <v>685.38</v>
      </c>
      <c r="G21" s="537"/>
      <c r="H21" s="741"/>
      <c r="I21" s="538">
        <v>47.3</v>
      </c>
      <c r="J21" s="525">
        <v>47.3</v>
      </c>
    </row>
    <row r="22" spans="1:10" x14ac:dyDescent="0.2">
      <c r="A22" s="539" t="s">
        <v>340</v>
      </c>
      <c r="B22" s="538">
        <v>640.46</v>
      </c>
      <c r="C22" s="265">
        <v>1619.86</v>
      </c>
      <c r="D22" s="266">
        <v>502.12</v>
      </c>
      <c r="E22" s="266">
        <v>168.06</v>
      </c>
      <c r="F22" s="541">
        <v>2930.4999999999995</v>
      </c>
      <c r="G22" s="543"/>
      <c r="H22" s="742"/>
      <c r="I22" s="538"/>
      <c r="J22" s="525"/>
    </row>
    <row r="23" spans="1:10" x14ac:dyDescent="0.2">
      <c r="A23" s="539" t="s">
        <v>341</v>
      </c>
      <c r="B23" s="538">
        <v>51.709999999999994</v>
      </c>
      <c r="C23" s="265">
        <v>55.849999999999994</v>
      </c>
      <c r="D23" s="266">
        <v>200.22</v>
      </c>
      <c r="E23" s="265">
        <v>25.84</v>
      </c>
      <c r="F23" s="541">
        <v>333.61999999999995</v>
      </c>
      <c r="G23" s="537"/>
      <c r="H23" s="741"/>
      <c r="I23" s="538"/>
      <c r="J23" s="525"/>
    </row>
    <row r="24" spans="1:10" x14ac:dyDescent="0.2">
      <c r="A24" s="539" t="s">
        <v>345</v>
      </c>
      <c r="B24" s="538"/>
      <c r="C24" s="265"/>
      <c r="D24" s="266"/>
      <c r="E24" s="266"/>
      <c r="F24" s="541"/>
      <c r="G24" s="543"/>
      <c r="H24" s="742"/>
      <c r="I24" s="538"/>
      <c r="J24" s="525"/>
    </row>
    <row r="25" spans="1:10" x14ac:dyDescent="0.2">
      <c r="A25" s="539"/>
      <c r="B25" s="538"/>
      <c r="C25" s="266"/>
      <c r="D25" s="266"/>
      <c r="E25" s="266"/>
      <c r="F25" s="542"/>
      <c r="G25" s="543"/>
      <c r="H25" s="742"/>
      <c r="I25" s="544"/>
      <c r="J25" s="545"/>
    </row>
    <row r="26" spans="1:10" ht="13.5" thickBot="1" x14ac:dyDescent="0.25">
      <c r="A26" s="546" t="s">
        <v>325</v>
      </c>
      <c r="B26" s="547">
        <v>8544.2799999999988</v>
      </c>
      <c r="C26" s="91">
        <v>4914.32</v>
      </c>
      <c r="D26" s="91">
        <v>1141.1600000000001</v>
      </c>
      <c r="E26" s="91">
        <v>1431.1</v>
      </c>
      <c r="F26" s="548">
        <v>16030.859999999999</v>
      </c>
      <c r="G26" s="549">
        <v>2.9</v>
      </c>
      <c r="H26" s="547">
        <v>81.64</v>
      </c>
      <c r="I26" s="547">
        <v>1124.6600000000001</v>
      </c>
      <c r="J26" s="547">
        <v>1209.2</v>
      </c>
    </row>
    <row r="27" spans="1:10" ht="13.5" thickBot="1" x14ac:dyDescent="0.25"/>
    <row r="28" spans="1:10" ht="32.25" customHeight="1" x14ac:dyDescent="0.2">
      <c r="A28" s="974" t="s">
        <v>415</v>
      </c>
      <c r="B28" s="976" t="s">
        <v>867</v>
      </c>
      <c r="C28" s="977"/>
      <c r="D28" s="977"/>
      <c r="E28" s="977"/>
      <c r="F28" s="978"/>
      <c r="G28" s="976" t="s">
        <v>866</v>
      </c>
      <c r="H28" s="977"/>
      <c r="I28" s="977"/>
      <c r="J28" s="977"/>
    </row>
    <row r="29" spans="1:10" ht="31.5" customHeight="1" thickBot="1" x14ac:dyDescent="0.25">
      <c r="A29" s="975"/>
      <c r="B29" s="550" t="s">
        <v>824</v>
      </c>
      <c r="C29" s="762" t="s">
        <v>825</v>
      </c>
      <c r="D29" s="530" t="s">
        <v>826</v>
      </c>
      <c r="E29" s="762" t="s">
        <v>827</v>
      </c>
      <c r="F29" s="531" t="s">
        <v>402</v>
      </c>
      <c r="G29" s="532" t="s">
        <v>825</v>
      </c>
      <c r="H29" s="533" t="s">
        <v>826</v>
      </c>
      <c r="I29" s="533" t="s">
        <v>827</v>
      </c>
      <c r="J29" s="521" t="s">
        <v>402</v>
      </c>
    </row>
    <row r="30" spans="1:10" ht="18.75" customHeight="1" x14ac:dyDescent="0.2">
      <c r="A30" s="551" t="s">
        <v>828</v>
      </c>
      <c r="B30" s="552">
        <v>10.58</v>
      </c>
      <c r="C30" s="264"/>
      <c r="D30" s="264"/>
      <c r="E30" s="263"/>
      <c r="F30" s="536">
        <v>10.58</v>
      </c>
      <c r="G30" s="537"/>
      <c r="H30" s="741"/>
      <c r="I30" s="553"/>
      <c r="J30" s="524"/>
    </row>
    <row r="31" spans="1:10" x14ac:dyDescent="0.2">
      <c r="A31" s="554" t="s">
        <v>868</v>
      </c>
      <c r="B31" s="555">
        <v>3.04</v>
      </c>
      <c r="C31" s="265"/>
      <c r="D31" s="265"/>
      <c r="E31" s="265"/>
      <c r="F31" s="541">
        <v>3.04</v>
      </c>
      <c r="G31" s="537"/>
      <c r="H31" s="741"/>
      <c r="I31" s="553"/>
      <c r="J31" s="525"/>
    </row>
    <row r="32" spans="1:10" x14ac:dyDescent="0.2">
      <c r="A32" s="554" t="s">
        <v>829</v>
      </c>
      <c r="B32" s="556">
        <v>5.91</v>
      </c>
      <c r="C32" s="266"/>
      <c r="D32" s="266"/>
      <c r="E32" s="266"/>
      <c r="F32" s="541">
        <v>5.91</v>
      </c>
      <c r="G32" s="537"/>
      <c r="H32" s="741"/>
      <c r="I32" s="553"/>
      <c r="J32" s="525"/>
    </row>
    <row r="33" spans="1:10" x14ac:dyDescent="0.2">
      <c r="A33" s="554" t="s">
        <v>869</v>
      </c>
      <c r="B33" s="556">
        <v>18.740000000000002</v>
      </c>
      <c r="C33" s="266"/>
      <c r="D33" s="266"/>
      <c r="E33" s="266"/>
      <c r="F33" s="541">
        <v>18.740000000000002</v>
      </c>
      <c r="G33" s="537"/>
      <c r="H33" s="741"/>
      <c r="I33" s="553"/>
      <c r="J33" s="525"/>
    </row>
    <row r="34" spans="1:10" x14ac:dyDescent="0.2">
      <c r="A34" s="554" t="s">
        <v>830</v>
      </c>
      <c r="B34" s="557">
        <v>31.11</v>
      </c>
      <c r="C34" s="266">
        <v>2.5</v>
      </c>
      <c r="D34" s="266"/>
      <c r="E34" s="265"/>
      <c r="F34" s="541">
        <v>33.61</v>
      </c>
      <c r="G34" s="537"/>
      <c r="H34" s="741"/>
      <c r="I34" s="553"/>
      <c r="J34" s="525"/>
    </row>
    <row r="35" spans="1:10" x14ac:dyDescent="0.2">
      <c r="A35" s="554" t="s">
        <v>831</v>
      </c>
      <c r="B35" s="556">
        <v>38.26</v>
      </c>
      <c r="C35" s="266">
        <v>1</v>
      </c>
      <c r="D35" s="266"/>
      <c r="E35" s="266"/>
      <c r="F35" s="541">
        <v>39.26</v>
      </c>
      <c r="G35" s="537"/>
      <c r="H35" s="741"/>
      <c r="I35" s="553"/>
      <c r="J35" s="525"/>
    </row>
    <row r="36" spans="1:10" x14ac:dyDescent="0.2">
      <c r="A36" s="554" t="s">
        <v>832</v>
      </c>
      <c r="B36" s="556">
        <v>5.7</v>
      </c>
      <c r="C36" s="265"/>
      <c r="D36" s="265"/>
      <c r="E36" s="265"/>
      <c r="F36" s="541">
        <v>5.7</v>
      </c>
      <c r="G36" s="537"/>
      <c r="H36" s="741"/>
      <c r="I36" s="553"/>
      <c r="J36" s="525"/>
    </row>
    <row r="37" spans="1:10" x14ac:dyDescent="0.2">
      <c r="A37" s="554" t="s">
        <v>833</v>
      </c>
      <c r="B37" s="556">
        <v>131.51999999999998</v>
      </c>
      <c r="C37" s="266">
        <v>0.12</v>
      </c>
      <c r="D37" s="266"/>
      <c r="E37" s="266"/>
      <c r="F37" s="541">
        <v>131.63999999999999</v>
      </c>
      <c r="G37" s="537"/>
      <c r="H37" s="741"/>
      <c r="I37" s="553"/>
      <c r="J37" s="525"/>
    </row>
    <row r="38" spans="1:10" x14ac:dyDescent="0.2">
      <c r="A38" s="554" t="s">
        <v>870</v>
      </c>
      <c r="B38" s="556">
        <v>112.83</v>
      </c>
      <c r="C38" s="265">
        <v>0.1</v>
      </c>
      <c r="D38" s="265"/>
      <c r="E38" s="266"/>
      <c r="F38" s="541">
        <v>112.92999999999999</v>
      </c>
      <c r="G38" s="537"/>
      <c r="H38" s="741"/>
      <c r="I38" s="553"/>
      <c r="J38" s="525"/>
    </row>
    <row r="39" spans="1:10" x14ac:dyDescent="0.2">
      <c r="A39" s="554" t="s">
        <v>871</v>
      </c>
      <c r="B39" s="557">
        <v>9.6999999999999993</v>
      </c>
      <c r="C39" s="558">
        <v>0.17</v>
      </c>
      <c r="D39" s="558"/>
      <c r="E39" s="558"/>
      <c r="F39" s="541">
        <v>9.8699999999999992</v>
      </c>
      <c r="G39" s="537"/>
      <c r="H39" s="741"/>
      <c r="I39" s="553"/>
      <c r="J39" s="525"/>
    </row>
    <row r="40" spans="1:10" x14ac:dyDescent="0.2">
      <c r="A40" s="554" t="s">
        <v>872</v>
      </c>
      <c r="B40" s="556">
        <v>4.0999999999999996</v>
      </c>
      <c r="C40" s="266"/>
      <c r="D40" s="266"/>
      <c r="E40" s="266"/>
      <c r="F40" s="541">
        <v>4.0999999999999996</v>
      </c>
      <c r="G40" s="537"/>
      <c r="H40" s="741"/>
      <c r="I40" s="553"/>
      <c r="J40" s="525"/>
    </row>
    <row r="41" spans="1:10" x14ac:dyDescent="0.2">
      <c r="A41" s="554" t="s">
        <v>422</v>
      </c>
      <c r="B41" s="556">
        <v>97.450000000000017</v>
      </c>
      <c r="C41" s="266"/>
      <c r="D41" s="266">
        <v>47</v>
      </c>
      <c r="E41" s="266">
        <v>40</v>
      </c>
      <c r="F41" s="541">
        <v>184.45000000000002</v>
      </c>
      <c r="G41" s="537"/>
      <c r="H41" s="741"/>
      <c r="I41" s="553"/>
      <c r="J41" s="525"/>
    </row>
    <row r="42" spans="1:10" x14ac:dyDescent="0.2">
      <c r="A42" s="554" t="s">
        <v>834</v>
      </c>
      <c r="B42" s="556"/>
      <c r="C42" s="265"/>
      <c r="D42" s="265">
        <v>130</v>
      </c>
      <c r="E42" s="266">
        <v>90</v>
      </c>
      <c r="F42" s="541">
        <v>220</v>
      </c>
      <c r="G42" s="537"/>
      <c r="H42" s="540">
        <v>70</v>
      </c>
      <c r="I42" s="553">
        <v>62</v>
      </c>
      <c r="J42" s="525">
        <v>132</v>
      </c>
    </row>
    <row r="43" spans="1:10" x14ac:dyDescent="0.2">
      <c r="A43" s="554" t="s">
        <v>873</v>
      </c>
      <c r="B43" s="557">
        <v>7</v>
      </c>
      <c r="C43" s="558">
        <v>19.099999999999998</v>
      </c>
      <c r="D43" s="558"/>
      <c r="E43" s="558"/>
      <c r="F43" s="541">
        <v>26.099999999999998</v>
      </c>
      <c r="G43" s="537"/>
      <c r="H43" s="741"/>
      <c r="I43" s="553"/>
      <c r="J43" s="525"/>
    </row>
    <row r="44" spans="1:10" x14ac:dyDescent="0.2">
      <c r="A44" s="554" t="s">
        <v>421</v>
      </c>
      <c r="B44" s="556">
        <v>10.47</v>
      </c>
      <c r="C44" s="265">
        <v>0.04</v>
      </c>
      <c r="D44" s="265"/>
      <c r="E44" s="266"/>
      <c r="F44" s="541">
        <v>10.51</v>
      </c>
      <c r="G44" s="537"/>
      <c r="H44" s="741"/>
      <c r="I44" s="553"/>
      <c r="J44" s="525"/>
    </row>
    <row r="45" spans="1:10" x14ac:dyDescent="0.2">
      <c r="A45" s="554" t="s">
        <v>835</v>
      </c>
      <c r="B45" s="556">
        <v>101.64999999999999</v>
      </c>
      <c r="C45" s="265">
        <v>0.3</v>
      </c>
      <c r="D45" s="265"/>
      <c r="E45" s="265"/>
      <c r="F45" s="541">
        <v>101.94999999999999</v>
      </c>
      <c r="G45" s="537"/>
      <c r="H45" s="741"/>
      <c r="I45" s="553"/>
      <c r="J45" s="525"/>
    </row>
    <row r="46" spans="1:10" x14ac:dyDescent="0.2">
      <c r="A46" s="554" t="s">
        <v>836</v>
      </c>
      <c r="B46" s="556">
        <v>65.97</v>
      </c>
      <c r="C46" s="265">
        <v>0.2</v>
      </c>
      <c r="D46" s="265"/>
      <c r="E46" s="266"/>
      <c r="F46" s="541">
        <v>66.17</v>
      </c>
      <c r="G46" s="537"/>
      <c r="H46" s="741"/>
      <c r="I46" s="553"/>
      <c r="J46" s="525"/>
    </row>
    <row r="47" spans="1:10" x14ac:dyDescent="0.2">
      <c r="A47" s="559" t="s">
        <v>1108</v>
      </c>
      <c r="B47" s="556"/>
      <c r="C47" s="266"/>
      <c r="D47" s="266"/>
      <c r="E47" s="266">
        <v>1107.2</v>
      </c>
      <c r="F47" s="541">
        <v>1107.2</v>
      </c>
      <c r="G47" s="537"/>
      <c r="H47" s="741"/>
      <c r="I47" s="553">
        <v>967.86</v>
      </c>
      <c r="J47" s="525">
        <v>967.86</v>
      </c>
    </row>
    <row r="48" spans="1:10" x14ac:dyDescent="0.2">
      <c r="A48" s="554" t="s">
        <v>837</v>
      </c>
      <c r="B48" s="556">
        <v>25.8</v>
      </c>
      <c r="C48" s="266"/>
      <c r="D48" s="266"/>
      <c r="E48" s="266"/>
      <c r="F48" s="541">
        <v>25.8</v>
      </c>
      <c r="G48" s="537"/>
      <c r="H48" s="741"/>
      <c r="I48" s="553"/>
      <c r="J48" s="525"/>
    </row>
    <row r="49" spans="1:10" x14ac:dyDescent="0.2">
      <c r="A49" s="554" t="s">
        <v>838</v>
      </c>
      <c r="B49" s="557">
        <v>1.2</v>
      </c>
      <c r="C49" s="558"/>
      <c r="D49" s="558"/>
      <c r="E49" s="558"/>
      <c r="F49" s="541">
        <v>1.2</v>
      </c>
      <c r="G49" s="537"/>
      <c r="H49" s="741"/>
      <c r="I49" s="553"/>
      <c r="J49" s="525"/>
    </row>
    <row r="50" spans="1:10" x14ac:dyDescent="0.2">
      <c r="A50" s="554" t="s">
        <v>839</v>
      </c>
      <c r="B50" s="557">
        <v>99.96</v>
      </c>
      <c r="C50" s="558"/>
      <c r="D50" s="558"/>
      <c r="E50" s="558"/>
      <c r="F50" s="541">
        <v>99.96</v>
      </c>
      <c r="G50" s="537"/>
      <c r="H50" s="741"/>
      <c r="I50" s="553"/>
      <c r="J50" s="525"/>
    </row>
    <row r="51" spans="1:10" x14ac:dyDescent="0.2">
      <c r="A51" s="554" t="s">
        <v>840</v>
      </c>
      <c r="B51" s="557"/>
      <c r="C51" s="558"/>
      <c r="D51" s="558">
        <v>21</v>
      </c>
      <c r="E51" s="558"/>
      <c r="F51" s="541">
        <v>21</v>
      </c>
      <c r="G51" s="537"/>
      <c r="H51" s="741"/>
      <c r="I51" s="553"/>
      <c r="J51" s="525"/>
    </row>
    <row r="52" spans="1:10" x14ac:dyDescent="0.2">
      <c r="A52" s="554" t="s">
        <v>841</v>
      </c>
      <c r="B52" s="557">
        <v>15.87</v>
      </c>
      <c r="C52" s="558"/>
      <c r="D52" s="558"/>
      <c r="E52" s="558"/>
      <c r="F52" s="541">
        <v>15.87</v>
      </c>
      <c r="G52" s="537"/>
      <c r="H52" s="741"/>
      <c r="I52" s="553"/>
      <c r="J52" s="525"/>
    </row>
    <row r="53" spans="1:10" x14ac:dyDescent="0.2">
      <c r="A53" s="554" t="s">
        <v>842</v>
      </c>
      <c r="B53" s="557">
        <v>58.19</v>
      </c>
      <c r="C53" s="558"/>
      <c r="D53" s="558"/>
      <c r="E53" s="558"/>
      <c r="F53" s="541">
        <v>58.19</v>
      </c>
      <c r="G53" s="537"/>
      <c r="H53" s="741"/>
      <c r="I53" s="553"/>
      <c r="J53" s="525"/>
    </row>
    <row r="54" spans="1:10" x14ac:dyDescent="0.2">
      <c r="A54" s="554" t="s">
        <v>843</v>
      </c>
      <c r="B54" s="557">
        <v>156.91</v>
      </c>
      <c r="C54" s="558"/>
      <c r="D54" s="558"/>
      <c r="E54" s="558"/>
      <c r="F54" s="541">
        <v>156.91</v>
      </c>
      <c r="G54" s="537"/>
      <c r="H54" s="741"/>
      <c r="I54" s="553"/>
      <c r="J54" s="525"/>
    </row>
    <row r="55" spans="1:10" x14ac:dyDescent="0.2">
      <c r="A55" s="554" t="s">
        <v>844</v>
      </c>
      <c r="B55" s="557">
        <v>270.93</v>
      </c>
      <c r="C55" s="558"/>
      <c r="D55" s="558"/>
      <c r="E55" s="558"/>
      <c r="F55" s="541">
        <v>270.93</v>
      </c>
      <c r="G55" s="537"/>
      <c r="H55" s="741"/>
      <c r="I55" s="553"/>
      <c r="J55" s="525"/>
    </row>
    <row r="56" spans="1:10" x14ac:dyDescent="0.2">
      <c r="A56" s="554" t="s">
        <v>845</v>
      </c>
      <c r="B56" s="557">
        <v>23.57</v>
      </c>
      <c r="C56" s="558"/>
      <c r="D56" s="558"/>
      <c r="E56" s="558"/>
      <c r="F56" s="541">
        <v>23.57</v>
      </c>
      <c r="G56" s="537"/>
      <c r="H56" s="741"/>
      <c r="I56" s="553"/>
      <c r="J56" s="525"/>
    </row>
    <row r="57" spans="1:10" x14ac:dyDescent="0.2">
      <c r="A57" s="554" t="s">
        <v>875</v>
      </c>
      <c r="B57" s="557">
        <v>10.969999999999999</v>
      </c>
      <c r="C57" s="558"/>
      <c r="D57" s="558"/>
      <c r="E57" s="558"/>
      <c r="F57" s="541">
        <v>10.969999999999999</v>
      </c>
      <c r="G57" s="537"/>
      <c r="H57" s="741"/>
      <c r="I57" s="553"/>
      <c r="J57" s="525"/>
    </row>
    <row r="58" spans="1:10" x14ac:dyDescent="0.2">
      <c r="A58" s="554" t="s">
        <v>169</v>
      </c>
      <c r="B58" s="557">
        <v>47.14</v>
      </c>
      <c r="C58" s="558"/>
      <c r="D58" s="558"/>
      <c r="E58" s="558"/>
      <c r="F58" s="541">
        <v>47.14</v>
      </c>
      <c r="G58" s="537"/>
      <c r="H58" s="741"/>
      <c r="I58" s="553"/>
      <c r="J58" s="525"/>
    </row>
    <row r="59" spans="1:10" x14ac:dyDescent="0.2">
      <c r="A59" s="554" t="s">
        <v>420</v>
      </c>
      <c r="B59" s="557">
        <v>860.28</v>
      </c>
      <c r="C59" s="558">
        <v>134.20999999999998</v>
      </c>
      <c r="D59" s="558"/>
      <c r="E59" s="558"/>
      <c r="F59" s="541">
        <v>994.49</v>
      </c>
      <c r="G59" s="537"/>
      <c r="H59" s="741"/>
      <c r="I59" s="553"/>
      <c r="J59" s="525"/>
    </row>
    <row r="60" spans="1:10" x14ac:dyDescent="0.2">
      <c r="A60" s="554" t="s">
        <v>417</v>
      </c>
      <c r="B60" s="557">
        <v>181.64</v>
      </c>
      <c r="C60" s="558">
        <v>440.8</v>
      </c>
      <c r="D60" s="558"/>
      <c r="E60" s="558"/>
      <c r="F60" s="541">
        <v>622.44000000000005</v>
      </c>
      <c r="G60" s="537"/>
      <c r="H60" s="741"/>
      <c r="I60" s="553"/>
      <c r="J60" s="525"/>
    </row>
    <row r="61" spans="1:10" x14ac:dyDescent="0.2">
      <c r="A61" s="554" t="s">
        <v>876</v>
      </c>
      <c r="B61" s="557">
        <v>6</v>
      </c>
      <c r="C61" s="558"/>
      <c r="D61" s="558">
        <v>188.29</v>
      </c>
      <c r="E61" s="558"/>
      <c r="F61" s="541">
        <v>194.29</v>
      </c>
      <c r="G61" s="537"/>
      <c r="H61" s="741"/>
      <c r="I61" s="553"/>
      <c r="J61" s="525"/>
    </row>
    <row r="62" spans="1:10" x14ac:dyDescent="0.2">
      <c r="A62" s="554" t="s">
        <v>418</v>
      </c>
      <c r="B62" s="557">
        <v>1259.33</v>
      </c>
      <c r="C62" s="558">
        <v>678.71</v>
      </c>
      <c r="D62" s="558">
        <v>151.86000000000001</v>
      </c>
      <c r="E62" s="558"/>
      <c r="F62" s="541">
        <v>2089.9</v>
      </c>
      <c r="G62" s="537"/>
      <c r="H62" s="741"/>
      <c r="I62" s="553"/>
      <c r="J62" s="525"/>
    </row>
    <row r="63" spans="1:10" x14ac:dyDescent="0.2">
      <c r="A63" s="554" t="s">
        <v>419</v>
      </c>
      <c r="B63" s="557">
        <v>225.72</v>
      </c>
      <c r="C63" s="558">
        <v>840.21999999999991</v>
      </c>
      <c r="D63" s="558">
        <v>131.19999999999999</v>
      </c>
      <c r="E63" s="558"/>
      <c r="F63" s="541">
        <v>1197.1399999999999</v>
      </c>
      <c r="G63" s="537"/>
      <c r="H63" s="741"/>
      <c r="I63" s="553"/>
      <c r="J63" s="525"/>
    </row>
    <row r="64" spans="1:10" x14ac:dyDescent="0.2">
      <c r="A64" s="554" t="s">
        <v>846</v>
      </c>
      <c r="B64" s="557">
        <v>652.43000000000006</v>
      </c>
      <c r="C64" s="558">
        <v>1468.55</v>
      </c>
      <c r="D64" s="558">
        <v>313.83</v>
      </c>
      <c r="E64" s="558">
        <v>168.06</v>
      </c>
      <c r="F64" s="541">
        <v>2602.87</v>
      </c>
      <c r="G64" s="537"/>
      <c r="H64" s="741"/>
      <c r="I64" s="553"/>
      <c r="J64" s="525"/>
    </row>
    <row r="65" spans="1:10" x14ac:dyDescent="0.2">
      <c r="A65" s="554" t="s">
        <v>416</v>
      </c>
      <c r="B65" s="557">
        <v>218.82</v>
      </c>
      <c r="C65" s="558">
        <v>757.15</v>
      </c>
      <c r="D65" s="558">
        <v>131.69</v>
      </c>
      <c r="E65" s="558"/>
      <c r="F65" s="541">
        <v>1107.6600000000001</v>
      </c>
      <c r="G65" s="555"/>
      <c r="H65" s="540"/>
      <c r="I65" s="553"/>
      <c r="J65" s="525"/>
    </row>
    <row r="66" spans="1:10" x14ac:dyDescent="0.2">
      <c r="A66" s="554" t="s">
        <v>847</v>
      </c>
      <c r="B66" s="557">
        <v>61.7</v>
      </c>
      <c r="C66" s="558">
        <v>20.399999999999999</v>
      </c>
      <c r="D66" s="558"/>
      <c r="E66" s="558"/>
      <c r="F66" s="541">
        <v>82.1</v>
      </c>
      <c r="G66" s="555"/>
      <c r="H66" s="540"/>
      <c r="I66" s="553"/>
      <c r="J66" s="525"/>
    </row>
    <row r="67" spans="1:10" x14ac:dyDescent="0.2">
      <c r="A67" s="554" t="s">
        <v>848</v>
      </c>
      <c r="B67" s="557">
        <v>4</v>
      </c>
      <c r="C67" s="558"/>
      <c r="D67" s="558"/>
      <c r="E67" s="558"/>
      <c r="F67" s="541">
        <v>4</v>
      </c>
      <c r="G67" s="555"/>
      <c r="H67" s="540"/>
      <c r="I67" s="553"/>
      <c r="J67" s="525"/>
    </row>
    <row r="68" spans="1:10" x14ac:dyDescent="0.2">
      <c r="A68" s="554" t="s">
        <v>849</v>
      </c>
      <c r="B68" s="557">
        <v>29.1</v>
      </c>
      <c r="C68" s="558">
        <v>1.49</v>
      </c>
      <c r="D68" s="558"/>
      <c r="E68" s="558"/>
      <c r="F68" s="541">
        <v>30.59</v>
      </c>
      <c r="G68" s="555">
        <v>2.9</v>
      </c>
      <c r="H68" s="540"/>
      <c r="I68" s="553"/>
      <c r="J68" s="525">
        <v>2.9</v>
      </c>
    </row>
    <row r="69" spans="1:10" x14ac:dyDescent="0.2">
      <c r="A69" s="554" t="s">
        <v>850</v>
      </c>
      <c r="B69" s="557">
        <v>33.510000000000005</v>
      </c>
      <c r="C69" s="558"/>
      <c r="D69" s="558"/>
      <c r="E69" s="558"/>
      <c r="F69" s="541">
        <v>33.510000000000005</v>
      </c>
      <c r="G69" s="537"/>
      <c r="H69" s="741"/>
      <c r="I69" s="553">
        <v>4</v>
      </c>
      <c r="J69" s="525">
        <v>4</v>
      </c>
    </row>
    <row r="70" spans="1:10" x14ac:dyDescent="0.2">
      <c r="A70" s="554" t="s">
        <v>946</v>
      </c>
      <c r="B70" s="557"/>
      <c r="C70" s="558"/>
      <c r="D70" s="558"/>
      <c r="E70" s="558"/>
      <c r="F70" s="541">
        <v>0</v>
      </c>
      <c r="G70" s="555"/>
      <c r="H70" s="540"/>
      <c r="I70" s="553">
        <v>90.8</v>
      </c>
      <c r="J70" s="525">
        <v>90.8</v>
      </c>
    </row>
    <row r="71" spans="1:10" x14ac:dyDescent="0.2">
      <c r="A71" s="554" t="s">
        <v>851</v>
      </c>
      <c r="B71" s="557">
        <v>115.11000000000001</v>
      </c>
      <c r="C71" s="558">
        <v>2.2999999999999998</v>
      </c>
      <c r="D71" s="558">
        <v>17.75</v>
      </c>
      <c r="E71" s="558"/>
      <c r="F71" s="541">
        <v>135.16000000000003</v>
      </c>
      <c r="G71" s="537"/>
      <c r="H71" s="741"/>
      <c r="I71" s="553"/>
      <c r="J71" s="525"/>
    </row>
    <row r="72" spans="1:10" x14ac:dyDescent="0.2">
      <c r="A72" s="554" t="s">
        <v>852</v>
      </c>
      <c r="B72" s="557">
        <v>280.34000000000003</v>
      </c>
      <c r="C72" s="558">
        <v>158.28</v>
      </c>
      <c r="D72" s="558"/>
      <c r="E72" s="558">
        <v>25.84</v>
      </c>
      <c r="F72" s="541">
        <v>464.46</v>
      </c>
      <c r="G72" s="537"/>
      <c r="H72" s="741"/>
      <c r="I72" s="553"/>
      <c r="J72" s="525"/>
    </row>
    <row r="73" spans="1:10" x14ac:dyDescent="0.2">
      <c r="A73" s="554" t="s">
        <v>853</v>
      </c>
      <c r="B73" s="557">
        <v>1.2</v>
      </c>
      <c r="C73" s="558"/>
      <c r="D73" s="558"/>
      <c r="E73" s="558"/>
      <c r="F73" s="541">
        <v>1.2</v>
      </c>
      <c r="G73" s="537"/>
      <c r="H73" s="741"/>
      <c r="I73" s="553"/>
      <c r="J73" s="525"/>
    </row>
    <row r="74" spans="1:10" x14ac:dyDescent="0.2">
      <c r="A74" s="554" t="s">
        <v>854</v>
      </c>
      <c r="B74" s="557">
        <v>119.44999999999999</v>
      </c>
      <c r="C74" s="558"/>
      <c r="D74" s="558"/>
      <c r="E74" s="558"/>
      <c r="F74" s="541">
        <v>119.44999999999999</v>
      </c>
      <c r="G74" s="537"/>
      <c r="H74" s="741"/>
      <c r="I74" s="553"/>
      <c r="J74" s="525"/>
    </row>
    <row r="75" spans="1:10" x14ac:dyDescent="0.2">
      <c r="A75" s="554" t="s">
        <v>168</v>
      </c>
      <c r="B75" s="557">
        <v>287.94</v>
      </c>
      <c r="C75" s="558"/>
      <c r="D75" s="558"/>
      <c r="E75" s="558"/>
      <c r="F75" s="541">
        <v>287.94</v>
      </c>
      <c r="G75" s="537"/>
      <c r="H75" s="741"/>
      <c r="I75" s="553"/>
      <c r="J75" s="525"/>
    </row>
    <row r="76" spans="1:10" x14ac:dyDescent="0.2">
      <c r="A76" s="554" t="s">
        <v>579</v>
      </c>
      <c r="B76" s="557">
        <v>1687.42</v>
      </c>
      <c r="C76" s="558">
        <v>1.5</v>
      </c>
      <c r="D76" s="558"/>
      <c r="E76" s="558"/>
      <c r="F76" s="541">
        <v>1688.92</v>
      </c>
      <c r="G76" s="537"/>
      <c r="H76" s="741"/>
      <c r="I76" s="553"/>
      <c r="J76" s="525"/>
    </row>
    <row r="77" spans="1:10" x14ac:dyDescent="0.2">
      <c r="A77" s="554" t="s">
        <v>442</v>
      </c>
      <c r="B77" s="557">
        <v>36.1</v>
      </c>
      <c r="C77" s="558">
        <v>12.07</v>
      </c>
      <c r="D77" s="558"/>
      <c r="E77" s="558"/>
      <c r="F77" s="541">
        <v>48.17</v>
      </c>
      <c r="G77" s="537"/>
      <c r="H77" s="741"/>
      <c r="I77" s="553"/>
      <c r="J77" s="525"/>
    </row>
    <row r="78" spans="1:10" x14ac:dyDescent="0.2">
      <c r="A78" s="554" t="s">
        <v>855</v>
      </c>
      <c r="B78" s="557">
        <v>55.879999999999995</v>
      </c>
      <c r="C78" s="558"/>
      <c r="D78" s="558"/>
      <c r="E78" s="558"/>
      <c r="F78" s="541">
        <v>55.879999999999995</v>
      </c>
      <c r="G78" s="537"/>
      <c r="H78" s="741"/>
      <c r="I78" s="553"/>
      <c r="J78" s="525"/>
    </row>
    <row r="79" spans="1:10" x14ac:dyDescent="0.2">
      <c r="A79" s="554" t="s">
        <v>573</v>
      </c>
      <c r="B79" s="557">
        <v>296.57</v>
      </c>
      <c r="C79" s="558"/>
      <c r="D79" s="558"/>
      <c r="E79" s="558"/>
      <c r="F79" s="541">
        <v>296.57</v>
      </c>
      <c r="G79" s="537"/>
      <c r="H79" s="741"/>
      <c r="I79" s="553"/>
      <c r="J79" s="525"/>
    </row>
    <row r="80" spans="1:10" x14ac:dyDescent="0.2">
      <c r="A80" s="554" t="s">
        <v>576</v>
      </c>
      <c r="B80" s="557">
        <v>181.11999999999998</v>
      </c>
      <c r="C80" s="558">
        <v>93.859999999999985</v>
      </c>
      <c r="D80" s="558"/>
      <c r="E80" s="558"/>
      <c r="F80" s="541">
        <v>274.97999999999996</v>
      </c>
      <c r="G80" s="537"/>
      <c r="H80" s="741"/>
      <c r="I80" s="553"/>
      <c r="J80" s="525"/>
    </row>
    <row r="81" spans="1:10" x14ac:dyDescent="0.2">
      <c r="A81" s="554" t="s">
        <v>856</v>
      </c>
      <c r="B81" s="557">
        <v>63.879999999999995</v>
      </c>
      <c r="C81" s="558">
        <v>71.709999999999994</v>
      </c>
      <c r="D81" s="558"/>
      <c r="E81" s="558"/>
      <c r="F81" s="541">
        <v>135.58999999999997</v>
      </c>
      <c r="G81" s="537"/>
      <c r="H81" s="741"/>
      <c r="I81" s="553"/>
      <c r="J81" s="525"/>
    </row>
    <row r="82" spans="1:10" x14ac:dyDescent="0.2">
      <c r="A82" s="554" t="s">
        <v>1109</v>
      </c>
      <c r="B82" s="557">
        <v>2.75</v>
      </c>
      <c r="C82" s="558"/>
      <c r="D82" s="558"/>
      <c r="E82" s="558"/>
      <c r="F82" s="541">
        <v>2.75</v>
      </c>
      <c r="G82" s="537"/>
      <c r="H82" s="741"/>
      <c r="I82" s="553"/>
      <c r="J82" s="525"/>
    </row>
    <row r="83" spans="1:10" x14ac:dyDescent="0.2">
      <c r="A83" s="554" t="s">
        <v>574</v>
      </c>
      <c r="B83" s="557">
        <v>358.2</v>
      </c>
      <c r="C83" s="558">
        <v>208.97</v>
      </c>
      <c r="D83" s="558"/>
      <c r="E83" s="558"/>
      <c r="F83" s="541">
        <v>567.16999999999996</v>
      </c>
      <c r="G83" s="537"/>
      <c r="H83" s="741"/>
      <c r="I83" s="553"/>
      <c r="J83" s="525"/>
    </row>
    <row r="84" spans="1:10" x14ac:dyDescent="0.2">
      <c r="A84" s="554" t="s">
        <v>857</v>
      </c>
      <c r="B84" s="557">
        <v>6.66</v>
      </c>
      <c r="C84" s="558"/>
      <c r="D84" s="558"/>
      <c r="E84" s="558"/>
      <c r="F84" s="541">
        <v>6.66</v>
      </c>
      <c r="G84" s="537"/>
      <c r="H84" s="741"/>
      <c r="I84" s="553"/>
      <c r="J84" s="525"/>
    </row>
    <row r="85" spans="1:10" x14ac:dyDescent="0.2">
      <c r="A85" s="554" t="s">
        <v>858</v>
      </c>
      <c r="B85" s="557">
        <v>24.75</v>
      </c>
      <c r="C85" s="558">
        <v>0.1</v>
      </c>
      <c r="D85" s="558"/>
      <c r="E85" s="558"/>
      <c r="F85" s="541">
        <v>24.85</v>
      </c>
      <c r="G85" s="537"/>
      <c r="H85" s="741"/>
      <c r="I85" s="553"/>
      <c r="J85" s="525"/>
    </row>
    <row r="86" spans="1:10" x14ac:dyDescent="0.2">
      <c r="A86" s="554" t="s">
        <v>859</v>
      </c>
      <c r="B86" s="557">
        <v>39.71</v>
      </c>
      <c r="C86" s="558">
        <v>7.0000000000000007E-2</v>
      </c>
      <c r="D86" s="558"/>
      <c r="E86" s="558"/>
      <c r="F86" s="541">
        <v>39.78</v>
      </c>
      <c r="G86" s="537"/>
      <c r="H86" s="741"/>
      <c r="I86" s="553"/>
      <c r="J86" s="525"/>
    </row>
    <row r="87" spans="1:10" x14ac:dyDescent="0.2">
      <c r="A87" s="554" t="s">
        <v>860</v>
      </c>
      <c r="B87" s="557">
        <v>24.62</v>
      </c>
      <c r="C87" s="558"/>
      <c r="D87" s="558">
        <v>1.87</v>
      </c>
      <c r="E87" s="558"/>
      <c r="F87" s="541">
        <v>26.490000000000002</v>
      </c>
      <c r="G87" s="537"/>
      <c r="H87" s="741"/>
      <c r="I87" s="553"/>
      <c r="J87" s="525"/>
    </row>
    <row r="88" spans="1:10" x14ac:dyDescent="0.2">
      <c r="A88" s="554" t="s">
        <v>877</v>
      </c>
      <c r="B88" s="557">
        <v>30.21</v>
      </c>
      <c r="C88" s="558"/>
      <c r="D88" s="558"/>
      <c r="E88" s="558"/>
      <c r="F88" s="541">
        <v>30.21</v>
      </c>
      <c r="G88" s="537"/>
      <c r="H88" s="741"/>
      <c r="I88" s="553"/>
      <c r="J88" s="525"/>
    </row>
    <row r="89" spans="1:10" x14ac:dyDescent="0.2">
      <c r="A89" s="554" t="s">
        <v>861</v>
      </c>
      <c r="B89" s="557">
        <v>2.3899999999999997</v>
      </c>
      <c r="C89" s="558"/>
      <c r="D89" s="558"/>
      <c r="E89" s="558"/>
      <c r="F89" s="541">
        <v>2.3899999999999997</v>
      </c>
      <c r="G89" s="537"/>
      <c r="H89" s="741"/>
      <c r="I89" s="553"/>
      <c r="J89" s="525"/>
    </row>
    <row r="90" spans="1:10" x14ac:dyDescent="0.2">
      <c r="A90" s="554" t="s">
        <v>862</v>
      </c>
      <c r="B90" s="557">
        <v>15.84</v>
      </c>
      <c r="C90" s="558"/>
      <c r="D90" s="558"/>
      <c r="E90" s="558"/>
      <c r="F90" s="541">
        <v>15.84</v>
      </c>
      <c r="G90" s="537"/>
      <c r="H90" s="741"/>
      <c r="I90" s="553"/>
      <c r="J90" s="525"/>
    </row>
    <row r="91" spans="1:10" x14ac:dyDescent="0.2">
      <c r="A91" s="554" t="s">
        <v>878</v>
      </c>
      <c r="B91" s="557">
        <v>3.3899999999999997</v>
      </c>
      <c r="C91" s="558"/>
      <c r="D91" s="558"/>
      <c r="E91" s="558"/>
      <c r="F91" s="541">
        <v>3.3899999999999997</v>
      </c>
      <c r="G91" s="537"/>
      <c r="H91" s="741"/>
      <c r="I91" s="553"/>
      <c r="J91" s="525"/>
    </row>
    <row r="92" spans="1:10" x14ac:dyDescent="0.2">
      <c r="A92" s="554" t="s">
        <v>863</v>
      </c>
      <c r="B92" s="557">
        <v>3.6299999999999994</v>
      </c>
      <c r="C92" s="558">
        <v>0.4</v>
      </c>
      <c r="D92" s="558"/>
      <c r="E92" s="558"/>
      <c r="F92" s="541">
        <v>4.0299999999999994</v>
      </c>
      <c r="G92" s="537"/>
      <c r="H92" s="741"/>
      <c r="I92" s="553"/>
      <c r="J92" s="525"/>
    </row>
    <row r="93" spans="1:10" x14ac:dyDescent="0.2">
      <c r="A93" s="554" t="s">
        <v>864</v>
      </c>
      <c r="B93" s="557">
        <v>10.020000000000001</v>
      </c>
      <c r="C93" s="558"/>
      <c r="D93" s="558">
        <v>6.67</v>
      </c>
      <c r="E93" s="558"/>
      <c r="F93" s="541">
        <v>16.690000000000001</v>
      </c>
      <c r="G93" s="537"/>
      <c r="H93" s="540">
        <v>11.64</v>
      </c>
      <c r="I93" s="553"/>
      <c r="J93" s="525">
        <v>11.64</v>
      </c>
    </row>
    <row r="94" spans="1:10" hidden="1" x14ac:dyDescent="0.2">
      <c r="A94" s="554" t="s">
        <v>878</v>
      </c>
      <c r="B94" s="557">
        <v>4.6499999999999995</v>
      </c>
      <c r="C94" s="558"/>
      <c r="D94" s="558"/>
      <c r="E94" s="558"/>
      <c r="F94" s="541">
        <v>4.6499999999999995</v>
      </c>
      <c r="G94" s="537"/>
      <c r="H94" s="741"/>
      <c r="I94" s="553"/>
      <c r="J94" s="525"/>
    </row>
    <row r="95" spans="1:10" hidden="1" x14ac:dyDescent="0.2">
      <c r="A95" s="554" t="s">
        <v>863</v>
      </c>
      <c r="B95" s="557">
        <v>4.51</v>
      </c>
      <c r="C95" s="558"/>
      <c r="D95" s="558"/>
      <c r="E95" s="558"/>
      <c r="F95" s="541">
        <v>4.51</v>
      </c>
      <c r="G95" s="537"/>
      <c r="H95" s="741"/>
      <c r="I95" s="553"/>
      <c r="J95" s="525"/>
    </row>
    <row r="96" spans="1:10" hidden="1" x14ac:dyDescent="0.2">
      <c r="A96" s="554" t="s">
        <v>879</v>
      </c>
      <c r="B96" s="557">
        <v>0.14000000000000001</v>
      </c>
      <c r="C96" s="558"/>
      <c r="D96" s="558"/>
      <c r="E96" s="558"/>
      <c r="F96" s="541">
        <v>0.14000000000000001</v>
      </c>
      <c r="G96" s="537"/>
      <c r="H96" s="741"/>
      <c r="I96" s="553"/>
      <c r="J96" s="525"/>
    </row>
    <row r="97" spans="1:10" hidden="1" x14ac:dyDescent="0.2">
      <c r="A97" s="554" t="s">
        <v>864</v>
      </c>
      <c r="B97" s="557">
        <v>6.04</v>
      </c>
      <c r="C97" s="558"/>
      <c r="D97" s="558"/>
      <c r="E97" s="558"/>
      <c r="F97" s="541">
        <v>6.04</v>
      </c>
      <c r="G97" s="537"/>
      <c r="H97" s="741"/>
      <c r="I97" s="553"/>
      <c r="J97" s="525"/>
    </row>
    <row r="98" spans="1:10" hidden="1" x14ac:dyDescent="0.2">
      <c r="A98" s="554" t="s">
        <v>402</v>
      </c>
      <c r="B98" s="557">
        <v>8548.2200000000012</v>
      </c>
      <c r="C98" s="558">
        <v>6358.95</v>
      </c>
      <c r="D98" s="558">
        <v>1667.4499999999998</v>
      </c>
      <c r="E98" s="558">
        <v>1705.62</v>
      </c>
      <c r="F98" s="541">
        <v>18280.240000000009</v>
      </c>
      <c r="G98" s="537"/>
      <c r="H98" s="741"/>
      <c r="I98" s="553">
        <v>535.35</v>
      </c>
      <c r="J98" s="525">
        <v>535.35</v>
      </c>
    </row>
    <row r="99" spans="1:10" x14ac:dyDescent="0.2">
      <c r="A99" s="554"/>
      <c r="B99" s="557"/>
      <c r="C99" s="553"/>
      <c r="D99" s="553"/>
      <c r="E99" s="553"/>
      <c r="F99" s="808"/>
      <c r="G99" s="537"/>
      <c r="H99" s="741"/>
      <c r="I99" s="553"/>
      <c r="J99" s="809"/>
    </row>
    <row r="100" spans="1:10" ht="13.5" thickBot="1" x14ac:dyDescent="0.25">
      <c r="A100" s="560" t="s">
        <v>402</v>
      </c>
      <c r="B100" s="549">
        <f>SUM(B30:B93)</f>
        <v>8544.279999999997</v>
      </c>
      <c r="C100" s="547">
        <f>SUM(C30:C93)</f>
        <v>4914.3199999999979</v>
      </c>
      <c r="D100" s="547">
        <f t="shared" ref="D100:E100" si="0">SUM(D30:D93)</f>
        <v>1141.1599999999999</v>
      </c>
      <c r="E100" s="547">
        <f t="shared" si="0"/>
        <v>1431.1</v>
      </c>
      <c r="F100" s="561">
        <f>SUM(F30:F93)</f>
        <v>16030.86</v>
      </c>
      <c r="G100" s="549">
        <f>SUM(G30:G93)</f>
        <v>2.9</v>
      </c>
      <c r="H100" s="547">
        <f>SUM(H30:H93)</f>
        <v>81.64</v>
      </c>
      <c r="I100" s="547">
        <f t="shared" ref="I100:J100" si="1">SUM(I30:I93)</f>
        <v>1124.6600000000001</v>
      </c>
      <c r="J100" s="547">
        <f t="shared" si="1"/>
        <v>1209.2000000000003</v>
      </c>
    </row>
  </sheetData>
  <mergeCells count="9">
    <mergeCell ref="A28:A29"/>
    <mergeCell ref="B28:F28"/>
    <mergeCell ref="A6:A7"/>
    <mergeCell ref="B6:F6"/>
    <mergeCell ref="A1:J1"/>
    <mergeCell ref="A3:J3"/>
    <mergeCell ref="A4:J4"/>
    <mergeCell ref="G6:J6"/>
    <mergeCell ref="G28:J28"/>
  </mergeCells>
  <printOptions horizontalCentered="1"/>
  <pageMargins left="0.78740157480314965" right="0.78740157480314965" top="0.59055118110236227" bottom="0.98425196850393704" header="0" footer="0"/>
  <pageSetup paperSize="9" scale="52" orientation="portrait" r:id="rId1"/>
  <headerFooter alignWithMargins="0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pageSetUpPr fitToPage="1"/>
  </sheetPr>
  <dimension ref="B1:P38"/>
  <sheetViews>
    <sheetView view="pageBreakPreview" topLeftCell="B1" zoomScaleSheetLayoutView="100" workbookViewId="0">
      <selection activeCell="I50" sqref="I50"/>
    </sheetView>
  </sheetViews>
  <sheetFormatPr baseColWidth="10" defaultColWidth="11.42578125" defaultRowHeight="12.75" x14ac:dyDescent="0.2"/>
  <cols>
    <col min="1" max="1" width="4.5703125" style="236" customWidth="1"/>
    <col min="2" max="6" width="15.42578125" style="236" customWidth="1"/>
    <col min="7" max="7" width="0.7109375" style="236" customWidth="1"/>
    <col min="8" max="15" width="15.42578125" style="236" customWidth="1"/>
    <col min="16" max="16" width="6.140625" style="236" customWidth="1"/>
    <col min="17" max="16384" width="11.42578125" style="236"/>
  </cols>
  <sheetData>
    <row r="1" spans="2:16" ht="18" x14ac:dyDescent="0.25">
      <c r="B1" s="1029" t="s">
        <v>175</v>
      </c>
      <c r="C1" s="1029"/>
      <c r="D1" s="1029"/>
      <c r="E1" s="1029"/>
      <c r="F1" s="1029"/>
      <c r="G1" s="51"/>
      <c r="H1" s="51"/>
      <c r="I1" s="51"/>
      <c r="J1" s="51"/>
      <c r="K1" s="51"/>
      <c r="L1" s="51"/>
      <c r="M1" s="776"/>
      <c r="N1" s="776"/>
      <c r="O1" s="776"/>
    </row>
    <row r="3" spans="2:16" ht="37.5" customHeight="1" x14ac:dyDescent="0.25">
      <c r="B3" s="1185" t="s">
        <v>1169</v>
      </c>
      <c r="C3" s="1185"/>
      <c r="D3" s="1185"/>
      <c r="E3" s="1185"/>
      <c r="F3" s="1185"/>
      <c r="G3" s="56"/>
      <c r="H3" s="56"/>
      <c r="I3" s="56"/>
      <c r="J3" s="56"/>
      <c r="K3" s="56"/>
      <c r="L3" s="56"/>
      <c r="M3" s="783"/>
      <c r="N3" s="783"/>
      <c r="O3" s="783"/>
    </row>
    <row r="4" spans="2:16" ht="15" x14ac:dyDescent="0.25"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</row>
    <row r="5" spans="2:16" ht="13.5" thickBot="1" x14ac:dyDescent="0.25">
      <c r="B5" s="18"/>
      <c r="C5" s="18"/>
      <c r="D5" s="18"/>
      <c r="E5" s="18"/>
      <c r="F5" s="18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x14ac:dyDescent="0.2">
      <c r="B6" s="932" t="s">
        <v>203</v>
      </c>
      <c r="C6" s="284" t="s">
        <v>725</v>
      </c>
      <c r="D6" s="284" t="s">
        <v>726</v>
      </c>
      <c r="E6" s="284" t="s">
        <v>727</v>
      </c>
      <c r="F6" s="398" t="s">
        <v>728</v>
      </c>
      <c r="G6" s="782"/>
    </row>
    <row r="7" spans="2:16" ht="18" thickBot="1" x14ac:dyDescent="0.25">
      <c r="B7" s="934"/>
      <c r="C7" s="1197" t="s">
        <v>729</v>
      </c>
      <c r="D7" s="1198"/>
      <c r="E7" s="1198"/>
      <c r="F7" s="787" t="s">
        <v>730</v>
      </c>
      <c r="G7" s="782"/>
    </row>
    <row r="8" spans="2:16" x14ac:dyDescent="0.2">
      <c r="B8" s="789" t="s">
        <v>706</v>
      </c>
      <c r="C8" s="147">
        <v>0.71402544762686515</v>
      </c>
      <c r="D8" s="147">
        <v>1.7914859989490912</v>
      </c>
      <c r="E8" s="147">
        <v>1.5911966331337153</v>
      </c>
      <c r="F8" s="148">
        <v>37.221945823332277</v>
      </c>
      <c r="G8" s="2"/>
    </row>
    <row r="9" spans="2:16" x14ac:dyDescent="0.2">
      <c r="B9" s="785" t="s">
        <v>707</v>
      </c>
      <c r="C9" s="83">
        <v>1.376636640722694</v>
      </c>
      <c r="D9" s="83">
        <v>2.9561119862829983</v>
      </c>
      <c r="E9" s="83">
        <v>1.6686201515423731</v>
      </c>
      <c r="F9" s="84">
        <v>38.85025634865903</v>
      </c>
      <c r="G9" s="2"/>
    </row>
    <row r="10" spans="2:16" x14ac:dyDescent="0.2">
      <c r="B10" s="785" t="s">
        <v>708</v>
      </c>
      <c r="C10" s="83">
        <v>0.92277351327858192</v>
      </c>
      <c r="D10" s="83">
        <v>5.7877467225261103</v>
      </c>
      <c r="E10" s="83">
        <v>1.6228658985709059</v>
      </c>
      <c r="F10" s="84">
        <v>27.139235922480431</v>
      </c>
      <c r="G10" s="2"/>
    </row>
    <row r="11" spans="2:16" x14ac:dyDescent="0.2">
      <c r="B11" s="785" t="s">
        <v>709</v>
      </c>
      <c r="C11" s="83">
        <v>1.4348567230717635</v>
      </c>
      <c r="D11" s="83">
        <v>3.8208548909793376</v>
      </c>
      <c r="E11" s="83">
        <v>1.7622451595486324</v>
      </c>
      <c r="F11" s="84">
        <v>28.834377863331309</v>
      </c>
      <c r="G11" s="2"/>
    </row>
    <row r="12" spans="2:16" x14ac:dyDescent="0.2">
      <c r="B12" s="785" t="s">
        <v>710</v>
      </c>
      <c r="C12" s="83">
        <v>0.69451250422087851</v>
      </c>
      <c r="D12" s="83">
        <v>1.6429976086890246</v>
      </c>
      <c r="E12" s="83">
        <v>1.3238823459591231</v>
      </c>
      <c r="F12" s="84">
        <v>29.044301220564421</v>
      </c>
      <c r="G12" s="2"/>
    </row>
    <row r="13" spans="2:16" x14ac:dyDescent="0.2">
      <c r="B13" s="785" t="s">
        <v>711</v>
      </c>
      <c r="C13" s="83">
        <v>0.70842254905637347</v>
      </c>
      <c r="D13" s="83">
        <v>1.2136033120196352</v>
      </c>
      <c r="E13" s="83">
        <v>1.1309386784945139</v>
      </c>
      <c r="F13" s="84">
        <v>38.842292728421306</v>
      </c>
      <c r="G13" s="2"/>
    </row>
    <row r="14" spans="2:16" x14ac:dyDescent="0.2">
      <c r="B14" s="785" t="s">
        <v>712</v>
      </c>
      <c r="C14" s="83">
        <v>0.82944849995844061</v>
      </c>
      <c r="D14" s="83">
        <v>2.4940415397880864</v>
      </c>
      <c r="E14" s="83">
        <v>1.3099553423544255</v>
      </c>
      <c r="F14" s="84">
        <v>35.070550926460385</v>
      </c>
      <c r="G14" s="2"/>
    </row>
    <row r="15" spans="2:16" x14ac:dyDescent="0.2">
      <c r="B15" s="785" t="s">
        <v>713</v>
      </c>
      <c r="C15" s="83">
        <v>0.92167827003807468</v>
      </c>
      <c r="D15" s="83">
        <v>2.341127065200066</v>
      </c>
      <c r="E15" s="83">
        <v>1.3744940894348574</v>
      </c>
      <c r="F15" s="84">
        <v>40.483427120387752</v>
      </c>
      <c r="G15" s="2"/>
    </row>
    <row r="16" spans="2:16" x14ac:dyDescent="0.2">
      <c r="B16" s="785" t="s">
        <v>714</v>
      </c>
      <c r="C16" s="83">
        <v>0.70751130874560175</v>
      </c>
      <c r="D16" s="83">
        <v>1.652033740814185</v>
      </c>
      <c r="E16" s="83">
        <v>1.1532437959464406</v>
      </c>
      <c r="F16" s="84">
        <v>21.261517453093752</v>
      </c>
      <c r="G16" s="2"/>
    </row>
    <row r="17" spans="2:7" x14ac:dyDescent="0.2">
      <c r="B17" s="785" t="s">
        <v>715</v>
      </c>
      <c r="C17" s="83">
        <v>0.81090402761119917</v>
      </c>
      <c r="D17" s="83">
        <v>1.565038796047638</v>
      </c>
      <c r="E17" s="83">
        <v>1.1041941387264318</v>
      </c>
      <c r="F17" s="84">
        <v>34.982081404861219</v>
      </c>
      <c r="G17" s="2"/>
    </row>
    <row r="18" spans="2:7" x14ac:dyDescent="0.2">
      <c r="B18" s="785" t="s">
        <v>716</v>
      </c>
      <c r="C18" s="83">
        <v>0.72629949695135698</v>
      </c>
      <c r="D18" s="83">
        <v>3.5317483549419091</v>
      </c>
      <c r="E18" s="83">
        <v>2.2096292787397882</v>
      </c>
      <c r="F18" s="84">
        <v>22.959477174021981</v>
      </c>
      <c r="G18" s="2"/>
    </row>
    <row r="19" spans="2:7" x14ac:dyDescent="0.2">
      <c r="B19" s="785" t="s">
        <v>717</v>
      </c>
      <c r="C19" s="83">
        <v>1.5877122339546594</v>
      </c>
      <c r="D19" s="83">
        <v>10.900087000995759</v>
      </c>
      <c r="E19" s="83">
        <v>1.7658228774097553</v>
      </c>
      <c r="F19" s="84">
        <v>26.06423924228384</v>
      </c>
      <c r="G19" s="2"/>
    </row>
    <row r="20" spans="2:7" x14ac:dyDescent="0.2">
      <c r="B20" s="785" t="s">
        <v>718</v>
      </c>
      <c r="C20" s="83">
        <v>1.9318280418019478</v>
      </c>
      <c r="D20" s="83">
        <v>8.6724097894942691</v>
      </c>
      <c r="E20" s="83">
        <v>1.38777945454387</v>
      </c>
      <c r="F20" s="84">
        <v>24.794557978959812</v>
      </c>
      <c r="G20" s="2"/>
    </row>
    <row r="21" spans="2:7" ht="13.5" thickBot="1" x14ac:dyDescent="0.25">
      <c r="B21" s="785" t="s">
        <v>719</v>
      </c>
      <c r="C21" s="83">
        <v>0.71058980608131372</v>
      </c>
      <c r="D21" s="83">
        <v>1.6429976086890246</v>
      </c>
      <c r="E21" s="83">
        <v>1.1701099878550558</v>
      </c>
      <c r="F21" s="184">
        <v>22.196477034072558</v>
      </c>
      <c r="G21" s="2"/>
    </row>
    <row r="22" spans="2:7" ht="14.25" x14ac:dyDescent="0.2">
      <c r="B22" s="181"/>
      <c r="C22" s="784"/>
      <c r="D22" s="25"/>
      <c r="E22" s="25"/>
      <c r="F22" s="25"/>
      <c r="G22" s="2"/>
    </row>
    <row r="23" spans="2:7" x14ac:dyDescent="0.2">
      <c r="G23" s="2"/>
    </row>
    <row r="24" spans="2:7" x14ac:dyDescent="0.2">
      <c r="G24" s="2"/>
    </row>
    <row r="25" spans="2:7" x14ac:dyDescent="0.2">
      <c r="G25" s="2"/>
    </row>
    <row r="26" spans="2:7" x14ac:dyDescent="0.2">
      <c r="G26" s="2"/>
    </row>
    <row r="27" spans="2:7" x14ac:dyDescent="0.2">
      <c r="G27" s="2"/>
    </row>
    <row r="28" spans="2:7" x14ac:dyDescent="0.2">
      <c r="G28" s="2"/>
    </row>
    <row r="29" spans="2:7" x14ac:dyDescent="0.2">
      <c r="G29" s="2"/>
    </row>
    <row r="30" spans="2:7" x14ac:dyDescent="0.2">
      <c r="G30" s="2"/>
    </row>
    <row r="31" spans="2:7" x14ac:dyDescent="0.2">
      <c r="G31" s="2"/>
    </row>
    <row r="32" spans="2:7" x14ac:dyDescent="0.2">
      <c r="G32" s="2"/>
    </row>
    <row r="33" spans="7:16" x14ac:dyDescent="0.2">
      <c r="G33" s="2"/>
    </row>
    <row r="34" spans="7:16" x14ac:dyDescent="0.2">
      <c r="G34" s="2"/>
    </row>
    <row r="35" spans="7:16" x14ac:dyDescent="0.2">
      <c r="G35" s="2"/>
      <c r="H35" s="2"/>
      <c r="I35" s="2"/>
      <c r="J35" s="2"/>
      <c r="K35" s="2"/>
      <c r="L35" s="2"/>
      <c r="M35" s="2"/>
      <c r="N35" s="2"/>
      <c r="O35" s="2"/>
    </row>
    <row r="36" spans="7:16" x14ac:dyDescent="0.2"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7:16" x14ac:dyDescent="0.2">
      <c r="P37" s="11"/>
    </row>
    <row r="38" spans="7:16" x14ac:dyDescent="0.2">
      <c r="P38" s="2"/>
    </row>
  </sheetData>
  <mergeCells count="4">
    <mergeCell ref="B1:F1"/>
    <mergeCell ref="B3:F3"/>
    <mergeCell ref="B6:B7"/>
    <mergeCell ref="C7:E7"/>
  </mergeCells>
  <pageMargins left="0.45" right="0.38" top="0.75" bottom="0.75" header="0.3" footer="0.3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>
    <pageSetUpPr fitToPage="1"/>
  </sheetPr>
  <dimension ref="A1:Q36"/>
  <sheetViews>
    <sheetView view="pageBreakPreview" topLeftCell="I1" zoomScale="85" zoomScaleNormal="100" zoomScaleSheetLayoutView="85" workbookViewId="0">
      <selection activeCell="O40" sqref="O40"/>
    </sheetView>
  </sheetViews>
  <sheetFormatPr baseColWidth="10" defaultColWidth="11.85546875" defaultRowHeight="12.75" x14ac:dyDescent="0.2"/>
  <cols>
    <col min="1" max="1" width="10" style="236" customWidth="1"/>
    <col min="2" max="2" width="16.28515625" style="236" customWidth="1"/>
    <col min="3" max="3" width="11.85546875" style="236"/>
    <col min="4" max="4" width="10.85546875" style="236" customWidth="1"/>
    <col min="5" max="5" width="11.85546875" style="236"/>
    <col min="6" max="6" width="9.28515625" style="236" customWidth="1"/>
    <col min="7" max="7" width="10.140625" style="236" customWidth="1"/>
    <col min="8" max="8" width="9.85546875" style="236" customWidth="1"/>
    <col min="9" max="9" width="11.85546875" style="236"/>
    <col min="10" max="10" width="10.140625" style="236" customWidth="1"/>
    <col min="11" max="11" width="10.28515625" style="236" customWidth="1"/>
    <col min="12" max="12" width="11.85546875" style="236"/>
    <col min="13" max="13" width="10.85546875" style="236" customWidth="1"/>
    <col min="14" max="16384" width="11.85546875" style="236"/>
  </cols>
  <sheetData>
    <row r="1" spans="1:17" ht="18" x14ac:dyDescent="0.25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</row>
    <row r="3" spans="1:17" ht="12.75" customHeight="1" x14ac:dyDescent="0.2">
      <c r="A3" s="1203" t="s">
        <v>1172</v>
      </c>
      <c r="B3" s="1203"/>
      <c r="C3" s="1203"/>
      <c r="D3" s="1203"/>
      <c r="E3" s="1203"/>
      <c r="F3" s="1203"/>
      <c r="G3" s="1203"/>
      <c r="H3" s="1203"/>
      <c r="I3" s="1203"/>
      <c r="J3" s="1203"/>
      <c r="K3" s="1203"/>
      <c r="L3" s="1203"/>
      <c r="M3" s="1203"/>
      <c r="N3" s="1203"/>
      <c r="O3" s="1203"/>
      <c r="P3" s="1203"/>
    </row>
    <row r="4" spans="1:17" ht="12.75" customHeight="1" x14ac:dyDescent="0.2">
      <c r="A4" s="1203"/>
      <c r="B4" s="1203"/>
      <c r="C4" s="1203"/>
      <c r="D4" s="1203"/>
      <c r="E4" s="1203"/>
      <c r="F4" s="1203"/>
      <c r="G4" s="1203"/>
      <c r="H4" s="1203"/>
      <c r="I4" s="1203"/>
      <c r="J4" s="1203"/>
      <c r="K4" s="1203"/>
      <c r="L4" s="1203"/>
      <c r="M4" s="1203"/>
      <c r="N4" s="1203"/>
      <c r="O4" s="1203"/>
      <c r="P4" s="1203"/>
    </row>
    <row r="5" spans="1:17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"/>
      <c r="P5" s="2"/>
    </row>
    <row r="6" spans="1:17" x14ac:dyDescent="0.2">
      <c r="A6" s="932" t="s">
        <v>203</v>
      </c>
      <c r="B6" s="1021" t="s">
        <v>415</v>
      </c>
      <c r="C6" s="772" t="s">
        <v>182</v>
      </c>
      <c r="D6" s="1033" t="s">
        <v>731</v>
      </c>
      <c r="E6" s="1034"/>
      <c r="F6" s="284" t="s">
        <v>732</v>
      </c>
      <c r="G6" s="284" t="s">
        <v>733</v>
      </c>
      <c r="H6" s="284" t="s">
        <v>734</v>
      </c>
      <c r="I6" s="284" t="s">
        <v>208</v>
      </c>
      <c r="J6" s="284" t="s">
        <v>209</v>
      </c>
      <c r="K6" s="284" t="s">
        <v>206</v>
      </c>
      <c r="L6" s="284" t="s">
        <v>735</v>
      </c>
      <c r="M6" s="284" t="s">
        <v>736</v>
      </c>
      <c r="N6" s="284" t="s">
        <v>1170</v>
      </c>
      <c r="O6" s="284" t="s">
        <v>737</v>
      </c>
      <c r="P6" s="924" t="s">
        <v>738</v>
      </c>
      <c r="Q6" s="782"/>
    </row>
    <row r="7" spans="1:17" ht="13.5" thickBot="1" x14ac:dyDescent="0.25">
      <c r="A7" s="934"/>
      <c r="B7" s="1022"/>
      <c r="C7" s="773" t="s">
        <v>739</v>
      </c>
      <c r="D7" s="779" t="s">
        <v>740</v>
      </c>
      <c r="E7" s="779" t="s">
        <v>741</v>
      </c>
      <c r="F7" s="1197" t="s">
        <v>742</v>
      </c>
      <c r="G7" s="1198"/>
      <c r="H7" s="1198"/>
      <c r="I7" s="1198"/>
      <c r="J7" s="1198"/>
      <c r="K7" s="1199"/>
      <c r="L7" s="70" t="s">
        <v>743</v>
      </c>
      <c r="M7" s="1205" t="s">
        <v>744</v>
      </c>
      <c r="N7" s="1206"/>
      <c r="O7" s="1206"/>
      <c r="P7" s="1206"/>
      <c r="Q7" s="782"/>
    </row>
    <row r="8" spans="1:17" x14ac:dyDescent="0.2">
      <c r="A8" s="1200" t="s">
        <v>706</v>
      </c>
      <c r="B8" s="1204" t="s">
        <v>416</v>
      </c>
      <c r="C8" s="272">
        <v>2017</v>
      </c>
      <c r="D8" s="285"/>
      <c r="E8" s="285">
        <v>12.62</v>
      </c>
      <c r="F8" s="147">
        <v>17.579649122807016</v>
      </c>
      <c r="G8" s="147">
        <v>0.90643598614062748</v>
      </c>
      <c r="H8" s="147">
        <v>1.596205082385123</v>
      </c>
      <c r="I8" s="147">
        <v>3.9187930451124289</v>
      </c>
      <c r="J8" s="147">
        <v>1.2532354700238102</v>
      </c>
      <c r="K8" s="147">
        <v>6.8922923553756252</v>
      </c>
      <c r="L8" s="147">
        <v>52.342304942166137</v>
      </c>
      <c r="M8" s="147">
        <v>38.471235350099235</v>
      </c>
      <c r="N8" s="147">
        <v>545.71706614424215</v>
      </c>
      <c r="O8" s="147">
        <v>36.39341454916898</v>
      </c>
      <c r="P8" s="148">
        <v>3.649232319930737</v>
      </c>
      <c r="Q8" s="2"/>
    </row>
    <row r="9" spans="1:17" x14ac:dyDescent="0.2">
      <c r="A9" s="1196"/>
      <c r="B9" s="1202"/>
      <c r="C9" s="274">
        <v>2016</v>
      </c>
      <c r="D9" s="286"/>
      <c r="E9" s="286">
        <v>12.55</v>
      </c>
      <c r="F9" s="83">
        <v>16.829298245614034</v>
      </c>
      <c r="G9" s="83">
        <v>0.96789211115739671</v>
      </c>
      <c r="H9" s="83">
        <v>1.4221544294575936</v>
      </c>
      <c r="I9" s="83">
        <v>4.8329029040299005</v>
      </c>
      <c r="J9" s="83">
        <v>0.96332223056232713</v>
      </c>
      <c r="K9" s="83">
        <v>5.9911186210324336</v>
      </c>
      <c r="L9" s="83">
        <v>54.17352260778128</v>
      </c>
      <c r="M9" s="83">
        <v>33.880201411462288</v>
      </c>
      <c r="N9" s="83">
        <v>667.39324819979981</v>
      </c>
      <c r="O9" s="83">
        <v>71.717686480394676</v>
      </c>
      <c r="P9" s="84">
        <v>2.9895626726753077</v>
      </c>
      <c r="Q9" s="2"/>
    </row>
    <row r="10" spans="1:17" x14ac:dyDescent="0.2">
      <c r="A10" s="1196"/>
      <c r="B10" s="1202"/>
      <c r="C10" s="274" t="s">
        <v>1171</v>
      </c>
      <c r="D10" s="286"/>
      <c r="E10" s="286">
        <v>16.18</v>
      </c>
      <c r="F10" s="83">
        <v>15.43578947368421</v>
      </c>
      <c r="G10" s="83">
        <v>0.93196768139806052</v>
      </c>
      <c r="H10" s="83">
        <v>1.4329963352361168</v>
      </c>
      <c r="I10" s="83">
        <v>6.9667609845056724</v>
      </c>
      <c r="J10" s="83">
        <v>0.86845418159178811</v>
      </c>
      <c r="K10" s="83">
        <v>5.3457644553156998</v>
      </c>
      <c r="L10" s="83">
        <v>53.639417455310195</v>
      </c>
      <c r="M10" s="83">
        <v>31.822865544114261</v>
      </c>
      <c r="N10" s="83">
        <v>849.06198508844966</v>
      </c>
      <c r="O10" s="83">
        <v>100.53821156848819</v>
      </c>
      <c r="P10" s="84">
        <v>2.4330660239416813</v>
      </c>
      <c r="Q10" s="2"/>
    </row>
    <row r="11" spans="1:17" ht="15" x14ac:dyDescent="0.2">
      <c r="A11" s="785" t="s">
        <v>707</v>
      </c>
      <c r="B11" s="790" t="s">
        <v>579</v>
      </c>
      <c r="C11" s="274">
        <v>2017</v>
      </c>
      <c r="D11" s="286">
        <v>8.4178999999999995</v>
      </c>
      <c r="E11" s="286"/>
      <c r="F11" s="83">
        <v>15.97175438596491</v>
      </c>
      <c r="G11" s="83">
        <v>0.98953954479570361</v>
      </c>
      <c r="H11" s="83">
        <v>0.82747964681055586</v>
      </c>
      <c r="I11" s="83">
        <v>8.8467637365341876</v>
      </c>
      <c r="J11" s="83">
        <v>1.1894562562323037</v>
      </c>
      <c r="K11" s="83">
        <v>5.8678651654769318</v>
      </c>
      <c r="L11" s="83">
        <v>50.543787592008407</v>
      </c>
      <c r="M11" s="83">
        <v>32.24484741696903</v>
      </c>
      <c r="N11" s="83">
        <v>416.26715657635395</v>
      </c>
      <c r="O11" s="83">
        <v>133.37867207197871</v>
      </c>
      <c r="P11" s="84">
        <v>3.9170991700568822</v>
      </c>
      <c r="Q11" s="2"/>
    </row>
    <row r="12" spans="1:17" x14ac:dyDescent="0.2">
      <c r="A12" s="1196" t="s">
        <v>708</v>
      </c>
      <c r="B12" s="1202" t="s">
        <v>579</v>
      </c>
      <c r="C12" s="274">
        <v>2017</v>
      </c>
      <c r="D12" s="286">
        <v>11.15</v>
      </c>
      <c r="E12" s="286"/>
      <c r="F12" s="83">
        <v>13.935087719298247</v>
      </c>
      <c r="G12" s="83">
        <v>0.88314166208701594</v>
      </c>
      <c r="H12" s="83">
        <v>0.95078483634030997</v>
      </c>
      <c r="I12" s="83">
        <v>8.0393028548016794</v>
      </c>
      <c r="J12" s="83">
        <v>1.4729871003573569</v>
      </c>
      <c r="K12" s="83">
        <v>3.9619961187352155</v>
      </c>
      <c r="L12" s="83">
        <v>49.628178759200843</v>
      </c>
      <c r="M12" s="83">
        <v>18.867957455884049</v>
      </c>
      <c r="N12" s="83">
        <v>1305.987306380682</v>
      </c>
      <c r="O12" s="83">
        <v>127.32119731978479</v>
      </c>
      <c r="P12" s="84">
        <v>3.4420776435977545</v>
      </c>
      <c r="Q12" s="2"/>
    </row>
    <row r="13" spans="1:17" x14ac:dyDescent="0.2">
      <c r="A13" s="1196"/>
      <c r="B13" s="1202"/>
      <c r="C13" s="274">
        <v>2016</v>
      </c>
      <c r="D13" s="286">
        <v>11.06</v>
      </c>
      <c r="E13" s="286"/>
      <c r="F13" s="83">
        <v>11.6840350877193</v>
      </c>
      <c r="G13" s="83">
        <v>0.91503523146816257</v>
      </c>
      <c r="H13" s="83">
        <v>0.87462171825100521</v>
      </c>
      <c r="I13" s="83">
        <v>11.181048090687266</v>
      </c>
      <c r="J13" s="83">
        <v>1.4368028238214161</v>
      </c>
      <c r="K13" s="83">
        <v>3.9523688865131921</v>
      </c>
      <c r="L13" s="83">
        <v>50.347585699263924</v>
      </c>
      <c r="M13" s="83">
        <v>24.368003412143523</v>
      </c>
      <c r="N13" s="83">
        <v>2550.017519606793</v>
      </c>
      <c r="O13" s="83">
        <v>187.71215542366545</v>
      </c>
      <c r="P13" s="84">
        <v>2.8110668825799028</v>
      </c>
      <c r="Q13" s="2"/>
    </row>
    <row r="14" spans="1:17" x14ac:dyDescent="0.2">
      <c r="A14" s="1196" t="s">
        <v>709</v>
      </c>
      <c r="B14" s="1202" t="s">
        <v>419</v>
      </c>
      <c r="C14" s="274">
        <v>2017</v>
      </c>
      <c r="D14" s="286"/>
      <c r="E14" s="286">
        <v>43.103200000000001</v>
      </c>
      <c r="F14" s="83">
        <v>8.4447154471544721</v>
      </c>
      <c r="G14" s="83">
        <v>0.60153950358072261</v>
      </c>
      <c r="H14" s="83">
        <v>0.52722216896162621</v>
      </c>
      <c r="I14" s="83">
        <v>2.3561994056138049</v>
      </c>
      <c r="J14" s="83">
        <v>2.1617024627272725</v>
      </c>
      <c r="K14" s="83">
        <v>5.1084632926185964</v>
      </c>
      <c r="L14" s="83">
        <v>49.699855544252287</v>
      </c>
      <c r="M14" s="83">
        <v>17.448883545570627</v>
      </c>
      <c r="N14" s="83">
        <v>68.894145618716777</v>
      </c>
      <c r="O14" s="83">
        <v>60.070975058983016</v>
      </c>
      <c r="P14" s="84">
        <v>2.897824304900904</v>
      </c>
      <c r="Q14" s="2"/>
    </row>
    <row r="15" spans="1:17" x14ac:dyDescent="0.2">
      <c r="A15" s="1196"/>
      <c r="B15" s="1202"/>
      <c r="C15" s="274">
        <v>2016</v>
      </c>
      <c r="D15" s="286"/>
      <c r="E15" s="286">
        <v>41.520800000000001</v>
      </c>
      <c r="F15" s="83">
        <v>9.4382113821138205</v>
      </c>
      <c r="G15" s="83">
        <v>0.63978599382398671</v>
      </c>
      <c r="H15" s="83">
        <v>0.45905086231897491</v>
      </c>
      <c r="I15" s="83">
        <v>3.1323214310660528</v>
      </c>
      <c r="J15" s="83">
        <v>2.1846622860783027</v>
      </c>
      <c r="K15" s="83">
        <v>3.3249978582214963</v>
      </c>
      <c r="L15" s="83">
        <v>50.880925737538142</v>
      </c>
      <c r="M15" s="83">
        <v>14.834036147925854</v>
      </c>
      <c r="N15" s="83">
        <v>100.49236603386487</v>
      </c>
      <c r="O15" s="83">
        <v>103.22401712404528</v>
      </c>
      <c r="P15" s="84">
        <v>2.922672784111688</v>
      </c>
      <c r="Q15" s="2"/>
    </row>
    <row r="16" spans="1:17" ht="15" x14ac:dyDescent="0.2">
      <c r="A16" s="785" t="s">
        <v>710</v>
      </c>
      <c r="B16" s="790" t="s">
        <v>574</v>
      </c>
      <c r="C16" s="274">
        <v>2017</v>
      </c>
      <c r="D16" s="286">
        <v>15.3002</v>
      </c>
      <c r="E16" s="286"/>
      <c r="F16" s="83">
        <v>11.82260162601626</v>
      </c>
      <c r="G16" s="83">
        <v>0.86944330664428982</v>
      </c>
      <c r="H16" s="83">
        <v>1.4082157674641902</v>
      </c>
      <c r="I16" s="83">
        <v>6.8065656304022903</v>
      </c>
      <c r="J16" s="83">
        <v>1.821678949898129</v>
      </c>
      <c r="K16" s="83">
        <v>4.8834922520662731</v>
      </c>
      <c r="L16" s="83">
        <v>50.227119023397762</v>
      </c>
      <c r="M16" s="83">
        <v>16.138371285311344</v>
      </c>
      <c r="N16" s="83">
        <v>1099.5697206255606</v>
      </c>
      <c r="O16" s="83">
        <v>106.48540819055778</v>
      </c>
      <c r="P16" s="84">
        <v>3.3042266081418239</v>
      </c>
      <c r="Q16" s="2"/>
    </row>
    <row r="17" spans="1:17" x14ac:dyDescent="0.2">
      <c r="A17" s="1196" t="s">
        <v>711</v>
      </c>
      <c r="B17" s="1202" t="s">
        <v>417</v>
      </c>
      <c r="C17" s="274">
        <v>2017</v>
      </c>
      <c r="D17" s="286"/>
      <c r="E17" s="286">
        <v>44.241199999999999</v>
      </c>
      <c r="F17" s="83">
        <v>10.233008130081302</v>
      </c>
      <c r="G17" s="83">
        <v>0.58996513044394039</v>
      </c>
      <c r="H17" s="83">
        <v>1.0549781363766801</v>
      </c>
      <c r="I17" s="83">
        <v>2.5132223956611193</v>
      </c>
      <c r="J17" s="83">
        <v>1.3732827496145892</v>
      </c>
      <c r="K17" s="83">
        <v>5.0768040256881157</v>
      </c>
      <c r="L17" s="83">
        <v>52.34671820956256</v>
      </c>
      <c r="M17" s="83">
        <v>34.576022131708775</v>
      </c>
      <c r="N17" s="83">
        <v>80.294671543352166</v>
      </c>
      <c r="O17" s="83">
        <v>52.564429955986832</v>
      </c>
      <c r="P17" s="84">
        <v>7.0460519771883625</v>
      </c>
      <c r="Q17" s="2"/>
    </row>
    <row r="18" spans="1:17" x14ac:dyDescent="0.2">
      <c r="A18" s="1196"/>
      <c r="B18" s="1202"/>
      <c r="C18" s="274">
        <v>2016</v>
      </c>
      <c r="D18" s="286"/>
      <c r="E18" s="286">
        <v>24.524000000000001</v>
      </c>
      <c r="F18" s="83">
        <v>8.9414634146341463</v>
      </c>
      <c r="G18" s="83">
        <v>0.55988272429978891</v>
      </c>
      <c r="H18" s="83">
        <v>0.7357816407210338</v>
      </c>
      <c r="I18" s="83">
        <v>3.5206892947600332</v>
      </c>
      <c r="J18" s="83">
        <v>1.2049340564990705</v>
      </c>
      <c r="K18" s="83">
        <v>3.8386490911803626</v>
      </c>
      <c r="L18" s="83">
        <v>53.074341810783309</v>
      </c>
      <c r="M18" s="83">
        <v>27.818299577791038</v>
      </c>
      <c r="N18" s="83">
        <v>109.30999923358324</v>
      </c>
      <c r="O18" s="83">
        <v>104.27820087856639</v>
      </c>
      <c r="P18" s="84">
        <v>1.9367075229542401</v>
      </c>
      <c r="Q18" s="2"/>
    </row>
    <row r="19" spans="1:17" x14ac:dyDescent="0.2">
      <c r="A19" s="1196"/>
      <c r="B19" s="1202"/>
      <c r="C19" s="274" t="s">
        <v>1171</v>
      </c>
      <c r="D19" s="286"/>
      <c r="E19" s="286">
        <v>58.861600000000003</v>
      </c>
      <c r="F19" s="83">
        <v>10.233008130081302</v>
      </c>
      <c r="G19" s="83">
        <v>0.70689135421667848</v>
      </c>
      <c r="H19" s="83">
        <v>0.70818221395191427</v>
      </c>
      <c r="I19" s="83">
        <v>5.5644026067977421</v>
      </c>
      <c r="J19" s="83">
        <v>1.2201585701425806</v>
      </c>
      <c r="K19" s="83">
        <v>4.0913929939328213</v>
      </c>
      <c r="L19" s="83">
        <v>53.717603255340784</v>
      </c>
      <c r="M19" s="83">
        <v>31.557697227965456</v>
      </c>
      <c r="N19" s="83">
        <v>165.64847213513389</v>
      </c>
      <c r="O19" s="83">
        <v>121.73249167725565</v>
      </c>
      <c r="P19" s="84">
        <v>1.742992920557018</v>
      </c>
      <c r="Q19" s="2"/>
    </row>
    <row r="20" spans="1:17" x14ac:dyDescent="0.2">
      <c r="A20" s="1196" t="s">
        <v>712</v>
      </c>
      <c r="B20" s="1202" t="s">
        <v>420</v>
      </c>
      <c r="C20" s="274">
        <v>2017</v>
      </c>
      <c r="D20" s="286"/>
      <c r="E20" s="286">
        <v>17.2776</v>
      </c>
      <c r="F20" s="83">
        <v>10.531056910569108</v>
      </c>
      <c r="G20" s="83">
        <v>1.0913748314946672</v>
      </c>
      <c r="H20" s="83">
        <v>0.76524904797986826</v>
      </c>
      <c r="I20" s="83">
        <v>5.10578645491894</v>
      </c>
      <c r="J20" s="83">
        <v>1.8978531049470837</v>
      </c>
      <c r="K20" s="83">
        <v>3.2138487766826422</v>
      </c>
      <c r="L20" s="83">
        <v>53.517243133265509</v>
      </c>
      <c r="M20" s="83">
        <v>30.920064937888473</v>
      </c>
      <c r="N20" s="83">
        <v>6.4712560453506196</v>
      </c>
      <c r="O20" s="83">
        <v>47.286233984124763</v>
      </c>
      <c r="P20" s="84">
        <v>2.5505369414143892</v>
      </c>
      <c r="Q20" s="2"/>
    </row>
    <row r="21" spans="1:17" x14ac:dyDescent="0.2">
      <c r="A21" s="1196"/>
      <c r="B21" s="1202"/>
      <c r="C21" s="274">
        <v>2016</v>
      </c>
      <c r="D21" s="286"/>
      <c r="E21" s="286">
        <v>12.584</v>
      </c>
      <c r="F21" s="83">
        <v>8.1466666666666665</v>
      </c>
      <c r="G21" s="83">
        <v>1.2306940718763129</v>
      </c>
      <c r="H21" s="83">
        <v>0.61217984728987773</v>
      </c>
      <c r="I21" s="83">
        <v>7.3794539914351667</v>
      </c>
      <c r="J21" s="83">
        <v>1.9610638778134195</v>
      </c>
      <c r="K21" s="83">
        <v>2.4043019678517226</v>
      </c>
      <c r="L21" s="83">
        <v>54.023416073245158</v>
      </c>
      <c r="M21" s="83">
        <v>22.626324307198217</v>
      </c>
      <c r="N21" s="83">
        <v>4.0744556467582136</v>
      </c>
      <c r="O21" s="83">
        <v>118.4427582464693</v>
      </c>
      <c r="P21" s="84">
        <v>1.9305333661131356</v>
      </c>
      <c r="Q21" s="2"/>
    </row>
    <row r="22" spans="1:17" x14ac:dyDescent="0.2">
      <c r="A22" s="1196"/>
      <c r="B22" s="1202"/>
      <c r="C22" s="274" t="s">
        <v>1171</v>
      </c>
      <c r="D22" s="286"/>
      <c r="E22" s="286">
        <v>13.796799999999999</v>
      </c>
      <c r="F22" s="83">
        <v>8.4447154471544721</v>
      </c>
      <c r="G22" s="83">
        <v>1.071904382416472</v>
      </c>
      <c r="H22" s="83">
        <v>0.59581800951676933</v>
      </c>
      <c r="I22" s="83">
        <v>8.1366230429970052</v>
      </c>
      <c r="J22" s="83">
        <v>1.9598506686344062</v>
      </c>
      <c r="K22" s="83">
        <v>2.1891351197271769</v>
      </c>
      <c r="L22" s="83">
        <v>54.751039674465922</v>
      </c>
      <c r="M22" s="83">
        <v>14.803711002101684</v>
      </c>
      <c r="N22" s="83">
        <v>5.4862272792010405</v>
      </c>
      <c r="O22" s="83">
        <v>136.42001908416444</v>
      </c>
      <c r="P22" s="84">
        <v>1.7930291214710681</v>
      </c>
      <c r="Q22" s="2"/>
    </row>
    <row r="23" spans="1:17" ht="12.75" customHeight="1" x14ac:dyDescent="0.2">
      <c r="A23" s="785" t="s">
        <v>713</v>
      </c>
      <c r="B23" s="790" t="s">
        <v>579</v>
      </c>
      <c r="C23" s="274">
        <v>2017</v>
      </c>
      <c r="D23" s="286">
        <v>12.056900000000001</v>
      </c>
      <c r="E23" s="286"/>
      <c r="F23" s="83">
        <v>14.306341463414633</v>
      </c>
      <c r="G23" s="83">
        <v>0.92962722951850951</v>
      </c>
      <c r="H23" s="83">
        <v>1.0454428599035011</v>
      </c>
      <c r="I23" s="83">
        <v>6.987683932667708</v>
      </c>
      <c r="J23" s="83">
        <v>1.3469135681584967</v>
      </c>
      <c r="K23" s="83">
        <v>4.458186706595936</v>
      </c>
      <c r="L23" s="83">
        <v>49.425678535096637</v>
      </c>
      <c r="M23" s="83">
        <v>23.733902134089178</v>
      </c>
      <c r="N23" s="83">
        <v>560.49675494706003</v>
      </c>
      <c r="O23" s="83">
        <v>115.31507671919962</v>
      </c>
      <c r="P23" s="84">
        <v>4.5309680446522265</v>
      </c>
      <c r="Q23" s="2"/>
    </row>
    <row r="24" spans="1:17" x14ac:dyDescent="0.2">
      <c r="A24" s="1196" t="s">
        <v>714</v>
      </c>
      <c r="B24" s="1202" t="s">
        <v>416</v>
      </c>
      <c r="C24" s="274">
        <v>2017</v>
      </c>
      <c r="D24" s="286"/>
      <c r="E24" s="286">
        <v>9.3751999999999995</v>
      </c>
      <c r="F24" s="83">
        <v>13.610894308943092</v>
      </c>
      <c r="G24" s="83">
        <v>1.0054475446990943</v>
      </c>
      <c r="H24" s="83">
        <v>1.3368235760285192</v>
      </c>
      <c r="I24" s="83">
        <v>3.028512703685887</v>
      </c>
      <c r="J24" s="83">
        <v>1.5073140180347682</v>
      </c>
      <c r="K24" s="83">
        <v>7.8109476371048778</v>
      </c>
      <c r="L24" s="83">
        <v>51.566368260427261</v>
      </c>
      <c r="M24" s="83">
        <v>51.461087607129308</v>
      </c>
      <c r="N24" s="83">
        <v>346.84880620997211</v>
      </c>
      <c r="O24" s="83">
        <v>46.964459476309962</v>
      </c>
      <c r="P24" s="84">
        <v>3.8065787573016032</v>
      </c>
      <c r="Q24" s="2"/>
    </row>
    <row r="25" spans="1:17" x14ac:dyDescent="0.2">
      <c r="A25" s="1196"/>
      <c r="B25" s="1202"/>
      <c r="C25" s="274">
        <v>2016</v>
      </c>
      <c r="D25" s="286"/>
      <c r="E25" s="286">
        <v>14.8436</v>
      </c>
      <c r="F25" s="83">
        <v>13.710243902439023</v>
      </c>
      <c r="G25" s="83">
        <v>0.96684543867849626</v>
      </c>
      <c r="H25" s="83">
        <v>1.1318049646811172</v>
      </c>
      <c r="I25" s="83">
        <v>4.4469216803342162</v>
      </c>
      <c r="J25" s="83">
        <v>1.2634162488006411</v>
      </c>
      <c r="K25" s="83">
        <v>6.9424111048825932</v>
      </c>
      <c r="L25" s="83">
        <v>52.357263479145466</v>
      </c>
      <c r="M25" s="83">
        <v>53.226585528730865</v>
      </c>
      <c r="N25" s="83">
        <v>471.72706587192943</v>
      </c>
      <c r="O25" s="83">
        <v>103.66520131713112</v>
      </c>
      <c r="P25" s="84">
        <v>2.5958541379664966</v>
      </c>
      <c r="Q25" s="2"/>
    </row>
    <row r="26" spans="1:17" x14ac:dyDescent="0.2">
      <c r="A26" s="1196"/>
      <c r="B26" s="1202"/>
      <c r="C26" s="274" t="s">
        <v>1171</v>
      </c>
      <c r="D26" s="286"/>
      <c r="E26" s="286">
        <v>14.7468</v>
      </c>
      <c r="F26" s="83">
        <v>9.8517829457364332</v>
      </c>
      <c r="G26" s="83">
        <v>0.84218442890666434</v>
      </c>
      <c r="H26" s="83">
        <v>0.97457193344992621</v>
      </c>
      <c r="I26" s="83">
        <v>5.7696337305578576</v>
      </c>
      <c r="J26" s="83">
        <v>1.0764581788217691</v>
      </c>
      <c r="K26" s="83">
        <v>5.3349226587386172</v>
      </c>
      <c r="L26" s="83">
        <v>51.704806763285028</v>
      </c>
      <c r="M26" s="83">
        <v>50.84278388426646</v>
      </c>
      <c r="N26" s="83">
        <v>560.98615274894996</v>
      </c>
      <c r="O26" s="83">
        <v>142.93787988045932</v>
      </c>
      <c r="P26" s="84">
        <v>2.017068647276802</v>
      </c>
      <c r="Q26" s="2"/>
    </row>
    <row r="27" spans="1:17" ht="12.75" customHeight="1" x14ac:dyDescent="0.2">
      <c r="A27" s="785" t="s">
        <v>715</v>
      </c>
      <c r="B27" s="790" t="s">
        <v>442</v>
      </c>
      <c r="C27" s="274">
        <v>2017</v>
      </c>
      <c r="D27" s="286">
        <v>27.889399999999998</v>
      </c>
      <c r="E27" s="286"/>
      <c r="F27" s="83">
        <v>26.334573643410849</v>
      </c>
      <c r="G27" s="83">
        <v>1.8799308419702732</v>
      </c>
      <c r="H27" s="83">
        <v>1.6949860210350405</v>
      </c>
      <c r="I27" s="83">
        <v>8.4827928889478397</v>
      </c>
      <c r="J27" s="83">
        <v>1.5562658499489339</v>
      </c>
      <c r="K27" s="83">
        <v>12.874724130195764</v>
      </c>
      <c r="L27" s="83">
        <v>49.190509259259258</v>
      </c>
      <c r="M27" s="83">
        <v>20.499994147465895</v>
      </c>
      <c r="N27" s="83">
        <v>1914.8318011936879</v>
      </c>
      <c r="O27" s="83">
        <v>89.268125301665023</v>
      </c>
      <c r="P27" s="84">
        <v>7.8305192763947336</v>
      </c>
      <c r="Q27" s="2"/>
    </row>
    <row r="28" spans="1:17" ht="12.75" customHeight="1" x14ac:dyDescent="0.2">
      <c r="A28" s="1196" t="s">
        <v>716</v>
      </c>
      <c r="B28" s="1202" t="s">
        <v>418</v>
      </c>
      <c r="C28" s="274">
        <v>2017</v>
      </c>
      <c r="D28" s="286"/>
      <c r="E28" s="286">
        <v>85.785200000000003</v>
      </c>
      <c r="F28" s="83">
        <v>8.5255813953488371</v>
      </c>
      <c r="G28" s="83">
        <v>0.44432272586876892</v>
      </c>
      <c r="H28" s="83">
        <v>0.83122723098953943</v>
      </c>
      <c r="I28" s="83">
        <v>1.7943478401055317</v>
      </c>
      <c r="J28" s="83">
        <v>1.6152920628007734</v>
      </c>
      <c r="K28" s="83">
        <v>2.8313039983196857</v>
      </c>
      <c r="L28" s="83">
        <v>51.631777375201295</v>
      </c>
      <c r="M28" s="83">
        <v>14.939170683244917</v>
      </c>
      <c r="N28" s="83">
        <v>47.181238404809598</v>
      </c>
      <c r="O28" s="83">
        <v>36.512494565389076</v>
      </c>
      <c r="P28" s="84">
        <v>1.9058341513675867</v>
      </c>
      <c r="Q28" s="2"/>
    </row>
    <row r="29" spans="1:17" ht="12.75" customHeight="1" x14ac:dyDescent="0.2">
      <c r="A29" s="1196"/>
      <c r="B29" s="1202"/>
      <c r="C29" s="274">
        <v>2016</v>
      </c>
      <c r="D29" s="286"/>
      <c r="E29" s="286">
        <v>82.753600000000006</v>
      </c>
      <c r="F29" s="83">
        <v>7.3888372093023253</v>
      </c>
      <c r="G29" s="83">
        <v>0.4237449876636708</v>
      </c>
      <c r="H29" s="83">
        <v>0.61225806381895409</v>
      </c>
      <c r="I29" s="83">
        <v>3.1556017899395461</v>
      </c>
      <c r="J29" s="83">
        <v>1.5589203392328306</v>
      </c>
      <c r="K29" s="83">
        <v>1.8266620744751427</v>
      </c>
      <c r="L29" s="83">
        <v>51.391823671497583</v>
      </c>
      <c r="M29" s="83">
        <v>7.6540139075432956</v>
      </c>
      <c r="N29" s="83">
        <v>58.246801547139285</v>
      </c>
      <c r="O29" s="83">
        <v>50.348689561842647</v>
      </c>
      <c r="P29" s="84">
        <v>1.0059064238134761</v>
      </c>
      <c r="Q29" s="2"/>
    </row>
    <row r="30" spans="1:17" ht="12.75" customHeight="1" x14ac:dyDescent="0.2">
      <c r="A30" s="1196"/>
      <c r="B30" s="1202"/>
      <c r="C30" s="274" t="s">
        <v>1171</v>
      </c>
      <c r="D30" s="286"/>
      <c r="E30" s="286">
        <v>123.776</v>
      </c>
      <c r="F30" s="83">
        <v>7.3888372093023253</v>
      </c>
      <c r="G30" s="83">
        <v>0.54013355424551357</v>
      </c>
      <c r="H30" s="83">
        <v>0.70365199889963614</v>
      </c>
      <c r="I30" s="83">
        <v>5.0083320571507155</v>
      </c>
      <c r="J30" s="83">
        <v>1.7770654568824744</v>
      </c>
      <c r="K30" s="83">
        <v>1.7208463086206736</v>
      </c>
      <c r="L30" s="83">
        <v>52.455966183574887</v>
      </c>
      <c r="M30" s="83">
        <v>7.213423496970103</v>
      </c>
      <c r="N30" s="83">
        <v>73.124201187800594</v>
      </c>
      <c r="O30" s="83">
        <v>66.865898254880321</v>
      </c>
      <c r="P30" s="84">
        <v>0.90870349059362032</v>
      </c>
      <c r="Q30" s="2"/>
    </row>
    <row r="31" spans="1:17" ht="12.75" customHeight="1" x14ac:dyDescent="0.2">
      <c r="A31" s="1196" t="s">
        <v>717</v>
      </c>
      <c r="B31" s="1202" t="s">
        <v>420</v>
      </c>
      <c r="C31" s="274">
        <v>2017</v>
      </c>
      <c r="D31" s="286"/>
      <c r="E31" s="286">
        <v>22.986000000000001</v>
      </c>
      <c r="F31" s="83">
        <v>12.314728682170543</v>
      </c>
      <c r="G31" s="83">
        <v>0.89841960048048952</v>
      </c>
      <c r="H31" s="83">
        <v>1.0021930382262549</v>
      </c>
      <c r="I31" s="83">
        <v>2.624595431896247</v>
      </c>
      <c r="J31" s="83">
        <v>1.4227214418548795</v>
      </c>
      <c r="K31" s="83">
        <v>4.7978770352594635</v>
      </c>
      <c r="L31" s="83">
        <v>54.073045491143318</v>
      </c>
      <c r="M31" s="83">
        <v>17.596731392422654</v>
      </c>
      <c r="N31" s="83">
        <v>13.833153419020469</v>
      </c>
      <c r="O31" s="83">
        <v>59.071135270720951</v>
      </c>
      <c r="P31" s="84">
        <v>2.0058388680212684</v>
      </c>
      <c r="Q31" s="2"/>
    </row>
    <row r="32" spans="1:17" ht="12.75" customHeight="1" x14ac:dyDescent="0.2">
      <c r="A32" s="1196"/>
      <c r="B32" s="1202"/>
      <c r="C32" s="274">
        <v>2016</v>
      </c>
      <c r="D32" s="286"/>
      <c r="E32" s="286">
        <v>10.162800000000001</v>
      </c>
      <c r="F32" s="83">
        <v>9.5675968992248066</v>
      </c>
      <c r="G32" s="83">
        <v>1.4181543678569968</v>
      </c>
      <c r="H32" s="83">
        <v>0.84368613692887595</v>
      </c>
      <c r="I32" s="83">
        <v>5.2943580745011865</v>
      </c>
      <c r="J32" s="83">
        <v>1.9932543295542504</v>
      </c>
      <c r="K32" s="83">
        <v>3.1218083015375222</v>
      </c>
      <c r="L32" s="83">
        <v>54.146074879227058</v>
      </c>
      <c r="M32" s="83">
        <v>13.836818908138721</v>
      </c>
      <c r="N32" s="83">
        <v>11.745994778387981</v>
      </c>
      <c r="O32" s="83">
        <v>107.91901949910725</v>
      </c>
      <c r="P32" s="84">
        <v>2.1722432920936563</v>
      </c>
      <c r="Q32" s="2"/>
    </row>
    <row r="33" spans="1:17" x14ac:dyDescent="0.2">
      <c r="A33" s="1196" t="s">
        <v>718</v>
      </c>
      <c r="B33" s="1202" t="s">
        <v>418</v>
      </c>
      <c r="C33" s="274">
        <v>2017</v>
      </c>
      <c r="D33" s="286"/>
      <c r="E33" s="286">
        <v>125.6528</v>
      </c>
      <c r="F33" s="83">
        <v>14.114573643410854</v>
      </c>
      <c r="G33" s="83">
        <v>0.69927615912238594</v>
      </c>
      <c r="H33" s="83">
        <v>0.78048381458017801</v>
      </c>
      <c r="I33" s="83">
        <v>1.1945632864874633</v>
      </c>
      <c r="J33" s="83">
        <v>1.0784707900824604</v>
      </c>
      <c r="K33" s="83">
        <v>5.4344288403322443</v>
      </c>
      <c r="L33" s="83">
        <v>50.223353462157817</v>
      </c>
      <c r="M33" s="83">
        <v>19.556421672737141</v>
      </c>
      <c r="N33" s="83">
        <v>116.76420309970696</v>
      </c>
      <c r="O33" s="83">
        <v>26.197139694528538</v>
      </c>
      <c r="P33" s="84">
        <v>3.3661992362046456</v>
      </c>
      <c r="Q33" s="2"/>
    </row>
    <row r="34" spans="1:17" x14ac:dyDescent="0.2">
      <c r="A34" s="1196"/>
      <c r="B34" s="1202"/>
      <c r="C34" s="274">
        <v>2016</v>
      </c>
      <c r="D34" s="286"/>
      <c r="E34" s="286">
        <v>151.44720000000001</v>
      </c>
      <c r="F34" s="83">
        <v>11.935813953488372</v>
      </c>
      <c r="G34" s="83">
        <v>0.83442447434439948</v>
      </c>
      <c r="H34" s="83">
        <v>0.69424668319818605</v>
      </c>
      <c r="I34" s="83">
        <v>1.6975584428696706</v>
      </c>
      <c r="J34" s="83">
        <v>0.8498303876426202</v>
      </c>
      <c r="K34" s="83">
        <v>4.8144127182674161</v>
      </c>
      <c r="L34" s="83">
        <v>52.330772946859902</v>
      </c>
      <c r="M34" s="83">
        <v>16.238043661378931</v>
      </c>
      <c r="N34" s="83">
        <v>175.926922369122</v>
      </c>
      <c r="O34" s="83">
        <v>36.189175198256187</v>
      </c>
      <c r="P34" s="84">
        <v>2.3180310488433804</v>
      </c>
      <c r="Q34" s="2"/>
    </row>
    <row r="35" spans="1:17" x14ac:dyDescent="0.2">
      <c r="A35" s="1196"/>
      <c r="B35" s="1202"/>
      <c r="C35" s="274" t="s">
        <v>1171</v>
      </c>
      <c r="D35" s="286"/>
      <c r="E35" s="286">
        <v>148.74279999999999</v>
      </c>
      <c r="F35" s="83">
        <v>10.609612403100776</v>
      </c>
      <c r="G35" s="83">
        <v>0.79377494660680326</v>
      </c>
      <c r="H35" s="83">
        <v>0.54679000729793981</v>
      </c>
      <c r="I35" s="83">
        <v>2.6124033342882087</v>
      </c>
      <c r="J35" s="83">
        <v>1.0232651731103997</v>
      </c>
      <c r="K35" s="83">
        <v>2.4723339687189734</v>
      </c>
      <c r="L35" s="83">
        <v>51.454420289855079</v>
      </c>
      <c r="M35" s="83">
        <v>18.023687089929247</v>
      </c>
      <c r="N35" s="83">
        <v>195.28822615438361</v>
      </c>
      <c r="O35" s="83">
        <v>66.271556988136325</v>
      </c>
      <c r="P35" s="84">
        <v>2.4100822795981798</v>
      </c>
      <c r="Q35" s="2"/>
    </row>
    <row r="36" spans="1:17" ht="12.75" customHeight="1" thickBot="1" x14ac:dyDescent="0.25">
      <c r="A36" s="1212" t="s">
        <v>719</v>
      </c>
      <c r="B36" s="1213" t="s">
        <v>421</v>
      </c>
      <c r="C36" s="1214">
        <v>2017</v>
      </c>
      <c r="D36" s="1215">
        <v>11.6699</v>
      </c>
      <c r="E36" s="1215"/>
      <c r="F36" s="1216">
        <v>23.208527131782944</v>
      </c>
      <c r="G36" s="1216">
        <v>1.6102282886050856</v>
      </c>
      <c r="H36" s="1216">
        <v>1.2620408556885994</v>
      </c>
      <c r="I36" s="1216">
        <v>10.024044400459443</v>
      </c>
      <c r="J36" s="1216">
        <v>1.2615291919696752</v>
      </c>
      <c r="K36" s="1216">
        <v>8.4999869302632298</v>
      </c>
      <c r="L36" s="1216">
        <v>49.22180756843801</v>
      </c>
      <c r="M36" s="1216">
        <v>21.499265832892107</v>
      </c>
      <c r="N36" s="1216">
        <v>1148.1148645104017</v>
      </c>
      <c r="O36" s="1216">
        <v>115.17996008148056</v>
      </c>
      <c r="P36" s="1217">
        <v>6.8897358155831157</v>
      </c>
      <c r="Q36" s="2"/>
    </row>
  </sheetData>
  <mergeCells count="25">
    <mergeCell ref="A28:A30"/>
    <mergeCell ref="B28:B30"/>
    <mergeCell ref="A31:A32"/>
    <mergeCell ref="B31:B32"/>
    <mergeCell ref="B17:B19"/>
    <mergeCell ref="A20:A22"/>
    <mergeCell ref="B20:B22"/>
    <mergeCell ref="A24:A26"/>
    <mergeCell ref="B24:B26"/>
    <mergeCell ref="A33:A35"/>
    <mergeCell ref="B33:B35"/>
    <mergeCell ref="A3:P4"/>
    <mergeCell ref="A1:P1"/>
    <mergeCell ref="A8:A10"/>
    <mergeCell ref="B8:B10"/>
    <mergeCell ref="A12:A13"/>
    <mergeCell ref="B12:B13"/>
    <mergeCell ref="A6:A7"/>
    <mergeCell ref="B6:B7"/>
    <mergeCell ref="D6:E6"/>
    <mergeCell ref="F7:K7"/>
    <mergeCell ref="M7:P7"/>
    <mergeCell ref="A14:A15"/>
    <mergeCell ref="B14:B15"/>
    <mergeCell ref="A17:A19"/>
  </mergeCells>
  <pageMargins left="0.7" right="0.7" top="0.75" bottom="0.75" header="0.3" footer="0.3"/>
  <pageSetup paperSize="9" scale="74" orientation="landscape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O38"/>
  <sheetViews>
    <sheetView view="pageBreakPreview" zoomScale="130" zoomScaleSheetLayoutView="130" workbookViewId="0">
      <selection activeCell="I50" sqref="I50"/>
    </sheetView>
  </sheetViews>
  <sheetFormatPr baseColWidth="10" defaultColWidth="11.42578125" defaultRowHeight="12.75" x14ac:dyDescent="0.2"/>
  <cols>
    <col min="1" max="14" width="15.42578125" style="236" customWidth="1"/>
    <col min="15" max="15" width="6.140625" style="236" customWidth="1"/>
    <col min="16" max="16384" width="11.42578125" style="236"/>
  </cols>
  <sheetData>
    <row r="1" spans="1:15" ht="18" x14ac:dyDescent="0.25">
      <c r="A1" s="1029" t="s">
        <v>175</v>
      </c>
      <c r="B1" s="1029"/>
      <c r="C1" s="1029"/>
      <c r="D1" s="1029"/>
      <c r="E1" s="1029"/>
      <c r="F1" s="51"/>
      <c r="G1" s="51"/>
      <c r="H1" s="51"/>
      <c r="I1" s="51"/>
      <c r="J1" s="51"/>
      <c r="K1" s="51"/>
      <c r="L1" s="776"/>
      <c r="M1" s="776"/>
      <c r="N1" s="776"/>
    </row>
    <row r="2" spans="1:15" x14ac:dyDescent="0.2">
      <c r="A2" s="1029"/>
      <c r="B2" s="1029"/>
      <c r="C2" s="1029"/>
      <c r="D2" s="1029"/>
      <c r="E2" s="1029"/>
    </row>
    <row r="3" spans="1:15" ht="31.5" customHeight="1" x14ac:dyDescent="0.25">
      <c r="A3" s="1185" t="s">
        <v>1173</v>
      </c>
      <c r="B3" s="1185"/>
      <c r="C3" s="1185"/>
      <c r="D3" s="1185"/>
      <c r="E3" s="1185"/>
      <c r="F3" s="56"/>
      <c r="G3" s="56"/>
      <c r="H3" s="56"/>
      <c r="I3" s="56"/>
      <c r="J3" s="56"/>
      <c r="K3" s="56"/>
      <c r="L3" s="783"/>
      <c r="M3" s="783"/>
      <c r="N3" s="783"/>
    </row>
    <row r="4" spans="1:15" ht="15" x14ac:dyDescent="0.25">
      <c r="A4" s="783"/>
      <c r="B4" s="783"/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</row>
    <row r="5" spans="1:15" ht="13.5" thickBot="1" x14ac:dyDescent="0.25">
      <c r="A5" s="18"/>
      <c r="B5" s="18"/>
      <c r="C5" s="18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932" t="s">
        <v>203</v>
      </c>
      <c r="B6" s="284" t="s">
        <v>745</v>
      </c>
      <c r="C6" s="284" t="s">
        <v>746</v>
      </c>
      <c r="D6" s="284" t="s">
        <v>673</v>
      </c>
      <c r="E6" s="1207" t="s">
        <v>324</v>
      </c>
      <c r="F6" s="782"/>
    </row>
    <row r="7" spans="1:15" ht="13.5" thickBot="1" x14ac:dyDescent="0.25">
      <c r="A7" s="934"/>
      <c r="B7" s="1197" t="s">
        <v>747</v>
      </c>
      <c r="C7" s="1198"/>
      <c r="D7" s="1199"/>
      <c r="E7" s="1208"/>
      <c r="F7" s="782"/>
    </row>
    <row r="8" spans="1:15" x14ac:dyDescent="0.2">
      <c r="A8" s="789" t="s">
        <v>706</v>
      </c>
      <c r="B8" s="396">
        <v>4585.7740000000003</v>
      </c>
      <c r="C8" s="395">
        <v>375.53100000000001</v>
      </c>
      <c r="D8" s="395">
        <v>3527.1179999999995</v>
      </c>
      <c r="E8" s="399">
        <v>8488.4229999999989</v>
      </c>
      <c r="F8" s="2"/>
    </row>
    <row r="9" spans="1:15" x14ac:dyDescent="0.2">
      <c r="A9" s="785" t="s">
        <v>707</v>
      </c>
      <c r="B9" s="397">
        <v>1918.0249999999996</v>
      </c>
      <c r="C9" s="395">
        <v>975.48199999999997</v>
      </c>
      <c r="D9" s="395">
        <v>437.87099999999998</v>
      </c>
      <c r="E9" s="395">
        <v>3331.3779999999997</v>
      </c>
      <c r="F9" s="2"/>
    </row>
    <row r="10" spans="1:15" x14ac:dyDescent="0.2">
      <c r="A10" s="785" t="s">
        <v>708</v>
      </c>
      <c r="B10" s="397">
        <v>2393.8210000000004</v>
      </c>
      <c r="C10" s="395">
        <v>1258.4479999999999</v>
      </c>
      <c r="D10" s="395">
        <v>2219.7260000000006</v>
      </c>
      <c r="E10" s="395">
        <v>5871.9950000000008</v>
      </c>
      <c r="F10" s="2"/>
    </row>
    <row r="11" spans="1:15" x14ac:dyDescent="0.2">
      <c r="A11" s="785" t="s">
        <v>709</v>
      </c>
      <c r="B11" s="397">
        <v>1983.607</v>
      </c>
      <c r="C11" s="395">
        <v>220.63800000000001</v>
      </c>
      <c r="D11" s="395">
        <v>2732.8580000000002</v>
      </c>
      <c r="E11" s="395">
        <v>4937.1030000000001</v>
      </c>
      <c r="F11" s="2"/>
    </row>
    <row r="12" spans="1:15" x14ac:dyDescent="0.2">
      <c r="A12" s="785" t="s">
        <v>710</v>
      </c>
      <c r="B12" s="397">
        <v>2650.7750000000001</v>
      </c>
      <c r="C12" s="395">
        <v>537.65</v>
      </c>
      <c r="D12" s="395">
        <v>532.36099999999999</v>
      </c>
      <c r="E12" s="395">
        <v>3720.7860000000001</v>
      </c>
      <c r="F12" s="2"/>
    </row>
    <row r="13" spans="1:15" x14ac:dyDescent="0.2">
      <c r="A13" s="785" t="s">
        <v>711</v>
      </c>
      <c r="B13" s="397">
        <v>1570.2550000000003</v>
      </c>
      <c r="C13" s="395">
        <v>336.69200000000001</v>
      </c>
      <c r="D13" s="395">
        <v>1337.5380000000002</v>
      </c>
      <c r="E13" s="395">
        <v>3244.4850000000006</v>
      </c>
      <c r="F13" s="2"/>
    </row>
    <row r="14" spans="1:15" x14ac:dyDescent="0.2">
      <c r="A14" s="785" t="s">
        <v>712</v>
      </c>
      <c r="B14" s="397">
        <v>926.87600000000009</v>
      </c>
      <c r="C14" s="395">
        <v>45.945999999999998</v>
      </c>
      <c r="D14" s="395">
        <v>387.13400000000001</v>
      </c>
      <c r="E14" s="395">
        <v>1359.9560000000001</v>
      </c>
      <c r="F14" s="2"/>
    </row>
    <row r="15" spans="1:15" x14ac:dyDescent="0.2">
      <c r="A15" s="785" t="s">
        <v>713</v>
      </c>
      <c r="B15" s="397">
        <v>1926.5490000000002</v>
      </c>
      <c r="C15" s="395">
        <v>318.39299999999997</v>
      </c>
      <c r="D15" s="395">
        <v>865.66400000000021</v>
      </c>
      <c r="E15" s="395">
        <v>3110.6060000000002</v>
      </c>
      <c r="F15" s="2"/>
    </row>
    <row r="16" spans="1:15" x14ac:dyDescent="0.2">
      <c r="A16" s="785" t="s">
        <v>714</v>
      </c>
      <c r="B16" s="397">
        <v>1639.73</v>
      </c>
      <c r="C16" s="395">
        <v>884.048</v>
      </c>
      <c r="D16" s="395">
        <v>1992.886</v>
      </c>
      <c r="E16" s="395">
        <v>4516.6640000000007</v>
      </c>
      <c r="F16" s="2"/>
    </row>
    <row r="17" spans="1:6" x14ac:dyDescent="0.2">
      <c r="A17" s="785" t="s">
        <v>715</v>
      </c>
      <c r="B17" s="397">
        <v>3415.6309999999994</v>
      </c>
      <c r="C17" s="395">
        <v>633.38799999999992</v>
      </c>
      <c r="D17" s="395">
        <v>607.41200000000015</v>
      </c>
      <c r="E17" s="395">
        <v>4656.4309999999996</v>
      </c>
      <c r="F17" s="2"/>
    </row>
    <row r="18" spans="1:6" x14ac:dyDescent="0.2">
      <c r="A18" s="785" t="s">
        <v>716</v>
      </c>
      <c r="B18" s="397">
        <v>2030.789</v>
      </c>
      <c r="C18" s="395">
        <v>329.14800000000002</v>
      </c>
      <c r="D18" s="395">
        <v>983.94900000000007</v>
      </c>
      <c r="E18" s="395">
        <v>3343.886</v>
      </c>
      <c r="F18" s="2"/>
    </row>
    <row r="19" spans="1:6" x14ac:dyDescent="0.2">
      <c r="A19" s="785" t="s">
        <v>717</v>
      </c>
      <c r="B19" s="397">
        <v>2818.0559999999996</v>
      </c>
      <c r="C19" s="395">
        <v>601.18299999999999</v>
      </c>
      <c r="D19" s="395">
        <v>1166.979</v>
      </c>
      <c r="E19" s="395">
        <v>4586.2179999999998</v>
      </c>
      <c r="F19" s="2"/>
    </row>
    <row r="20" spans="1:6" x14ac:dyDescent="0.2">
      <c r="A20" s="785" t="s">
        <v>718</v>
      </c>
      <c r="B20" s="397">
        <v>3409.2729999999997</v>
      </c>
      <c r="C20" s="395">
        <v>1001.9140000000001</v>
      </c>
      <c r="D20" s="395">
        <v>2889.1020000000003</v>
      </c>
      <c r="E20" s="395">
        <v>7300.2890000000007</v>
      </c>
      <c r="F20" s="2"/>
    </row>
    <row r="21" spans="1:6" ht="13.5" thickBot="1" x14ac:dyDescent="0.25">
      <c r="A21" s="785" t="s">
        <v>719</v>
      </c>
      <c r="B21" s="395">
        <v>3271.6330000000007</v>
      </c>
      <c r="C21" s="395">
        <v>634.625</v>
      </c>
      <c r="D21" s="395">
        <v>611.39800000000002</v>
      </c>
      <c r="E21" s="400">
        <v>4517.6560000000009</v>
      </c>
      <c r="F21" s="2"/>
    </row>
    <row r="22" spans="1:6" ht="14.25" x14ac:dyDescent="0.2">
      <c r="A22" s="181"/>
      <c r="B22" s="784"/>
      <c r="C22" s="25"/>
      <c r="D22" s="25"/>
      <c r="E22" s="2"/>
      <c r="F22" s="2"/>
    </row>
    <row r="23" spans="1:6" x14ac:dyDescent="0.2">
      <c r="F23" s="2"/>
    </row>
    <row r="24" spans="1:6" x14ac:dyDescent="0.2">
      <c r="F24" s="2"/>
    </row>
    <row r="25" spans="1:6" x14ac:dyDescent="0.2">
      <c r="F25" s="2"/>
    </row>
    <row r="26" spans="1:6" x14ac:dyDescent="0.2">
      <c r="F26" s="2"/>
    </row>
    <row r="27" spans="1:6" x14ac:dyDescent="0.2">
      <c r="F27" s="2"/>
    </row>
    <row r="28" spans="1:6" x14ac:dyDescent="0.2">
      <c r="F28" s="2"/>
    </row>
    <row r="29" spans="1:6" x14ac:dyDescent="0.2">
      <c r="F29" s="2"/>
    </row>
    <row r="30" spans="1:6" x14ac:dyDescent="0.2">
      <c r="F30" s="2"/>
    </row>
    <row r="31" spans="1:6" x14ac:dyDescent="0.2">
      <c r="F31" s="2"/>
    </row>
    <row r="32" spans="1:6" x14ac:dyDescent="0.2">
      <c r="F32" s="2"/>
    </row>
    <row r="33" spans="6:15" x14ac:dyDescent="0.2">
      <c r="F33" s="2"/>
    </row>
    <row r="34" spans="6:15" x14ac:dyDescent="0.2">
      <c r="F34" s="2"/>
    </row>
    <row r="35" spans="6:15" x14ac:dyDescent="0.2">
      <c r="F35" s="2"/>
      <c r="G35" s="2"/>
      <c r="H35" s="2"/>
      <c r="I35" s="2"/>
      <c r="J35" s="2"/>
      <c r="K35" s="2"/>
      <c r="L35" s="2"/>
      <c r="M35" s="2"/>
      <c r="N35" s="2"/>
    </row>
    <row r="36" spans="6:15" x14ac:dyDescent="0.2"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6:15" x14ac:dyDescent="0.2">
      <c r="O37" s="11"/>
    </row>
    <row r="38" spans="6:15" x14ac:dyDescent="0.2">
      <c r="O38" s="2"/>
    </row>
  </sheetData>
  <mergeCells count="5">
    <mergeCell ref="A1:E2"/>
    <mergeCell ref="A3:E3"/>
    <mergeCell ref="A6:A7"/>
    <mergeCell ref="E6:E7"/>
    <mergeCell ref="B7:D7"/>
  </mergeCells>
  <pageMargins left="0.7" right="0.7" top="0.75" bottom="0.75" header="0.3" footer="0.3"/>
  <pageSetup paperSize="9" scale="96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="136" zoomScaleNormal="226" zoomScaleSheetLayoutView="136" workbookViewId="0">
      <selection activeCell="A3" sqref="A3:D3"/>
    </sheetView>
  </sheetViews>
  <sheetFormatPr baseColWidth="10" defaultColWidth="11.42578125" defaultRowHeight="14.25" x14ac:dyDescent="0.2"/>
  <cols>
    <col min="1" max="1" width="43" style="892" customWidth="1"/>
    <col min="2" max="4" width="15.28515625" style="892" customWidth="1"/>
    <col min="5" max="16384" width="11.42578125" style="892"/>
  </cols>
  <sheetData>
    <row r="1" spans="1:5" ht="15" customHeight="1" x14ac:dyDescent="0.25">
      <c r="A1" s="1029" t="s">
        <v>1217</v>
      </c>
      <c r="B1" s="1029"/>
      <c r="C1" s="1029"/>
      <c r="D1" s="1029"/>
    </row>
    <row r="3" spans="1:5" ht="15" x14ac:dyDescent="0.25">
      <c r="A3" s="1185" t="s">
        <v>1292</v>
      </c>
      <c r="B3" s="1185"/>
      <c r="C3" s="1185"/>
      <c r="D3" s="1185"/>
    </row>
    <row r="4" spans="1:5" ht="15" thickBot="1" x14ac:dyDescent="0.25"/>
    <row r="5" spans="1:5" ht="15" thickBot="1" x14ac:dyDescent="0.25">
      <c r="A5" s="851" t="s">
        <v>1218</v>
      </c>
      <c r="B5" s="905">
        <v>2016</v>
      </c>
      <c r="C5" s="910">
        <v>2017</v>
      </c>
      <c r="D5" s="907">
        <v>2018</v>
      </c>
    </row>
    <row r="6" spans="1:5" x14ac:dyDescent="0.2">
      <c r="A6" s="856" t="s">
        <v>1219</v>
      </c>
      <c r="B6" s="903">
        <v>14</v>
      </c>
      <c r="C6" s="911">
        <v>1656</v>
      </c>
      <c r="D6" s="908">
        <v>1759</v>
      </c>
      <c r="E6" s="902"/>
    </row>
    <row r="7" spans="1:5" x14ac:dyDescent="0.2">
      <c r="A7" s="855" t="s">
        <v>1220</v>
      </c>
      <c r="B7" s="904">
        <v>0</v>
      </c>
      <c r="C7" s="906">
        <v>12</v>
      </c>
      <c r="D7" s="913">
        <v>1</v>
      </c>
    </row>
    <row r="8" spans="1:5" x14ac:dyDescent="0.2">
      <c r="A8" s="855" t="s">
        <v>1221</v>
      </c>
      <c r="B8" s="738">
        <v>2</v>
      </c>
      <c r="C8" s="914">
        <v>47</v>
      </c>
      <c r="D8" s="913">
        <v>15</v>
      </c>
    </row>
    <row r="9" spans="1:5" ht="15" thickBot="1" x14ac:dyDescent="0.25">
      <c r="A9" s="234" t="s">
        <v>1222</v>
      </c>
      <c r="B9" s="96">
        <v>16</v>
      </c>
      <c r="C9" s="96">
        <v>1715</v>
      </c>
      <c r="D9" s="96">
        <v>1775</v>
      </c>
      <c r="E9" s="902"/>
    </row>
    <row r="11" spans="1:5" x14ac:dyDescent="0.2">
      <c r="A11" s="915" t="s">
        <v>1223</v>
      </c>
    </row>
    <row r="12" spans="1:5" x14ac:dyDescent="0.2">
      <c r="A12" s="1065" t="s">
        <v>1224</v>
      </c>
      <c r="B12" s="1065"/>
    </row>
    <row r="13" spans="1:5" x14ac:dyDescent="0.2">
      <c r="A13" s="852" t="s">
        <v>1242</v>
      </c>
    </row>
    <row r="14" spans="1:5" x14ac:dyDescent="0.2">
      <c r="A14" s="852" t="s">
        <v>1243</v>
      </c>
    </row>
    <row r="15" spans="1:5" x14ac:dyDescent="0.2">
      <c r="A15" s="852" t="s">
        <v>1241</v>
      </c>
    </row>
    <row r="19" spans="1:1" x14ac:dyDescent="0.2">
      <c r="A19" s="902"/>
    </row>
  </sheetData>
  <mergeCells count="3">
    <mergeCell ref="A1:D1"/>
    <mergeCell ref="A3:D3"/>
    <mergeCell ref="A12:B12"/>
  </mergeCells>
  <pageMargins left="0.7" right="0.7" top="0.56000000000000005" bottom="0.75" header="0.3" footer="0.3"/>
  <pageSetup paperSize="9" scale="8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view="pageBreakPreview" zoomScale="89" zoomScaleNormal="85" zoomScaleSheetLayoutView="89" workbookViewId="0">
      <selection activeCell="A4" sqref="A4:D4"/>
    </sheetView>
  </sheetViews>
  <sheetFormatPr baseColWidth="10" defaultColWidth="11.42578125" defaultRowHeight="14.25" x14ac:dyDescent="0.2"/>
  <cols>
    <col min="1" max="1" width="64.42578125" style="892" customWidth="1"/>
    <col min="2" max="4" width="18.7109375" style="892" customWidth="1"/>
    <col min="5" max="5" width="2.28515625" style="892" customWidth="1"/>
    <col min="6" max="16384" width="11.42578125" style="892"/>
  </cols>
  <sheetData>
    <row r="2" spans="1:9" ht="18" x14ac:dyDescent="0.25">
      <c r="A2" s="1029" t="s">
        <v>1225</v>
      </c>
      <c r="B2" s="1029"/>
      <c r="C2" s="1029"/>
      <c r="D2" s="1029"/>
    </row>
    <row r="3" spans="1:9" ht="15" x14ac:dyDescent="0.2">
      <c r="A3" s="893"/>
    </row>
    <row r="4" spans="1:9" ht="15" x14ac:dyDescent="0.25">
      <c r="A4" s="1185" t="s">
        <v>1293</v>
      </c>
      <c r="B4" s="1185"/>
      <c r="C4" s="1185"/>
      <c r="D4" s="1185"/>
    </row>
    <row r="5" spans="1:9" ht="15" thickBot="1" x14ac:dyDescent="0.25"/>
    <row r="6" spans="1:9" ht="15.75" thickBot="1" x14ac:dyDescent="0.25">
      <c r="A6" s="918" t="s">
        <v>251</v>
      </c>
      <c r="B6" s="918" t="s">
        <v>1226</v>
      </c>
      <c r="C6" s="918" t="s">
        <v>1227</v>
      </c>
      <c r="D6" s="919" t="s">
        <v>1228</v>
      </c>
      <c r="E6" s="902"/>
      <c r="F6" s="894"/>
      <c r="G6" s="894"/>
      <c r="H6" s="895"/>
      <c r="I6" s="895"/>
    </row>
    <row r="7" spans="1:9" ht="15" x14ac:dyDescent="0.2">
      <c r="A7" s="916" t="s">
        <v>328</v>
      </c>
      <c r="B7" s="917">
        <v>53</v>
      </c>
      <c r="C7" s="914">
        <v>31</v>
      </c>
      <c r="D7" s="909">
        <v>22</v>
      </c>
      <c r="F7" s="896"/>
      <c r="G7" s="897"/>
      <c r="H7" s="897"/>
      <c r="I7" s="898"/>
    </row>
    <row r="8" spans="1:9" ht="15" x14ac:dyDescent="0.2">
      <c r="A8" s="916" t="s">
        <v>329</v>
      </c>
      <c r="B8" s="917">
        <v>28</v>
      </c>
      <c r="C8" s="914">
        <v>18</v>
      </c>
      <c r="D8" s="909">
        <v>26</v>
      </c>
      <c r="F8" s="896"/>
      <c r="G8" s="897"/>
      <c r="H8" s="897"/>
      <c r="I8" s="898"/>
    </row>
    <row r="9" spans="1:9" ht="15" x14ac:dyDescent="0.2">
      <c r="A9" s="916" t="s">
        <v>330</v>
      </c>
      <c r="B9" s="917" t="s">
        <v>401</v>
      </c>
      <c r="C9" s="914" t="s">
        <v>401</v>
      </c>
      <c r="D9" s="909" t="s">
        <v>401</v>
      </c>
      <c r="F9" s="896"/>
      <c r="G9" s="897"/>
      <c r="H9" s="897"/>
      <c r="I9" s="898"/>
    </row>
    <row r="10" spans="1:9" ht="15" x14ac:dyDescent="0.2">
      <c r="A10" s="916" t="s">
        <v>331</v>
      </c>
      <c r="B10" s="917">
        <v>18</v>
      </c>
      <c r="C10" s="914">
        <v>14</v>
      </c>
      <c r="D10" s="909">
        <v>19</v>
      </c>
      <c r="F10" s="896"/>
      <c r="G10" s="897"/>
      <c r="H10" s="897"/>
      <c r="I10" s="898"/>
    </row>
    <row r="11" spans="1:9" ht="15" x14ac:dyDescent="0.2">
      <c r="A11" s="916" t="s">
        <v>342</v>
      </c>
      <c r="B11" s="917">
        <v>2</v>
      </c>
      <c r="C11" s="914">
        <v>39</v>
      </c>
      <c r="D11" s="909">
        <v>79</v>
      </c>
      <c r="F11" s="896"/>
      <c r="G11" s="897"/>
      <c r="H11" s="897"/>
      <c r="I11" s="898"/>
    </row>
    <row r="12" spans="1:9" ht="15" x14ac:dyDescent="0.2">
      <c r="A12" s="916" t="s">
        <v>568</v>
      </c>
      <c r="B12" s="917">
        <v>34</v>
      </c>
      <c r="C12" s="914">
        <v>42</v>
      </c>
      <c r="D12" s="909">
        <v>17</v>
      </c>
      <c r="F12" s="896"/>
      <c r="G12" s="897"/>
      <c r="H12" s="897"/>
      <c r="I12" s="898"/>
    </row>
    <row r="13" spans="1:9" ht="15" x14ac:dyDescent="0.2">
      <c r="A13" s="916" t="s">
        <v>334</v>
      </c>
      <c r="B13" s="917">
        <v>54</v>
      </c>
      <c r="C13" s="914">
        <v>86</v>
      </c>
      <c r="D13" s="909">
        <v>99</v>
      </c>
      <c r="F13" s="896"/>
      <c r="G13" s="897"/>
      <c r="H13" s="897"/>
      <c r="I13" s="898"/>
    </row>
    <row r="14" spans="1:9" ht="15" x14ac:dyDescent="0.2">
      <c r="A14" s="916" t="s">
        <v>1229</v>
      </c>
      <c r="B14" s="917" t="s">
        <v>401</v>
      </c>
      <c r="C14" s="914" t="s">
        <v>401</v>
      </c>
      <c r="D14" s="909" t="s">
        <v>401</v>
      </c>
      <c r="F14" s="896"/>
      <c r="G14" s="897"/>
      <c r="H14" s="897"/>
      <c r="I14" s="898"/>
    </row>
    <row r="15" spans="1:9" ht="15" x14ac:dyDescent="0.2">
      <c r="A15" s="916" t="s">
        <v>1230</v>
      </c>
      <c r="B15" s="917" t="s">
        <v>401</v>
      </c>
      <c r="C15" s="914" t="s">
        <v>401</v>
      </c>
      <c r="D15" s="909" t="s">
        <v>401</v>
      </c>
      <c r="F15" s="896"/>
      <c r="G15" s="897"/>
      <c r="H15" s="897"/>
      <c r="I15" s="898"/>
    </row>
    <row r="16" spans="1:9" ht="15" x14ac:dyDescent="0.2">
      <c r="A16" s="916" t="s">
        <v>344</v>
      </c>
      <c r="B16" s="917">
        <v>3</v>
      </c>
      <c r="C16" s="914">
        <v>2</v>
      </c>
      <c r="D16" s="909">
        <v>10</v>
      </c>
      <c r="F16" s="896"/>
      <c r="G16" s="897"/>
      <c r="H16" s="897"/>
      <c r="I16" s="898"/>
    </row>
    <row r="17" spans="1:9" ht="15" x14ac:dyDescent="0.2">
      <c r="A17" s="916" t="s">
        <v>346</v>
      </c>
      <c r="B17" s="917">
        <v>18</v>
      </c>
      <c r="C17" s="914">
        <v>15</v>
      </c>
      <c r="D17" s="909">
        <v>24</v>
      </c>
      <c r="F17" s="896"/>
      <c r="G17" s="897"/>
      <c r="H17" s="897"/>
      <c r="I17" s="898"/>
    </row>
    <row r="18" spans="1:9" ht="15" x14ac:dyDescent="0.2">
      <c r="A18" s="916" t="s">
        <v>1231</v>
      </c>
      <c r="B18" s="917">
        <v>39</v>
      </c>
      <c r="C18" s="914">
        <v>50</v>
      </c>
      <c r="D18" s="909">
        <v>154</v>
      </c>
      <c r="F18" s="896"/>
      <c r="G18" s="897"/>
      <c r="H18" s="897"/>
      <c r="I18" s="898"/>
    </row>
    <row r="19" spans="1:9" ht="15" x14ac:dyDescent="0.2">
      <c r="A19" s="916" t="s">
        <v>336</v>
      </c>
      <c r="B19" s="917">
        <v>14</v>
      </c>
      <c r="C19" s="914" t="s">
        <v>401</v>
      </c>
      <c r="D19" s="909">
        <v>8</v>
      </c>
      <c r="F19" s="896"/>
      <c r="G19" s="897"/>
      <c r="H19" s="897"/>
      <c r="I19" s="898"/>
    </row>
    <row r="20" spans="1:9" ht="15" x14ac:dyDescent="0.2">
      <c r="A20" s="916" t="s">
        <v>337</v>
      </c>
      <c r="B20" s="917" t="s">
        <v>401</v>
      </c>
      <c r="C20" s="914">
        <v>305</v>
      </c>
      <c r="D20" s="909">
        <v>339</v>
      </c>
      <c r="F20" s="896"/>
      <c r="G20" s="897"/>
      <c r="H20" s="897"/>
      <c r="I20" s="898"/>
    </row>
    <row r="21" spans="1:9" ht="15" x14ac:dyDescent="0.2">
      <c r="A21" s="916" t="s">
        <v>581</v>
      </c>
      <c r="B21" s="917">
        <v>14</v>
      </c>
      <c r="C21" s="914" t="s">
        <v>401</v>
      </c>
      <c r="D21" s="909">
        <v>11</v>
      </c>
      <c r="F21" s="896"/>
      <c r="G21" s="897"/>
      <c r="H21" s="897"/>
      <c r="I21" s="898"/>
    </row>
    <row r="22" spans="1:9" ht="15" x14ac:dyDescent="0.2">
      <c r="A22" s="916" t="s">
        <v>338</v>
      </c>
      <c r="B22" s="917">
        <v>1</v>
      </c>
      <c r="C22" s="914">
        <v>13</v>
      </c>
      <c r="D22" s="909">
        <v>10</v>
      </c>
      <c r="F22" s="896"/>
      <c r="G22" s="897"/>
      <c r="H22" s="897"/>
      <c r="I22" s="898"/>
    </row>
    <row r="23" spans="1:9" ht="15" x14ac:dyDescent="0.2">
      <c r="A23" s="916" t="s">
        <v>340</v>
      </c>
      <c r="B23" s="917">
        <v>59</v>
      </c>
      <c r="C23" s="914">
        <v>47</v>
      </c>
      <c r="D23" s="909">
        <v>55</v>
      </c>
      <c r="F23" s="896"/>
      <c r="G23" s="897"/>
      <c r="H23" s="897"/>
      <c r="I23" s="898"/>
    </row>
    <row r="24" spans="1:9" ht="15" x14ac:dyDescent="0.2">
      <c r="A24" s="916" t="s">
        <v>341</v>
      </c>
      <c r="B24" s="917">
        <v>29</v>
      </c>
      <c r="C24" s="914">
        <v>34</v>
      </c>
      <c r="D24" s="909" t="s">
        <v>401</v>
      </c>
      <c r="F24" s="896"/>
      <c r="G24" s="897"/>
      <c r="H24" s="897"/>
      <c r="I24" s="898"/>
    </row>
    <row r="25" spans="1:9" ht="15" x14ac:dyDescent="0.2">
      <c r="A25" s="855" t="s">
        <v>345</v>
      </c>
      <c r="B25" s="906" t="s">
        <v>401</v>
      </c>
      <c r="C25" s="914">
        <v>4</v>
      </c>
      <c r="D25" s="909" t="s">
        <v>401</v>
      </c>
      <c r="F25" s="896"/>
      <c r="G25" s="897"/>
      <c r="H25" s="897"/>
      <c r="I25" s="898"/>
    </row>
    <row r="26" spans="1:9" ht="15.75" thickBot="1" x14ac:dyDescent="0.25">
      <c r="A26" s="234" t="s">
        <v>1232</v>
      </c>
      <c r="B26" s="96">
        <v>366</v>
      </c>
      <c r="C26" s="96">
        <v>700</v>
      </c>
      <c r="D26" s="96">
        <v>873</v>
      </c>
      <c r="F26" s="896"/>
      <c r="G26" s="899"/>
      <c r="H26" s="899"/>
      <c r="I26" s="900"/>
    </row>
    <row r="27" spans="1:9" ht="45" customHeight="1" x14ac:dyDescent="0.2">
      <c r="A27" s="1209" t="s">
        <v>1233</v>
      </c>
      <c r="B27" s="1209"/>
      <c r="C27" s="1209"/>
      <c r="D27" s="1209"/>
    </row>
    <row r="28" spans="1:9" x14ac:dyDescent="0.2">
      <c r="A28" s="901"/>
    </row>
  </sheetData>
  <mergeCells count="3">
    <mergeCell ref="A2:D2"/>
    <mergeCell ref="A4:D4"/>
    <mergeCell ref="A27:D27"/>
  </mergeCells>
  <pageMargins left="0.3" right="0.3" top="0.75" bottom="0.75" header="0.33" footer="0.3"/>
  <pageSetup paperSize="9" scale="81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view="pageBreakPreview" zoomScale="96" zoomScaleNormal="85" zoomScaleSheetLayoutView="96" workbookViewId="0">
      <selection activeCell="A5" sqref="A5"/>
    </sheetView>
  </sheetViews>
  <sheetFormatPr baseColWidth="10" defaultColWidth="11.42578125" defaultRowHeight="14.25" x14ac:dyDescent="0.2"/>
  <cols>
    <col min="1" max="1" width="46.28515625" style="892" customWidth="1"/>
    <col min="2" max="6" width="16.42578125" style="892" customWidth="1"/>
    <col min="7" max="7" width="2.7109375" style="892" customWidth="1"/>
    <col min="8" max="16384" width="11.42578125" style="892"/>
  </cols>
  <sheetData>
    <row r="2" spans="1:7" ht="18" x14ac:dyDescent="0.25">
      <c r="A2" s="1029" t="s">
        <v>1234</v>
      </c>
      <c r="B2" s="1029"/>
      <c r="C2" s="1029"/>
      <c r="D2" s="1029"/>
      <c r="E2" s="1029"/>
      <c r="F2" s="1029"/>
    </row>
    <row r="3" spans="1:7" ht="15" x14ac:dyDescent="0.2">
      <c r="A3" s="893"/>
    </row>
    <row r="4" spans="1:7" ht="15" customHeight="1" x14ac:dyDescent="0.25">
      <c r="A4" s="1185" t="s">
        <v>1279</v>
      </c>
      <c r="B4" s="1185"/>
      <c r="C4" s="1185"/>
      <c r="D4" s="1185"/>
      <c r="E4" s="1185"/>
      <c r="F4" s="1185"/>
    </row>
    <row r="5" spans="1:7" ht="15" thickBot="1" x14ac:dyDescent="0.25">
      <c r="G5" s="902"/>
    </row>
    <row r="6" spans="1:7" ht="38.25" customHeight="1" thickBot="1" x14ac:dyDescent="0.25">
      <c r="A6" s="918" t="s">
        <v>1235</v>
      </c>
      <c r="B6" s="918" t="s">
        <v>1236</v>
      </c>
      <c r="C6" s="918" t="s">
        <v>1237</v>
      </c>
      <c r="D6" s="921" t="s">
        <v>1238</v>
      </c>
      <c r="E6" s="918" t="s">
        <v>1239</v>
      </c>
      <c r="F6" s="919" t="s">
        <v>1240</v>
      </c>
      <c r="G6" s="902"/>
    </row>
    <row r="7" spans="1:7" x14ac:dyDescent="0.2">
      <c r="A7" s="916" t="s">
        <v>328</v>
      </c>
      <c r="B7" s="917" t="s">
        <v>401</v>
      </c>
      <c r="C7" s="917" t="s">
        <v>401</v>
      </c>
      <c r="D7" s="914" t="s">
        <v>401</v>
      </c>
      <c r="E7" s="917" t="s">
        <v>401</v>
      </c>
      <c r="F7" s="920" t="s">
        <v>401</v>
      </c>
      <c r="G7" s="902"/>
    </row>
    <row r="8" spans="1:7" x14ac:dyDescent="0.2">
      <c r="A8" s="916" t="s">
        <v>329</v>
      </c>
      <c r="B8" s="917">
        <v>16</v>
      </c>
      <c r="C8" s="917">
        <v>1</v>
      </c>
      <c r="D8" s="917">
        <v>0</v>
      </c>
      <c r="E8" s="917">
        <v>0</v>
      </c>
      <c r="F8" s="920">
        <v>17</v>
      </c>
      <c r="G8" s="902"/>
    </row>
    <row r="9" spans="1:7" x14ac:dyDescent="0.2">
      <c r="A9" s="916" t="s">
        <v>330</v>
      </c>
      <c r="B9" s="917" t="s">
        <v>401</v>
      </c>
      <c r="C9" s="917" t="s">
        <v>401</v>
      </c>
      <c r="D9" s="917" t="s">
        <v>401</v>
      </c>
      <c r="E9" s="917" t="s">
        <v>401</v>
      </c>
      <c r="F9" s="920" t="s">
        <v>401</v>
      </c>
      <c r="G9" s="902"/>
    </row>
    <row r="10" spans="1:7" x14ac:dyDescent="0.2">
      <c r="A10" s="916" t="s">
        <v>331</v>
      </c>
      <c r="B10" s="917" t="s">
        <v>401</v>
      </c>
      <c r="C10" s="917" t="s">
        <v>401</v>
      </c>
      <c r="D10" s="917" t="s">
        <v>401</v>
      </c>
      <c r="E10" s="917" t="s">
        <v>401</v>
      </c>
      <c r="F10" s="920">
        <v>0</v>
      </c>
      <c r="G10" s="902"/>
    </row>
    <row r="11" spans="1:7" x14ac:dyDescent="0.2">
      <c r="A11" s="916" t="s">
        <v>342</v>
      </c>
      <c r="B11" s="917">
        <v>26</v>
      </c>
      <c r="C11" s="917">
        <v>0</v>
      </c>
      <c r="D11" s="917">
        <v>0</v>
      </c>
      <c r="E11" s="917">
        <v>0</v>
      </c>
      <c r="F11" s="920">
        <v>26</v>
      </c>
      <c r="G11" s="902"/>
    </row>
    <row r="12" spans="1:7" x14ac:dyDescent="0.2">
      <c r="A12" s="916" t="s">
        <v>568</v>
      </c>
      <c r="B12" s="917">
        <v>19</v>
      </c>
      <c r="C12" s="917">
        <v>0</v>
      </c>
      <c r="D12" s="917">
        <v>1</v>
      </c>
      <c r="E12" s="917">
        <v>1</v>
      </c>
      <c r="F12" s="920">
        <v>21</v>
      </c>
      <c r="G12" s="902"/>
    </row>
    <row r="13" spans="1:7" x14ac:dyDescent="0.2">
      <c r="A13" s="916" t="s">
        <v>334</v>
      </c>
      <c r="B13" s="917">
        <v>4</v>
      </c>
      <c r="C13" s="917">
        <v>2</v>
      </c>
      <c r="D13" s="917">
        <v>0</v>
      </c>
      <c r="E13" s="917">
        <v>0</v>
      </c>
      <c r="F13" s="920">
        <v>6</v>
      </c>
      <c r="G13" s="902"/>
    </row>
    <row r="14" spans="1:7" x14ac:dyDescent="0.2">
      <c r="A14" s="916" t="s">
        <v>1229</v>
      </c>
      <c r="B14" s="917" t="s">
        <v>401</v>
      </c>
      <c r="C14" s="917" t="s">
        <v>401</v>
      </c>
      <c r="D14" s="917" t="s">
        <v>401</v>
      </c>
      <c r="E14" s="917" t="s">
        <v>401</v>
      </c>
      <c r="F14" s="920" t="s">
        <v>401</v>
      </c>
      <c r="G14" s="902"/>
    </row>
    <row r="15" spans="1:7" x14ac:dyDescent="0.2">
      <c r="A15" s="916" t="s">
        <v>1230</v>
      </c>
      <c r="B15" s="917" t="s">
        <v>401</v>
      </c>
      <c r="C15" s="917" t="s">
        <v>401</v>
      </c>
      <c r="D15" s="917" t="s">
        <v>401</v>
      </c>
      <c r="E15" s="917" t="s">
        <v>401</v>
      </c>
      <c r="F15" s="920" t="s">
        <v>401</v>
      </c>
      <c r="G15" s="902"/>
    </row>
    <row r="16" spans="1:7" x14ac:dyDescent="0.2">
      <c r="A16" s="916" t="s">
        <v>344</v>
      </c>
      <c r="B16" s="917">
        <v>5</v>
      </c>
      <c r="C16" s="917">
        <v>0</v>
      </c>
      <c r="D16" s="917">
        <v>0</v>
      </c>
      <c r="E16" s="917">
        <v>0</v>
      </c>
      <c r="F16" s="920">
        <v>5</v>
      </c>
      <c r="G16" s="902"/>
    </row>
    <row r="17" spans="1:7" x14ac:dyDescent="0.2">
      <c r="A17" s="916" t="s">
        <v>346</v>
      </c>
      <c r="B17" s="917" t="s">
        <v>401</v>
      </c>
      <c r="C17" s="917" t="s">
        <v>401</v>
      </c>
      <c r="D17" s="917" t="s">
        <v>401</v>
      </c>
      <c r="E17" s="917" t="s">
        <v>401</v>
      </c>
      <c r="F17" s="920" t="s">
        <v>401</v>
      </c>
      <c r="G17" s="902"/>
    </row>
    <row r="18" spans="1:7" x14ac:dyDescent="0.2">
      <c r="A18" s="916" t="s">
        <v>1231</v>
      </c>
      <c r="B18" s="917">
        <v>64</v>
      </c>
      <c r="C18" s="917">
        <v>0</v>
      </c>
      <c r="D18" s="917">
        <v>2</v>
      </c>
      <c r="E18" s="917">
        <v>0</v>
      </c>
      <c r="F18" s="920">
        <v>66</v>
      </c>
      <c r="G18" s="902"/>
    </row>
    <row r="19" spans="1:7" x14ac:dyDescent="0.2">
      <c r="A19" s="916" t="s">
        <v>336</v>
      </c>
      <c r="B19" s="917" t="s">
        <v>401</v>
      </c>
      <c r="C19" s="917" t="s">
        <v>401</v>
      </c>
      <c r="D19" s="917" t="s">
        <v>401</v>
      </c>
      <c r="E19" s="917" t="s">
        <v>401</v>
      </c>
      <c r="F19" s="920" t="s">
        <v>401</v>
      </c>
      <c r="G19" s="902"/>
    </row>
    <row r="20" spans="1:7" x14ac:dyDescent="0.2">
      <c r="A20" s="916" t="s">
        <v>337</v>
      </c>
      <c r="B20" s="917" t="s">
        <v>401</v>
      </c>
      <c r="C20" s="917" t="s">
        <v>401</v>
      </c>
      <c r="D20" s="917" t="s">
        <v>401</v>
      </c>
      <c r="E20" s="917" t="s">
        <v>401</v>
      </c>
      <c r="F20" s="920" t="s">
        <v>401</v>
      </c>
      <c r="G20" s="902"/>
    </row>
    <row r="21" spans="1:7" x14ac:dyDescent="0.2">
      <c r="A21" s="916" t="s">
        <v>581</v>
      </c>
      <c r="B21" s="917" t="s">
        <v>401</v>
      </c>
      <c r="C21" s="917" t="s">
        <v>401</v>
      </c>
      <c r="D21" s="917" t="s">
        <v>401</v>
      </c>
      <c r="E21" s="917" t="s">
        <v>401</v>
      </c>
      <c r="F21" s="920" t="s">
        <v>401</v>
      </c>
      <c r="G21" s="902"/>
    </row>
    <row r="22" spans="1:7" x14ac:dyDescent="0.2">
      <c r="A22" s="916" t="s">
        <v>338</v>
      </c>
      <c r="B22" s="917" t="s">
        <v>401</v>
      </c>
      <c r="C22" s="917" t="s">
        <v>401</v>
      </c>
      <c r="D22" s="917" t="s">
        <v>401</v>
      </c>
      <c r="E22" s="917" t="s">
        <v>401</v>
      </c>
      <c r="F22" s="920" t="s">
        <v>401</v>
      </c>
      <c r="G22" s="902"/>
    </row>
    <row r="23" spans="1:7" x14ac:dyDescent="0.2">
      <c r="A23" s="916" t="s">
        <v>340</v>
      </c>
      <c r="B23" s="917">
        <v>10</v>
      </c>
      <c r="C23" s="917">
        <v>0</v>
      </c>
      <c r="D23" s="917">
        <v>0</v>
      </c>
      <c r="E23" s="917">
        <v>2</v>
      </c>
      <c r="F23" s="920">
        <v>12</v>
      </c>
      <c r="G23" s="902"/>
    </row>
    <row r="24" spans="1:7" x14ac:dyDescent="0.2">
      <c r="A24" s="916" t="s">
        <v>341</v>
      </c>
      <c r="B24" s="917" t="s">
        <v>401</v>
      </c>
      <c r="C24" s="917" t="s">
        <v>401</v>
      </c>
      <c r="D24" s="917" t="s">
        <v>401</v>
      </c>
      <c r="E24" s="917" t="s">
        <v>401</v>
      </c>
      <c r="F24" s="920" t="s">
        <v>401</v>
      </c>
      <c r="G24" s="902"/>
    </row>
    <row r="25" spans="1:7" x14ac:dyDescent="0.2">
      <c r="A25" s="916" t="s">
        <v>345</v>
      </c>
      <c r="B25" s="917" t="s">
        <v>401</v>
      </c>
      <c r="C25" s="917" t="s">
        <v>401</v>
      </c>
      <c r="D25" s="917" t="s">
        <v>401</v>
      </c>
      <c r="E25" s="917" t="s">
        <v>401</v>
      </c>
      <c r="F25" s="920" t="s">
        <v>401</v>
      </c>
      <c r="G25" s="902"/>
    </row>
    <row r="26" spans="1:7" ht="15" thickBot="1" x14ac:dyDescent="0.25">
      <c r="A26" s="234" t="s">
        <v>1232</v>
      </c>
      <c r="B26" s="96">
        <v>144</v>
      </c>
      <c r="C26" s="96">
        <v>3</v>
      </c>
      <c r="D26" s="912">
        <v>3</v>
      </c>
      <c r="E26" s="912">
        <v>3</v>
      </c>
      <c r="F26" s="96">
        <v>153</v>
      </c>
      <c r="G26" s="902"/>
    </row>
    <row r="27" spans="1:7" ht="30.75" customHeight="1" x14ac:dyDescent="0.2">
      <c r="A27" s="1211" t="s">
        <v>1244</v>
      </c>
      <c r="B27" s="1211"/>
      <c r="C27" s="1211"/>
      <c r="D27" s="1211"/>
      <c r="E27" s="1211"/>
      <c r="F27" s="1211"/>
    </row>
    <row r="28" spans="1:7" ht="30.75" customHeight="1" x14ac:dyDescent="0.2">
      <c r="A28" s="1211" t="s">
        <v>1245</v>
      </c>
      <c r="B28" s="1211"/>
      <c r="C28" s="1211"/>
      <c r="D28" s="1211"/>
      <c r="E28" s="1211"/>
      <c r="F28" s="1211"/>
    </row>
    <row r="29" spans="1:7" ht="19.5" customHeight="1" x14ac:dyDescent="0.2">
      <c r="A29" s="1210" t="s">
        <v>1246</v>
      </c>
      <c r="B29" s="1210"/>
      <c r="C29" s="1210"/>
      <c r="D29" s="1210"/>
      <c r="E29" s="1210"/>
      <c r="F29" s="1210"/>
    </row>
    <row r="30" spans="1:7" ht="30.75" customHeight="1" x14ac:dyDescent="0.2">
      <c r="A30" s="1210" t="s">
        <v>1247</v>
      </c>
      <c r="B30" s="1210"/>
      <c r="C30" s="1210"/>
      <c r="D30" s="1210"/>
      <c r="E30" s="1210"/>
      <c r="F30" s="1210"/>
    </row>
    <row r="31" spans="1:7" ht="35.25" customHeight="1" x14ac:dyDescent="0.2">
      <c r="A31" s="1210" t="s">
        <v>1248</v>
      </c>
      <c r="B31" s="1210"/>
      <c r="C31" s="1210"/>
      <c r="D31" s="1210"/>
      <c r="E31" s="1210"/>
      <c r="F31" s="1210"/>
    </row>
    <row r="32" spans="1:7" ht="30.75" customHeight="1" x14ac:dyDescent="0.2">
      <c r="A32" s="1210" t="s">
        <v>1249</v>
      </c>
      <c r="B32" s="1210"/>
      <c r="C32" s="1210"/>
      <c r="D32" s="1210"/>
      <c r="E32" s="1210"/>
      <c r="F32" s="1210"/>
    </row>
  </sheetData>
  <mergeCells count="8">
    <mergeCell ref="A31:F31"/>
    <mergeCell ref="A32:F32"/>
    <mergeCell ref="A2:F2"/>
    <mergeCell ref="A4:F4"/>
    <mergeCell ref="A27:F27"/>
    <mergeCell ref="A28:F28"/>
    <mergeCell ref="A29:F29"/>
    <mergeCell ref="A30:F30"/>
  </mergeCells>
  <pageMargins left="0.37" right="0.21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M27"/>
  <sheetViews>
    <sheetView view="pageBreakPreview" zoomScaleNormal="75" zoomScaleSheetLayoutView="10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9"/>
    <col min="2" max="2" width="23.140625" style="9" customWidth="1"/>
    <col min="3" max="3" width="38.5703125" style="9" customWidth="1"/>
    <col min="4" max="5" width="22" style="9" customWidth="1"/>
    <col min="6" max="6" width="23.140625" style="9" customWidth="1"/>
    <col min="7" max="16384" width="11.42578125" style="9"/>
  </cols>
  <sheetData>
    <row r="1" spans="2:13" ht="18" x14ac:dyDescent="0.25">
      <c r="B1" s="970" t="s">
        <v>880</v>
      </c>
      <c r="C1" s="970"/>
      <c r="D1" s="970"/>
      <c r="E1" s="970"/>
      <c r="F1" s="970"/>
      <c r="G1" s="8"/>
      <c r="H1" s="8"/>
      <c r="I1" s="8"/>
      <c r="J1" s="8"/>
    </row>
    <row r="3" spans="2:13" ht="26.25" customHeight="1" x14ac:dyDescent="0.25">
      <c r="B3" s="981" t="s">
        <v>1154</v>
      </c>
      <c r="C3" s="981"/>
      <c r="D3" s="981"/>
      <c r="E3" s="981"/>
      <c r="F3" s="981"/>
      <c r="G3" s="13"/>
      <c r="H3" s="13"/>
      <c r="I3" s="13"/>
      <c r="J3" s="13"/>
      <c r="K3" s="13"/>
    </row>
    <row r="4" spans="2:13" ht="13.5" thickBot="1" x14ac:dyDescent="0.25">
      <c r="C4" s="982"/>
      <c r="D4" s="982"/>
      <c r="E4" s="982"/>
      <c r="F4" s="983"/>
    </row>
    <row r="5" spans="2:13" s="260" customFormat="1" ht="25.5" customHeight="1" x14ac:dyDescent="0.2">
      <c r="C5" s="953" t="s">
        <v>251</v>
      </c>
      <c r="D5" s="955" t="s">
        <v>881</v>
      </c>
      <c r="E5" s="969" t="s">
        <v>882</v>
      </c>
      <c r="F5" s="268"/>
      <c r="G5" s="262"/>
      <c r="H5" s="262"/>
      <c r="I5" s="262"/>
    </row>
    <row r="6" spans="2:13" s="260" customFormat="1" ht="28.5" customHeight="1" thickBot="1" x14ac:dyDescent="0.25">
      <c r="C6" s="954"/>
      <c r="D6" s="956"/>
      <c r="E6" s="966"/>
      <c r="F6" s="268"/>
      <c r="G6" s="262"/>
      <c r="H6" s="262"/>
      <c r="I6" s="262"/>
    </row>
    <row r="7" spans="2:13" s="260" customFormat="1" x14ac:dyDescent="0.2">
      <c r="C7" s="514" t="s">
        <v>883</v>
      </c>
      <c r="D7" s="562">
        <v>1261876.75</v>
      </c>
      <c r="E7" s="313">
        <v>28.248420465806344</v>
      </c>
      <c r="F7" s="259"/>
      <c r="G7" s="259"/>
      <c r="H7" s="259"/>
      <c r="I7" s="259"/>
      <c r="J7" s="259"/>
      <c r="K7" s="259"/>
      <c r="L7" s="259"/>
      <c r="M7" s="259"/>
    </row>
    <row r="8" spans="2:13" s="260" customFormat="1" x14ac:dyDescent="0.2">
      <c r="C8" s="515" t="s">
        <v>884</v>
      </c>
      <c r="D8" s="563">
        <v>63800.51999999999</v>
      </c>
      <c r="E8" s="316">
        <v>2.4394810781204099</v>
      </c>
      <c r="F8" s="259"/>
      <c r="G8" s="259"/>
      <c r="H8" s="259"/>
      <c r="I8" s="259"/>
      <c r="J8" s="259"/>
      <c r="K8" s="259"/>
      <c r="L8" s="259"/>
      <c r="M8" s="259"/>
    </row>
    <row r="9" spans="2:13" s="260" customFormat="1" x14ac:dyDescent="0.2">
      <c r="C9" s="515" t="s">
        <v>408</v>
      </c>
      <c r="D9" s="563"/>
      <c r="E9" s="316">
        <v>0</v>
      </c>
      <c r="F9" s="259"/>
      <c r="G9" s="259"/>
      <c r="H9" s="259"/>
      <c r="I9" s="259"/>
      <c r="J9" s="259"/>
      <c r="K9" s="259"/>
      <c r="L9" s="259"/>
      <c r="M9" s="259"/>
    </row>
    <row r="10" spans="2:13" s="260" customFormat="1" x14ac:dyDescent="0.2">
      <c r="C10" s="515" t="s">
        <v>403</v>
      </c>
      <c r="D10" s="563">
        <v>13807.24</v>
      </c>
      <c r="E10" s="316">
        <v>3.7898973638314262</v>
      </c>
      <c r="F10" s="259"/>
      <c r="G10" s="259"/>
      <c r="H10" s="259"/>
      <c r="I10" s="259"/>
      <c r="J10" s="259"/>
      <c r="K10" s="259"/>
      <c r="L10" s="259"/>
      <c r="M10" s="259"/>
    </row>
    <row r="11" spans="2:13" s="260" customFormat="1" x14ac:dyDescent="0.2">
      <c r="C11" s="515" t="s">
        <v>885</v>
      </c>
      <c r="D11" s="563">
        <v>662663.99000000011</v>
      </c>
      <c r="E11" s="316">
        <v>18.419936590168437</v>
      </c>
      <c r="F11" s="259"/>
      <c r="G11" s="259"/>
      <c r="H11" s="259"/>
      <c r="I11" s="259"/>
      <c r="J11" s="259"/>
      <c r="K11" s="259"/>
      <c r="L11" s="259"/>
      <c r="M11" s="259"/>
    </row>
    <row r="12" spans="2:13" s="260" customFormat="1" x14ac:dyDescent="0.2">
      <c r="C12" s="515" t="s">
        <v>886</v>
      </c>
      <c r="D12" s="563">
        <v>896916.99999999988</v>
      </c>
      <c r="E12" s="316">
        <v>18.626179592504002</v>
      </c>
      <c r="F12" s="259"/>
      <c r="G12" s="259"/>
      <c r="H12" s="259"/>
      <c r="I12" s="259"/>
      <c r="J12" s="259"/>
      <c r="K12" s="259"/>
      <c r="L12" s="259"/>
      <c r="M12" s="259"/>
    </row>
    <row r="13" spans="2:13" s="260" customFormat="1" x14ac:dyDescent="0.2">
      <c r="C13" s="515" t="s">
        <v>404</v>
      </c>
      <c r="D13" s="563">
        <v>793037.5</v>
      </c>
      <c r="E13" s="316">
        <v>39.487438872650443</v>
      </c>
      <c r="F13" s="259"/>
      <c r="G13" s="259"/>
      <c r="H13" s="259"/>
      <c r="I13" s="259"/>
      <c r="J13" s="259"/>
      <c r="K13" s="259"/>
      <c r="L13" s="259"/>
      <c r="M13" s="259"/>
    </row>
    <row r="14" spans="2:13" s="260" customFormat="1" x14ac:dyDescent="0.2">
      <c r="C14" s="515" t="s">
        <v>887</v>
      </c>
      <c r="D14" s="563">
        <v>72268.160000000003</v>
      </c>
      <c r="E14" s="316">
        <v>16.489714315898446</v>
      </c>
      <c r="F14" s="259"/>
      <c r="G14" s="259"/>
      <c r="H14" s="259"/>
      <c r="I14" s="259"/>
      <c r="J14" s="259"/>
      <c r="K14" s="259"/>
      <c r="L14" s="259"/>
      <c r="M14" s="259"/>
    </row>
    <row r="15" spans="2:13" s="260" customFormat="1" x14ac:dyDescent="0.2">
      <c r="C15" s="515" t="s">
        <v>888</v>
      </c>
      <c r="D15" s="563">
        <v>343831</v>
      </c>
      <c r="E15" s="316">
        <v>57.84840789748398</v>
      </c>
      <c r="F15" s="259"/>
      <c r="G15" s="259"/>
      <c r="H15" s="259"/>
      <c r="I15" s="259"/>
      <c r="J15" s="259"/>
      <c r="K15" s="259"/>
      <c r="L15" s="259"/>
      <c r="M15" s="259"/>
    </row>
    <row r="16" spans="2:13" s="260" customFormat="1" x14ac:dyDescent="0.2">
      <c r="C16" s="515" t="s">
        <v>373</v>
      </c>
      <c r="D16" s="563">
        <v>80631.89</v>
      </c>
      <c r="E16" s="316">
        <v>6.3638194681272298</v>
      </c>
      <c r="F16" s="259"/>
      <c r="G16" s="259"/>
      <c r="H16" s="259"/>
      <c r="I16" s="259"/>
      <c r="J16" s="259"/>
      <c r="K16" s="259"/>
      <c r="L16" s="259"/>
      <c r="M16" s="259"/>
    </row>
    <row r="17" spans="2:13" s="260" customFormat="1" x14ac:dyDescent="0.2">
      <c r="C17" s="515" t="s">
        <v>409</v>
      </c>
      <c r="D17" s="563">
        <v>138942.92000000001</v>
      </c>
      <c r="E17" s="316">
        <v>5.0934802429230359</v>
      </c>
      <c r="F17" s="259"/>
      <c r="G17" s="259"/>
      <c r="H17" s="259"/>
      <c r="I17" s="259"/>
      <c r="J17" s="259"/>
      <c r="K17" s="259"/>
      <c r="L17" s="259"/>
      <c r="M17" s="259"/>
    </row>
    <row r="18" spans="2:13" s="260" customFormat="1" x14ac:dyDescent="0.2">
      <c r="C18" s="515" t="s">
        <v>405</v>
      </c>
      <c r="D18" s="563">
        <v>212594</v>
      </c>
      <c r="E18" s="316">
        <v>10.417423943945739</v>
      </c>
      <c r="F18" s="259"/>
      <c r="G18" s="259"/>
      <c r="H18" s="259"/>
      <c r="I18" s="259"/>
      <c r="J18" s="259"/>
      <c r="K18" s="259"/>
      <c r="L18" s="259"/>
      <c r="M18" s="259"/>
    </row>
    <row r="19" spans="2:13" s="260" customFormat="1" x14ac:dyDescent="0.2">
      <c r="C19" s="515" t="s">
        <v>889</v>
      </c>
      <c r="D19" s="563">
        <v>11121.93</v>
      </c>
      <c r="E19" s="316">
        <v>5.0056311289863178</v>
      </c>
      <c r="F19" s="259"/>
      <c r="G19" s="259"/>
      <c r="H19" s="259"/>
      <c r="I19" s="259"/>
      <c r="J19" s="259"/>
      <c r="K19" s="259"/>
      <c r="L19" s="259"/>
      <c r="M19" s="259"/>
    </row>
    <row r="20" spans="2:13" s="260" customFormat="1" x14ac:dyDescent="0.2">
      <c r="C20" s="515" t="s">
        <v>406</v>
      </c>
      <c r="D20" s="563">
        <v>85178.97</v>
      </c>
      <c r="E20" s="316">
        <v>27.392940402075212</v>
      </c>
      <c r="F20" s="259"/>
      <c r="G20" s="259"/>
      <c r="H20" s="259"/>
      <c r="I20" s="259"/>
      <c r="J20" s="259"/>
      <c r="K20" s="259"/>
      <c r="L20" s="259"/>
      <c r="M20" s="259"/>
    </row>
    <row r="21" spans="2:13" s="260" customFormat="1" x14ac:dyDescent="0.2">
      <c r="C21" s="515" t="s">
        <v>890</v>
      </c>
      <c r="D21" s="563">
        <v>85838.73</v>
      </c>
      <c r="E21" s="316">
        <v>17.45448620483468</v>
      </c>
      <c r="F21" s="259"/>
      <c r="G21" s="259"/>
      <c r="H21" s="259"/>
      <c r="I21" s="259"/>
      <c r="J21" s="259"/>
      <c r="K21" s="259"/>
      <c r="L21" s="259"/>
      <c r="M21" s="259"/>
    </row>
    <row r="22" spans="2:13" s="260" customFormat="1" x14ac:dyDescent="0.2">
      <c r="C22" s="515" t="s">
        <v>410</v>
      </c>
      <c r="D22" s="563">
        <v>14011.55</v>
      </c>
      <c r="E22" s="316">
        <v>1.8185510809077841</v>
      </c>
      <c r="F22" s="259"/>
      <c r="G22" s="259"/>
      <c r="H22" s="259"/>
      <c r="I22" s="259"/>
      <c r="J22" s="259"/>
      <c r="K22" s="259"/>
      <c r="L22" s="259"/>
      <c r="M22" s="259"/>
    </row>
    <row r="23" spans="2:13" s="260" customFormat="1" x14ac:dyDescent="0.2">
      <c r="C23" s="515" t="s">
        <v>891</v>
      </c>
      <c r="D23" s="563">
        <v>67639.81</v>
      </c>
      <c r="E23" s="316">
        <v>13.227338717485447</v>
      </c>
      <c r="F23" s="259"/>
      <c r="G23" s="259"/>
      <c r="H23" s="259"/>
      <c r="I23" s="259"/>
      <c r="J23" s="259"/>
      <c r="K23" s="259"/>
      <c r="L23" s="259"/>
      <c r="M23" s="259"/>
    </row>
    <row r="24" spans="2:13" s="260" customFormat="1" x14ac:dyDescent="0.2">
      <c r="C24" s="515"/>
      <c r="D24" s="564"/>
      <c r="E24" s="322"/>
      <c r="F24" s="262"/>
      <c r="G24" s="259"/>
      <c r="H24" s="262"/>
      <c r="I24" s="259"/>
      <c r="J24" s="262"/>
      <c r="K24" s="259"/>
      <c r="L24" s="262"/>
      <c r="M24" s="259"/>
    </row>
    <row r="25" spans="2:13" s="260" customFormat="1" ht="19.5" customHeight="1" thickBot="1" x14ac:dyDescent="0.25">
      <c r="C25" s="518" t="s">
        <v>325</v>
      </c>
      <c r="D25" s="565">
        <v>4804161.96</v>
      </c>
      <c r="E25" s="257">
        <v>17.27531451780678</v>
      </c>
      <c r="F25" s="566"/>
      <c r="G25" s="259"/>
      <c r="H25" s="259"/>
      <c r="I25" s="259"/>
      <c r="J25" s="259"/>
      <c r="K25" s="259"/>
      <c r="L25" s="259"/>
      <c r="M25" s="259"/>
    </row>
    <row r="26" spans="2:13" s="260" customFormat="1" ht="26.25" customHeight="1" x14ac:dyDescent="0.2">
      <c r="C26" s="979"/>
      <c r="D26" s="979"/>
      <c r="E26" s="979"/>
      <c r="F26" s="980"/>
    </row>
    <row r="27" spans="2:13" x14ac:dyDescent="0.2">
      <c r="B27" s="810"/>
    </row>
  </sheetData>
  <mergeCells count="7">
    <mergeCell ref="C26:F26"/>
    <mergeCell ref="B1:F1"/>
    <mergeCell ref="B3:F3"/>
    <mergeCell ref="C4:F4"/>
    <mergeCell ref="C5:C6"/>
    <mergeCell ref="D5:D6"/>
    <mergeCell ref="E5:E6"/>
  </mergeCells>
  <printOptions horizontalCentered="1"/>
  <pageMargins left="0.33" right="0.17" top="0.59055118110236227" bottom="0.98425196850393704" header="0" footer="0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O29"/>
  <sheetViews>
    <sheetView view="pageBreakPreview" zoomScaleNormal="75" zoomScaleSheetLayoutView="100" workbookViewId="0">
      <selection activeCell="A3" sqref="A3:E3"/>
    </sheetView>
  </sheetViews>
  <sheetFormatPr baseColWidth="10" defaultColWidth="11.42578125" defaultRowHeight="12.75" x14ac:dyDescent="0.2"/>
  <cols>
    <col min="1" max="1" width="44.85546875" style="9" customWidth="1"/>
    <col min="2" max="5" width="19.7109375" style="9" customWidth="1"/>
    <col min="6" max="6" width="10.7109375" style="9" customWidth="1"/>
    <col min="7" max="16384" width="11.42578125" style="9"/>
  </cols>
  <sheetData>
    <row r="1" spans="1:15" ht="18" x14ac:dyDescent="0.25">
      <c r="A1" s="970" t="s">
        <v>880</v>
      </c>
      <c r="B1" s="970"/>
      <c r="C1" s="970"/>
      <c r="D1" s="970"/>
      <c r="E1" s="970"/>
      <c r="F1" s="8"/>
      <c r="G1" s="8"/>
      <c r="H1" s="8"/>
      <c r="I1" s="8"/>
      <c r="J1" s="8"/>
    </row>
    <row r="3" spans="1:15" ht="26.25" customHeight="1" x14ac:dyDescent="0.25">
      <c r="A3" s="981" t="s">
        <v>1110</v>
      </c>
      <c r="B3" s="984"/>
      <c r="C3" s="984"/>
      <c r="D3" s="984"/>
      <c r="E3" s="984"/>
      <c r="F3" s="13"/>
      <c r="G3" s="13"/>
      <c r="H3" s="13"/>
      <c r="I3" s="13"/>
      <c r="J3" s="13"/>
      <c r="K3" s="13"/>
    </row>
    <row r="4" spans="1:15" ht="13.5" thickBot="1" x14ac:dyDescent="0.25">
      <c r="A4" s="10"/>
      <c r="B4" s="10"/>
      <c r="C4" s="10"/>
      <c r="D4" s="10"/>
      <c r="E4" s="10"/>
    </row>
    <row r="5" spans="1:15" s="260" customFormat="1" ht="24.75" customHeight="1" x14ac:dyDescent="0.2">
      <c r="A5" s="953" t="s">
        <v>251</v>
      </c>
      <c r="B5" s="955" t="s">
        <v>892</v>
      </c>
      <c r="C5" s="955" t="s">
        <v>893</v>
      </c>
      <c r="D5" s="955" t="s">
        <v>894</v>
      </c>
      <c r="E5" s="969" t="s">
        <v>895</v>
      </c>
      <c r="F5" s="262"/>
      <c r="G5" s="262"/>
      <c r="H5" s="262"/>
      <c r="I5" s="262"/>
      <c r="J5" s="262"/>
      <c r="K5" s="262"/>
    </row>
    <row r="6" spans="1:15" s="260" customFormat="1" ht="28.5" customHeight="1" thickBot="1" x14ac:dyDescent="0.25">
      <c r="A6" s="954"/>
      <c r="B6" s="956"/>
      <c r="C6" s="956"/>
      <c r="D6" s="956"/>
      <c r="E6" s="966"/>
      <c r="F6" s="262"/>
      <c r="G6" s="262"/>
      <c r="H6" s="262"/>
      <c r="I6" s="262"/>
      <c r="J6" s="262"/>
      <c r="K6" s="262"/>
    </row>
    <row r="7" spans="1:15" s="260" customFormat="1" ht="18.75" customHeight="1" x14ac:dyDescent="0.2">
      <c r="A7" s="514" t="s">
        <v>883</v>
      </c>
      <c r="B7" s="567">
        <v>783989.86</v>
      </c>
      <c r="C7" s="811">
        <v>0.66991918345912593</v>
      </c>
      <c r="D7" s="567">
        <v>477886.85</v>
      </c>
      <c r="E7" s="812">
        <v>0.14834182167931503</v>
      </c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5" s="260" customFormat="1" x14ac:dyDescent="0.2">
      <c r="A8" s="515" t="s">
        <v>884</v>
      </c>
      <c r="B8" s="291">
        <v>63800.51999999999</v>
      </c>
      <c r="C8" s="813">
        <v>6.0997385164753733E-2</v>
      </c>
      <c r="D8" s="568"/>
      <c r="E8" s="814"/>
      <c r="F8" s="259"/>
      <c r="G8" s="259"/>
      <c r="H8" s="259"/>
      <c r="I8" s="259"/>
      <c r="J8" s="259"/>
      <c r="K8" s="259"/>
      <c r="L8" s="259"/>
      <c r="M8" s="259"/>
      <c r="N8" s="259"/>
      <c r="O8" s="259"/>
    </row>
    <row r="9" spans="1:15" s="260" customFormat="1" x14ac:dyDescent="0.2">
      <c r="A9" s="515" t="s">
        <v>408</v>
      </c>
      <c r="B9" s="291"/>
      <c r="C9" s="813">
        <v>0</v>
      </c>
      <c r="D9" s="568"/>
      <c r="E9" s="814">
        <v>0</v>
      </c>
      <c r="F9" s="259"/>
      <c r="G9" s="259"/>
      <c r="H9" s="259"/>
      <c r="I9" s="259"/>
      <c r="J9" s="259"/>
      <c r="K9" s="259"/>
      <c r="L9" s="259"/>
      <c r="M9" s="259"/>
      <c r="N9" s="259"/>
      <c r="O9" s="259"/>
    </row>
    <row r="10" spans="1:15" s="260" customFormat="1" x14ac:dyDescent="0.2">
      <c r="A10" s="515" t="s">
        <v>896</v>
      </c>
      <c r="B10" s="568">
        <v>13756.07</v>
      </c>
      <c r="C10" s="815">
        <v>0.31952729252079476</v>
      </c>
      <c r="D10" s="568">
        <v>51.17</v>
      </c>
      <c r="E10" s="814">
        <v>1.5953629750754532E-4</v>
      </c>
      <c r="F10" s="259"/>
      <c r="G10" s="259"/>
      <c r="H10" s="259"/>
      <c r="I10" s="259"/>
      <c r="J10" s="259"/>
      <c r="K10" s="259"/>
      <c r="L10" s="259"/>
      <c r="M10" s="259"/>
      <c r="N10" s="259"/>
      <c r="O10" s="259"/>
    </row>
    <row r="11" spans="1:15" s="260" customFormat="1" x14ac:dyDescent="0.2">
      <c r="A11" s="515" t="s">
        <v>885</v>
      </c>
      <c r="B11" s="568">
        <v>365226.59</v>
      </c>
      <c r="C11" s="813">
        <v>0.44508617737562078</v>
      </c>
      <c r="D11" s="568">
        <v>297437.51</v>
      </c>
      <c r="E11" s="814">
        <v>0.10838753605781495</v>
      </c>
      <c r="F11" s="259"/>
      <c r="G11" s="259"/>
      <c r="H11" s="259"/>
      <c r="I11" s="259"/>
      <c r="J11" s="259"/>
      <c r="K11" s="259"/>
      <c r="L11" s="259"/>
      <c r="M11" s="259"/>
      <c r="N11" s="259"/>
      <c r="O11" s="259"/>
    </row>
    <row r="12" spans="1:15" s="260" customFormat="1" x14ac:dyDescent="0.2">
      <c r="A12" s="515" t="s">
        <v>897</v>
      </c>
      <c r="B12" s="568">
        <v>786449.49999999988</v>
      </c>
      <c r="C12" s="815">
        <v>0.45879451511377251</v>
      </c>
      <c r="D12" s="568">
        <v>110467.50000000001</v>
      </c>
      <c r="E12" s="814">
        <v>3.5708790437960596E-2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</row>
    <row r="13" spans="1:15" s="260" customFormat="1" x14ac:dyDescent="0.2">
      <c r="A13" s="515" t="s">
        <v>404</v>
      </c>
      <c r="B13" s="291">
        <v>335955.6</v>
      </c>
      <c r="C13" s="813">
        <v>0.69636056504110511</v>
      </c>
      <c r="D13" s="568">
        <v>457082</v>
      </c>
      <c r="E13" s="814">
        <v>0.30083415493931087</v>
      </c>
      <c r="F13" s="259"/>
      <c r="G13" s="259"/>
      <c r="H13" s="259"/>
      <c r="I13" s="259"/>
      <c r="J13" s="259"/>
      <c r="K13" s="259"/>
      <c r="L13" s="259"/>
      <c r="M13" s="259"/>
      <c r="N13" s="259"/>
      <c r="O13" s="259"/>
    </row>
    <row r="14" spans="1:15" s="260" customFormat="1" x14ac:dyDescent="0.2">
      <c r="A14" s="515" t="s">
        <v>887</v>
      </c>
      <c r="B14" s="568">
        <v>47788.35</v>
      </c>
      <c r="C14" s="815">
        <v>0.33102658428733611</v>
      </c>
      <c r="D14" s="568">
        <v>24479.81</v>
      </c>
      <c r="E14" s="814">
        <v>8.3293567462804849E-2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</row>
    <row r="15" spans="1:15" s="260" customFormat="1" x14ac:dyDescent="0.2">
      <c r="A15" s="515" t="s">
        <v>888</v>
      </c>
      <c r="B15" s="568">
        <v>332028</v>
      </c>
      <c r="C15" s="815">
        <v>0.76575834091320194</v>
      </c>
      <c r="D15" s="568">
        <v>11803</v>
      </c>
      <c r="E15" s="814">
        <v>7.341864401866649E-2</v>
      </c>
      <c r="F15" s="259"/>
      <c r="G15" s="259"/>
      <c r="H15" s="259"/>
      <c r="I15" s="259"/>
      <c r="J15" s="259"/>
      <c r="K15" s="259"/>
      <c r="L15" s="259"/>
      <c r="M15" s="259"/>
      <c r="N15" s="259"/>
      <c r="O15" s="259"/>
    </row>
    <row r="16" spans="1:15" s="260" customFormat="1" x14ac:dyDescent="0.2">
      <c r="A16" s="515" t="s">
        <v>373</v>
      </c>
      <c r="B16" s="568">
        <v>71702.64</v>
      </c>
      <c r="C16" s="815">
        <v>0.17770523331317598</v>
      </c>
      <c r="D16" s="568">
        <v>8929.25</v>
      </c>
      <c r="E16" s="814">
        <v>1.0482206134460435E-2</v>
      </c>
      <c r="F16" s="259"/>
      <c r="G16" s="259"/>
      <c r="H16" s="259"/>
      <c r="I16" s="259"/>
      <c r="J16" s="259"/>
      <c r="K16" s="259"/>
      <c r="L16" s="259"/>
      <c r="M16" s="259"/>
      <c r="N16" s="259"/>
      <c r="O16" s="259"/>
    </row>
    <row r="17" spans="1:15" s="260" customFormat="1" x14ac:dyDescent="0.2">
      <c r="A17" s="515" t="s">
        <v>409</v>
      </c>
      <c r="B17" s="568">
        <v>80667.739999999991</v>
      </c>
      <c r="C17" s="815">
        <v>0.43897705196367054</v>
      </c>
      <c r="D17" s="568">
        <v>58275.17</v>
      </c>
      <c r="E17" s="814">
        <v>2.2911670254709603E-2</v>
      </c>
      <c r="F17" s="259"/>
      <c r="G17" s="259"/>
      <c r="H17" s="259"/>
      <c r="I17" s="259"/>
      <c r="J17" s="259"/>
      <c r="K17" s="259"/>
      <c r="L17" s="259"/>
      <c r="M17" s="259"/>
      <c r="N17" s="259"/>
      <c r="O17" s="259"/>
    </row>
    <row r="18" spans="1:15" s="260" customFormat="1" x14ac:dyDescent="0.2">
      <c r="A18" s="515" t="s">
        <v>405</v>
      </c>
      <c r="B18" s="291">
        <v>19530</v>
      </c>
      <c r="C18" s="813">
        <v>0.64598970385688603</v>
      </c>
      <c r="D18" s="569">
        <v>193064</v>
      </c>
      <c r="E18" s="814">
        <v>9.651036478897343E-2</v>
      </c>
      <c r="F18" s="259"/>
      <c r="G18" s="259"/>
      <c r="H18" s="259"/>
      <c r="I18" s="259"/>
      <c r="J18" s="259"/>
      <c r="K18" s="259"/>
      <c r="L18" s="259"/>
      <c r="M18" s="259"/>
      <c r="N18" s="259"/>
      <c r="O18" s="259"/>
    </row>
    <row r="19" spans="1:15" s="260" customFormat="1" x14ac:dyDescent="0.2">
      <c r="A19" s="515" t="s">
        <v>889</v>
      </c>
      <c r="B19" s="291">
        <v>594.98</v>
      </c>
      <c r="C19" s="813">
        <v>4.5442093810768268E-2</v>
      </c>
      <c r="D19" s="568">
        <v>10526.95</v>
      </c>
      <c r="E19" s="814">
        <v>5.0685038261522673E-2</v>
      </c>
      <c r="F19" s="259"/>
      <c r="G19" s="259"/>
      <c r="H19" s="259"/>
      <c r="I19" s="259"/>
      <c r="J19" s="259"/>
      <c r="K19" s="259"/>
      <c r="L19" s="259"/>
      <c r="M19" s="259"/>
      <c r="N19" s="259"/>
      <c r="O19" s="259"/>
    </row>
    <row r="20" spans="1:15" s="260" customFormat="1" x14ac:dyDescent="0.2">
      <c r="A20" s="515" t="s">
        <v>406</v>
      </c>
      <c r="B20" s="568">
        <v>84851.67</v>
      </c>
      <c r="C20" s="815">
        <v>0.4108886306547157</v>
      </c>
      <c r="D20" s="568">
        <v>327.3</v>
      </c>
      <c r="E20" s="814">
        <v>3.1337198916530566E-3</v>
      </c>
      <c r="F20" s="259"/>
      <c r="G20" s="259"/>
      <c r="H20" s="259"/>
      <c r="I20" s="259"/>
      <c r="J20" s="259"/>
      <c r="K20" s="259"/>
      <c r="L20" s="259"/>
      <c r="M20" s="259"/>
      <c r="N20" s="259"/>
      <c r="O20" s="259"/>
    </row>
    <row r="21" spans="1:15" s="260" customFormat="1" x14ac:dyDescent="0.2">
      <c r="A21" s="515" t="s">
        <v>890</v>
      </c>
      <c r="B21" s="291">
        <v>55600.07</v>
      </c>
      <c r="C21" s="813">
        <v>0.24449394934586161</v>
      </c>
      <c r="D21" s="568">
        <v>30238.66</v>
      </c>
      <c r="E21" s="814">
        <v>0.11031542868275503</v>
      </c>
      <c r="F21" s="259"/>
      <c r="G21" s="259"/>
      <c r="H21" s="259"/>
      <c r="I21" s="259"/>
      <c r="J21" s="259"/>
      <c r="K21" s="259"/>
      <c r="L21" s="259"/>
      <c r="M21" s="259"/>
      <c r="N21" s="259"/>
      <c r="O21" s="259"/>
    </row>
    <row r="22" spans="1:15" s="260" customFormat="1" x14ac:dyDescent="0.2">
      <c r="A22" s="515" t="s">
        <v>410</v>
      </c>
      <c r="B22" s="568">
        <v>8031.76</v>
      </c>
      <c r="C22" s="815">
        <v>2.6858122724676043E-2</v>
      </c>
      <c r="D22" s="568">
        <v>5979.79</v>
      </c>
      <c r="E22" s="814">
        <v>1.2682321393204845E-2</v>
      </c>
      <c r="F22" s="259"/>
      <c r="G22" s="259"/>
      <c r="H22" s="259"/>
      <c r="I22" s="259"/>
      <c r="J22" s="259"/>
      <c r="K22" s="259"/>
      <c r="L22" s="259"/>
      <c r="M22" s="259"/>
      <c r="N22" s="259"/>
      <c r="O22" s="259"/>
    </row>
    <row r="23" spans="1:15" s="260" customFormat="1" x14ac:dyDescent="0.2">
      <c r="A23" s="515" t="s">
        <v>891</v>
      </c>
      <c r="B23" s="291">
        <v>57281.31</v>
      </c>
      <c r="C23" s="813">
        <v>0.38499802934321337</v>
      </c>
      <c r="D23" s="569">
        <v>10357.5</v>
      </c>
      <c r="E23" s="814">
        <v>2.8571596583170718E-2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</row>
    <row r="24" spans="1:15" s="260" customFormat="1" x14ac:dyDescent="0.2">
      <c r="A24" s="515"/>
      <c r="B24" s="570"/>
      <c r="C24" s="815"/>
      <c r="D24" s="570"/>
      <c r="E24" s="814"/>
      <c r="F24" s="262"/>
      <c r="G24" s="259"/>
      <c r="H24" s="262"/>
      <c r="I24" s="259"/>
      <c r="J24" s="262"/>
      <c r="K24" s="259"/>
      <c r="L24" s="262"/>
      <c r="M24" s="259"/>
      <c r="N24" s="262"/>
      <c r="O24" s="259"/>
    </row>
    <row r="25" spans="1:15" s="260" customFormat="1" ht="16.5" customHeight="1" thickBot="1" x14ac:dyDescent="0.25">
      <c r="A25" s="518" t="s">
        <v>325</v>
      </c>
      <c r="B25" s="565">
        <v>3107254.6599999997</v>
      </c>
      <c r="C25" s="816">
        <v>0.41560206720681597</v>
      </c>
      <c r="D25" s="565">
        <v>1696906.46</v>
      </c>
      <c r="E25" s="817">
        <v>8.4062077123287629E-2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</row>
    <row r="26" spans="1:15" s="260" customFormat="1" ht="17.25" customHeight="1" x14ac:dyDescent="0.2">
      <c r="A26" s="979"/>
      <c r="B26" s="979"/>
      <c r="C26" s="979"/>
      <c r="D26" s="979"/>
      <c r="E26" s="979"/>
    </row>
    <row r="29" spans="1:15" x14ac:dyDescent="0.2">
      <c r="B29" s="522"/>
    </row>
  </sheetData>
  <mergeCells count="8">
    <mergeCell ref="A26:E26"/>
    <mergeCell ref="A1:E1"/>
    <mergeCell ref="A3:E3"/>
    <mergeCell ref="A5:A6"/>
    <mergeCell ref="B5:B6"/>
    <mergeCell ref="C5:C6"/>
    <mergeCell ref="D5:D6"/>
    <mergeCell ref="E5:E6"/>
  </mergeCells>
  <printOptions horizontalCentered="1"/>
  <pageMargins left="0.78740157480314965" right="0.78740157480314965" top="0.59055118110236227" bottom="0.98425196850393704" header="0" footer="0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31"/>
  <sheetViews>
    <sheetView view="pageBreakPreview" zoomScaleNormal="75" zoomScaleSheetLayoutView="100" workbookViewId="0">
      <selection activeCell="C5" sqref="C5"/>
    </sheetView>
  </sheetViews>
  <sheetFormatPr baseColWidth="10" defaultColWidth="11.42578125" defaultRowHeight="12.75" x14ac:dyDescent="0.2"/>
  <cols>
    <col min="1" max="3" width="34.7109375" style="9" customWidth="1"/>
    <col min="4" max="4" width="7.42578125" style="9" customWidth="1"/>
    <col min="5" max="16384" width="11.42578125" style="9"/>
  </cols>
  <sheetData>
    <row r="1" spans="1:11" ht="18" x14ac:dyDescent="0.25">
      <c r="A1" s="970" t="s">
        <v>880</v>
      </c>
      <c r="B1" s="970"/>
      <c r="C1" s="970"/>
      <c r="D1" s="8"/>
      <c r="E1" s="8"/>
      <c r="F1" s="8"/>
    </row>
    <row r="3" spans="1:11" ht="21" customHeight="1" x14ac:dyDescent="0.25">
      <c r="A3" s="985" t="s">
        <v>1155</v>
      </c>
      <c r="B3" s="985"/>
      <c r="C3" s="985"/>
      <c r="D3" s="571"/>
      <c r="E3" s="571"/>
      <c r="F3" s="13"/>
      <c r="G3" s="13"/>
    </row>
    <row r="4" spans="1:11" ht="13.5" thickBot="1" x14ac:dyDescent="0.25">
      <c r="A4" s="10"/>
      <c r="B4" s="10"/>
      <c r="C4" s="10"/>
      <c r="D4" s="11"/>
    </row>
    <row r="5" spans="1:11" s="260" customFormat="1" ht="71.25" customHeight="1" thickBot="1" x14ac:dyDescent="0.25">
      <c r="A5" s="510" t="s">
        <v>411</v>
      </c>
      <c r="B5" s="511" t="s">
        <v>898</v>
      </c>
      <c r="C5" s="523" t="s">
        <v>899</v>
      </c>
      <c r="D5" s="268"/>
      <c r="E5" s="268"/>
      <c r="F5" s="262"/>
      <c r="G5" s="262"/>
    </row>
    <row r="6" spans="1:11" s="260" customFormat="1" ht="20.25" customHeight="1" x14ac:dyDescent="0.2">
      <c r="A6" s="514" t="s">
        <v>883</v>
      </c>
      <c r="B6" s="818">
        <v>150242</v>
      </c>
      <c r="C6" s="849">
        <v>206826.25</v>
      </c>
      <c r="D6" s="566"/>
      <c r="E6" s="566"/>
      <c r="F6" s="259"/>
      <c r="G6" s="259"/>
      <c r="H6" s="259"/>
      <c r="I6" s="259"/>
      <c r="J6" s="259"/>
      <c r="K6" s="259"/>
    </row>
    <row r="7" spans="1:11" s="260" customFormat="1" x14ac:dyDescent="0.2">
      <c r="A7" s="515" t="s">
        <v>884</v>
      </c>
      <c r="B7" s="818">
        <v>165</v>
      </c>
      <c r="C7" s="849">
        <v>65883.33</v>
      </c>
      <c r="D7" s="566"/>
      <c r="E7" s="566"/>
      <c r="F7" s="259"/>
      <c r="G7" s="259"/>
      <c r="H7" s="259"/>
      <c r="I7" s="259"/>
      <c r="J7" s="259"/>
      <c r="K7" s="259"/>
    </row>
    <row r="8" spans="1:11" s="260" customFormat="1" x14ac:dyDescent="0.2">
      <c r="A8" s="515" t="s">
        <v>408</v>
      </c>
      <c r="B8" s="818" t="s">
        <v>401</v>
      </c>
      <c r="C8" s="849">
        <v>0</v>
      </c>
      <c r="D8" s="566"/>
      <c r="E8" s="566"/>
      <c r="F8" s="259"/>
      <c r="G8" s="259"/>
      <c r="H8" s="259"/>
      <c r="I8" s="259"/>
      <c r="J8" s="259"/>
      <c r="K8" s="259"/>
    </row>
    <row r="9" spans="1:11" s="260" customFormat="1" x14ac:dyDescent="0.2">
      <c r="A9" s="515" t="s">
        <v>403</v>
      </c>
      <c r="B9" s="818">
        <v>834</v>
      </c>
      <c r="C9" s="849">
        <v>18170.05</v>
      </c>
      <c r="D9" s="566"/>
      <c r="E9" s="566"/>
      <c r="F9" s="259"/>
      <c r="G9" s="259"/>
      <c r="H9" s="259"/>
      <c r="I9" s="259"/>
      <c r="J9" s="259"/>
      <c r="K9" s="259"/>
    </row>
    <row r="10" spans="1:11" s="260" customFormat="1" x14ac:dyDescent="0.2">
      <c r="A10" s="515" t="s">
        <v>885</v>
      </c>
      <c r="B10" s="818">
        <v>0</v>
      </c>
      <c r="C10" s="849">
        <v>51443.69</v>
      </c>
      <c r="D10" s="566"/>
      <c r="E10" s="566"/>
      <c r="F10" s="259"/>
      <c r="G10" s="259"/>
      <c r="H10" s="259"/>
      <c r="I10" s="259"/>
      <c r="J10" s="259"/>
      <c r="K10" s="259"/>
    </row>
    <row r="11" spans="1:11" s="260" customFormat="1" x14ac:dyDescent="0.2">
      <c r="A11" s="515" t="s">
        <v>897</v>
      </c>
      <c r="B11" s="818">
        <v>11242</v>
      </c>
      <c r="C11" s="849">
        <v>718077.6100000001</v>
      </c>
      <c r="D11" s="566"/>
      <c r="E11" s="566"/>
      <c r="F11" s="259"/>
      <c r="G11" s="259"/>
      <c r="H11" s="259"/>
      <c r="I11" s="259"/>
      <c r="J11" s="259"/>
      <c r="K11" s="259"/>
    </row>
    <row r="12" spans="1:11" s="260" customFormat="1" x14ac:dyDescent="0.2">
      <c r="A12" s="515" t="s">
        <v>404</v>
      </c>
      <c r="B12" s="818">
        <v>2380</v>
      </c>
      <c r="C12" s="849">
        <v>230593.15</v>
      </c>
      <c r="D12" s="566"/>
      <c r="E12" s="566"/>
      <c r="F12" s="259"/>
      <c r="G12" s="259"/>
      <c r="H12" s="259"/>
      <c r="I12" s="259"/>
      <c r="J12" s="259"/>
      <c r="K12" s="259"/>
    </row>
    <row r="13" spans="1:11" s="260" customFormat="1" x14ac:dyDescent="0.2">
      <c r="A13" s="515" t="s">
        <v>887</v>
      </c>
      <c r="B13" s="818">
        <v>0</v>
      </c>
      <c r="C13" s="849">
        <v>0</v>
      </c>
      <c r="D13" s="566"/>
      <c r="E13" s="566"/>
      <c r="F13" s="259"/>
      <c r="G13" s="259"/>
      <c r="H13" s="259"/>
      <c r="I13" s="259"/>
      <c r="J13" s="259"/>
      <c r="K13" s="259"/>
    </row>
    <row r="14" spans="1:11" s="260" customFormat="1" x14ac:dyDescent="0.2">
      <c r="A14" s="515" t="s">
        <v>888</v>
      </c>
      <c r="B14" s="818">
        <v>16841</v>
      </c>
      <c r="C14" s="849">
        <v>261066.41</v>
      </c>
      <c r="D14" s="566"/>
      <c r="E14" s="566"/>
      <c r="F14" s="259"/>
      <c r="G14" s="259"/>
      <c r="H14" s="259"/>
      <c r="I14" s="259"/>
      <c r="J14" s="259"/>
      <c r="K14" s="259"/>
    </row>
    <row r="15" spans="1:11" s="260" customFormat="1" x14ac:dyDescent="0.2">
      <c r="A15" s="515" t="s">
        <v>373</v>
      </c>
      <c r="B15" s="818">
        <v>0</v>
      </c>
      <c r="C15" s="849">
        <v>1212.1099999999999</v>
      </c>
      <c r="D15" s="566"/>
      <c r="E15" s="566"/>
      <c r="F15" s="259"/>
      <c r="G15" s="259"/>
      <c r="H15" s="259"/>
      <c r="I15" s="259"/>
      <c r="J15" s="259"/>
      <c r="K15" s="259"/>
    </row>
    <row r="16" spans="1:11" s="260" customFormat="1" x14ac:dyDescent="0.2">
      <c r="A16" s="515" t="s">
        <v>409</v>
      </c>
      <c r="B16" s="818">
        <v>287</v>
      </c>
      <c r="C16" s="849">
        <v>64444.439999999995</v>
      </c>
      <c r="D16" s="566"/>
      <c r="E16" s="566"/>
      <c r="F16" s="259"/>
      <c r="G16" s="259"/>
      <c r="H16" s="259"/>
      <c r="I16" s="259"/>
      <c r="J16" s="259"/>
      <c r="K16" s="259"/>
    </row>
    <row r="17" spans="1:11" s="260" customFormat="1" x14ac:dyDescent="0.2">
      <c r="A17" s="515" t="s">
        <v>405</v>
      </c>
      <c r="B17" s="818">
        <v>51108</v>
      </c>
      <c r="C17" s="849">
        <v>156793.05310000002</v>
      </c>
      <c r="D17" s="566"/>
      <c r="E17" s="259"/>
      <c r="F17" s="259"/>
      <c r="G17" s="259"/>
      <c r="H17" s="259"/>
      <c r="I17" s="259"/>
      <c r="J17" s="259"/>
      <c r="K17" s="259"/>
    </row>
    <row r="18" spans="1:11" s="260" customFormat="1" x14ac:dyDescent="0.2">
      <c r="A18" s="515" t="s">
        <v>889</v>
      </c>
      <c r="B18" s="818">
        <v>0</v>
      </c>
      <c r="C18" s="849">
        <v>0</v>
      </c>
      <c r="D18" s="566"/>
      <c r="E18" s="259"/>
      <c r="F18" s="259"/>
      <c r="G18" s="259"/>
      <c r="H18" s="259"/>
      <c r="I18" s="259"/>
      <c r="J18" s="259"/>
      <c r="K18" s="259"/>
    </row>
    <row r="19" spans="1:11" s="260" customFormat="1" x14ac:dyDescent="0.2">
      <c r="A19" s="515" t="s">
        <v>406</v>
      </c>
      <c r="B19" s="818">
        <v>208</v>
      </c>
      <c r="C19" s="849">
        <v>71234.740000000005</v>
      </c>
      <c r="D19" s="566"/>
      <c r="E19" s="259"/>
      <c r="F19" s="259"/>
      <c r="G19" s="259"/>
      <c r="H19" s="259"/>
      <c r="I19" s="259"/>
      <c r="J19" s="259"/>
      <c r="K19" s="259"/>
    </row>
    <row r="20" spans="1:11" s="260" customFormat="1" x14ac:dyDescent="0.2">
      <c r="A20" s="515" t="s">
        <v>890</v>
      </c>
      <c r="B20" s="818">
        <v>237</v>
      </c>
      <c r="C20" s="849">
        <v>85800.2</v>
      </c>
      <c r="D20" s="566"/>
      <c r="E20" s="259"/>
      <c r="F20" s="259"/>
      <c r="G20" s="259"/>
      <c r="H20" s="259"/>
      <c r="I20" s="259"/>
      <c r="J20" s="259"/>
      <c r="K20" s="259"/>
    </row>
    <row r="21" spans="1:11" s="260" customFormat="1" x14ac:dyDescent="0.2">
      <c r="A21" s="515" t="s">
        <v>410</v>
      </c>
      <c r="B21" s="818">
        <v>5369</v>
      </c>
      <c r="C21" s="849">
        <v>35873.370000000003</v>
      </c>
      <c r="D21" s="566"/>
      <c r="E21" s="259"/>
      <c r="F21" s="259"/>
      <c r="G21" s="259"/>
      <c r="H21" s="259"/>
      <c r="I21" s="259"/>
      <c r="J21" s="259"/>
      <c r="K21" s="259"/>
    </row>
    <row r="22" spans="1:11" s="260" customFormat="1" x14ac:dyDescent="0.2">
      <c r="A22" s="515" t="s">
        <v>891</v>
      </c>
      <c r="B22" s="818">
        <v>0</v>
      </c>
      <c r="C22" s="849">
        <v>0</v>
      </c>
      <c r="D22" s="566"/>
      <c r="E22" s="259"/>
      <c r="F22" s="259"/>
      <c r="G22" s="259"/>
      <c r="H22" s="259"/>
      <c r="I22" s="259"/>
      <c r="J22" s="259"/>
      <c r="K22" s="259"/>
    </row>
    <row r="23" spans="1:11" s="260" customFormat="1" x14ac:dyDescent="0.2">
      <c r="A23" s="515"/>
      <c r="B23" s="574"/>
      <c r="C23" s="573"/>
      <c r="D23" s="268"/>
      <c r="E23" s="259"/>
      <c r="F23" s="262"/>
      <c r="G23" s="259"/>
      <c r="H23" s="262"/>
      <c r="I23" s="259"/>
      <c r="J23" s="262"/>
      <c r="K23" s="259"/>
    </row>
    <row r="24" spans="1:11" s="260" customFormat="1" ht="19.5" customHeight="1" thickBot="1" x14ac:dyDescent="0.25">
      <c r="A24" s="518" t="s">
        <v>402</v>
      </c>
      <c r="B24" s="519">
        <v>238913</v>
      </c>
      <c r="C24" s="575">
        <v>1967418.4031000002</v>
      </c>
      <c r="D24" s="566"/>
      <c r="E24" s="259"/>
      <c r="F24" s="259"/>
      <c r="G24" s="259"/>
      <c r="H24" s="259"/>
      <c r="I24" s="259"/>
      <c r="J24" s="259"/>
      <c r="K24" s="259"/>
    </row>
    <row r="25" spans="1:11" s="260" customFormat="1" ht="17.25" customHeight="1" x14ac:dyDescent="0.2">
      <c r="A25" s="271"/>
      <c r="B25" s="576"/>
      <c r="C25" s="66"/>
    </row>
    <row r="26" spans="1:11" x14ac:dyDescent="0.2">
      <c r="A26" s="11"/>
    </row>
    <row r="27" spans="1:11" x14ac:dyDescent="0.2">
      <c r="A27" s="11"/>
    </row>
    <row r="31" spans="1:11" x14ac:dyDescent="0.2">
      <c r="A31" s="577"/>
      <c r="B31" s="11"/>
    </row>
  </sheetData>
  <mergeCells count="2">
    <mergeCell ref="A1:C1"/>
    <mergeCell ref="A3:C3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E29"/>
  <sheetViews>
    <sheetView view="pageBreakPreview" zoomScaleNormal="75" zoomScaleSheetLayoutView="100" workbookViewId="0">
      <selection activeCell="A3" sqref="A3:C3"/>
    </sheetView>
  </sheetViews>
  <sheetFormatPr baseColWidth="10" defaultColWidth="11.42578125" defaultRowHeight="12.75" x14ac:dyDescent="0.2"/>
  <cols>
    <col min="1" max="2" width="40" style="236" customWidth="1"/>
    <col min="3" max="3" width="38.5703125" style="236" customWidth="1"/>
    <col min="4" max="4" width="1" style="236" customWidth="1"/>
    <col min="5" max="16384" width="11.42578125" style="236"/>
  </cols>
  <sheetData>
    <row r="1" spans="1:5" ht="18" x14ac:dyDescent="0.25">
      <c r="A1" s="970" t="s">
        <v>880</v>
      </c>
      <c r="B1" s="970"/>
      <c r="C1" s="970"/>
      <c r="D1" s="8"/>
      <c r="E1" s="8"/>
    </row>
    <row r="2" spans="1:5" x14ac:dyDescent="0.2">
      <c r="A2" s="9"/>
      <c r="B2" s="9"/>
      <c r="C2" s="9"/>
      <c r="D2" s="2"/>
    </row>
    <row r="3" spans="1:5" ht="21.75" customHeight="1" x14ac:dyDescent="0.25">
      <c r="A3" s="981" t="s">
        <v>1156</v>
      </c>
      <c r="B3" s="981"/>
      <c r="C3" s="981"/>
      <c r="D3" s="733"/>
      <c r="E3" s="578"/>
    </row>
    <row r="4" spans="1:5" ht="13.5" thickBot="1" x14ac:dyDescent="0.25">
      <c r="A4" s="10"/>
      <c r="B4" s="10"/>
      <c r="C4" s="10"/>
      <c r="D4" s="2"/>
    </row>
    <row r="5" spans="1:5" ht="65.25" customHeight="1" thickBot="1" x14ac:dyDescent="0.25">
      <c r="A5" s="510" t="s">
        <v>411</v>
      </c>
      <c r="B5" s="579" t="s">
        <v>900</v>
      </c>
      <c r="C5" s="523" t="s">
        <v>901</v>
      </c>
    </row>
    <row r="6" spans="1:5" ht="20.25" customHeight="1" x14ac:dyDescent="0.2">
      <c r="A6" s="514" t="s">
        <v>883</v>
      </c>
      <c r="B6" s="734">
        <v>36</v>
      </c>
      <c r="C6" s="737">
        <v>71</v>
      </c>
    </row>
    <row r="7" spans="1:5" x14ac:dyDescent="0.2">
      <c r="A7" s="515" t="s">
        <v>884</v>
      </c>
      <c r="B7" s="735">
        <v>16</v>
      </c>
      <c r="C7" s="738">
        <v>35</v>
      </c>
    </row>
    <row r="8" spans="1:5" x14ac:dyDescent="0.2">
      <c r="A8" s="515" t="s">
        <v>408</v>
      </c>
      <c r="B8" s="735">
        <v>1</v>
      </c>
      <c r="C8" s="739">
        <v>3</v>
      </c>
    </row>
    <row r="9" spans="1:5" x14ac:dyDescent="0.2">
      <c r="A9" s="515" t="s">
        <v>403</v>
      </c>
      <c r="B9" s="735">
        <v>11</v>
      </c>
      <c r="C9" s="739">
        <v>18</v>
      </c>
    </row>
    <row r="10" spans="1:5" x14ac:dyDescent="0.2">
      <c r="A10" s="515" t="s">
        <v>885</v>
      </c>
      <c r="B10" s="735">
        <v>42</v>
      </c>
      <c r="C10" s="739">
        <v>54</v>
      </c>
    </row>
    <row r="11" spans="1:5" x14ac:dyDescent="0.2">
      <c r="A11" s="515" t="s">
        <v>897</v>
      </c>
      <c r="B11" s="735">
        <v>24</v>
      </c>
      <c r="C11" s="739">
        <v>93</v>
      </c>
    </row>
    <row r="12" spans="1:5" x14ac:dyDescent="0.2">
      <c r="A12" s="515" t="s">
        <v>404</v>
      </c>
      <c r="B12" s="735">
        <v>182</v>
      </c>
      <c r="C12" s="738">
        <v>174</v>
      </c>
    </row>
    <row r="13" spans="1:5" x14ac:dyDescent="0.2">
      <c r="A13" s="515" t="s">
        <v>887</v>
      </c>
      <c r="B13" s="735">
        <v>127</v>
      </c>
      <c r="C13" s="739">
        <v>98</v>
      </c>
    </row>
    <row r="14" spans="1:5" x14ac:dyDescent="0.2">
      <c r="A14" s="515" t="s">
        <v>888</v>
      </c>
      <c r="B14" s="735">
        <v>13</v>
      </c>
      <c r="C14" s="739">
        <v>48</v>
      </c>
    </row>
    <row r="15" spans="1:5" x14ac:dyDescent="0.2">
      <c r="A15" s="515" t="s">
        <v>373</v>
      </c>
      <c r="B15" s="735">
        <v>115</v>
      </c>
      <c r="C15" s="738">
        <v>91</v>
      </c>
    </row>
    <row r="16" spans="1:5" x14ac:dyDescent="0.2">
      <c r="A16" s="515" t="s">
        <v>409</v>
      </c>
      <c r="B16" s="735">
        <v>6</v>
      </c>
      <c r="C16" s="739">
        <v>5</v>
      </c>
    </row>
    <row r="17" spans="1:4" x14ac:dyDescent="0.2">
      <c r="A17" s="515" t="s">
        <v>405</v>
      </c>
      <c r="B17" s="735">
        <v>179</v>
      </c>
      <c r="C17" s="739">
        <v>367</v>
      </c>
    </row>
    <row r="18" spans="1:4" x14ac:dyDescent="0.2">
      <c r="A18" s="515" t="s">
        <v>889</v>
      </c>
      <c r="B18" s="735">
        <v>4</v>
      </c>
      <c r="C18" s="739">
        <v>2</v>
      </c>
    </row>
    <row r="19" spans="1:4" x14ac:dyDescent="0.2">
      <c r="A19" s="515" t="s">
        <v>406</v>
      </c>
      <c r="B19" s="735">
        <v>13</v>
      </c>
      <c r="C19" s="738">
        <v>28</v>
      </c>
    </row>
    <row r="20" spans="1:4" x14ac:dyDescent="0.2">
      <c r="A20" s="515" t="s">
        <v>890</v>
      </c>
      <c r="B20" s="735">
        <v>49</v>
      </c>
      <c r="C20" s="738">
        <v>122</v>
      </c>
    </row>
    <row r="21" spans="1:4" x14ac:dyDescent="0.2">
      <c r="A21" s="515" t="s">
        <v>410</v>
      </c>
      <c r="B21" s="735">
        <v>17</v>
      </c>
      <c r="C21" s="739">
        <v>44</v>
      </c>
    </row>
    <row r="22" spans="1:4" x14ac:dyDescent="0.2">
      <c r="A22" s="515" t="s">
        <v>891</v>
      </c>
      <c r="B22" s="735">
        <v>6</v>
      </c>
      <c r="C22" s="738">
        <v>18</v>
      </c>
    </row>
    <row r="23" spans="1:4" x14ac:dyDescent="0.2">
      <c r="A23" s="515" t="s">
        <v>902</v>
      </c>
      <c r="B23" s="735">
        <v>1</v>
      </c>
      <c r="C23" s="739"/>
    </row>
    <row r="24" spans="1:4" ht="13.5" thickBot="1" x14ac:dyDescent="0.25">
      <c r="A24" s="518" t="s">
        <v>325</v>
      </c>
      <c r="B24" s="736">
        <v>842</v>
      </c>
      <c r="C24" s="740">
        <v>1271</v>
      </c>
    </row>
    <row r="25" spans="1:4" x14ac:dyDescent="0.2">
      <c r="A25" s="946"/>
      <c r="B25" s="946"/>
      <c r="C25" s="946"/>
      <c r="D25" s="2"/>
    </row>
    <row r="26" spans="1:4" x14ac:dyDescent="0.2">
      <c r="A26" s="9"/>
      <c r="B26" s="9"/>
      <c r="D26" s="2"/>
    </row>
    <row r="27" spans="1:4" x14ac:dyDescent="0.2">
      <c r="D27" s="2"/>
    </row>
    <row r="28" spans="1:4" x14ac:dyDescent="0.2">
      <c r="D28" s="2"/>
    </row>
    <row r="29" spans="1:4" x14ac:dyDescent="0.2">
      <c r="D29" s="2"/>
    </row>
  </sheetData>
  <mergeCells count="3">
    <mergeCell ref="A25:C25"/>
    <mergeCell ref="A3:C3"/>
    <mergeCell ref="A1:C1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L35"/>
  <sheetViews>
    <sheetView view="pageBreakPreview" zoomScaleNormal="75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78.7109375" style="9" customWidth="1"/>
    <col min="2" max="2" width="39.7109375" style="9" bestFit="1" customWidth="1"/>
    <col min="3" max="3" width="2.7109375" style="9" customWidth="1"/>
    <col min="4" max="16384" width="11.42578125" style="9"/>
  </cols>
  <sheetData>
    <row r="1" spans="1:12" ht="18" x14ac:dyDescent="0.25">
      <c r="A1" s="970" t="s">
        <v>880</v>
      </c>
      <c r="B1" s="970"/>
      <c r="C1" s="8"/>
      <c r="D1" s="8"/>
      <c r="E1" s="8"/>
      <c r="F1" s="8"/>
      <c r="G1" s="8"/>
    </row>
    <row r="3" spans="1:12" ht="15" customHeight="1" x14ac:dyDescent="0.25">
      <c r="A3" s="987" t="s">
        <v>1281</v>
      </c>
      <c r="B3" s="987"/>
      <c r="C3" s="578"/>
      <c r="D3" s="13"/>
      <c r="E3" s="13"/>
      <c r="F3" s="13"/>
      <c r="G3" s="13"/>
      <c r="H3" s="13"/>
    </row>
    <row r="4" spans="1:12" ht="15" customHeight="1" x14ac:dyDescent="0.25">
      <c r="A4" s="987" t="s">
        <v>1282</v>
      </c>
      <c r="B4" s="987"/>
      <c r="C4" s="763"/>
      <c r="D4" s="13"/>
      <c r="E4" s="13"/>
      <c r="F4" s="13"/>
      <c r="G4" s="13"/>
      <c r="H4" s="13"/>
    </row>
    <row r="5" spans="1:12" x14ac:dyDescent="0.2">
      <c r="A5" s="11"/>
      <c r="B5" s="11"/>
    </row>
    <row r="6" spans="1:12" s="271" customFormat="1" ht="19.5" customHeight="1" x14ac:dyDescent="0.2">
      <c r="A6" s="988" t="s">
        <v>1111</v>
      </c>
      <c r="B6" s="988"/>
      <c r="C6" s="268"/>
      <c r="D6" s="268"/>
      <c r="E6" s="268"/>
      <c r="G6" s="11"/>
      <c r="H6" s="11"/>
      <c r="I6" s="11"/>
      <c r="J6" s="11"/>
    </row>
    <row r="7" spans="1:12" s="271" customFormat="1" ht="12.75" customHeight="1" thickBot="1" x14ac:dyDescent="0.25">
      <c r="A7" s="580"/>
      <c r="B7" s="66"/>
      <c r="C7" s="268"/>
      <c r="D7" s="268"/>
      <c r="E7" s="268"/>
      <c r="G7" s="11"/>
      <c r="H7" s="11"/>
      <c r="I7" s="11"/>
      <c r="J7" s="11"/>
    </row>
    <row r="8" spans="1:12" s="260" customFormat="1" ht="30.75" customHeight="1" thickBot="1" x14ac:dyDescent="0.25">
      <c r="A8" s="581" t="s">
        <v>903</v>
      </c>
      <c r="B8" s="582" t="s">
        <v>904</v>
      </c>
      <c r="C8" s="259"/>
      <c r="D8" s="259"/>
      <c r="E8" s="259"/>
      <c r="G8" s="262"/>
      <c r="H8" s="262"/>
      <c r="I8" s="262"/>
      <c r="K8" s="259"/>
      <c r="L8" s="259"/>
    </row>
    <row r="9" spans="1:12" s="260" customFormat="1" ht="24" customHeight="1" x14ac:dyDescent="0.2">
      <c r="A9" s="583" t="s">
        <v>905</v>
      </c>
      <c r="B9" s="743">
        <v>440</v>
      </c>
      <c r="C9" s="259"/>
      <c r="D9" s="259"/>
      <c r="E9" s="259"/>
      <c r="G9" s="259"/>
      <c r="H9" s="259"/>
      <c r="I9" s="259"/>
      <c r="J9" s="259"/>
      <c r="K9" s="259"/>
      <c r="L9" s="259"/>
    </row>
    <row r="10" spans="1:12" s="260" customFormat="1" x14ac:dyDescent="0.2">
      <c r="A10" s="584" t="s">
        <v>906</v>
      </c>
      <c r="B10" s="744">
        <v>401</v>
      </c>
      <c r="C10" s="259"/>
      <c r="D10" s="259"/>
      <c r="E10" s="259"/>
      <c r="G10" s="259"/>
      <c r="H10" s="259"/>
      <c r="I10" s="259"/>
      <c r="J10" s="259"/>
      <c r="K10" s="259"/>
      <c r="L10" s="259"/>
    </row>
    <row r="11" spans="1:12" s="260" customFormat="1" x14ac:dyDescent="0.2">
      <c r="A11" s="584" t="s">
        <v>908</v>
      </c>
      <c r="B11" s="744">
        <v>165</v>
      </c>
      <c r="C11" s="259"/>
      <c r="D11" s="259"/>
      <c r="E11" s="259"/>
      <c r="G11" s="259"/>
      <c r="H11" s="259"/>
      <c r="I11" s="259"/>
      <c r="J11" s="259"/>
      <c r="K11" s="259"/>
      <c r="L11" s="259"/>
    </row>
    <row r="12" spans="1:12" s="260" customFormat="1" x14ac:dyDescent="0.2">
      <c r="A12" s="584" t="s">
        <v>907</v>
      </c>
      <c r="B12" s="744">
        <v>152</v>
      </c>
      <c r="C12" s="259"/>
      <c r="D12" s="259"/>
      <c r="E12" s="259"/>
      <c r="G12" s="259"/>
      <c r="H12" s="259"/>
      <c r="I12" s="259"/>
      <c r="J12" s="259"/>
      <c r="K12" s="259"/>
      <c r="L12" s="259"/>
    </row>
    <row r="13" spans="1:12" s="260" customFormat="1" x14ac:dyDescent="0.2">
      <c r="A13" s="584" t="s">
        <v>909</v>
      </c>
      <c r="B13" s="744">
        <v>51</v>
      </c>
      <c r="C13" s="259"/>
      <c r="D13" s="259"/>
      <c r="E13" s="259"/>
      <c r="G13" s="259"/>
      <c r="H13" s="259"/>
      <c r="I13" s="259"/>
      <c r="J13" s="259"/>
      <c r="K13" s="259"/>
      <c r="L13" s="259"/>
    </row>
    <row r="14" spans="1:12" s="260" customFormat="1" x14ac:dyDescent="0.2">
      <c r="A14" s="584" t="s">
        <v>910</v>
      </c>
      <c r="B14" s="744">
        <v>45</v>
      </c>
      <c r="C14" s="259"/>
      <c r="D14" s="259"/>
      <c r="E14" s="259"/>
      <c r="G14" s="259"/>
      <c r="H14" s="259"/>
      <c r="I14" s="259"/>
      <c r="J14" s="259"/>
      <c r="K14" s="259"/>
      <c r="L14" s="259"/>
    </row>
    <row r="15" spans="1:12" s="260" customFormat="1" x14ac:dyDescent="0.2">
      <c r="A15" s="584" t="s">
        <v>1112</v>
      </c>
      <c r="B15" s="744">
        <v>7</v>
      </c>
      <c r="C15" s="259"/>
      <c r="D15" s="259"/>
      <c r="E15" s="259"/>
      <c r="G15" s="259"/>
      <c r="H15" s="259"/>
      <c r="I15" s="259"/>
      <c r="J15" s="259"/>
      <c r="K15" s="259"/>
      <c r="L15" s="259"/>
    </row>
    <row r="16" spans="1:12" s="260" customFormat="1" x14ac:dyDescent="0.2">
      <c r="A16" s="584" t="s">
        <v>588</v>
      </c>
      <c r="B16" s="744">
        <v>4</v>
      </c>
      <c r="C16" s="259"/>
      <c r="D16" s="259"/>
      <c r="E16" s="259"/>
      <c r="G16" s="259"/>
      <c r="H16" s="259"/>
      <c r="I16" s="259"/>
      <c r="J16" s="259"/>
      <c r="K16" s="259"/>
      <c r="L16" s="259"/>
    </row>
    <row r="17" spans="1:12" s="260" customFormat="1" x14ac:dyDescent="0.2">
      <c r="A17" s="584" t="s">
        <v>911</v>
      </c>
      <c r="B17" s="744">
        <v>4</v>
      </c>
      <c r="C17" s="259"/>
      <c r="D17" s="259"/>
      <c r="E17" s="259"/>
      <c r="G17" s="259"/>
      <c r="H17" s="259"/>
      <c r="I17" s="259"/>
      <c r="J17" s="259"/>
      <c r="K17" s="259"/>
      <c r="L17" s="259"/>
    </row>
    <row r="18" spans="1:12" s="260" customFormat="1" x14ac:dyDescent="0.2">
      <c r="A18" s="584" t="s">
        <v>1097</v>
      </c>
      <c r="B18" s="744">
        <v>2</v>
      </c>
      <c r="C18" s="259"/>
      <c r="D18" s="259"/>
      <c r="E18" s="259"/>
      <c r="G18" s="259"/>
      <c r="H18" s="259"/>
      <c r="I18" s="259"/>
      <c r="J18" s="259"/>
      <c r="K18" s="259"/>
      <c r="L18" s="259"/>
    </row>
    <row r="19" spans="1:12" s="260" customFormat="1" x14ac:dyDescent="0.2">
      <c r="A19" s="584"/>
      <c r="B19" s="744"/>
      <c r="C19" s="259"/>
      <c r="D19" s="259"/>
      <c r="E19" s="259"/>
      <c r="G19" s="259"/>
      <c r="H19" s="259"/>
      <c r="I19" s="259"/>
      <c r="J19" s="259"/>
      <c r="K19" s="259"/>
      <c r="L19" s="259"/>
    </row>
    <row r="20" spans="1:12" s="260" customFormat="1" ht="19.5" customHeight="1" thickBot="1" x14ac:dyDescent="0.3">
      <c r="A20" s="585" t="s">
        <v>402</v>
      </c>
      <c r="B20" s="928">
        <f>SUM(B9:B19)</f>
        <v>1271</v>
      </c>
      <c r="C20" s="259"/>
      <c r="D20" s="259"/>
      <c r="E20" s="259"/>
      <c r="G20" s="259"/>
      <c r="H20" s="259"/>
      <c r="I20" s="259"/>
      <c r="J20" s="259"/>
      <c r="K20" s="259"/>
      <c r="L20" s="259"/>
    </row>
    <row r="21" spans="1:12" s="260" customFormat="1" x14ac:dyDescent="0.2">
      <c r="A21" s="9"/>
      <c r="B21" s="9"/>
      <c r="C21" s="259"/>
      <c r="D21" s="259"/>
      <c r="E21" s="259"/>
      <c r="G21" s="259"/>
      <c r="H21" s="259"/>
      <c r="I21" s="259"/>
      <c r="J21" s="259"/>
      <c r="K21" s="259"/>
      <c r="L21" s="259"/>
    </row>
    <row r="22" spans="1:12" s="260" customFormat="1" ht="30.75" customHeight="1" x14ac:dyDescent="0.2">
      <c r="A22" s="986" t="s">
        <v>1113</v>
      </c>
      <c r="B22" s="986"/>
      <c r="C22" s="259"/>
      <c r="D22" s="259"/>
      <c r="E22" s="259"/>
      <c r="G22" s="259"/>
      <c r="H22" s="259"/>
      <c r="I22" s="259"/>
      <c r="J22" s="259"/>
      <c r="K22" s="259"/>
      <c r="L22" s="259"/>
    </row>
    <row r="23" spans="1:12" s="260" customFormat="1" ht="21.75" customHeight="1" thickBot="1" x14ac:dyDescent="0.25">
      <c r="A23" s="9"/>
      <c r="B23" s="9"/>
      <c r="C23" s="259"/>
      <c r="D23" s="259"/>
      <c r="E23" s="259"/>
      <c r="G23" s="259"/>
      <c r="H23" s="259"/>
      <c r="I23" s="259"/>
      <c r="J23" s="259"/>
      <c r="K23" s="259"/>
      <c r="L23" s="259"/>
    </row>
    <row r="24" spans="1:12" s="260" customFormat="1" ht="13.5" thickBot="1" x14ac:dyDescent="0.25">
      <c r="A24" s="581" t="s">
        <v>583</v>
      </c>
      <c r="B24" s="582" t="s">
        <v>1098</v>
      </c>
      <c r="C24" s="259"/>
      <c r="D24" s="259"/>
      <c r="E24" s="259"/>
      <c r="G24" s="259"/>
      <c r="H24" s="259"/>
      <c r="I24" s="259"/>
      <c r="J24" s="259"/>
      <c r="K24" s="259"/>
      <c r="L24" s="259"/>
    </row>
    <row r="25" spans="1:12" s="260" customFormat="1" x14ac:dyDescent="0.2">
      <c r="A25" s="58" t="s">
        <v>913</v>
      </c>
      <c r="B25" s="746">
        <v>203</v>
      </c>
      <c r="C25" s="259"/>
      <c r="D25" s="259"/>
      <c r="E25" s="259"/>
      <c r="G25" s="259"/>
      <c r="H25" s="259"/>
      <c r="I25" s="259"/>
      <c r="J25" s="259"/>
      <c r="K25" s="259"/>
      <c r="L25" s="259"/>
    </row>
    <row r="26" spans="1:12" s="260" customFormat="1" ht="14.25" customHeight="1" x14ac:dyDescent="0.2">
      <c r="A26" s="58" t="s">
        <v>920</v>
      </c>
      <c r="B26" s="747">
        <v>151</v>
      </c>
      <c r="C26" s="262"/>
      <c r="D26" s="259"/>
      <c r="E26" s="262"/>
      <c r="G26" s="259"/>
      <c r="H26" s="259"/>
      <c r="I26" s="259"/>
      <c r="J26" s="259"/>
      <c r="K26" s="262"/>
      <c r="L26" s="259"/>
    </row>
    <row r="27" spans="1:12" s="260" customFormat="1" x14ac:dyDescent="0.2">
      <c r="A27" s="58" t="s">
        <v>912</v>
      </c>
      <c r="B27" s="747">
        <v>150</v>
      </c>
      <c r="C27" s="262"/>
      <c r="D27" s="259"/>
      <c r="E27" s="262"/>
      <c r="G27" s="259"/>
      <c r="H27" s="259"/>
      <c r="I27" s="259"/>
      <c r="J27" s="259"/>
      <c r="K27" s="262"/>
      <c r="L27" s="259"/>
    </row>
    <row r="28" spans="1:12" s="260" customFormat="1" x14ac:dyDescent="0.2">
      <c r="A28" s="58" t="s">
        <v>919</v>
      </c>
      <c r="B28" s="747">
        <v>115</v>
      </c>
      <c r="C28" s="259"/>
      <c r="D28" s="259"/>
      <c r="E28" s="259"/>
      <c r="G28" s="259"/>
      <c r="H28" s="262"/>
      <c r="I28" s="259"/>
      <c r="J28" s="262"/>
      <c r="K28" s="259"/>
      <c r="L28" s="259"/>
    </row>
    <row r="29" spans="1:12" s="260" customFormat="1" x14ac:dyDescent="0.2">
      <c r="A29" s="58" t="s">
        <v>917</v>
      </c>
      <c r="B29" s="747">
        <v>113</v>
      </c>
      <c r="G29" s="259"/>
      <c r="H29" s="259"/>
      <c r="I29" s="259"/>
      <c r="J29" s="259"/>
    </row>
    <row r="30" spans="1:12" x14ac:dyDescent="0.2">
      <c r="A30" s="58" t="s">
        <v>916</v>
      </c>
      <c r="B30" s="747">
        <v>89</v>
      </c>
      <c r="G30" s="260"/>
      <c r="H30" s="260"/>
      <c r="I30" s="260"/>
      <c r="J30" s="260"/>
    </row>
    <row r="31" spans="1:12" x14ac:dyDescent="0.2">
      <c r="A31" s="58" t="s">
        <v>915</v>
      </c>
      <c r="B31" s="747">
        <v>15</v>
      </c>
    </row>
    <row r="32" spans="1:12" x14ac:dyDescent="0.2">
      <c r="A32" s="586" t="s">
        <v>914</v>
      </c>
      <c r="B32" s="747">
        <v>6</v>
      </c>
    </row>
    <row r="33" spans="1:2" ht="21" customHeight="1" x14ac:dyDescent="0.2">
      <c r="A33" s="586" t="s">
        <v>918</v>
      </c>
      <c r="B33" s="819" t="s">
        <v>401</v>
      </c>
    </row>
    <row r="34" spans="1:2" x14ac:dyDescent="0.2">
      <c r="A34" s="586"/>
      <c r="B34" s="747"/>
    </row>
    <row r="35" spans="1:2" ht="15.75" thickBot="1" x14ac:dyDescent="0.3">
      <c r="A35" s="585" t="s">
        <v>402</v>
      </c>
      <c r="B35" s="745">
        <f>SUM(B25:B34)</f>
        <v>842</v>
      </c>
    </row>
  </sheetData>
  <mergeCells count="5">
    <mergeCell ref="A22:B22"/>
    <mergeCell ref="A1:B1"/>
    <mergeCell ref="A3:B3"/>
    <mergeCell ref="A4:B4"/>
    <mergeCell ref="A6:B6"/>
  </mergeCells>
  <printOptions horizontalCentered="1"/>
  <pageMargins left="0.78740157480314965" right="0.78740157480314965" top="0.59055118110236227" bottom="0.98425196850393704" header="0" footer="0"/>
  <pageSetup paperSize="9" scale="8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68"/>
  <sheetViews>
    <sheetView view="pageBreakPreview" zoomScaleNormal="75" zoomScaleSheetLayoutView="100" workbookViewId="0">
      <selection activeCell="F30" sqref="F30"/>
    </sheetView>
  </sheetViews>
  <sheetFormatPr baseColWidth="10" defaultColWidth="11.42578125" defaultRowHeight="12.75" x14ac:dyDescent="0.2"/>
  <cols>
    <col min="1" max="6" width="20.42578125" style="588" customWidth="1"/>
    <col min="7" max="7" width="2" style="588" customWidth="1"/>
    <col min="8" max="16384" width="11.42578125" style="588"/>
  </cols>
  <sheetData>
    <row r="1" spans="1:12" ht="18" x14ac:dyDescent="0.25">
      <c r="A1" s="989" t="s">
        <v>921</v>
      </c>
      <c r="B1" s="989"/>
      <c r="C1" s="989"/>
      <c r="D1" s="989"/>
      <c r="E1" s="989"/>
      <c r="F1" s="989"/>
      <c r="G1" s="587"/>
      <c r="H1" s="587"/>
      <c r="I1" s="587"/>
      <c r="J1" s="587"/>
      <c r="K1" s="587"/>
    </row>
    <row r="3" spans="1:12" ht="24" customHeight="1" x14ac:dyDescent="0.25">
      <c r="A3" s="990" t="s">
        <v>1145</v>
      </c>
      <c r="B3" s="991"/>
      <c r="C3" s="991"/>
      <c r="D3" s="991"/>
      <c r="E3" s="991"/>
      <c r="F3" s="991"/>
      <c r="G3" s="589"/>
      <c r="H3" s="589"/>
      <c r="I3" s="589"/>
      <c r="J3" s="589"/>
      <c r="K3" s="589"/>
      <c r="L3" s="589"/>
    </row>
    <row r="4" spans="1:12" ht="13.5" thickBot="1" x14ac:dyDescent="0.25">
      <c r="A4" s="992"/>
      <c r="B4" s="992"/>
      <c r="C4" s="992"/>
      <c r="D4" s="992"/>
      <c r="E4" s="992"/>
      <c r="F4" s="992"/>
    </row>
    <row r="5" spans="1:12" s="591" customFormat="1" ht="26.25" customHeight="1" x14ac:dyDescent="0.2">
      <c r="A5" s="953" t="s">
        <v>414</v>
      </c>
      <c r="B5" s="955" t="s">
        <v>922</v>
      </c>
      <c r="C5" s="955" t="s">
        <v>923</v>
      </c>
      <c r="D5" s="955" t="s">
        <v>924</v>
      </c>
      <c r="E5" s="993" t="s">
        <v>925</v>
      </c>
      <c r="F5" s="969" t="s">
        <v>926</v>
      </c>
      <c r="G5" s="590"/>
      <c r="H5" s="590"/>
      <c r="I5" s="590"/>
      <c r="J5" s="590"/>
      <c r="K5" s="590"/>
      <c r="L5" s="590"/>
    </row>
    <row r="6" spans="1:12" s="591" customFormat="1" ht="36" customHeight="1" thickBot="1" x14ac:dyDescent="0.25">
      <c r="A6" s="954"/>
      <c r="B6" s="956"/>
      <c r="C6" s="956"/>
      <c r="D6" s="956"/>
      <c r="E6" s="994"/>
      <c r="F6" s="966"/>
      <c r="G6" s="590"/>
      <c r="H6" s="590"/>
      <c r="I6" s="590"/>
      <c r="J6" s="590"/>
      <c r="K6" s="590"/>
      <c r="L6" s="590"/>
    </row>
    <row r="7" spans="1:12" s="591" customFormat="1" ht="12.75" customHeight="1" x14ac:dyDescent="0.2">
      <c r="A7" s="636">
        <v>1993</v>
      </c>
      <c r="B7" s="592">
        <v>6372</v>
      </c>
      <c r="C7" s="592">
        <v>4197</v>
      </c>
      <c r="D7" s="592">
        <v>3027</v>
      </c>
      <c r="E7" s="593">
        <v>13596</v>
      </c>
      <c r="F7" s="594">
        <v>444743</v>
      </c>
      <c r="G7" s="595"/>
      <c r="H7" s="595"/>
      <c r="I7" s="590"/>
      <c r="J7" s="590"/>
      <c r="K7" s="590"/>
      <c r="L7" s="590"/>
    </row>
    <row r="8" spans="1:12" s="591" customFormat="1" ht="12.75" customHeight="1" x14ac:dyDescent="0.2">
      <c r="A8" s="637">
        <v>1994</v>
      </c>
      <c r="B8" s="596">
        <v>7549</v>
      </c>
      <c r="C8" s="596">
        <v>4601</v>
      </c>
      <c r="D8" s="596">
        <v>3244</v>
      </c>
      <c r="E8" s="597">
        <v>15394</v>
      </c>
      <c r="F8" s="598">
        <v>536499</v>
      </c>
      <c r="G8" s="595"/>
      <c r="H8" s="595"/>
      <c r="I8" s="590"/>
      <c r="J8" s="590"/>
      <c r="K8" s="590"/>
      <c r="L8" s="590"/>
    </row>
    <row r="9" spans="1:12" s="591" customFormat="1" ht="12.75" customHeight="1" x14ac:dyDescent="0.2">
      <c r="A9" s="637">
        <v>1995</v>
      </c>
      <c r="B9" s="596">
        <v>7882</v>
      </c>
      <c r="C9" s="596">
        <v>5068</v>
      </c>
      <c r="D9" s="596">
        <v>2623</v>
      </c>
      <c r="E9" s="597">
        <v>15573</v>
      </c>
      <c r="F9" s="598">
        <v>602025</v>
      </c>
      <c r="G9" s="595"/>
      <c r="H9" s="595"/>
      <c r="I9" s="590"/>
      <c r="J9" s="590"/>
      <c r="K9" s="590"/>
      <c r="L9" s="590"/>
    </row>
    <row r="10" spans="1:12" s="591" customFormat="1" ht="12.75" customHeight="1" x14ac:dyDescent="0.2">
      <c r="A10" s="637">
        <v>1996</v>
      </c>
      <c r="B10" s="596">
        <v>7507</v>
      </c>
      <c r="C10" s="596">
        <v>4662</v>
      </c>
      <c r="D10" s="596">
        <v>2571</v>
      </c>
      <c r="E10" s="597">
        <v>14740</v>
      </c>
      <c r="F10" s="598">
        <v>595719</v>
      </c>
      <c r="G10" s="595"/>
      <c r="H10" s="595"/>
      <c r="I10" s="590"/>
      <c r="J10" s="590"/>
      <c r="K10" s="590"/>
      <c r="L10" s="590"/>
    </row>
    <row r="11" spans="1:12" s="591" customFormat="1" ht="12.75" customHeight="1" x14ac:dyDescent="0.2">
      <c r="A11" s="637">
        <v>1997</v>
      </c>
      <c r="B11" s="596">
        <v>8160</v>
      </c>
      <c r="C11" s="596">
        <v>5116</v>
      </c>
      <c r="D11" s="596">
        <v>2378</v>
      </c>
      <c r="E11" s="597">
        <v>15654</v>
      </c>
      <c r="F11" s="598">
        <v>655085</v>
      </c>
      <c r="G11" s="595"/>
      <c r="H11" s="595"/>
      <c r="I11" s="590"/>
      <c r="J11" s="590"/>
      <c r="K11" s="590"/>
      <c r="L11" s="590"/>
    </row>
    <row r="12" spans="1:12" s="591" customFormat="1" ht="12.75" customHeight="1" x14ac:dyDescent="0.2">
      <c r="A12" s="637">
        <v>1998</v>
      </c>
      <c r="B12" s="596">
        <v>7981</v>
      </c>
      <c r="C12" s="596">
        <v>5710</v>
      </c>
      <c r="D12" s="596">
        <v>2183</v>
      </c>
      <c r="E12" s="597">
        <v>15874</v>
      </c>
      <c r="F12" s="598">
        <v>685953</v>
      </c>
      <c r="G12" s="595"/>
      <c r="H12" s="595"/>
      <c r="I12" s="590"/>
      <c r="J12" s="590"/>
      <c r="K12" s="590"/>
      <c r="L12" s="590"/>
    </row>
    <row r="13" spans="1:12" s="591" customFormat="1" ht="12.75" customHeight="1" x14ac:dyDescent="0.2">
      <c r="A13" s="637">
        <v>1999</v>
      </c>
      <c r="B13" s="596">
        <v>7816</v>
      </c>
      <c r="C13" s="596">
        <v>5447</v>
      </c>
      <c r="D13" s="596">
        <v>2099</v>
      </c>
      <c r="E13" s="597">
        <v>15362</v>
      </c>
      <c r="F13" s="598">
        <v>669298</v>
      </c>
      <c r="G13" s="595"/>
      <c r="H13" s="595"/>
      <c r="I13" s="590"/>
      <c r="J13" s="590"/>
      <c r="K13" s="590"/>
      <c r="L13" s="590"/>
    </row>
    <row r="14" spans="1:12" s="591" customFormat="1" ht="12.75" customHeight="1" x14ac:dyDescent="0.2">
      <c r="A14" s="637">
        <v>2000</v>
      </c>
      <c r="B14" s="596">
        <v>6838</v>
      </c>
      <c r="C14" s="596">
        <v>5058</v>
      </c>
      <c r="D14" s="596">
        <v>2193</v>
      </c>
      <c r="E14" s="597">
        <v>14089</v>
      </c>
      <c r="F14" s="598">
        <v>627945</v>
      </c>
      <c r="G14" s="595"/>
      <c r="H14" s="595"/>
      <c r="I14" s="590"/>
      <c r="J14" s="590"/>
      <c r="K14" s="590"/>
      <c r="L14" s="590"/>
    </row>
    <row r="15" spans="1:12" s="591" customFormat="1" ht="12.75" customHeight="1" x14ac:dyDescent="0.2">
      <c r="A15" s="637">
        <v>2001</v>
      </c>
      <c r="B15" s="596">
        <v>6148</v>
      </c>
      <c r="C15" s="596">
        <v>5407</v>
      </c>
      <c r="D15" s="596">
        <v>2546</v>
      </c>
      <c r="E15" s="597">
        <v>14101</v>
      </c>
      <c r="F15" s="598">
        <v>623529</v>
      </c>
      <c r="G15" s="595"/>
      <c r="H15" s="595"/>
      <c r="I15" s="590"/>
      <c r="J15" s="590"/>
      <c r="K15" s="590"/>
      <c r="L15" s="590"/>
    </row>
    <row r="16" spans="1:12" s="591" customFormat="1" ht="12.75" customHeight="1" x14ac:dyDescent="0.2">
      <c r="A16" s="637">
        <v>2002</v>
      </c>
      <c r="B16" s="596">
        <v>5525</v>
      </c>
      <c r="C16" s="596">
        <v>5382</v>
      </c>
      <c r="D16" s="596">
        <v>3806</v>
      </c>
      <c r="E16" s="597">
        <v>14713</v>
      </c>
      <c r="F16" s="598">
        <v>666321</v>
      </c>
      <c r="G16" s="595"/>
      <c r="H16" s="595"/>
      <c r="I16" s="590"/>
      <c r="J16" s="590"/>
      <c r="K16" s="590"/>
      <c r="L16" s="590"/>
    </row>
    <row r="17" spans="1:16" s="591" customFormat="1" ht="12.75" customHeight="1" x14ac:dyDescent="0.2">
      <c r="A17" s="637">
        <v>2003</v>
      </c>
      <c r="B17" s="596">
        <v>6631</v>
      </c>
      <c r="C17" s="596">
        <v>5582</v>
      </c>
      <c r="D17" s="596">
        <v>3396</v>
      </c>
      <c r="E17" s="597">
        <v>15609</v>
      </c>
      <c r="F17" s="598">
        <v>750391</v>
      </c>
      <c r="G17" s="595"/>
      <c r="H17" s="595"/>
      <c r="I17" s="590"/>
      <c r="J17" s="590"/>
      <c r="K17" s="590"/>
      <c r="L17" s="590"/>
    </row>
    <row r="18" spans="1:16" s="591" customFormat="1" ht="12.75" customHeight="1" x14ac:dyDescent="0.2">
      <c r="A18" s="637">
        <v>2004</v>
      </c>
      <c r="B18" s="596">
        <v>6037</v>
      </c>
      <c r="C18" s="596">
        <v>5409</v>
      </c>
      <c r="D18" s="596">
        <v>3353</v>
      </c>
      <c r="E18" s="597">
        <v>14799</v>
      </c>
      <c r="F18" s="598">
        <v>718811</v>
      </c>
      <c r="G18" s="595"/>
      <c r="H18" s="595"/>
      <c r="I18" s="590"/>
      <c r="J18" s="590"/>
      <c r="K18" s="590"/>
      <c r="L18" s="590"/>
    </row>
    <row r="19" spans="1:16" s="591" customFormat="1" ht="12.75" customHeight="1" x14ac:dyDescent="0.2">
      <c r="A19" s="637">
        <v>2005</v>
      </c>
      <c r="B19" s="596">
        <v>7804</v>
      </c>
      <c r="C19" s="596">
        <v>5578</v>
      </c>
      <c r="D19" s="596">
        <v>2466</v>
      </c>
      <c r="E19" s="597">
        <v>15848</v>
      </c>
      <c r="F19" s="598">
        <v>730484</v>
      </c>
      <c r="G19" s="595"/>
      <c r="H19" s="595"/>
      <c r="I19" s="590"/>
      <c r="J19" s="590"/>
      <c r="K19" s="590"/>
      <c r="L19" s="590"/>
    </row>
    <row r="20" spans="1:16" s="591" customFormat="1" ht="12.75" customHeight="1" x14ac:dyDescent="0.2">
      <c r="A20" s="637">
        <v>2006</v>
      </c>
      <c r="B20" s="596">
        <v>8270</v>
      </c>
      <c r="C20" s="596">
        <v>5260</v>
      </c>
      <c r="D20" s="596">
        <v>3523</v>
      </c>
      <c r="E20" s="597">
        <v>17053</v>
      </c>
      <c r="F20" s="598">
        <v>743657</v>
      </c>
      <c r="G20" s="595"/>
      <c r="H20" s="595"/>
      <c r="I20" s="590"/>
      <c r="J20" s="590"/>
      <c r="K20" s="590"/>
      <c r="L20" s="590"/>
    </row>
    <row r="21" spans="1:16" s="591" customFormat="1" ht="12.75" customHeight="1" x14ac:dyDescent="0.2">
      <c r="A21" s="637">
        <v>2007</v>
      </c>
      <c r="B21" s="596">
        <v>7406</v>
      </c>
      <c r="C21" s="596">
        <v>5408</v>
      </c>
      <c r="D21" s="596">
        <v>1281</v>
      </c>
      <c r="E21" s="597">
        <v>14095</v>
      </c>
      <c r="F21" s="598">
        <v>720646.82539682544</v>
      </c>
      <c r="G21" s="595"/>
      <c r="H21" s="595"/>
      <c r="I21" s="590"/>
      <c r="J21" s="590"/>
      <c r="K21" s="590"/>
      <c r="L21" s="590"/>
    </row>
    <row r="22" spans="1:16" s="591" customFormat="1" ht="12.75" customHeight="1" x14ac:dyDescent="0.2">
      <c r="A22" s="638">
        <v>2008</v>
      </c>
      <c r="B22" s="596">
        <v>6501</v>
      </c>
      <c r="C22" s="596">
        <v>5788</v>
      </c>
      <c r="D22" s="596">
        <v>4761</v>
      </c>
      <c r="E22" s="597">
        <v>17050</v>
      </c>
      <c r="F22" s="598">
        <v>871714</v>
      </c>
      <c r="G22" s="595"/>
      <c r="H22" s="595"/>
      <c r="I22" s="595"/>
      <c r="J22" s="595"/>
      <c r="K22" s="595"/>
      <c r="L22" s="595"/>
      <c r="M22" s="595"/>
      <c r="N22" s="595"/>
      <c r="O22" s="595"/>
      <c r="P22" s="595"/>
    </row>
    <row r="23" spans="1:16" s="591" customFormat="1" ht="12.75" customHeight="1" x14ac:dyDescent="0.2">
      <c r="A23" s="638">
        <v>2009</v>
      </c>
      <c r="B23" s="596">
        <v>5318</v>
      </c>
      <c r="C23" s="596">
        <v>5038</v>
      </c>
      <c r="D23" s="596">
        <v>3754.2882766255643</v>
      </c>
      <c r="E23" s="597">
        <v>14110.288276625564</v>
      </c>
      <c r="F23" s="598">
        <v>721415.59148213349</v>
      </c>
      <c r="G23" s="595"/>
      <c r="H23" s="595"/>
      <c r="I23" s="595"/>
      <c r="J23" s="595"/>
      <c r="K23" s="595"/>
      <c r="L23" s="595"/>
      <c r="M23" s="595"/>
      <c r="N23" s="595"/>
      <c r="O23" s="595"/>
      <c r="P23" s="595"/>
    </row>
    <row r="24" spans="1:16" s="591" customFormat="1" ht="12.75" customHeight="1" x14ac:dyDescent="0.2">
      <c r="A24" s="638">
        <v>2010</v>
      </c>
      <c r="B24" s="596">
        <v>6163.9409699999997</v>
      </c>
      <c r="C24" s="596">
        <v>5787.6723299999994</v>
      </c>
      <c r="D24" s="596">
        <v>1287.8821761596864</v>
      </c>
      <c r="E24" s="597">
        <v>13239.495476159685</v>
      </c>
      <c r="F24" s="598" t="s">
        <v>1284</v>
      </c>
      <c r="G24" s="595"/>
      <c r="H24" s="595"/>
      <c r="I24" s="595"/>
      <c r="J24" s="595"/>
      <c r="K24" s="595"/>
      <c r="L24" s="595"/>
      <c r="M24" s="595"/>
      <c r="N24" s="595"/>
      <c r="O24" s="595"/>
      <c r="P24" s="595"/>
    </row>
    <row r="25" spans="1:16" s="591" customFormat="1" ht="12.75" customHeight="1" x14ac:dyDescent="0.2">
      <c r="A25" s="638">
        <v>2011</v>
      </c>
      <c r="B25" s="596">
        <v>7115.0303599999997</v>
      </c>
      <c r="C25" s="596">
        <v>6977.6607899999999</v>
      </c>
      <c r="D25" s="596" t="s">
        <v>401</v>
      </c>
      <c r="E25" s="597">
        <v>14092.691149999999</v>
      </c>
      <c r="F25" s="598" t="s">
        <v>1284</v>
      </c>
      <c r="G25" s="595"/>
      <c r="H25" s="595"/>
      <c r="I25" s="595"/>
      <c r="J25" s="595"/>
      <c r="K25" s="595"/>
      <c r="L25" s="595"/>
      <c r="M25" s="595"/>
      <c r="N25" s="595"/>
      <c r="O25" s="595"/>
      <c r="P25" s="595"/>
    </row>
    <row r="26" spans="1:16" s="591" customFormat="1" ht="12.75" customHeight="1" x14ac:dyDescent="0.2">
      <c r="A26" s="638">
        <v>2012</v>
      </c>
      <c r="B26" s="596">
        <v>7598.3883539999997</v>
      </c>
      <c r="C26" s="596">
        <v>6520.8608299999996</v>
      </c>
      <c r="D26" s="596" t="s">
        <v>401</v>
      </c>
      <c r="E26" s="597">
        <v>14119.249184</v>
      </c>
      <c r="F26" s="598" t="s">
        <v>1284</v>
      </c>
      <c r="G26" s="595"/>
      <c r="H26" s="595"/>
      <c r="I26" s="595"/>
      <c r="J26" s="595"/>
      <c r="K26" s="595"/>
      <c r="L26" s="595"/>
      <c r="M26" s="595"/>
      <c r="N26" s="595"/>
      <c r="O26" s="595"/>
      <c r="P26" s="595"/>
    </row>
    <row r="27" spans="1:16" s="591" customFormat="1" ht="12.75" customHeight="1" x14ac:dyDescent="0.2">
      <c r="A27" s="638">
        <v>2013</v>
      </c>
      <c r="B27" s="596">
        <v>8378.4640479999998</v>
      </c>
      <c r="C27" s="596">
        <v>6681.3104510000003</v>
      </c>
      <c r="D27" s="599" t="s">
        <v>401</v>
      </c>
      <c r="E27" s="597">
        <v>15059.774498999999</v>
      </c>
      <c r="F27" s="598" t="s">
        <v>1284</v>
      </c>
      <c r="G27" s="595"/>
      <c r="H27" s="595"/>
      <c r="I27" s="595"/>
      <c r="J27" s="595"/>
      <c r="K27" s="595"/>
      <c r="L27" s="595"/>
      <c r="M27" s="595"/>
      <c r="N27" s="595"/>
      <c r="O27" s="595"/>
      <c r="P27" s="595"/>
    </row>
    <row r="28" spans="1:16" s="591" customFormat="1" ht="12.75" customHeight="1" x14ac:dyDescent="0.2">
      <c r="A28" s="638">
        <v>2014</v>
      </c>
      <c r="B28" s="596">
        <v>8779.452346</v>
      </c>
      <c r="C28" s="596">
        <v>6982.43786</v>
      </c>
      <c r="D28" s="599" t="s">
        <v>401</v>
      </c>
      <c r="E28" s="597">
        <v>15761.890206</v>
      </c>
      <c r="F28" s="598" t="s">
        <v>1284</v>
      </c>
      <c r="G28" s="595"/>
      <c r="H28" s="595"/>
      <c r="I28" s="595"/>
      <c r="J28" s="595"/>
      <c r="K28" s="595"/>
      <c r="L28" s="595"/>
      <c r="M28" s="595"/>
      <c r="N28" s="595"/>
      <c r="O28" s="595"/>
      <c r="P28" s="595"/>
    </row>
    <row r="29" spans="1:16" s="591" customFormat="1" ht="12.75" customHeight="1" x14ac:dyDescent="0.2">
      <c r="A29" s="638">
        <v>2015</v>
      </c>
      <c r="B29" s="596">
        <v>9218.3960700000007</v>
      </c>
      <c r="C29" s="596">
        <v>7411.4160599999996</v>
      </c>
      <c r="D29" s="599" t="s">
        <v>401</v>
      </c>
      <c r="E29" s="597">
        <v>16629.812129999998</v>
      </c>
      <c r="F29" s="598" t="s">
        <v>1284</v>
      </c>
      <c r="G29" s="595"/>
      <c r="H29" s="595"/>
      <c r="I29" s="595"/>
      <c r="J29" s="595"/>
      <c r="K29" s="595"/>
      <c r="L29" s="595"/>
      <c r="M29" s="595"/>
      <c r="N29" s="595"/>
      <c r="O29" s="595"/>
      <c r="P29" s="595"/>
    </row>
    <row r="30" spans="1:16" s="591" customFormat="1" ht="12.75" customHeight="1" thickBot="1" x14ac:dyDescent="0.25">
      <c r="A30" s="639">
        <v>2016</v>
      </c>
      <c r="B30" s="600">
        <v>8134.5646200000001</v>
      </c>
      <c r="C30" s="600">
        <v>8713.2524300000005</v>
      </c>
      <c r="D30" s="600" t="s">
        <v>401</v>
      </c>
      <c r="E30" s="614">
        <f t="shared" ref="E30" si="0">B30+C30</f>
        <v>16847.817050000001</v>
      </c>
      <c r="F30" s="598" t="s">
        <v>1284</v>
      </c>
      <c r="G30" s="595"/>
      <c r="H30" s="595"/>
      <c r="I30" s="595"/>
      <c r="J30" s="595"/>
      <c r="K30" s="595"/>
      <c r="L30" s="595"/>
      <c r="M30" s="595"/>
      <c r="N30" s="595"/>
      <c r="O30" s="595"/>
      <c r="P30" s="595"/>
    </row>
    <row r="31" spans="1:16" s="591" customFormat="1" ht="13.5" customHeight="1" x14ac:dyDescent="0.2">
      <c r="A31" s="850" t="s">
        <v>1283</v>
      </c>
      <c r="B31" s="601"/>
      <c r="C31" s="601"/>
      <c r="D31" s="601"/>
      <c r="E31" s="601"/>
      <c r="F31" s="601"/>
    </row>
    <row r="68" spans="1:1" x14ac:dyDescent="0.2">
      <c r="A68" s="820"/>
    </row>
  </sheetData>
  <mergeCells count="9">
    <mergeCell ref="A1:F1"/>
    <mergeCell ref="A3:F3"/>
    <mergeCell ref="A4:F4"/>
    <mergeCell ref="A5:A6"/>
    <mergeCell ref="B5:B6"/>
    <mergeCell ref="C5:C6"/>
    <mergeCell ref="D5:D6"/>
    <mergeCell ref="E5:E6"/>
    <mergeCell ref="F5:F6"/>
  </mergeCells>
  <printOptions horizontalCentered="1"/>
  <pageMargins left="0.43" right="0.32" top="0.44" bottom="0.36" header="0" footer="0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W62"/>
  <sheetViews>
    <sheetView view="pageBreakPreview" topLeftCell="A4" zoomScale="115" zoomScaleNormal="75" zoomScaleSheetLayoutView="115" workbookViewId="0">
      <selection activeCell="E14" sqref="E14"/>
    </sheetView>
  </sheetViews>
  <sheetFormatPr baseColWidth="10" defaultColWidth="11.42578125" defaultRowHeight="12.75" x14ac:dyDescent="0.2"/>
  <cols>
    <col min="1" max="7" width="18.28515625" style="603" customWidth="1"/>
    <col min="8" max="13" width="15.85546875" style="603" customWidth="1"/>
    <col min="14" max="16384" width="11.42578125" style="603"/>
  </cols>
  <sheetData>
    <row r="1" spans="1:23" ht="18" x14ac:dyDescent="0.25">
      <c r="A1" s="989" t="s">
        <v>921</v>
      </c>
      <c r="B1" s="989"/>
      <c r="C1" s="989"/>
      <c r="D1" s="989"/>
      <c r="E1" s="989"/>
      <c r="F1" s="989"/>
      <c r="G1" s="989"/>
      <c r="H1" s="989"/>
      <c r="I1" s="764"/>
      <c r="J1" s="764"/>
      <c r="K1" s="764"/>
      <c r="L1" s="764"/>
      <c r="M1" s="602"/>
      <c r="N1" s="602"/>
      <c r="O1" s="602"/>
      <c r="P1" s="602"/>
      <c r="Q1" s="602"/>
      <c r="R1" s="602"/>
    </row>
    <row r="2" spans="1:23" ht="12.75" customHeight="1" x14ac:dyDescent="0.25">
      <c r="A2" s="602"/>
      <c r="B2" s="602"/>
      <c r="C2" s="602"/>
      <c r="D2" s="602"/>
      <c r="E2" s="602"/>
      <c r="F2" s="602"/>
      <c r="G2" s="602"/>
      <c r="H2" s="602"/>
    </row>
    <row r="3" spans="1:23" ht="15" customHeight="1" x14ac:dyDescent="0.25">
      <c r="A3" s="995" t="s">
        <v>1146</v>
      </c>
      <c r="B3" s="995"/>
      <c r="C3" s="995"/>
      <c r="D3" s="995"/>
      <c r="E3" s="995"/>
      <c r="F3" s="995"/>
      <c r="G3" s="995"/>
      <c r="H3" s="995"/>
      <c r="I3" s="604"/>
      <c r="J3" s="604"/>
      <c r="K3" s="604"/>
      <c r="L3" s="604"/>
      <c r="M3" s="604"/>
      <c r="N3" s="605"/>
      <c r="O3" s="605"/>
      <c r="P3" s="605"/>
      <c r="Q3" s="605"/>
      <c r="R3" s="605"/>
      <c r="S3" s="605"/>
    </row>
    <row r="4" spans="1:23" ht="13.5" customHeight="1" thickBot="1" x14ac:dyDescent="0.3">
      <c r="A4" s="606"/>
      <c r="B4" s="606"/>
      <c r="C4" s="606"/>
      <c r="D4" s="606"/>
      <c r="E4" s="606"/>
      <c r="F4" s="606"/>
      <c r="G4" s="606"/>
      <c r="H4" s="606"/>
      <c r="I4" s="607"/>
      <c r="J4" s="607"/>
      <c r="K4" s="607"/>
      <c r="L4" s="607"/>
      <c r="M4" s="607"/>
    </row>
    <row r="5" spans="1:23" s="508" customFormat="1" ht="23.25" customHeight="1" x14ac:dyDescent="0.2">
      <c r="A5" s="953" t="s">
        <v>927</v>
      </c>
      <c r="B5" s="969" t="s">
        <v>928</v>
      </c>
      <c r="C5" s="996"/>
      <c r="D5" s="996"/>
      <c r="E5" s="996"/>
      <c r="F5" s="996"/>
      <c r="G5" s="996"/>
      <c r="H5" s="969" t="s">
        <v>929</v>
      </c>
      <c r="I5" s="187"/>
      <c r="J5" s="186"/>
      <c r="K5" s="186"/>
      <c r="L5" s="186"/>
      <c r="M5" s="186"/>
      <c r="N5" s="608"/>
      <c r="O5" s="507"/>
      <c r="P5" s="507"/>
      <c r="Q5" s="507"/>
      <c r="R5" s="507"/>
      <c r="S5" s="507"/>
    </row>
    <row r="6" spans="1:23" s="508" customFormat="1" ht="66" customHeight="1" thickBot="1" x14ac:dyDescent="0.25">
      <c r="A6" s="954"/>
      <c r="B6" s="520" t="s">
        <v>930</v>
      </c>
      <c r="C6" s="520" t="s">
        <v>931</v>
      </c>
      <c r="D6" s="520" t="s">
        <v>932</v>
      </c>
      <c r="E6" s="520" t="s">
        <v>933</v>
      </c>
      <c r="F6" s="521" t="s">
        <v>934</v>
      </c>
      <c r="G6" s="521" t="s">
        <v>1099</v>
      </c>
      <c r="H6" s="966"/>
      <c r="I6" s="186"/>
      <c r="J6" s="186"/>
      <c r="K6" s="186"/>
      <c r="L6" s="186"/>
      <c r="M6" s="186"/>
      <c r="N6" s="507"/>
      <c r="O6" s="507"/>
      <c r="P6" s="507"/>
      <c r="Q6" s="507"/>
      <c r="R6" s="507"/>
      <c r="S6" s="507"/>
    </row>
    <row r="7" spans="1:23" s="260" customFormat="1" x14ac:dyDescent="0.2">
      <c r="A7" s="609" t="s">
        <v>306</v>
      </c>
      <c r="B7" s="592">
        <v>162444.16000000006</v>
      </c>
      <c r="C7" s="592">
        <v>7250.69</v>
      </c>
      <c r="D7" s="592">
        <v>1787073.7100000002</v>
      </c>
      <c r="E7" s="592">
        <v>117772.29</v>
      </c>
      <c r="F7" s="592">
        <v>86112.35</v>
      </c>
      <c r="G7" s="594">
        <v>40156.060000000005</v>
      </c>
      <c r="H7" s="594">
        <v>2200809.2600000002</v>
      </c>
      <c r="I7" s="2"/>
      <c r="J7" s="236"/>
      <c r="K7" s="236"/>
      <c r="L7" s="236"/>
      <c r="M7" s="236"/>
      <c r="N7" s="259"/>
      <c r="O7" s="259"/>
      <c r="P7" s="259"/>
      <c r="Q7" s="259"/>
      <c r="R7" s="259"/>
      <c r="S7" s="259"/>
      <c r="T7" s="259"/>
      <c r="U7" s="259"/>
      <c r="V7" s="259"/>
      <c r="W7" s="259"/>
    </row>
    <row r="8" spans="1:23" s="260" customFormat="1" ht="13.15" customHeight="1" x14ac:dyDescent="0.2">
      <c r="A8" s="610" t="s">
        <v>307</v>
      </c>
      <c r="B8" s="596">
        <v>42783.360000000001</v>
      </c>
      <c r="C8" s="596">
        <v>546.88</v>
      </c>
      <c r="D8" s="596">
        <v>294826.44999999995</v>
      </c>
      <c r="E8" s="596">
        <v>12307.060000000001</v>
      </c>
      <c r="F8" s="596">
        <v>87401.06</v>
      </c>
      <c r="G8" s="598">
        <v>4941</v>
      </c>
      <c r="H8" s="598">
        <v>442805.80999999994</v>
      </c>
      <c r="I8" s="2"/>
      <c r="J8" s="236"/>
      <c r="K8" s="236"/>
      <c r="L8" s="236"/>
      <c r="M8" s="236"/>
      <c r="N8" s="259"/>
      <c r="O8" s="259"/>
      <c r="P8" s="259"/>
      <c r="Q8" s="259"/>
      <c r="R8" s="259"/>
      <c r="S8" s="259"/>
      <c r="T8" s="259"/>
      <c r="U8" s="259"/>
      <c r="V8" s="259"/>
      <c r="W8" s="259"/>
    </row>
    <row r="9" spans="1:23" x14ac:dyDescent="0.2">
      <c r="A9" s="610"/>
      <c r="B9" s="596"/>
      <c r="C9" s="596"/>
      <c r="D9" s="596"/>
      <c r="E9" s="596"/>
      <c r="F9" s="596"/>
      <c r="G9" s="598"/>
      <c r="H9" s="598"/>
      <c r="I9" s="236"/>
      <c r="J9" s="236"/>
      <c r="K9" s="236"/>
      <c r="L9" s="236"/>
      <c r="M9" s="236"/>
    </row>
    <row r="10" spans="1:23" ht="13.5" thickBot="1" x14ac:dyDescent="0.25">
      <c r="A10" s="518" t="s">
        <v>402</v>
      </c>
      <c r="B10" s="611">
        <v>205227.52000000008</v>
      </c>
      <c r="C10" s="611">
        <v>7797.57</v>
      </c>
      <c r="D10" s="611">
        <v>2081900.1600000001</v>
      </c>
      <c r="E10" s="611">
        <v>130079.34999999999</v>
      </c>
      <c r="F10" s="611">
        <v>173513.41</v>
      </c>
      <c r="G10" s="612">
        <v>45097.060000000005</v>
      </c>
      <c r="H10" s="612">
        <v>2643615.0700000003</v>
      </c>
      <c r="I10" s="236"/>
      <c r="J10" s="236"/>
      <c r="K10" s="236"/>
      <c r="L10" s="236"/>
      <c r="M10" s="236"/>
    </row>
    <row r="11" spans="1:23" x14ac:dyDescent="0.2">
      <c r="A11" s="613"/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4"/>
    </row>
    <row r="12" spans="1:23" ht="13.5" thickBot="1" x14ac:dyDescent="0.25">
      <c r="A12" s="613"/>
      <c r="B12" s="614"/>
      <c r="C12" s="614"/>
      <c r="D12" s="614"/>
      <c r="E12" s="614"/>
      <c r="F12" s="614"/>
      <c r="G12" s="614"/>
      <c r="H12" s="614"/>
      <c r="I12" s="614"/>
      <c r="J12" s="614"/>
      <c r="K12" s="614"/>
    </row>
    <row r="13" spans="1:23" ht="27.75" customHeight="1" x14ac:dyDescent="0.2">
      <c r="A13" s="953" t="s">
        <v>927</v>
      </c>
      <c r="B13" s="961" t="s">
        <v>935</v>
      </c>
      <c r="C13" s="962"/>
      <c r="D13" s="962"/>
      <c r="E13" s="963"/>
      <c r="F13" s="969" t="s">
        <v>936</v>
      </c>
      <c r="G13" s="614"/>
      <c r="H13" s="614"/>
      <c r="I13" s="614"/>
      <c r="J13" s="614"/>
      <c r="K13" s="614"/>
    </row>
    <row r="14" spans="1:23" ht="39.75" customHeight="1" thickBot="1" x14ac:dyDescent="0.25">
      <c r="A14" s="954"/>
      <c r="B14" s="520" t="s">
        <v>937</v>
      </c>
      <c r="C14" s="520" t="s">
        <v>938</v>
      </c>
      <c r="D14" s="615" t="s">
        <v>939</v>
      </c>
      <c r="E14" s="520" t="s">
        <v>940</v>
      </c>
      <c r="F14" s="966"/>
      <c r="G14" s="614"/>
      <c r="H14" s="614"/>
      <c r="I14" s="614"/>
      <c r="J14" s="614"/>
      <c r="K14" s="614"/>
    </row>
    <row r="15" spans="1:23" x14ac:dyDescent="0.2">
      <c r="A15" s="609" t="s">
        <v>306</v>
      </c>
      <c r="B15" s="592">
        <v>11739</v>
      </c>
      <c r="C15" s="592">
        <v>4166053.3299999991</v>
      </c>
      <c r="D15" s="592">
        <v>778434.75</v>
      </c>
      <c r="E15" s="592">
        <v>977528.28000000014</v>
      </c>
      <c r="F15" s="594">
        <v>5933755.3599999994</v>
      </c>
      <c r="G15" s="614"/>
      <c r="H15" s="614"/>
      <c r="I15" s="614"/>
      <c r="J15" s="614"/>
      <c r="K15" s="614"/>
    </row>
    <row r="16" spans="1:23" x14ac:dyDescent="0.2">
      <c r="A16" s="610" t="s">
        <v>307</v>
      </c>
      <c r="B16" s="596">
        <v>38653.08</v>
      </c>
      <c r="C16" s="596">
        <v>6480963.3400000008</v>
      </c>
      <c r="D16" s="596">
        <v>517358</v>
      </c>
      <c r="E16" s="596">
        <v>1233472.2</v>
      </c>
      <c r="F16" s="598">
        <v>8270446.620000001</v>
      </c>
      <c r="G16" s="614"/>
      <c r="H16" s="614"/>
      <c r="I16" s="614"/>
      <c r="J16" s="614"/>
      <c r="K16" s="614"/>
    </row>
    <row r="17" spans="1:12" x14ac:dyDescent="0.2">
      <c r="A17" s="610"/>
      <c r="B17" s="596"/>
      <c r="C17" s="596"/>
      <c r="D17" s="596"/>
      <c r="E17" s="596"/>
      <c r="F17" s="598"/>
      <c r="G17" s="614"/>
      <c r="H17" s="614"/>
      <c r="I17" s="614"/>
      <c r="J17" s="614"/>
      <c r="K17" s="614"/>
    </row>
    <row r="18" spans="1:12" ht="13.5" thickBot="1" x14ac:dyDescent="0.25">
      <c r="A18" s="518" t="s">
        <v>402</v>
      </c>
      <c r="B18" s="611">
        <v>50392.08</v>
      </c>
      <c r="C18" s="611">
        <v>10647016.67</v>
      </c>
      <c r="D18" s="611">
        <v>1295792.75</v>
      </c>
      <c r="E18" s="611">
        <v>2211000.48</v>
      </c>
      <c r="F18" s="612">
        <v>14204201.98</v>
      </c>
      <c r="G18" s="614"/>
      <c r="H18" s="614"/>
      <c r="I18" s="614"/>
      <c r="J18" s="614"/>
      <c r="K18" s="614"/>
    </row>
    <row r="19" spans="1:12" x14ac:dyDescent="0.2">
      <c r="A19" s="613"/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</row>
    <row r="20" spans="1:12" x14ac:dyDescent="0.2">
      <c r="A20" s="613"/>
      <c r="B20" s="614"/>
      <c r="C20" s="614"/>
      <c r="D20" s="614"/>
      <c r="E20" s="614"/>
      <c r="F20" s="614"/>
      <c r="G20" s="614"/>
      <c r="H20" s="614"/>
      <c r="I20" s="614"/>
      <c r="J20" s="614"/>
      <c r="K20" s="614"/>
      <c r="L20" s="614"/>
    </row>
    <row r="21" spans="1:12" x14ac:dyDescent="0.2">
      <c r="A21" s="613"/>
      <c r="B21" s="614"/>
      <c r="C21" s="614"/>
      <c r="D21" s="614"/>
      <c r="E21" s="614"/>
      <c r="F21" s="614"/>
      <c r="G21" s="614"/>
      <c r="H21" s="614"/>
      <c r="I21" s="614"/>
      <c r="J21" s="614"/>
      <c r="K21" s="614"/>
      <c r="L21" s="614"/>
    </row>
    <row r="22" spans="1:12" x14ac:dyDescent="0.2">
      <c r="A22" s="613"/>
      <c r="B22" s="6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</row>
    <row r="23" spans="1:12" x14ac:dyDescent="0.2">
      <c r="A23" s="613"/>
      <c r="B23" s="614"/>
      <c r="C23" s="614"/>
      <c r="D23" s="614"/>
      <c r="E23" s="614"/>
      <c r="F23" s="614"/>
      <c r="G23" s="614"/>
      <c r="H23" s="614"/>
      <c r="I23" s="614"/>
      <c r="J23" s="614"/>
      <c r="K23" s="614"/>
      <c r="L23" s="614"/>
    </row>
    <row r="24" spans="1:12" x14ac:dyDescent="0.2">
      <c r="A24" s="613"/>
      <c r="B24" s="614"/>
      <c r="C24" s="614"/>
      <c r="D24" s="614"/>
      <c r="E24" s="614"/>
      <c r="F24" s="614"/>
      <c r="G24" s="614"/>
      <c r="H24" s="614"/>
      <c r="I24" s="614"/>
      <c r="J24" s="614"/>
      <c r="K24" s="614"/>
      <c r="L24" s="614"/>
    </row>
    <row r="25" spans="1:12" x14ac:dyDescent="0.2">
      <c r="A25" s="613"/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</row>
    <row r="26" spans="1:12" x14ac:dyDescent="0.2">
      <c r="A26" s="613"/>
      <c r="B26" s="614"/>
      <c r="C26" s="614"/>
      <c r="D26" s="614"/>
      <c r="E26" s="614"/>
      <c r="F26" s="614"/>
      <c r="G26" s="614"/>
      <c r="H26" s="614"/>
      <c r="I26" s="614"/>
      <c r="J26" s="614"/>
      <c r="K26" s="614"/>
      <c r="L26" s="614"/>
    </row>
    <row r="27" spans="1:12" x14ac:dyDescent="0.2">
      <c r="A27" s="613"/>
      <c r="B27" s="614"/>
      <c r="C27" s="614"/>
      <c r="D27" s="614"/>
      <c r="E27" s="614"/>
      <c r="F27" s="614"/>
      <c r="G27" s="614"/>
      <c r="H27" s="614"/>
      <c r="I27" s="614"/>
      <c r="J27" s="614"/>
      <c r="K27" s="614"/>
      <c r="L27" s="614"/>
    </row>
    <row r="28" spans="1:12" ht="16.5" customHeight="1" x14ac:dyDescent="0.2"/>
    <row r="53" spans="2:5" ht="18" customHeight="1" x14ac:dyDescent="0.2">
      <c r="B53" s="616"/>
      <c r="C53" s="617"/>
      <c r="D53" s="599"/>
      <c r="E53" s="599"/>
    </row>
    <row r="54" spans="2:5" ht="18" customHeight="1" x14ac:dyDescent="0.2">
      <c r="B54" s="616"/>
      <c r="C54" s="617"/>
      <c r="D54" s="599"/>
      <c r="E54" s="599"/>
    </row>
    <row r="55" spans="2:5" ht="18" customHeight="1" x14ac:dyDescent="0.2">
      <c r="B55" s="616"/>
      <c r="C55" s="617"/>
      <c r="D55" s="599"/>
      <c r="E55" s="599"/>
    </row>
    <row r="56" spans="2:5" ht="18" customHeight="1" x14ac:dyDescent="0.2">
      <c r="B56" s="616"/>
      <c r="C56" s="617"/>
      <c r="D56" s="599"/>
      <c r="E56" s="599"/>
    </row>
    <row r="57" spans="2:5" ht="18" customHeight="1" x14ac:dyDescent="0.2">
      <c r="B57" s="616"/>
      <c r="C57" s="617"/>
      <c r="D57" s="599"/>
      <c r="E57" s="599"/>
    </row>
    <row r="58" spans="2:5" ht="18" customHeight="1" x14ac:dyDescent="0.2">
      <c r="B58" s="616"/>
      <c r="C58" s="617"/>
      <c r="D58" s="599"/>
      <c r="E58" s="599"/>
    </row>
    <row r="59" spans="2:5" ht="18" customHeight="1" x14ac:dyDescent="0.2">
      <c r="B59" s="616"/>
      <c r="C59" s="617"/>
      <c r="D59" s="599"/>
      <c r="E59" s="599"/>
    </row>
    <row r="60" spans="2:5" ht="18" customHeight="1" x14ac:dyDescent="0.2">
      <c r="B60" s="616"/>
      <c r="C60" s="617"/>
      <c r="D60" s="599"/>
      <c r="E60" s="599"/>
    </row>
    <row r="61" spans="2:5" ht="18" customHeight="1" x14ac:dyDescent="0.2">
      <c r="B61" s="616"/>
      <c r="C61" s="617"/>
      <c r="D61" s="599"/>
      <c r="E61" s="599"/>
    </row>
    <row r="62" spans="2:5" ht="18" customHeight="1" x14ac:dyDescent="0.2">
      <c r="B62" s="616"/>
      <c r="C62" s="617"/>
      <c r="D62" s="599"/>
      <c r="E62" s="599"/>
    </row>
  </sheetData>
  <mergeCells count="8">
    <mergeCell ref="A3:H3"/>
    <mergeCell ref="A1:H1"/>
    <mergeCell ref="B5:G5"/>
    <mergeCell ref="H5:H6"/>
    <mergeCell ref="A13:A14"/>
    <mergeCell ref="B13:E13"/>
    <mergeCell ref="F13:F14"/>
    <mergeCell ref="A5:A6"/>
  </mergeCells>
  <printOptions horizontalCentered="1"/>
  <pageMargins left="0.47244094488188981" right="0.31496062992125984" top="0.59055118110236227" bottom="0.39" header="0" footer="0"/>
  <pageSetup paperSize="9" scale="73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L22"/>
  <sheetViews>
    <sheetView view="pageBreakPreview" zoomScaleNormal="75" zoomScaleSheetLayoutView="100" workbookViewId="0">
      <selection activeCell="A23" sqref="A23"/>
    </sheetView>
  </sheetViews>
  <sheetFormatPr baseColWidth="10" defaultColWidth="11.42578125" defaultRowHeight="12.75" x14ac:dyDescent="0.2"/>
  <cols>
    <col min="1" max="1" width="64.28515625" style="603" customWidth="1"/>
    <col min="2" max="2" width="32.85546875" style="603" customWidth="1"/>
    <col min="3" max="3" width="8.5703125" style="603" customWidth="1"/>
    <col min="4" max="16384" width="11.42578125" style="603"/>
  </cols>
  <sheetData>
    <row r="1" spans="1:12" ht="18" x14ac:dyDescent="0.25">
      <c r="A1" s="989" t="s">
        <v>921</v>
      </c>
      <c r="B1" s="989"/>
      <c r="C1" s="602"/>
      <c r="D1" s="602"/>
      <c r="E1" s="602"/>
      <c r="F1" s="602"/>
      <c r="G1" s="602"/>
    </row>
    <row r="3" spans="1:12" ht="15" customHeight="1" x14ac:dyDescent="0.25">
      <c r="A3" s="997" t="s">
        <v>1147</v>
      </c>
      <c r="B3" s="997"/>
      <c r="C3" s="618"/>
      <c r="D3" s="605"/>
      <c r="E3" s="605"/>
      <c r="F3" s="605"/>
      <c r="G3" s="605"/>
      <c r="H3" s="605"/>
    </row>
    <row r="4" spans="1:12" ht="13.5" thickBot="1" x14ac:dyDescent="0.25">
      <c r="A4" s="619"/>
      <c r="B4" s="619"/>
    </row>
    <row r="5" spans="1:12" s="260" customFormat="1" ht="20.25" customHeight="1" x14ac:dyDescent="0.2">
      <c r="A5" s="953" t="s">
        <v>415</v>
      </c>
      <c r="B5" s="969" t="s">
        <v>941</v>
      </c>
      <c r="C5" s="620"/>
      <c r="D5" s="262"/>
      <c r="E5" s="262"/>
      <c r="F5" s="262"/>
      <c r="G5" s="262"/>
      <c r="H5" s="262"/>
    </row>
    <row r="6" spans="1:12" s="260" customFormat="1" ht="20.25" customHeight="1" thickBot="1" x14ac:dyDescent="0.25">
      <c r="A6" s="954"/>
      <c r="B6" s="966"/>
      <c r="C6" s="620"/>
      <c r="D6" s="262"/>
      <c r="E6" s="262"/>
      <c r="F6" s="262"/>
      <c r="G6" s="262"/>
      <c r="H6" s="262"/>
    </row>
    <row r="7" spans="1:12" s="260" customFormat="1" ht="12.75" customHeight="1" x14ac:dyDescent="0.2">
      <c r="A7" s="621" t="s">
        <v>418</v>
      </c>
      <c r="B7" s="594">
        <v>3282981.9799999995</v>
      </c>
      <c r="C7" s="622"/>
      <c r="D7" s="259"/>
      <c r="E7" s="259"/>
      <c r="F7" s="259"/>
      <c r="G7" s="259"/>
      <c r="H7" s="259"/>
      <c r="I7" s="259"/>
      <c r="J7" s="259"/>
      <c r="K7" s="259"/>
      <c r="L7" s="259"/>
    </row>
    <row r="8" spans="1:12" s="260" customFormat="1" ht="12.75" customHeight="1" x14ac:dyDescent="0.2">
      <c r="A8" s="623" t="s">
        <v>846</v>
      </c>
      <c r="B8" s="598">
        <v>2561003.34</v>
      </c>
      <c r="C8" s="622"/>
      <c r="D8" s="259"/>
      <c r="E8" s="259"/>
      <c r="F8" s="259"/>
      <c r="G8" s="259"/>
      <c r="H8" s="259"/>
      <c r="I8" s="259"/>
      <c r="J8" s="259"/>
      <c r="K8" s="259"/>
      <c r="L8" s="259"/>
    </row>
    <row r="9" spans="1:12" s="260" customFormat="1" ht="12.75" customHeight="1" x14ac:dyDescent="0.2">
      <c r="A9" s="623" t="s">
        <v>416</v>
      </c>
      <c r="B9" s="598">
        <v>1180332.72</v>
      </c>
      <c r="C9" s="622"/>
      <c r="D9" s="259"/>
      <c r="E9" s="259"/>
      <c r="F9" s="259"/>
      <c r="G9" s="259"/>
      <c r="H9" s="259"/>
      <c r="I9" s="259"/>
      <c r="J9" s="259"/>
      <c r="K9" s="259"/>
      <c r="L9" s="259"/>
    </row>
    <row r="10" spans="1:12" s="260" customFormat="1" ht="12.75" customHeight="1" x14ac:dyDescent="0.2">
      <c r="A10" s="623" t="s">
        <v>417</v>
      </c>
      <c r="B10" s="598">
        <v>485565.81</v>
      </c>
      <c r="C10" s="622"/>
      <c r="D10" s="259"/>
      <c r="E10" s="259"/>
      <c r="F10" s="259"/>
      <c r="G10" s="259"/>
      <c r="H10" s="259"/>
      <c r="I10" s="259"/>
      <c r="J10" s="259"/>
      <c r="K10" s="259"/>
      <c r="L10" s="259"/>
    </row>
    <row r="11" spans="1:12" s="260" customFormat="1" ht="12.75" customHeight="1" x14ac:dyDescent="0.2">
      <c r="A11" s="623" t="s">
        <v>420</v>
      </c>
      <c r="B11" s="598">
        <v>222787.65000000002</v>
      </c>
      <c r="C11" s="622"/>
      <c r="D11" s="259"/>
      <c r="E11" s="259"/>
      <c r="F11" s="259"/>
      <c r="G11" s="259"/>
      <c r="H11" s="259"/>
      <c r="I11" s="259"/>
      <c r="J11" s="259"/>
      <c r="K11" s="259"/>
      <c r="L11" s="259"/>
    </row>
    <row r="12" spans="1:12" s="260" customFormat="1" ht="12.75" customHeight="1" x14ac:dyDescent="0.2">
      <c r="A12" s="623" t="s">
        <v>419</v>
      </c>
      <c r="B12" s="598">
        <v>185491</v>
      </c>
      <c r="C12" s="622"/>
      <c r="D12" s="259"/>
      <c r="E12" s="259"/>
      <c r="F12" s="259"/>
      <c r="G12" s="259"/>
      <c r="H12" s="259"/>
      <c r="I12" s="259"/>
      <c r="J12" s="259"/>
      <c r="K12" s="259"/>
      <c r="L12" s="259"/>
    </row>
    <row r="13" spans="1:12" s="260" customFormat="1" ht="12.75" customHeight="1" x14ac:dyDescent="0.2">
      <c r="A13" s="623" t="s">
        <v>1286</v>
      </c>
      <c r="B13" s="598">
        <v>71438.950000000012</v>
      </c>
      <c r="C13" s="622"/>
      <c r="D13" s="259"/>
      <c r="E13" s="259"/>
      <c r="F13" s="259"/>
      <c r="G13" s="259"/>
      <c r="H13" s="259"/>
      <c r="I13" s="259"/>
      <c r="J13" s="259"/>
      <c r="K13" s="259"/>
      <c r="L13" s="259"/>
    </row>
    <row r="14" spans="1:12" s="260" customFormat="1" ht="12.75" customHeight="1" thickBot="1" x14ac:dyDescent="0.25">
      <c r="A14" s="624" t="s">
        <v>942</v>
      </c>
      <c r="B14" s="625">
        <v>144963.16999999975</v>
      </c>
      <c r="C14" s="622"/>
      <c r="D14" s="259"/>
      <c r="E14" s="259"/>
      <c r="F14" s="259"/>
      <c r="G14" s="259"/>
      <c r="H14" s="259"/>
      <c r="I14" s="259"/>
      <c r="J14" s="259"/>
      <c r="K14" s="259"/>
      <c r="L14" s="259"/>
    </row>
    <row r="22" spans="2:2" x14ac:dyDescent="0.2">
      <c r="B22" s="626"/>
    </row>
  </sheetData>
  <mergeCells count="4">
    <mergeCell ref="A1:B1"/>
    <mergeCell ref="A3:B3"/>
    <mergeCell ref="A5:A6"/>
    <mergeCell ref="B5:B6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K14"/>
  <sheetViews>
    <sheetView view="pageBreakPreview" zoomScaleNormal="75" zoomScaleSheetLayoutView="100" workbookViewId="0">
      <selection activeCell="A3" sqref="A3:B3"/>
    </sheetView>
  </sheetViews>
  <sheetFormatPr baseColWidth="10" defaultColWidth="11.42578125" defaultRowHeight="12.75" x14ac:dyDescent="0.2"/>
  <cols>
    <col min="1" max="1" width="58.42578125" style="603" customWidth="1"/>
    <col min="2" max="2" width="44.140625" style="603" customWidth="1"/>
    <col min="3" max="3" width="2.7109375" style="603" customWidth="1"/>
    <col min="4" max="16384" width="11.42578125" style="603"/>
  </cols>
  <sheetData>
    <row r="1" spans="1:11" ht="18" x14ac:dyDescent="0.25">
      <c r="A1" s="989" t="s">
        <v>921</v>
      </c>
      <c r="B1" s="989"/>
      <c r="C1" s="602"/>
      <c r="D1" s="602"/>
      <c r="E1" s="602"/>
      <c r="F1" s="602"/>
    </row>
    <row r="3" spans="1:11" ht="15" x14ac:dyDescent="0.25">
      <c r="A3" s="997" t="s">
        <v>1148</v>
      </c>
      <c r="B3" s="997"/>
      <c r="C3" s="605"/>
      <c r="D3" s="605"/>
      <c r="E3" s="605"/>
      <c r="F3" s="605"/>
      <c r="G3" s="605"/>
    </row>
    <row r="4" spans="1:11" ht="13.5" thickBot="1" x14ac:dyDescent="0.25">
      <c r="A4" s="619"/>
      <c r="B4" s="619"/>
    </row>
    <row r="5" spans="1:11" s="260" customFormat="1" ht="12.75" customHeight="1" x14ac:dyDescent="0.2">
      <c r="A5" s="953" t="s">
        <v>943</v>
      </c>
      <c r="B5" s="969" t="s">
        <v>944</v>
      </c>
      <c r="C5" s="262"/>
      <c r="D5" s="262"/>
      <c r="E5" s="262"/>
      <c r="F5" s="262"/>
      <c r="G5" s="262"/>
    </row>
    <row r="6" spans="1:11" s="260" customFormat="1" ht="28.5" customHeight="1" thickBot="1" x14ac:dyDescent="0.25">
      <c r="A6" s="954"/>
      <c r="B6" s="966"/>
      <c r="C6" s="262"/>
      <c r="D6" s="262"/>
      <c r="E6" s="262"/>
      <c r="F6" s="262"/>
      <c r="G6" s="262"/>
    </row>
    <row r="7" spans="1:11" s="260" customFormat="1" ht="12.75" customHeight="1" x14ac:dyDescent="0.2">
      <c r="A7" s="621" t="s">
        <v>945</v>
      </c>
      <c r="B7" s="594">
        <v>7356521.4700000007</v>
      </c>
      <c r="C7" s="259"/>
      <c r="D7" s="259"/>
      <c r="E7" s="259"/>
      <c r="F7" s="259"/>
      <c r="G7" s="259"/>
      <c r="H7" s="259"/>
      <c r="I7" s="259"/>
      <c r="J7" s="259"/>
      <c r="K7" s="259"/>
    </row>
    <row r="8" spans="1:11" s="260" customFormat="1" ht="12.75" customHeight="1" x14ac:dyDescent="0.2">
      <c r="A8" s="623" t="s">
        <v>946</v>
      </c>
      <c r="B8" s="598">
        <v>739993.47</v>
      </c>
      <c r="C8" s="259"/>
      <c r="D8" s="259"/>
      <c r="E8" s="259"/>
      <c r="F8" s="259"/>
      <c r="G8" s="259"/>
      <c r="H8" s="259"/>
      <c r="I8" s="259"/>
      <c r="J8" s="259"/>
      <c r="K8" s="259"/>
    </row>
    <row r="9" spans="1:11" s="260" customFormat="1" ht="12.75" customHeight="1" x14ac:dyDescent="0.2">
      <c r="A9" s="623" t="s">
        <v>576</v>
      </c>
      <c r="B9" s="598">
        <v>141852.41999999998</v>
      </c>
      <c r="C9" s="259"/>
      <c r="D9" s="259"/>
      <c r="E9" s="259"/>
      <c r="F9" s="259"/>
      <c r="G9" s="259"/>
      <c r="H9" s="259"/>
      <c r="I9" s="259"/>
      <c r="J9" s="259"/>
      <c r="K9" s="259"/>
    </row>
    <row r="10" spans="1:11" s="260" customFormat="1" ht="12.75" customHeight="1" x14ac:dyDescent="0.2">
      <c r="A10" s="623" t="s">
        <v>422</v>
      </c>
      <c r="B10" s="598">
        <v>127308.37</v>
      </c>
      <c r="C10" s="259"/>
      <c r="D10" s="259"/>
      <c r="E10" s="259"/>
      <c r="F10" s="259"/>
      <c r="G10" s="259"/>
      <c r="H10" s="259"/>
      <c r="I10" s="259"/>
      <c r="J10" s="259"/>
      <c r="K10" s="259"/>
    </row>
    <row r="11" spans="1:11" s="260" customFormat="1" ht="12.75" customHeight="1" x14ac:dyDescent="0.2">
      <c r="A11" s="623" t="s">
        <v>421</v>
      </c>
      <c r="B11" s="598">
        <v>86110.35</v>
      </c>
      <c r="C11" s="259"/>
      <c r="D11" s="259"/>
      <c r="E11" s="259"/>
      <c r="F11" s="259"/>
      <c r="G11" s="259"/>
      <c r="H11" s="259"/>
      <c r="I11" s="259"/>
      <c r="J11" s="259"/>
      <c r="K11" s="259"/>
    </row>
    <row r="12" spans="1:11" x14ac:dyDescent="0.2">
      <c r="A12" s="623" t="s">
        <v>579</v>
      </c>
      <c r="B12" s="598">
        <v>76460.319999999992</v>
      </c>
    </row>
    <row r="13" spans="1:11" x14ac:dyDescent="0.2">
      <c r="A13" s="515" t="s">
        <v>947</v>
      </c>
      <c r="B13" s="598">
        <v>36142.32</v>
      </c>
    </row>
    <row r="14" spans="1:11" ht="13.5" thickBot="1" x14ac:dyDescent="0.25">
      <c r="A14" s="624" t="s">
        <v>948</v>
      </c>
      <c r="B14" s="625">
        <v>148863.70999999909</v>
      </c>
    </row>
  </sheetData>
  <mergeCells count="4">
    <mergeCell ref="A1:B1"/>
    <mergeCell ref="A3:B3"/>
    <mergeCell ref="A5:A6"/>
    <mergeCell ref="B5:B6"/>
  </mergeCells>
  <printOptions horizontalCentered="1"/>
  <pageMargins left="0.78740157480314965" right="0.78740157480314965" top="0.59055118110236227" bottom="0.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60" zoomScaleNormal="100" workbookViewId="0">
      <selection activeCell="A28" sqref="A28:B28"/>
    </sheetView>
  </sheetViews>
  <sheetFormatPr baseColWidth="10" defaultColWidth="11.42578125" defaultRowHeight="12.75" x14ac:dyDescent="0.2"/>
  <cols>
    <col min="1" max="1" width="33.7109375" style="858" customWidth="1"/>
    <col min="2" max="6" width="20" style="858" customWidth="1"/>
    <col min="7" max="7" width="3.28515625" style="858" customWidth="1"/>
    <col min="8" max="16384" width="11.42578125" style="858"/>
  </cols>
  <sheetData>
    <row r="1" spans="1:12" ht="18" x14ac:dyDescent="0.25">
      <c r="A1" s="943" t="s">
        <v>327</v>
      </c>
      <c r="B1" s="943"/>
      <c r="C1" s="943"/>
      <c r="D1" s="943"/>
      <c r="E1" s="943"/>
      <c r="F1" s="943"/>
      <c r="G1" s="857"/>
      <c r="H1" s="857"/>
    </row>
    <row r="3" spans="1:12" ht="15" x14ac:dyDescent="0.25">
      <c r="A3" s="931" t="s">
        <v>1251</v>
      </c>
      <c r="B3" s="931"/>
      <c r="C3" s="931"/>
      <c r="D3" s="931"/>
      <c r="E3" s="931"/>
      <c r="F3" s="931"/>
      <c r="G3" s="859"/>
      <c r="H3" s="859"/>
      <c r="I3" s="859"/>
    </row>
    <row r="4" spans="1:12" ht="13.5" thickBot="1" x14ac:dyDescent="0.25">
      <c r="A4" s="864"/>
      <c r="B4" s="864"/>
      <c r="C4" s="864"/>
      <c r="D4" s="864"/>
      <c r="E4" s="864"/>
      <c r="F4" s="864"/>
    </row>
    <row r="5" spans="1:12" s="260" customFormat="1" ht="39" thickBot="1" x14ac:dyDescent="0.25">
      <c r="A5" s="510" t="s">
        <v>251</v>
      </c>
      <c r="B5" s="511" t="s">
        <v>432</v>
      </c>
      <c r="C5" s="511" t="s">
        <v>322</v>
      </c>
      <c r="D5" s="511" t="s">
        <v>496</v>
      </c>
      <c r="E5" s="511" t="s">
        <v>323</v>
      </c>
      <c r="F5" s="523" t="s">
        <v>324</v>
      </c>
      <c r="G5" s="262"/>
      <c r="H5" s="262"/>
      <c r="I5" s="262"/>
      <c r="K5" s="865"/>
    </row>
    <row r="6" spans="1:12" s="260" customFormat="1" x14ac:dyDescent="0.2">
      <c r="A6" s="866" t="s">
        <v>328</v>
      </c>
      <c r="B6" s="567">
        <v>474439.44</v>
      </c>
      <c r="C6" s="567">
        <v>364942.69</v>
      </c>
      <c r="D6" s="259">
        <v>2129200.4700000002</v>
      </c>
      <c r="E6" s="627">
        <v>496.06</v>
      </c>
      <c r="F6" s="867">
        <v>2969078.66</v>
      </c>
      <c r="G6" s="259"/>
      <c r="H6" s="259"/>
      <c r="I6" s="259"/>
      <c r="J6" s="259"/>
      <c r="K6" s="259"/>
      <c r="L6" s="259"/>
    </row>
    <row r="7" spans="1:12" s="260" customFormat="1" x14ac:dyDescent="0.2">
      <c r="A7" s="868" t="s">
        <v>329</v>
      </c>
      <c r="B7" s="568">
        <v>77211</v>
      </c>
      <c r="C7" s="568">
        <v>657398</v>
      </c>
      <c r="D7" s="259">
        <v>843381.3</v>
      </c>
      <c r="E7" s="630"/>
      <c r="F7" s="869">
        <v>1577990.3</v>
      </c>
      <c r="G7" s="259"/>
      <c r="H7" s="259"/>
      <c r="I7" s="259"/>
      <c r="J7" s="259"/>
      <c r="K7" s="259"/>
      <c r="L7" s="259"/>
    </row>
    <row r="8" spans="1:12" s="260" customFormat="1" x14ac:dyDescent="0.2">
      <c r="A8" s="868" t="s">
        <v>330</v>
      </c>
      <c r="B8" s="568">
        <v>14121</v>
      </c>
      <c r="C8" s="568">
        <v>53323</v>
      </c>
      <c r="D8" s="259">
        <v>66360.78</v>
      </c>
      <c r="E8" s="270">
        <v>286.47000000000003</v>
      </c>
      <c r="F8" s="869">
        <v>134091.25</v>
      </c>
      <c r="G8" s="259"/>
      <c r="H8" s="259"/>
      <c r="I8" s="259"/>
      <c r="J8" s="259"/>
      <c r="K8" s="259"/>
      <c r="L8" s="259"/>
    </row>
    <row r="9" spans="1:12" s="260" customFormat="1" x14ac:dyDescent="0.2">
      <c r="A9" s="868" t="s">
        <v>331</v>
      </c>
      <c r="B9" s="568">
        <v>157.44981610366409</v>
      </c>
      <c r="C9" s="568">
        <v>23306.845459313208</v>
      </c>
      <c r="D9" s="259">
        <v>71922.854336121949</v>
      </c>
      <c r="E9" s="270">
        <v>115279.69812530029</v>
      </c>
      <c r="F9" s="869">
        <v>210666.84773683912</v>
      </c>
      <c r="G9" s="259"/>
      <c r="H9" s="259"/>
      <c r="I9" s="259"/>
      <c r="J9" s="259"/>
      <c r="K9" s="259"/>
      <c r="L9" s="259"/>
    </row>
    <row r="10" spans="1:12" s="260" customFormat="1" x14ac:dyDescent="0.2">
      <c r="A10" s="868" t="s">
        <v>433</v>
      </c>
      <c r="B10" s="568">
        <v>169944</v>
      </c>
      <c r="C10" s="568">
        <v>549712</v>
      </c>
      <c r="D10" s="259">
        <v>2019941</v>
      </c>
      <c r="E10" s="270"/>
      <c r="F10" s="869">
        <v>2739597</v>
      </c>
      <c r="G10" s="259"/>
      <c r="H10" s="259"/>
      <c r="I10" s="259"/>
      <c r="J10" s="259"/>
      <c r="K10" s="259"/>
      <c r="L10" s="259"/>
    </row>
    <row r="11" spans="1:12" s="260" customFormat="1" x14ac:dyDescent="0.2">
      <c r="A11" s="868" t="s">
        <v>333</v>
      </c>
      <c r="B11" s="568">
        <v>63923</v>
      </c>
      <c r="C11" s="568">
        <v>1101903</v>
      </c>
      <c r="D11" s="259">
        <v>1816492</v>
      </c>
      <c r="E11" s="270"/>
      <c r="F11" s="869">
        <v>2982318</v>
      </c>
      <c r="G11" s="259"/>
      <c r="H11" s="259"/>
      <c r="I11" s="259"/>
      <c r="J11" s="259"/>
      <c r="K11" s="259"/>
      <c r="L11" s="259"/>
    </row>
    <row r="12" spans="1:12" s="260" customFormat="1" x14ac:dyDescent="0.2">
      <c r="A12" s="868" t="s">
        <v>334</v>
      </c>
      <c r="B12" s="568">
        <v>66807.185454654362</v>
      </c>
      <c r="C12" s="568">
        <v>235244</v>
      </c>
      <c r="D12" s="259">
        <v>1282030</v>
      </c>
      <c r="E12" s="270"/>
      <c r="F12" s="869">
        <v>1584081.1854546545</v>
      </c>
      <c r="G12" s="259"/>
      <c r="H12" s="259"/>
      <c r="I12" s="259"/>
      <c r="J12" s="259"/>
      <c r="K12" s="259"/>
      <c r="L12" s="259"/>
    </row>
    <row r="13" spans="1:12" s="260" customFormat="1" x14ac:dyDescent="0.2">
      <c r="A13" s="868" t="s">
        <v>344</v>
      </c>
      <c r="B13" s="568">
        <v>45980.232159563937</v>
      </c>
      <c r="C13" s="568">
        <v>52717.176806022057</v>
      </c>
      <c r="D13" s="259">
        <v>168102.0701896422</v>
      </c>
      <c r="E13" s="270"/>
      <c r="F13" s="869">
        <v>266799.47915522818</v>
      </c>
      <c r="G13" s="259"/>
      <c r="H13" s="259"/>
      <c r="I13" s="259"/>
      <c r="J13" s="259"/>
      <c r="K13" s="259"/>
      <c r="L13" s="259"/>
    </row>
    <row r="14" spans="1:12" s="260" customFormat="1" x14ac:dyDescent="0.2">
      <c r="A14" s="868" t="s">
        <v>346</v>
      </c>
      <c r="B14" s="568">
        <v>33662.480000000003</v>
      </c>
      <c r="C14" s="568">
        <v>285553.25</v>
      </c>
      <c r="D14" s="259">
        <v>117863.62</v>
      </c>
      <c r="E14" s="270"/>
      <c r="F14" s="869">
        <v>437079.35</v>
      </c>
      <c r="G14" s="259"/>
      <c r="H14" s="259"/>
      <c r="I14" s="259"/>
      <c r="J14" s="259"/>
      <c r="K14" s="259"/>
      <c r="L14" s="259"/>
    </row>
    <row r="15" spans="1:12" s="260" customFormat="1" x14ac:dyDescent="0.2">
      <c r="A15" s="868" t="s">
        <v>343</v>
      </c>
      <c r="B15" s="568">
        <v>63292</v>
      </c>
      <c r="C15" s="568">
        <v>186599</v>
      </c>
      <c r="D15" s="259">
        <v>504568.35</v>
      </c>
      <c r="E15" s="270"/>
      <c r="F15" s="869">
        <v>754459.35</v>
      </c>
      <c r="G15" s="259"/>
      <c r="H15" s="259"/>
      <c r="I15" s="259"/>
      <c r="J15" s="259"/>
      <c r="K15" s="259"/>
      <c r="L15" s="259"/>
    </row>
    <row r="16" spans="1:12" s="260" customFormat="1" x14ac:dyDescent="0.2">
      <c r="A16" s="868" t="s">
        <v>336</v>
      </c>
      <c r="B16" s="870">
        <v>37310</v>
      </c>
      <c r="C16" s="568">
        <v>116835.66855106827</v>
      </c>
      <c r="D16" s="259">
        <v>1829987.7156160972</v>
      </c>
      <c r="E16" s="270"/>
      <c r="F16" s="869">
        <v>1984133.7046020492</v>
      </c>
      <c r="H16" s="259"/>
      <c r="I16" s="259"/>
      <c r="J16" s="259"/>
      <c r="K16" s="259"/>
      <c r="L16" s="259"/>
    </row>
    <row r="17" spans="1:12" s="260" customFormat="1" x14ac:dyDescent="0.2">
      <c r="A17" s="868" t="s">
        <v>337</v>
      </c>
      <c r="B17" s="568">
        <v>6028.9</v>
      </c>
      <c r="C17" s="568">
        <v>7858.41</v>
      </c>
      <c r="D17" s="259">
        <v>1089950.8799999999</v>
      </c>
      <c r="E17" s="270">
        <v>312112.08</v>
      </c>
      <c r="F17" s="869">
        <v>1415950.27</v>
      </c>
      <c r="H17" s="259"/>
      <c r="I17" s="259"/>
      <c r="J17" s="259"/>
      <c r="K17" s="259"/>
      <c r="L17" s="259"/>
    </row>
    <row r="18" spans="1:12" s="260" customFormat="1" x14ac:dyDescent="0.2">
      <c r="A18" s="868" t="s">
        <v>347</v>
      </c>
      <c r="B18" s="568">
        <v>3888.9304490222312</v>
      </c>
      <c r="C18" s="568">
        <v>2991.3156297702744</v>
      </c>
      <c r="D18" s="259">
        <v>178832.09789422853</v>
      </c>
      <c r="E18" s="270"/>
      <c r="F18" s="869">
        <v>185712.34397302102</v>
      </c>
      <c r="G18" s="566"/>
      <c r="H18" s="259"/>
      <c r="I18" s="259"/>
      <c r="J18" s="259"/>
      <c r="K18" s="259"/>
      <c r="L18" s="259"/>
    </row>
    <row r="19" spans="1:12" s="260" customFormat="1" x14ac:dyDescent="0.2">
      <c r="A19" s="868" t="s">
        <v>338</v>
      </c>
      <c r="B19" s="568">
        <v>11815.430469803016</v>
      </c>
      <c r="C19" s="568">
        <v>130873.9634226966</v>
      </c>
      <c r="D19" s="259">
        <v>34136.628700567104</v>
      </c>
      <c r="E19" s="270"/>
      <c r="F19" s="869">
        <v>176826.02259306674</v>
      </c>
      <c r="G19" s="566"/>
      <c r="H19" s="259"/>
      <c r="I19" s="259"/>
      <c r="J19" s="259"/>
      <c r="K19" s="259"/>
      <c r="L19" s="259"/>
    </row>
    <row r="20" spans="1:12" s="260" customFormat="1" x14ac:dyDescent="0.2">
      <c r="A20" s="868" t="s">
        <v>340</v>
      </c>
      <c r="B20" s="568">
        <v>14596.587669068294</v>
      </c>
      <c r="C20" s="568">
        <v>158187.18931194415</v>
      </c>
      <c r="D20" s="259">
        <v>224291.01694547248</v>
      </c>
      <c r="E20" s="630"/>
      <c r="F20" s="869">
        <v>397074.79392648494</v>
      </c>
      <c r="G20" s="566"/>
      <c r="H20" s="259"/>
      <c r="I20" s="259"/>
      <c r="J20" s="259"/>
      <c r="K20" s="259"/>
      <c r="L20" s="259"/>
    </row>
    <row r="21" spans="1:12" s="260" customFormat="1" x14ac:dyDescent="0.2">
      <c r="A21" s="868" t="s">
        <v>341</v>
      </c>
      <c r="B21" s="568">
        <v>6174.4857768631273</v>
      </c>
      <c r="C21" s="568">
        <v>123639.59779179782</v>
      </c>
      <c r="D21" s="259">
        <v>323589.28904198349</v>
      </c>
      <c r="E21" s="270">
        <v>297.61703822938449</v>
      </c>
      <c r="F21" s="869">
        <v>453700.9896488738</v>
      </c>
      <c r="G21" s="566"/>
      <c r="H21" s="259"/>
      <c r="I21" s="259"/>
      <c r="J21" s="259"/>
      <c r="K21" s="259"/>
      <c r="L21" s="259"/>
    </row>
    <row r="22" spans="1:12" s="260" customFormat="1" x14ac:dyDescent="0.2">
      <c r="A22" s="868" t="s">
        <v>345</v>
      </c>
      <c r="B22" s="568">
        <v>54338.123640061072</v>
      </c>
      <c r="C22" s="568">
        <v>63422.072040602994</v>
      </c>
      <c r="D22" s="259">
        <v>190459.66618004534</v>
      </c>
      <c r="E22" s="270"/>
      <c r="F22" s="869">
        <v>308219.86186070938</v>
      </c>
      <c r="G22" s="566"/>
      <c r="H22" s="259"/>
      <c r="I22" s="259"/>
      <c r="J22" s="259"/>
      <c r="K22" s="259"/>
      <c r="L22" s="259"/>
    </row>
    <row r="23" spans="1:12" s="260" customFormat="1" x14ac:dyDescent="0.2">
      <c r="A23" s="868"/>
      <c r="B23" s="871"/>
      <c r="C23" s="871"/>
      <c r="D23" s="871"/>
      <c r="E23" s="871"/>
      <c r="F23" s="891"/>
      <c r="G23" s="566"/>
      <c r="H23" s="262"/>
      <c r="I23" s="259"/>
      <c r="J23" s="262"/>
      <c r="K23" s="262"/>
      <c r="L23" s="259"/>
    </row>
    <row r="24" spans="1:12" s="260" customFormat="1" ht="13.5" thickBot="1" x14ac:dyDescent="0.25">
      <c r="A24" s="234" t="s">
        <v>325</v>
      </c>
      <c r="B24" s="94">
        <v>1143690.2454351396</v>
      </c>
      <c r="C24" s="94">
        <v>4114507.179013215</v>
      </c>
      <c r="D24" s="94">
        <v>12891109.73890416</v>
      </c>
      <c r="E24" s="94">
        <v>428471.9251635297</v>
      </c>
      <c r="F24" s="96">
        <v>18577779.408950932</v>
      </c>
      <c r="G24" s="566"/>
      <c r="H24" s="259"/>
      <c r="I24" s="259"/>
      <c r="J24" s="259"/>
      <c r="K24" s="259"/>
      <c r="L24" s="259"/>
    </row>
    <row r="25" spans="1:12" s="260" customFormat="1" ht="14.25" x14ac:dyDescent="0.2">
      <c r="A25" s="200"/>
      <c r="B25" s="872"/>
      <c r="C25" s="872"/>
      <c r="D25" s="872"/>
      <c r="E25" s="872"/>
      <c r="F25" s="201"/>
      <c r="G25" s="259"/>
      <c r="H25" s="259"/>
      <c r="I25" s="259"/>
      <c r="J25" s="259"/>
      <c r="K25" s="259"/>
      <c r="L25" s="259"/>
    </row>
    <row r="26" spans="1:12" s="260" customFormat="1" x14ac:dyDescent="0.2">
      <c r="A26" s="873" t="s">
        <v>1213</v>
      </c>
      <c r="B26" s="874"/>
      <c r="C26" s="875"/>
      <c r="D26" s="875"/>
      <c r="E26" s="875"/>
    </row>
    <row r="27" spans="1:12" s="260" customFormat="1" x14ac:dyDescent="0.2">
      <c r="A27" s="873" t="s">
        <v>688</v>
      </c>
      <c r="B27" s="874"/>
      <c r="C27" s="875"/>
      <c r="D27" s="875"/>
      <c r="E27" s="875"/>
    </row>
    <row r="28" spans="1:12" x14ac:dyDescent="0.2">
      <c r="A28" s="944" t="s">
        <v>434</v>
      </c>
      <c r="B28" s="944"/>
      <c r="C28" s="876"/>
      <c r="D28" s="876"/>
      <c r="E28" s="876"/>
    </row>
    <row r="29" spans="1:12" x14ac:dyDescent="0.2">
      <c r="C29" s="876"/>
    </row>
  </sheetData>
  <mergeCells count="3">
    <mergeCell ref="A1:F1"/>
    <mergeCell ref="A3:F3"/>
    <mergeCell ref="A28:B28"/>
  </mergeCells>
  <pageMargins left="0.7" right="0.56000000000000005" top="0.75" bottom="0.75" header="0.3" footer="0.3"/>
  <pageSetup paperSize="9" scale="66" orientation="portrait" r:id="rId1"/>
  <colBreaks count="1" manualBreakCount="1">
    <brk id="8" max="5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26"/>
  <sheetViews>
    <sheetView view="pageBreakPreview" zoomScaleNormal="75" zoomScaleSheetLayoutView="100" workbookViewId="0">
      <selection activeCell="I50" sqref="I50"/>
    </sheetView>
  </sheetViews>
  <sheetFormatPr baseColWidth="10" defaultColWidth="11.42578125" defaultRowHeight="12.75" x14ac:dyDescent="0.2"/>
  <cols>
    <col min="1" max="1" width="42.42578125" style="603" customWidth="1"/>
    <col min="2" max="2" width="19.42578125" style="603" customWidth="1"/>
    <col min="3" max="3" width="16.85546875" style="603" customWidth="1"/>
    <col min="4" max="4" width="17" style="603" customWidth="1"/>
    <col min="5" max="5" width="1.42578125" style="603" customWidth="1"/>
    <col min="6" max="16384" width="11.42578125" style="603"/>
  </cols>
  <sheetData>
    <row r="1" spans="1:10" ht="18" x14ac:dyDescent="0.25">
      <c r="A1" s="989" t="s">
        <v>921</v>
      </c>
      <c r="B1" s="989"/>
      <c r="C1" s="989"/>
      <c r="D1" s="989"/>
      <c r="E1" s="602"/>
      <c r="F1" s="602"/>
    </row>
    <row r="3" spans="1:10" ht="15" customHeight="1" x14ac:dyDescent="0.25">
      <c r="A3" s="997" t="s">
        <v>1149</v>
      </c>
      <c r="B3" s="997"/>
      <c r="C3" s="997"/>
      <c r="D3" s="997"/>
      <c r="E3" s="605"/>
      <c r="F3" s="605"/>
      <c r="G3" s="605"/>
    </row>
    <row r="4" spans="1:10" ht="15" customHeight="1" x14ac:dyDescent="0.25">
      <c r="A4" s="997" t="s">
        <v>1114</v>
      </c>
      <c r="B4" s="997"/>
      <c r="C4" s="997"/>
      <c r="D4" s="997"/>
      <c r="E4" s="605"/>
      <c r="F4" s="605"/>
      <c r="G4" s="605"/>
    </row>
    <row r="5" spans="1:10" ht="15.75" thickBot="1" x14ac:dyDescent="0.3">
      <c r="A5" s="997"/>
      <c r="B5" s="997"/>
      <c r="C5" s="605"/>
      <c r="D5" s="605"/>
      <c r="E5" s="605"/>
      <c r="F5" s="605"/>
      <c r="G5" s="605"/>
    </row>
    <row r="6" spans="1:10" ht="23.25" customHeight="1" x14ac:dyDescent="0.2">
      <c r="A6" s="953" t="s">
        <v>251</v>
      </c>
      <c r="B6" s="955" t="s">
        <v>306</v>
      </c>
      <c r="C6" s="955" t="s">
        <v>307</v>
      </c>
      <c r="D6" s="957" t="s">
        <v>949</v>
      </c>
    </row>
    <row r="7" spans="1:10" s="260" customFormat="1" ht="23.25" customHeight="1" thickBot="1" x14ac:dyDescent="0.25">
      <c r="A7" s="954"/>
      <c r="B7" s="956"/>
      <c r="C7" s="956"/>
      <c r="D7" s="958"/>
      <c r="E7" s="262"/>
      <c r="F7" s="262"/>
    </row>
    <row r="8" spans="1:10" s="260" customFormat="1" ht="13.5" customHeight="1" x14ac:dyDescent="0.2">
      <c r="A8" s="514" t="s">
        <v>328</v>
      </c>
      <c r="B8" s="627">
        <v>40077.210000000006</v>
      </c>
      <c r="C8" s="628">
        <v>4941</v>
      </c>
      <c r="D8" s="629">
        <v>45018.210000000006</v>
      </c>
      <c r="E8" s="262"/>
      <c r="F8" s="262"/>
    </row>
    <row r="9" spans="1:10" s="260" customFormat="1" ht="12.75" customHeight="1" x14ac:dyDescent="0.2">
      <c r="A9" s="515" t="s">
        <v>329</v>
      </c>
      <c r="B9" s="630">
        <v>197953.00999999998</v>
      </c>
      <c r="C9" s="631">
        <v>16731.009999999998</v>
      </c>
      <c r="D9" s="632">
        <v>214684.02</v>
      </c>
      <c r="E9" s="259"/>
      <c r="F9" s="259"/>
      <c r="G9" s="259"/>
      <c r="H9" s="259"/>
      <c r="I9" s="259"/>
      <c r="J9" s="259"/>
    </row>
    <row r="10" spans="1:10" s="260" customFormat="1" ht="12.75" customHeight="1" x14ac:dyDescent="0.2">
      <c r="A10" s="515" t="s">
        <v>330</v>
      </c>
      <c r="B10" s="630">
        <v>5019</v>
      </c>
      <c r="C10" s="631">
        <v>30</v>
      </c>
      <c r="D10" s="632">
        <v>5049</v>
      </c>
      <c r="E10" s="259"/>
      <c r="F10" s="259"/>
      <c r="G10" s="259"/>
      <c r="H10" s="259"/>
      <c r="I10" s="259"/>
      <c r="J10" s="259"/>
    </row>
    <row r="11" spans="1:10" s="260" customFormat="1" ht="12.75" customHeight="1" x14ac:dyDescent="0.2">
      <c r="A11" s="515" t="s">
        <v>331</v>
      </c>
      <c r="B11" s="630">
        <v>105043.53</v>
      </c>
      <c r="C11" s="631">
        <v>424489.55999999994</v>
      </c>
      <c r="D11" s="632">
        <v>529533.09</v>
      </c>
      <c r="E11" s="259"/>
      <c r="F11" s="259"/>
      <c r="G11" s="259"/>
      <c r="H11" s="259"/>
      <c r="I11" s="259"/>
      <c r="J11" s="259"/>
    </row>
    <row r="12" spans="1:10" s="260" customFormat="1" ht="12.75" customHeight="1" x14ac:dyDescent="0.2">
      <c r="A12" s="515" t="s">
        <v>332</v>
      </c>
      <c r="B12" s="630">
        <v>236319.47</v>
      </c>
      <c r="C12" s="631">
        <v>32765</v>
      </c>
      <c r="D12" s="632">
        <v>269084.46999999997</v>
      </c>
      <c r="E12" s="259"/>
      <c r="F12" s="259"/>
      <c r="G12" s="259"/>
      <c r="H12" s="259"/>
      <c r="I12" s="259"/>
      <c r="J12" s="259"/>
    </row>
    <row r="13" spans="1:10" s="260" customFormat="1" ht="12.75" customHeight="1" x14ac:dyDescent="0.2">
      <c r="A13" s="515" t="s">
        <v>342</v>
      </c>
      <c r="B13" s="630">
        <v>1729878.64</v>
      </c>
      <c r="C13" s="631">
        <v>608432.35000000033</v>
      </c>
      <c r="D13" s="632">
        <v>2338310.9900000002</v>
      </c>
      <c r="E13" s="259"/>
      <c r="F13" s="259"/>
      <c r="G13" s="259"/>
      <c r="H13" s="259"/>
      <c r="I13" s="259"/>
      <c r="J13" s="259"/>
    </row>
    <row r="14" spans="1:10" x14ac:dyDescent="0.2">
      <c r="A14" s="515" t="s">
        <v>334</v>
      </c>
      <c r="B14" s="630">
        <v>671308.1</v>
      </c>
      <c r="C14" s="631">
        <v>105495.99999999999</v>
      </c>
      <c r="D14" s="632">
        <v>776804.1</v>
      </c>
    </row>
    <row r="15" spans="1:10" x14ac:dyDescent="0.2">
      <c r="A15" s="515" t="s">
        <v>344</v>
      </c>
      <c r="B15" s="630">
        <v>11129.3</v>
      </c>
      <c r="C15" s="631">
        <v>2707</v>
      </c>
      <c r="D15" s="632">
        <v>13836.3</v>
      </c>
    </row>
    <row r="16" spans="1:10" x14ac:dyDescent="0.2">
      <c r="A16" s="515" t="s">
        <v>346</v>
      </c>
      <c r="B16" s="630">
        <v>136012</v>
      </c>
      <c r="C16" s="631">
        <v>115675</v>
      </c>
      <c r="D16" s="632">
        <v>251687</v>
      </c>
    </row>
    <row r="17" spans="1:4" x14ac:dyDescent="0.2">
      <c r="A17" s="515" t="s">
        <v>343</v>
      </c>
      <c r="B17" s="630">
        <v>13366.45</v>
      </c>
      <c r="C17" s="631">
        <v>6139.46</v>
      </c>
      <c r="D17" s="632">
        <v>19505.91</v>
      </c>
    </row>
    <row r="18" spans="1:4" x14ac:dyDescent="0.2">
      <c r="A18" s="515" t="s">
        <v>336</v>
      </c>
      <c r="B18" s="630">
        <v>180868.8</v>
      </c>
      <c r="C18" s="631">
        <v>609892.17999999993</v>
      </c>
      <c r="D18" s="632">
        <v>790760.98</v>
      </c>
    </row>
    <row r="19" spans="1:4" x14ac:dyDescent="0.2">
      <c r="A19" s="515" t="s">
        <v>337</v>
      </c>
      <c r="B19" s="630">
        <v>3010464</v>
      </c>
      <c r="C19" s="631">
        <v>5634262</v>
      </c>
      <c r="D19" s="632">
        <v>8644726</v>
      </c>
    </row>
    <row r="20" spans="1:4" x14ac:dyDescent="0.2">
      <c r="A20" s="515" t="s">
        <v>347</v>
      </c>
      <c r="B20" s="630">
        <v>6446.5300000000007</v>
      </c>
      <c r="C20" s="631">
        <v>2228.29</v>
      </c>
      <c r="D20" s="632">
        <v>8674.82</v>
      </c>
    </row>
    <row r="21" spans="1:4" x14ac:dyDescent="0.2">
      <c r="A21" s="515" t="s">
        <v>338</v>
      </c>
      <c r="B21" s="630">
        <v>107530</v>
      </c>
      <c r="C21" s="631">
        <v>41051</v>
      </c>
      <c r="D21" s="632">
        <v>148581</v>
      </c>
    </row>
    <row r="22" spans="1:4" x14ac:dyDescent="0.2">
      <c r="A22" s="515" t="s">
        <v>340</v>
      </c>
      <c r="B22" s="630">
        <v>1428804.5799999996</v>
      </c>
      <c r="C22" s="631">
        <v>215829.57999999996</v>
      </c>
      <c r="D22" s="632">
        <v>1644634.1599999997</v>
      </c>
    </row>
    <row r="23" spans="1:4" x14ac:dyDescent="0.2">
      <c r="A23" s="515" t="s">
        <v>341</v>
      </c>
      <c r="B23" s="630">
        <v>254344</v>
      </c>
      <c r="C23" s="631">
        <v>892583</v>
      </c>
      <c r="D23" s="632">
        <v>1146927</v>
      </c>
    </row>
    <row r="24" spans="1:4" x14ac:dyDescent="0.2">
      <c r="A24" s="515" t="s">
        <v>345</v>
      </c>
      <c r="B24" s="630" t="s">
        <v>401</v>
      </c>
      <c r="C24" s="631" t="s">
        <v>401</v>
      </c>
      <c r="D24" s="632" t="s">
        <v>401</v>
      </c>
    </row>
    <row r="25" spans="1:4" x14ac:dyDescent="0.2">
      <c r="A25" s="515"/>
      <c r="B25" s="633"/>
      <c r="C25" s="631"/>
      <c r="D25" s="632"/>
    </row>
    <row r="26" spans="1:4" ht="13.5" thickBot="1" x14ac:dyDescent="0.25">
      <c r="A26" s="518" t="s">
        <v>325</v>
      </c>
      <c r="B26" s="634">
        <v>8134564.6199999992</v>
      </c>
      <c r="C26" s="634">
        <v>8713252.4299999997</v>
      </c>
      <c r="D26" s="635">
        <v>16847817.050000001</v>
      </c>
    </row>
  </sheetData>
  <mergeCells count="8">
    <mergeCell ref="A1:D1"/>
    <mergeCell ref="A3:D3"/>
    <mergeCell ref="A4:D4"/>
    <mergeCell ref="A5:B5"/>
    <mergeCell ref="A6:A7"/>
    <mergeCell ref="B6:B7"/>
    <mergeCell ref="C6:C7"/>
    <mergeCell ref="D6:D7"/>
  </mergeCells>
  <printOptions horizontalCentered="1"/>
  <pageMargins left="0.78740157480314965" right="0.78740157480314965" top="0.59055118110236227" bottom="0.98425196850393704" header="0" footer="0"/>
  <pageSetup paperSize="9" scale="8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M61"/>
  <sheetViews>
    <sheetView view="pageBreakPreview" zoomScale="115" zoomScaleNormal="75" zoomScaleSheetLayoutView="115" workbookViewId="0">
      <selection activeCell="G26" sqref="G26"/>
    </sheetView>
  </sheetViews>
  <sheetFormatPr baseColWidth="10" defaultColWidth="11.42578125" defaultRowHeight="12.75" x14ac:dyDescent="0.2"/>
  <cols>
    <col min="1" max="1" width="22.42578125" style="603" customWidth="1"/>
    <col min="2" max="2" width="30.140625" style="603" customWidth="1"/>
    <col min="3" max="3" width="28.5703125" style="603" customWidth="1"/>
    <col min="4" max="4" width="2.28515625" style="603" customWidth="1"/>
    <col min="5" max="5" width="11.42578125" style="603"/>
    <col min="6" max="6" width="4.7109375" style="603" customWidth="1"/>
    <col min="7" max="16384" width="11.42578125" style="603"/>
  </cols>
  <sheetData>
    <row r="1" spans="1:9" ht="18" x14ac:dyDescent="0.25">
      <c r="A1" s="989" t="s">
        <v>921</v>
      </c>
      <c r="B1" s="989"/>
      <c r="C1" s="989"/>
      <c r="D1" s="602"/>
      <c r="E1" s="602"/>
      <c r="F1" s="602"/>
      <c r="G1" s="602"/>
      <c r="H1" s="602"/>
    </row>
    <row r="3" spans="1:9" ht="23.25" customHeight="1" x14ac:dyDescent="0.25">
      <c r="A3" s="1001" t="s">
        <v>1150</v>
      </c>
      <c r="B3" s="1002"/>
      <c r="C3" s="1002"/>
      <c r="D3" s="605"/>
      <c r="E3" s="605"/>
      <c r="F3" s="605"/>
      <c r="G3" s="605"/>
      <c r="H3" s="605"/>
      <c r="I3" s="605"/>
    </row>
    <row r="4" spans="1:9" ht="13.5" thickBot="1" x14ac:dyDescent="0.25">
      <c r="A4" s="619"/>
      <c r="B4" s="619"/>
      <c r="C4" s="619"/>
    </row>
    <row r="5" spans="1:9" s="260" customFormat="1" ht="25.5" customHeight="1" x14ac:dyDescent="0.2">
      <c r="A5" s="953" t="s">
        <v>414</v>
      </c>
      <c r="B5" s="955" t="s">
        <v>950</v>
      </c>
      <c r="C5" s="969" t="s">
        <v>951</v>
      </c>
      <c r="D5" s="262"/>
      <c r="E5" s="262"/>
      <c r="F5" s="262"/>
      <c r="G5" s="262"/>
      <c r="H5" s="262"/>
      <c r="I5" s="262"/>
    </row>
    <row r="6" spans="1:9" s="260" customFormat="1" ht="25.5" customHeight="1" thickBot="1" x14ac:dyDescent="0.25">
      <c r="A6" s="954"/>
      <c r="B6" s="956"/>
      <c r="C6" s="966"/>
      <c r="D6" s="262"/>
      <c r="E6" s="262"/>
      <c r="F6" s="262"/>
      <c r="G6" s="262"/>
      <c r="H6" s="262"/>
      <c r="I6" s="262"/>
    </row>
    <row r="7" spans="1:9" s="260" customFormat="1" ht="17.25" customHeight="1" x14ac:dyDescent="0.2">
      <c r="A7" s="636">
        <v>1993</v>
      </c>
      <c r="B7" s="592">
        <v>1748</v>
      </c>
      <c r="C7" s="594">
        <v>29335</v>
      </c>
      <c r="D7" s="262"/>
      <c r="E7" s="262"/>
      <c r="F7" s="262"/>
      <c r="G7" s="262"/>
      <c r="H7" s="262"/>
      <c r="I7" s="262"/>
    </row>
    <row r="8" spans="1:9" s="260" customFormat="1" ht="12.75" customHeight="1" x14ac:dyDescent="0.2">
      <c r="A8" s="637">
        <v>1994</v>
      </c>
      <c r="B8" s="596">
        <v>1609</v>
      </c>
      <c r="C8" s="598">
        <v>39108</v>
      </c>
      <c r="D8" s="262"/>
      <c r="E8" s="262"/>
      <c r="F8" s="262"/>
      <c r="G8" s="262"/>
      <c r="H8" s="262"/>
      <c r="I8" s="262"/>
    </row>
    <row r="9" spans="1:9" s="260" customFormat="1" ht="12.75" customHeight="1" x14ac:dyDescent="0.2">
      <c r="A9" s="637">
        <v>1995</v>
      </c>
      <c r="B9" s="596">
        <v>2325</v>
      </c>
      <c r="C9" s="598">
        <v>56388</v>
      </c>
      <c r="D9" s="262"/>
      <c r="E9" s="262"/>
      <c r="F9" s="262"/>
      <c r="G9" s="262"/>
      <c r="H9" s="262"/>
      <c r="I9" s="262"/>
    </row>
    <row r="10" spans="1:9" s="260" customFormat="1" ht="12.75" customHeight="1" x14ac:dyDescent="0.2">
      <c r="A10" s="637">
        <v>1996</v>
      </c>
      <c r="B10" s="596">
        <v>2377</v>
      </c>
      <c r="C10" s="598">
        <v>49891</v>
      </c>
      <c r="D10" s="262"/>
      <c r="E10" s="262"/>
      <c r="F10" s="262"/>
      <c r="G10" s="262"/>
      <c r="H10" s="262"/>
      <c r="I10" s="262"/>
    </row>
    <row r="11" spans="1:9" s="260" customFormat="1" ht="12.75" customHeight="1" x14ac:dyDescent="0.2">
      <c r="A11" s="637">
        <v>1997</v>
      </c>
      <c r="B11" s="596">
        <v>1516</v>
      </c>
      <c r="C11" s="598">
        <v>31343</v>
      </c>
      <c r="D11" s="262"/>
      <c r="E11" s="262"/>
      <c r="F11" s="262"/>
      <c r="G11" s="262"/>
      <c r="H11" s="262"/>
      <c r="I11" s="262"/>
    </row>
    <row r="12" spans="1:9" s="260" customFormat="1" ht="12.75" customHeight="1" x14ac:dyDescent="0.2">
      <c r="A12" s="637">
        <v>1998</v>
      </c>
      <c r="B12" s="596">
        <v>1390</v>
      </c>
      <c r="C12" s="598">
        <v>48255</v>
      </c>
      <c r="D12" s="262"/>
      <c r="E12" s="262"/>
      <c r="F12" s="262"/>
      <c r="G12" s="262"/>
      <c r="H12" s="262"/>
      <c r="I12" s="262"/>
    </row>
    <row r="13" spans="1:9" s="260" customFormat="1" ht="12.75" customHeight="1" x14ac:dyDescent="0.2">
      <c r="A13" s="637">
        <v>1999</v>
      </c>
      <c r="B13" s="596">
        <v>1362</v>
      </c>
      <c r="C13" s="598">
        <v>34747</v>
      </c>
      <c r="D13" s="262"/>
      <c r="E13" s="262"/>
      <c r="F13" s="262"/>
      <c r="G13" s="262"/>
      <c r="H13" s="262"/>
      <c r="I13" s="262"/>
    </row>
    <row r="14" spans="1:9" s="260" customFormat="1" ht="12.75" customHeight="1" x14ac:dyDescent="0.2">
      <c r="A14" s="637">
        <v>2000</v>
      </c>
      <c r="B14" s="596">
        <v>1493</v>
      </c>
      <c r="C14" s="598">
        <v>38660</v>
      </c>
      <c r="D14" s="262"/>
      <c r="E14" s="262"/>
      <c r="F14" s="262"/>
      <c r="G14" s="262"/>
      <c r="H14" s="262"/>
      <c r="I14" s="262"/>
    </row>
    <row r="15" spans="1:9" s="260" customFormat="1" ht="12.75" customHeight="1" x14ac:dyDescent="0.2">
      <c r="A15" s="637">
        <v>2001</v>
      </c>
      <c r="B15" s="596">
        <v>955</v>
      </c>
      <c r="C15" s="598">
        <v>21052</v>
      </c>
      <c r="D15" s="262"/>
      <c r="E15" s="262"/>
      <c r="F15" s="262"/>
      <c r="G15" s="262"/>
      <c r="H15" s="262"/>
      <c r="I15" s="262"/>
    </row>
    <row r="16" spans="1:9" s="260" customFormat="1" ht="12.75" customHeight="1" x14ac:dyDescent="0.2">
      <c r="A16" s="637">
        <v>2002</v>
      </c>
      <c r="B16" s="596">
        <v>1024</v>
      </c>
      <c r="C16" s="598">
        <v>27969</v>
      </c>
      <c r="D16" s="262"/>
      <c r="E16" s="262"/>
      <c r="F16" s="262"/>
      <c r="G16" s="262"/>
      <c r="H16" s="262"/>
      <c r="I16" s="262"/>
    </row>
    <row r="17" spans="1:13" s="260" customFormat="1" ht="12.75" customHeight="1" x14ac:dyDescent="0.2">
      <c r="A17" s="637">
        <v>2003</v>
      </c>
      <c r="B17" s="596">
        <v>1151</v>
      </c>
      <c r="C17" s="598">
        <v>32301</v>
      </c>
      <c r="D17" s="262"/>
      <c r="E17" s="262"/>
      <c r="F17" s="262"/>
      <c r="G17" s="262"/>
      <c r="H17" s="262"/>
      <c r="I17" s="262"/>
    </row>
    <row r="18" spans="1:13" s="260" customFormat="1" ht="12.75" customHeight="1" x14ac:dyDescent="0.2">
      <c r="A18" s="637">
        <v>2004</v>
      </c>
      <c r="B18" s="596">
        <v>1106</v>
      </c>
      <c r="C18" s="598">
        <v>10515</v>
      </c>
      <c r="D18" s="262"/>
      <c r="E18" s="262"/>
      <c r="F18" s="262"/>
      <c r="G18" s="262"/>
      <c r="H18" s="262"/>
      <c r="I18" s="262"/>
    </row>
    <row r="19" spans="1:13" s="260" customFormat="1" ht="12.75" customHeight="1" x14ac:dyDescent="0.2">
      <c r="A19" s="637" t="s">
        <v>952</v>
      </c>
      <c r="B19" s="596">
        <v>848</v>
      </c>
      <c r="C19" s="598">
        <v>20868</v>
      </c>
      <c r="D19" s="262"/>
      <c r="E19" s="262"/>
      <c r="F19" s="262"/>
      <c r="G19" s="262"/>
      <c r="H19" s="262"/>
      <c r="I19" s="262"/>
    </row>
    <row r="20" spans="1:13" s="260" customFormat="1" ht="12.75" customHeight="1" x14ac:dyDescent="0.2">
      <c r="A20" s="637">
        <v>2006</v>
      </c>
      <c r="B20" s="596">
        <v>1189</v>
      </c>
      <c r="C20" s="598">
        <v>30289</v>
      </c>
      <c r="D20" s="262"/>
      <c r="E20" s="262"/>
      <c r="F20" s="262"/>
      <c r="G20" s="262"/>
      <c r="H20" s="262"/>
      <c r="I20" s="262"/>
    </row>
    <row r="21" spans="1:13" s="260" customFormat="1" ht="12.75" customHeight="1" x14ac:dyDescent="0.2">
      <c r="A21" s="637" t="s">
        <v>953</v>
      </c>
      <c r="B21" s="596">
        <v>1451</v>
      </c>
      <c r="C21" s="598">
        <v>29353</v>
      </c>
      <c r="D21" s="262"/>
      <c r="E21" s="262"/>
      <c r="F21" s="262"/>
      <c r="G21" s="262"/>
      <c r="H21" s="262"/>
      <c r="I21" s="262"/>
    </row>
    <row r="22" spans="1:13" s="260" customFormat="1" ht="12.75" customHeight="1" x14ac:dyDescent="0.2">
      <c r="A22" s="638">
        <v>2008</v>
      </c>
      <c r="B22" s="596">
        <v>988</v>
      </c>
      <c r="C22" s="598">
        <v>19987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</row>
    <row r="23" spans="1:13" s="260" customFormat="1" ht="12.75" customHeight="1" x14ac:dyDescent="0.2">
      <c r="A23" s="638">
        <v>2009</v>
      </c>
      <c r="B23" s="596">
        <v>1175.248695</v>
      </c>
      <c r="C23" s="598">
        <v>23774.995614337044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1:13" s="260" customFormat="1" ht="12.75" customHeight="1" x14ac:dyDescent="0.2">
      <c r="A24" s="638" t="s">
        <v>954</v>
      </c>
      <c r="B24" s="596">
        <v>2444.9131200000002</v>
      </c>
      <c r="C24" s="598" t="s">
        <v>1284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</row>
    <row r="25" spans="1:13" s="260" customFormat="1" ht="12.75" customHeight="1" x14ac:dyDescent="0.2">
      <c r="A25" s="638" t="s">
        <v>955</v>
      </c>
      <c r="B25" s="596">
        <v>1971.5994628000001</v>
      </c>
      <c r="C25" s="598" t="s">
        <v>1284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</row>
    <row r="26" spans="1:13" s="260" customFormat="1" ht="12.75" customHeight="1" x14ac:dyDescent="0.2">
      <c r="A26" s="638" t="s">
        <v>956</v>
      </c>
      <c r="B26" s="596">
        <v>1541.7743210000001</v>
      </c>
      <c r="C26" s="598" t="s">
        <v>1284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</row>
    <row r="27" spans="1:13" s="260" customFormat="1" ht="12.75" customHeight="1" x14ac:dyDescent="0.2">
      <c r="A27" s="638" t="s">
        <v>957</v>
      </c>
      <c r="B27" s="596">
        <v>1716.3372703</v>
      </c>
      <c r="C27" s="598" t="s">
        <v>1284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</row>
    <row r="28" spans="1:13" s="260" customFormat="1" ht="12.75" customHeight="1" x14ac:dyDescent="0.2">
      <c r="A28" s="638" t="s">
        <v>958</v>
      </c>
      <c r="B28" s="596">
        <v>1854.0447900000001</v>
      </c>
      <c r="C28" s="598" t="s">
        <v>1284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</row>
    <row r="29" spans="1:13" s="260" customFormat="1" ht="12.75" customHeight="1" x14ac:dyDescent="0.2">
      <c r="A29" s="638" t="s">
        <v>1100</v>
      </c>
      <c r="B29" s="596">
        <v>1839.9802500000001</v>
      </c>
      <c r="C29" s="598" t="s">
        <v>1284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</row>
    <row r="30" spans="1:13" s="260" customFormat="1" ht="12.75" customHeight="1" thickBot="1" x14ac:dyDescent="0.25">
      <c r="A30" s="639">
        <v>2016</v>
      </c>
      <c r="B30" s="596">
        <v>1200.86654</v>
      </c>
      <c r="C30" s="598" t="s">
        <v>1284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</row>
    <row r="31" spans="1:13" s="260" customFormat="1" ht="18.75" customHeight="1" x14ac:dyDescent="0.2">
      <c r="A31" s="1000" t="s">
        <v>959</v>
      </c>
      <c r="B31" s="946"/>
      <c r="C31" s="946"/>
      <c r="D31" s="259"/>
      <c r="E31" s="259"/>
      <c r="F31" s="259"/>
      <c r="G31" s="259"/>
      <c r="H31" s="259"/>
      <c r="I31" s="259"/>
      <c r="J31" s="259"/>
      <c r="K31" s="259"/>
      <c r="L31" s="259"/>
      <c r="M31" s="259"/>
    </row>
    <row r="32" spans="1:13" ht="14.25" x14ac:dyDescent="0.2">
      <c r="A32" s="998" t="s">
        <v>960</v>
      </c>
      <c r="B32" s="998"/>
      <c r="C32" s="998"/>
      <c r="D32" s="640"/>
      <c r="E32" s="640"/>
    </row>
    <row r="33" spans="1:5" ht="14.25" customHeight="1" x14ac:dyDescent="0.2">
      <c r="A33" s="998" t="s">
        <v>961</v>
      </c>
      <c r="B33" s="999"/>
      <c r="C33" s="999"/>
      <c r="D33" s="640"/>
      <c r="E33" s="640"/>
    </row>
    <row r="34" spans="1:5" ht="14.25" customHeight="1" x14ac:dyDescent="0.2">
      <c r="A34" s="765" t="s">
        <v>1285</v>
      </c>
      <c r="B34" s="765"/>
      <c r="C34" s="765"/>
      <c r="D34" s="640"/>
      <c r="E34" s="640"/>
    </row>
    <row r="61" spans="1:1" x14ac:dyDescent="0.2">
      <c r="A61" s="821"/>
    </row>
  </sheetData>
  <mergeCells count="8">
    <mergeCell ref="A33:C33"/>
    <mergeCell ref="A31:C31"/>
    <mergeCell ref="A32:C32"/>
    <mergeCell ref="A1:C1"/>
    <mergeCell ref="A3:C3"/>
    <mergeCell ref="A5:A6"/>
    <mergeCell ref="B5:B6"/>
    <mergeCell ref="C5:C6"/>
  </mergeCells>
  <printOptions horizontalCentered="1"/>
  <pageMargins left="0.78740157480314965" right="0.78740157480314965" top="0.43" bottom="0.42" header="0" footer="0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Q41"/>
  <sheetViews>
    <sheetView view="pageBreakPreview" topLeftCell="E4" zoomScaleNormal="75" zoomScaleSheetLayoutView="100" workbookViewId="0">
      <selection activeCell="J6" sqref="J6"/>
    </sheetView>
  </sheetViews>
  <sheetFormatPr baseColWidth="10" defaultColWidth="11.42578125" defaultRowHeight="12.75" x14ac:dyDescent="0.2"/>
  <cols>
    <col min="1" max="10" width="16.7109375" style="603" customWidth="1"/>
    <col min="11" max="11" width="10.5703125" style="603" customWidth="1"/>
    <col min="12" max="12" width="1.28515625" style="603" customWidth="1"/>
    <col min="13" max="16384" width="11.42578125" style="603"/>
  </cols>
  <sheetData>
    <row r="1" spans="1:17" ht="18" x14ac:dyDescent="0.25">
      <c r="A1" s="989" t="s">
        <v>921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602"/>
      <c r="M1" s="602"/>
      <c r="N1" s="602"/>
      <c r="O1" s="602"/>
      <c r="P1" s="602"/>
    </row>
    <row r="3" spans="1:17" ht="21.75" customHeight="1" x14ac:dyDescent="0.25">
      <c r="A3" s="990" t="s">
        <v>1151</v>
      </c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605"/>
      <c r="M3" s="605"/>
      <c r="N3" s="605"/>
      <c r="O3" s="605"/>
      <c r="P3" s="605"/>
      <c r="Q3" s="605"/>
    </row>
    <row r="4" spans="1:17" ht="13.5" thickBot="1" x14ac:dyDescent="0.25">
      <c r="A4" s="619"/>
      <c r="B4" s="619"/>
      <c r="C4" s="619"/>
      <c r="D4" s="619"/>
      <c r="E4" s="619"/>
      <c r="F4" s="619"/>
      <c r="G4" s="619"/>
      <c r="H4" s="619"/>
      <c r="I4" s="619"/>
      <c r="J4" s="619"/>
      <c r="K4" s="607"/>
    </row>
    <row r="5" spans="1:17" s="260" customFormat="1" ht="38.25" customHeight="1" x14ac:dyDescent="0.2">
      <c r="A5" s="953" t="s">
        <v>927</v>
      </c>
      <c r="B5" s="961" t="s">
        <v>928</v>
      </c>
      <c r="C5" s="962"/>
      <c r="D5" s="962"/>
      <c r="E5" s="962"/>
      <c r="F5" s="962"/>
      <c r="G5" s="963"/>
      <c r="H5" s="961" t="s">
        <v>935</v>
      </c>
      <c r="I5" s="962"/>
      <c r="J5" s="963"/>
      <c r="K5" s="957" t="s">
        <v>324</v>
      </c>
      <c r="L5" s="268"/>
      <c r="M5" s="262"/>
      <c r="N5" s="262"/>
      <c r="O5" s="262"/>
      <c r="P5" s="262"/>
      <c r="Q5" s="262"/>
    </row>
    <row r="6" spans="1:17" s="260" customFormat="1" ht="79.900000000000006" customHeight="1" thickBot="1" x14ac:dyDescent="0.25">
      <c r="A6" s="954"/>
      <c r="B6" s="520" t="s">
        <v>930</v>
      </c>
      <c r="C6" s="520" t="s">
        <v>962</v>
      </c>
      <c r="D6" s="520" t="s">
        <v>932</v>
      </c>
      <c r="E6" s="520" t="s">
        <v>933</v>
      </c>
      <c r="F6" s="520" t="s">
        <v>934</v>
      </c>
      <c r="G6" s="520" t="s">
        <v>963</v>
      </c>
      <c r="H6" s="520" t="s">
        <v>937</v>
      </c>
      <c r="I6" s="520" t="s">
        <v>938</v>
      </c>
      <c r="J6" s="520" t="s">
        <v>964</v>
      </c>
      <c r="K6" s="958"/>
      <c r="L6" s="262"/>
      <c r="M6" s="262"/>
      <c r="N6" s="262"/>
      <c r="O6" s="262"/>
      <c r="P6" s="262"/>
      <c r="Q6" s="262"/>
    </row>
    <row r="7" spans="1:17" ht="25.5" customHeight="1" x14ac:dyDescent="0.2">
      <c r="A7" s="609" t="s">
        <v>306</v>
      </c>
      <c r="B7" s="592">
        <v>6267.23</v>
      </c>
      <c r="C7" s="592">
        <v>6422.64</v>
      </c>
      <c r="D7" s="592">
        <v>72715.819999999992</v>
      </c>
      <c r="E7" s="592">
        <v>2600</v>
      </c>
      <c r="F7" s="592">
        <v>28117.55</v>
      </c>
      <c r="G7" s="592">
        <v>46502.94</v>
      </c>
      <c r="H7" s="592">
        <v>0.75</v>
      </c>
      <c r="I7" s="592">
        <v>84841.36</v>
      </c>
      <c r="J7" s="592">
        <v>77918.360000000015</v>
      </c>
      <c r="K7" s="594">
        <v>325386.65000000002</v>
      </c>
    </row>
    <row r="8" spans="1:17" s="642" customFormat="1" x14ac:dyDescent="0.2">
      <c r="A8" s="610" t="s">
        <v>307</v>
      </c>
      <c r="B8" s="596">
        <v>37607.270000000004</v>
      </c>
      <c r="C8" s="596">
        <v>579.02</v>
      </c>
      <c r="D8" s="596">
        <v>163952.65</v>
      </c>
      <c r="E8" s="596">
        <v>27461.1</v>
      </c>
      <c r="F8" s="596">
        <v>5839.03</v>
      </c>
      <c r="G8" s="596">
        <v>4712.8900000000003</v>
      </c>
      <c r="H8" s="641">
        <v>258.13</v>
      </c>
      <c r="I8" s="596">
        <v>427758.04999999993</v>
      </c>
      <c r="J8" s="596">
        <v>207311.75000000003</v>
      </c>
      <c r="K8" s="598">
        <v>875479.8899999999</v>
      </c>
    </row>
    <row r="9" spans="1:17" ht="16.5" customHeight="1" x14ac:dyDescent="0.2">
      <c r="A9" s="610"/>
      <c r="B9" s="596"/>
      <c r="C9" s="596"/>
      <c r="D9" s="596"/>
      <c r="E9" s="596"/>
      <c r="F9" s="596"/>
      <c r="G9" s="596"/>
      <c r="H9" s="596"/>
      <c r="I9" s="596"/>
      <c r="J9" s="596"/>
      <c r="K9" s="598"/>
    </row>
    <row r="10" spans="1:17" ht="13.5" thickBot="1" x14ac:dyDescent="0.25">
      <c r="A10" s="518" t="s">
        <v>402</v>
      </c>
      <c r="B10" s="611">
        <v>43874.5</v>
      </c>
      <c r="C10" s="611">
        <v>7001.66</v>
      </c>
      <c r="D10" s="611">
        <v>236668.46999999997</v>
      </c>
      <c r="E10" s="611">
        <v>30061.1</v>
      </c>
      <c r="F10" s="611">
        <v>33956.58</v>
      </c>
      <c r="G10" s="611">
        <v>51215.83</v>
      </c>
      <c r="H10" s="611">
        <v>258.88</v>
      </c>
      <c r="I10" s="611">
        <v>512599.40999999992</v>
      </c>
      <c r="J10" s="611">
        <v>285230.11000000004</v>
      </c>
      <c r="K10" s="612">
        <v>1200866.54</v>
      </c>
    </row>
    <row r="11" spans="1:17" ht="39.75" customHeight="1" x14ac:dyDescent="0.2"/>
    <row r="41" spans="3:14" x14ac:dyDescent="0.2">
      <c r="C41" s="643"/>
      <c r="D41" s="644"/>
      <c r="E41" s="643"/>
      <c r="F41" s="643"/>
      <c r="G41" s="643"/>
      <c r="H41" s="643"/>
      <c r="I41" s="645"/>
      <c r="J41" s="643"/>
      <c r="K41" s="643"/>
      <c r="L41" s="643"/>
      <c r="M41" s="646"/>
      <c r="N41" s="647"/>
    </row>
  </sheetData>
  <mergeCells count="6">
    <mergeCell ref="K5:K6"/>
    <mergeCell ref="A5:A6"/>
    <mergeCell ref="B5:G5"/>
    <mergeCell ref="H5:J5"/>
    <mergeCell ref="A1:K1"/>
    <mergeCell ref="A3:K3"/>
  </mergeCells>
  <printOptions horizontalCentered="1"/>
  <pageMargins left="0.78740157480314965" right="0.78740157480314965" top="0.59055118110236227" bottom="0.98425196850393704" header="0" footer="0"/>
  <pageSetup paperSize="9" scale="7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L27"/>
  <sheetViews>
    <sheetView view="pageBreakPreview" zoomScaleNormal="75" zoomScaleSheetLayoutView="100" workbookViewId="0">
      <selection activeCell="I50" sqref="I50"/>
    </sheetView>
  </sheetViews>
  <sheetFormatPr baseColWidth="10" defaultColWidth="11.42578125" defaultRowHeight="12.75" x14ac:dyDescent="0.2"/>
  <cols>
    <col min="1" max="1" width="36.5703125" style="603" customWidth="1"/>
    <col min="2" max="2" width="39" style="603" customWidth="1"/>
    <col min="3" max="3" width="1.42578125" style="603" customWidth="1"/>
    <col min="4" max="4" width="23.5703125" style="603" bestFit="1" customWidth="1"/>
    <col min="5" max="16384" width="11.42578125" style="603"/>
  </cols>
  <sheetData>
    <row r="1" spans="1:12" ht="18" x14ac:dyDescent="0.25">
      <c r="A1" s="989" t="s">
        <v>921</v>
      </c>
      <c r="B1" s="989"/>
      <c r="C1" s="602"/>
      <c r="D1" s="602"/>
      <c r="E1" s="602"/>
      <c r="F1" s="602"/>
      <c r="G1" s="602"/>
      <c r="H1" s="602"/>
      <c r="I1" s="602"/>
    </row>
    <row r="3" spans="1:12" ht="27" customHeight="1" x14ac:dyDescent="0.25">
      <c r="A3" s="1001" t="s">
        <v>1152</v>
      </c>
      <c r="B3" s="1001"/>
      <c r="C3" s="648"/>
      <c r="D3" s="648"/>
      <c r="E3" s="605"/>
      <c r="F3" s="605"/>
      <c r="G3" s="605"/>
      <c r="H3" s="605"/>
      <c r="I3" s="605"/>
      <c r="J3" s="605"/>
    </row>
    <row r="4" spans="1:12" ht="13.5" thickBot="1" x14ac:dyDescent="0.25">
      <c r="A4" s="619"/>
      <c r="B4" s="619"/>
      <c r="C4" s="607"/>
      <c r="D4" s="607"/>
    </row>
    <row r="5" spans="1:12" s="260" customFormat="1" ht="25.5" customHeight="1" x14ac:dyDescent="0.2">
      <c r="A5" s="953" t="s">
        <v>251</v>
      </c>
      <c r="B5" s="969" t="s">
        <v>965</v>
      </c>
      <c r="C5" s="268"/>
      <c r="D5" s="268"/>
      <c r="E5" s="262"/>
      <c r="F5" s="262"/>
      <c r="G5" s="262"/>
      <c r="H5" s="262"/>
    </row>
    <row r="6" spans="1:12" s="260" customFormat="1" ht="12.75" customHeight="1" thickBot="1" x14ac:dyDescent="0.25">
      <c r="A6" s="954"/>
      <c r="B6" s="966"/>
      <c r="C6" s="268"/>
      <c r="D6" s="262"/>
      <c r="E6" s="262"/>
      <c r="F6" s="262"/>
      <c r="G6" s="262"/>
      <c r="H6" s="262"/>
    </row>
    <row r="7" spans="1:12" s="260" customFormat="1" ht="20.25" customHeight="1" x14ac:dyDescent="0.2">
      <c r="A7" s="514" t="s">
        <v>328</v>
      </c>
      <c r="B7" s="649">
        <v>51215.83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</row>
    <row r="8" spans="1:12" s="260" customFormat="1" ht="12" customHeight="1" x14ac:dyDescent="0.2">
      <c r="A8" s="515" t="s">
        <v>329</v>
      </c>
      <c r="B8" s="650">
        <v>66632.259999999995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12" ht="12" customHeight="1" x14ac:dyDescent="0.2">
      <c r="A9" s="515" t="s">
        <v>330</v>
      </c>
      <c r="B9" s="650">
        <v>8399</v>
      </c>
    </row>
    <row r="10" spans="1:12" ht="12" customHeight="1" x14ac:dyDescent="0.2">
      <c r="A10" s="515" t="s">
        <v>331</v>
      </c>
      <c r="B10" s="650">
        <v>8340.0099999999984</v>
      </c>
    </row>
    <row r="11" spans="1:12" ht="12" customHeight="1" x14ac:dyDescent="0.2">
      <c r="A11" s="515" t="s">
        <v>332</v>
      </c>
      <c r="B11" s="650">
        <v>78230.210000000006</v>
      </c>
    </row>
    <row r="12" spans="1:12" ht="12" customHeight="1" x14ac:dyDescent="0.2">
      <c r="A12" s="515" t="s">
        <v>342</v>
      </c>
      <c r="B12" s="650">
        <v>303878.86</v>
      </c>
    </row>
    <row r="13" spans="1:12" ht="12" customHeight="1" x14ac:dyDescent="0.2">
      <c r="A13" s="515" t="s">
        <v>334</v>
      </c>
      <c r="B13" s="650">
        <v>232059.09999999998</v>
      </c>
    </row>
    <row r="14" spans="1:12" ht="12" customHeight="1" x14ac:dyDescent="0.2">
      <c r="A14" s="515" t="s">
        <v>344</v>
      </c>
      <c r="B14" s="650">
        <v>7279.6200000000008</v>
      </c>
    </row>
    <row r="15" spans="1:12" ht="12" customHeight="1" x14ac:dyDescent="0.2">
      <c r="A15" s="515" t="s">
        <v>346</v>
      </c>
      <c r="B15" s="650">
        <v>122308</v>
      </c>
    </row>
    <row r="16" spans="1:12" ht="12" customHeight="1" x14ac:dyDescent="0.2">
      <c r="A16" s="515" t="s">
        <v>343</v>
      </c>
      <c r="B16" s="650">
        <v>21865.210000000003</v>
      </c>
    </row>
    <row r="17" spans="1:2" ht="12" customHeight="1" x14ac:dyDescent="0.2">
      <c r="A17" s="515" t="s">
        <v>336</v>
      </c>
      <c r="B17" s="650">
        <v>189593.70999999996</v>
      </c>
    </row>
    <row r="18" spans="1:2" ht="12" customHeight="1" x14ac:dyDescent="0.2">
      <c r="A18" s="515" t="s">
        <v>337</v>
      </c>
      <c r="B18" s="650">
        <v>11410</v>
      </c>
    </row>
    <row r="19" spans="1:2" ht="12" customHeight="1" x14ac:dyDescent="0.2">
      <c r="A19" s="515" t="s">
        <v>347</v>
      </c>
      <c r="B19" s="650">
        <v>6529.41</v>
      </c>
    </row>
    <row r="20" spans="1:2" ht="12" customHeight="1" x14ac:dyDescent="0.2">
      <c r="A20" s="515" t="s">
        <v>338</v>
      </c>
      <c r="B20" s="650">
        <v>8870</v>
      </c>
    </row>
    <row r="21" spans="1:2" ht="12" customHeight="1" x14ac:dyDescent="0.2">
      <c r="A21" s="515" t="s">
        <v>340</v>
      </c>
      <c r="B21" s="650">
        <v>53513.87000000001</v>
      </c>
    </row>
    <row r="22" spans="1:2" ht="12" customHeight="1" x14ac:dyDescent="0.2">
      <c r="A22" s="515" t="s">
        <v>341</v>
      </c>
      <c r="B22" s="650">
        <v>27403.54</v>
      </c>
    </row>
    <row r="23" spans="1:2" ht="12" customHeight="1" x14ac:dyDescent="0.2">
      <c r="A23" s="515" t="s">
        <v>345</v>
      </c>
      <c r="B23" s="650">
        <v>3337.91</v>
      </c>
    </row>
    <row r="24" spans="1:2" x14ac:dyDescent="0.2">
      <c r="A24" s="515"/>
      <c r="B24" s="651"/>
    </row>
    <row r="25" spans="1:2" ht="13.5" thickBot="1" x14ac:dyDescent="0.25">
      <c r="A25" s="518" t="s">
        <v>325</v>
      </c>
      <c r="B25" s="652">
        <v>1200866.54</v>
      </c>
    </row>
    <row r="27" spans="1:2" x14ac:dyDescent="0.2">
      <c r="A27" s="653"/>
    </row>
  </sheetData>
  <mergeCells count="4">
    <mergeCell ref="A1:B1"/>
    <mergeCell ref="A3:B3"/>
    <mergeCell ref="A5:A6"/>
    <mergeCell ref="B5:B6"/>
  </mergeCells>
  <printOptions horizontalCentered="1"/>
  <pageMargins left="0.78740157480314965" right="0.78740157480314965" top="0.59055118110236227" bottom="0.98425196850393704" header="0.18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K6"/>
  <sheetViews>
    <sheetView view="pageBreakPreview" zoomScaleNormal="75" zoomScaleSheetLayoutView="100" workbookViewId="0">
      <selection activeCell="I50" sqref="I50"/>
    </sheetView>
  </sheetViews>
  <sheetFormatPr baseColWidth="10" defaultColWidth="11.42578125" defaultRowHeight="12.75" x14ac:dyDescent="0.2"/>
  <cols>
    <col min="1" max="1" width="6.28515625" style="655" customWidth="1"/>
    <col min="2" max="2" width="17.7109375" style="655" customWidth="1"/>
    <col min="3" max="3" width="14.28515625" style="655" customWidth="1"/>
    <col min="4" max="4" width="13.140625" style="655" customWidth="1"/>
    <col min="5" max="5" width="11.42578125" style="655"/>
    <col min="6" max="6" width="11.5703125" style="655" bestFit="1" customWidth="1"/>
    <col min="7" max="9" width="11.42578125" style="655"/>
    <col min="10" max="10" width="11.5703125" style="655" bestFit="1" customWidth="1"/>
    <col min="11" max="16384" width="11.42578125" style="655"/>
  </cols>
  <sheetData>
    <row r="1" spans="1:11" ht="18" x14ac:dyDescent="0.25">
      <c r="A1" s="1003" t="s">
        <v>921</v>
      </c>
      <c r="B1" s="1003"/>
      <c r="C1" s="1003"/>
      <c r="D1" s="1003"/>
      <c r="E1" s="1003"/>
      <c r="F1" s="1003"/>
      <c r="G1" s="1003"/>
      <c r="H1" s="1003"/>
      <c r="I1" s="1003"/>
      <c r="J1" s="1003"/>
      <c r="K1" s="654"/>
    </row>
    <row r="2" spans="1:11" ht="15" x14ac:dyDescent="0.2">
      <c r="A2" s="1004" t="s">
        <v>1153</v>
      </c>
      <c r="B2" s="1004"/>
      <c r="C2" s="1004"/>
      <c r="D2" s="1004"/>
      <c r="E2" s="1004"/>
      <c r="F2" s="1004"/>
      <c r="G2" s="1004"/>
      <c r="H2" s="1004"/>
      <c r="I2" s="1004"/>
      <c r="J2" s="1004"/>
      <c r="K2" s="656"/>
    </row>
    <row r="3" spans="1:11" ht="21" customHeight="1" x14ac:dyDescent="0.2">
      <c r="A3" s="766"/>
      <c r="B3" s="766"/>
      <c r="C3" s="766"/>
      <c r="D3" s="766"/>
      <c r="E3" s="766"/>
      <c r="F3" s="766"/>
      <c r="G3" s="766"/>
      <c r="H3" s="766"/>
      <c r="I3" s="766"/>
      <c r="J3" s="766"/>
      <c r="K3" s="656"/>
    </row>
    <row r="4" spans="1:11" ht="15" x14ac:dyDescent="0.2">
      <c r="K4" s="657"/>
    </row>
    <row r="6" spans="1:11" ht="15" x14ac:dyDescent="0.2">
      <c r="A6" s="1004"/>
      <c r="B6" s="1004"/>
      <c r="C6" s="1004"/>
      <c r="D6" s="1004"/>
      <c r="E6" s="1004"/>
      <c r="F6" s="1004"/>
      <c r="G6" s="1004"/>
      <c r="H6" s="1004"/>
      <c r="I6" s="1004"/>
      <c r="J6" s="1004"/>
    </row>
  </sheetData>
  <mergeCells count="3">
    <mergeCell ref="A1:J1"/>
    <mergeCell ref="A2:J2"/>
    <mergeCell ref="A6:J6"/>
  </mergeCells>
  <printOptions horizontalCentered="1"/>
  <pageMargins left="0.51" right="0.28000000000000003" top="0.59055118110236227" bottom="0.98425196850393704" header="0" footer="0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L51"/>
  <sheetViews>
    <sheetView showGridLines="0" view="pageBreakPreview" zoomScaleNormal="75" zoomScaleSheetLayoutView="100" workbookViewId="0">
      <selection activeCell="D28" sqref="D28"/>
    </sheetView>
  </sheetViews>
  <sheetFormatPr baseColWidth="10" defaultColWidth="14.85546875" defaultRowHeight="12.75" x14ac:dyDescent="0.2"/>
  <cols>
    <col min="1" max="1" width="35.5703125" style="666" customWidth="1"/>
    <col min="2" max="2" width="9.28515625" style="666" bestFit="1" customWidth="1"/>
    <col min="3" max="3" width="15.5703125" style="666" customWidth="1"/>
    <col min="4" max="4" width="15" style="666" customWidth="1"/>
    <col min="5" max="5" width="14.28515625" style="666" customWidth="1"/>
    <col min="6" max="6" width="15.140625" style="666" customWidth="1"/>
    <col min="7" max="7" width="2.42578125" style="665" customWidth="1"/>
    <col min="8" max="8" width="11.7109375" style="665" customWidth="1"/>
    <col min="9" max="9" width="11.42578125" style="665" customWidth="1"/>
    <col min="10" max="10" width="10.42578125" style="665" customWidth="1"/>
    <col min="11" max="11" width="13.140625" style="665" customWidth="1"/>
    <col min="12" max="12" width="10.140625" style="665" customWidth="1"/>
    <col min="13" max="13" width="10.5703125" style="666" customWidth="1"/>
    <col min="14" max="14" width="12.140625" style="666" customWidth="1"/>
    <col min="15" max="16384" width="14.85546875" style="666"/>
  </cols>
  <sheetData>
    <row r="1" spans="1:12" s="660" customFormat="1" ht="18" x14ac:dyDescent="0.25">
      <c r="A1" s="1005" t="s">
        <v>921</v>
      </c>
      <c r="B1" s="1005"/>
      <c r="C1" s="1005"/>
      <c r="D1" s="1005"/>
      <c r="E1" s="1005"/>
      <c r="F1" s="1005"/>
      <c r="G1" s="658"/>
      <c r="H1" s="658"/>
      <c r="I1" s="659"/>
      <c r="J1" s="659"/>
      <c r="K1" s="659"/>
      <c r="L1" s="659"/>
    </row>
    <row r="3" spans="1:12" s="663" customFormat="1" ht="29.25" customHeight="1" x14ac:dyDescent="0.2">
      <c r="A3" s="1006" t="s">
        <v>1287</v>
      </c>
      <c r="B3" s="1006"/>
      <c r="C3" s="1006"/>
      <c r="D3" s="1006"/>
      <c r="E3" s="1006"/>
      <c r="F3" s="1006"/>
      <c r="G3" s="661"/>
      <c r="H3" s="661"/>
      <c r="I3" s="662"/>
      <c r="J3" s="662"/>
      <c r="K3" s="662"/>
      <c r="L3" s="662"/>
    </row>
    <row r="4" spans="1:12" ht="14.25" customHeight="1" thickBot="1" x14ac:dyDescent="0.25">
      <c r="A4" s="664"/>
      <c r="B4" s="664"/>
      <c r="C4" s="664"/>
      <c r="D4" s="664"/>
      <c r="E4" s="664"/>
      <c r="F4" s="664"/>
    </row>
    <row r="5" spans="1:12" ht="30.75" customHeight="1" x14ac:dyDescent="0.2">
      <c r="A5" s="1007" t="s">
        <v>966</v>
      </c>
      <c r="B5" s="667"/>
      <c r="C5" s="1010" t="s">
        <v>967</v>
      </c>
      <c r="D5" s="1011"/>
      <c r="E5" s="1010" t="s">
        <v>968</v>
      </c>
      <c r="F5" s="1012"/>
      <c r="G5" s="668"/>
      <c r="H5" s="668"/>
    </row>
    <row r="6" spans="1:12" ht="27.75" customHeight="1" x14ac:dyDescent="0.2">
      <c r="A6" s="1008"/>
      <c r="B6" s="669" t="s">
        <v>969</v>
      </c>
      <c r="C6" s="670" t="s">
        <v>970</v>
      </c>
      <c r="D6" s="671" t="s">
        <v>971</v>
      </c>
      <c r="E6" s="670" t="s">
        <v>970</v>
      </c>
      <c r="F6" s="672" t="s">
        <v>971</v>
      </c>
      <c r="G6" s="673"/>
      <c r="H6" s="673"/>
    </row>
    <row r="7" spans="1:12" ht="18.75" customHeight="1" thickBot="1" x14ac:dyDescent="0.25">
      <c r="A7" s="1009"/>
      <c r="B7" s="767"/>
      <c r="C7" s="674"/>
      <c r="D7" s="675" t="s">
        <v>972</v>
      </c>
      <c r="E7" s="674"/>
      <c r="F7" s="676" t="s">
        <v>972</v>
      </c>
      <c r="G7" s="673"/>
      <c r="H7" s="673"/>
    </row>
    <row r="8" spans="1:12" s="682" customFormat="1" ht="20.25" customHeight="1" x14ac:dyDescent="0.2">
      <c r="A8" s="677" t="s">
        <v>973</v>
      </c>
      <c r="B8" s="678" t="s">
        <v>974</v>
      </c>
      <c r="C8" s="593">
        <v>14.28712206</v>
      </c>
      <c r="D8" s="593">
        <v>1246.5083400000001</v>
      </c>
      <c r="E8" s="593">
        <v>135.60048498</v>
      </c>
      <c r="F8" s="679">
        <v>8888.0787999999993</v>
      </c>
      <c r="G8" s="680"/>
      <c r="H8" s="680"/>
      <c r="I8" s="681"/>
      <c r="J8" s="681"/>
      <c r="K8" s="681"/>
      <c r="L8" s="681"/>
    </row>
    <row r="9" spans="1:12" x14ac:dyDescent="0.2">
      <c r="A9" s="683"/>
      <c r="B9" s="684"/>
      <c r="C9" s="596"/>
      <c r="D9" s="596"/>
      <c r="E9" s="596"/>
      <c r="F9" s="598"/>
      <c r="G9" s="685"/>
      <c r="H9" s="685"/>
    </row>
    <row r="10" spans="1:12" ht="39.75" customHeight="1" x14ac:dyDescent="0.2">
      <c r="A10" s="686" t="s">
        <v>975</v>
      </c>
      <c r="B10" s="687" t="s">
        <v>974</v>
      </c>
      <c r="C10" s="597">
        <v>599.14704177999988</v>
      </c>
      <c r="D10" s="597">
        <v>63507.612730000001</v>
      </c>
      <c r="E10" s="597">
        <v>1977.8975680099998</v>
      </c>
      <c r="F10" s="688">
        <v>118614.43531</v>
      </c>
      <c r="G10" s="685"/>
      <c r="H10" s="685"/>
    </row>
    <row r="11" spans="1:12" x14ac:dyDescent="0.2">
      <c r="A11" s="683" t="s">
        <v>306</v>
      </c>
      <c r="B11" s="684" t="s">
        <v>974</v>
      </c>
      <c r="C11" s="596">
        <v>379.80364328999997</v>
      </c>
      <c r="D11" s="596">
        <v>26731.50836</v>
      </c>
      <c r="E11" s="596">
        <v>732.38610198000003</v>
      </c>
      <c r="F11" s="598">
        <v>31101.18793</v>
      </c>
      <c r="G11" s="685"/>
      <c r="H11" s="685"/>
    </row>
    <row r="12" spans="1:12" s="682" customFormat="1" x14ac:dyDescent="0.2">
      <c r="A12" s="683" t="s">
        <v>307</v>
      </c>
      <c r="B12" s="684" t="s">
        <v>974</v>
      </c>
      <c r="C12" s="596">
        <v>219.34339848999997</v>
      </c>
      <c r="D12" s="596">
        <v>36776.104370000001</v>
      </c>
      <c r="E12" s="596">
        <v>1245.5114660299998</v>
      </c>
      <c r="F12" s="598">
        <v>87513.247380000001</v>
      </c>
      <c r="G12" s="680"/>
      <c r="H12" s="680"/>
      <c r="I12" s="681"/>
      <c r="J12" s="681"/>
      <c r="K12" s="681"/>
      <c r="L12" s="681"/>
    </row>
    <row r="13" spans="1:12" x14ac:dyDescent="0.2">
      <c r="A13" s="683"/>
      <c r="B13" s="684"/>
      <c r="C13" s="596"/>
      <c r="D13" s="596"/>
      <c r="E13" s="596"/>
      <c r="F13" s="598"/>
      <c r="G13" s="689"/>
      <c r="H13" s="689"/>
    </row>
    <row r="14" spans="1:12" x14ac:dyDescent="0.2">
      <c r="A14" s="690" t="s">
        <v>976</v>
      </c>
      <c r="B14" s="687" t="s">
        <v>977</v>
      </c>
      <c r="C14" s="597">
        <v>30.237297999999999</v>
      </c>
      <c r="D14" s="597">
        <v>14160.52348</v>
      </c>
      <c r="E14" s="597">
        <v>30.603853999999998</v>
      </c>
      <c r="F14" s="688">
        <v>11011.456829999999</v>
      </c>
      <c r="G14" s="689"/>
      <c r="H14" s="689"/>
    </row>
    <row r="15" spans="1:12" x14ac:dyDescent="0.2">
      <c r="A15" s="683"/>
      <c r="B15" s="684"/>
      <c r="C15" s="596"/>
      <c r="D15" s="596"/>
      <c r="E15" s="596"/>
      <c r="F15" s="598"/>
      <c r="G15" s="685"/>
      <c r="H15" s="685"/>
    </row>
    <row r="16" spans="1:12" x14ac:dyDescent="0.2">
      <c r="A16" s="690" t="s">
        <v>978</v>
      </c>
      <c r="B16" s="687" t="s">
        <v>974</v>
      </c>
      <c r="C16" s="597">
        <v>8.6796458399999992</v>
      </c>
      <c r="D16" s="597">
        <v>6139.4074599999994</v>
      </c>
      <c r="E16" s="597">
        <v>142.60913780000001</v>
      </c>
      <c r="F16" s="688">
        <v>6294.5674799999997</v>
      </c>
      <c r="G16" s="685"/>
      <c r="H16" s="685"/>
    </row>
    <row r="17" spans="1:12" x14ac:dyDescent="0.2">
      <c r="A17" s="683"/>
      <c r="B17" s="684"/>
      <c r="C17" s="596"/>
      <c r="D17" s="596"/>
      <c r="E17" s="596"/>
      <c r="F17" s="598"/>
      <c r="G17" s="685"/>
      <c r="H17" s="685"/>
    </row>
    <row r="18" spans="1:12" x14ac:dyDescent="0.2">
      <c r="A18" s="690" t="s">
        <v>979</v>
      </c>
      <c r="B18" s="687" t="s">
        <v>974</v>
      </c>
      <c r="C18" s="596">
        <v>79.93246864000001</v>
      </c>
      <c r="D18" s="596">
        <v>3914.50783</v>
      </c>
      <c r="E18" s="596">
        <v>324.24282973999999</v>
      </c>
      <c r="F18" s="598">
        <v>22688.693789999998</v>
      </c>
      <c r="G18" s="685"/>
      <c r="H18" s="685"/>
    </row>
    <row r="19" spans="1:12" x14ac:dyDescent="0.2">
      <c r="A19" s="683"/>
      <c r="B19" s="684"/>
      <c r="C19" s="596"/>
      <c r="D19" s="596"/>
      <c r="E19" s="596"/>
      <c r="F19" s="598"/>
      <c r="G19" s="685"/>
      <c r="H19" s="685"/>
    </row>
    <row r="20" spans="1:12" s="682" customFormat="1" x14ac:dyDescent="0.2">
      <c r="A20" s="690" t="s">
        <v>980</v>
      </c>
      <c r="B20" s="687" t="s">
        <v>974</v>
      </c>
      <c r="C20" s="597">
        <v>29.899487000000001</v>
      </c>
      <c r="D20" s="597">
        <v>8600.3980599999995</v>
      </c>
      <c r="E20" s="597">
        <v>98.693641</v>
      </c>
      <c r="F20" s="688">
        <v>19340.96011</v>
      </c>
      <c r="G20" s="680"/>
      <c r="H20" s="680"/>
      <c r="I20" s="681"/>
      <c r="J20" s="681"/>
      <c r="K20" s="681"/>
      <c r="L20" s="681"/>
    </row>
    <row r="21" spans="1:12" x14ac:dyDescent="0.2">
      <c r="A21" s="683"/>
      <c r="B21" s="684"/>
      <c r="C21" s="596"/>
      <c r="D21" s="596"/>
      <c r="E21" s="596"/>
      <c r="F21" s="598"/>
      <c r="G21" s="689"/>
      <c r="H21" s="689"/>
    </row>
    <row r="22" spans="1:12" x14ac:dyDescent="0.2">
      <c r="A22" s="690" t="s">
        <v>981</v>
      </c>
      <c r="B22" s="687" t="s">
        <v>974</v>
      </c>
      <c r="C22" s="597">
        <v>1106.90428015</v>
      </c>
      <c r="D22" s="597">
        <v>275062.70355999999</v>
      </c>
      <c r="E22" s="597">
        <v>220.48345566</v>
      </c>
      <c r="F22" s="688">
        <v>69604.00149000001</v>
      </c>
      <c r="G22" s="689"/>
      <c r="H22" s="689"/>
    </row>
    <row r="23" spans="1:12" x14ac:dyDescent="0.2">
      <c r="A23" s="683" t="s">
        <v>306</v>
      </c>
      <c r="B23" s="684" t="s">
        <v>974</v>
      </c>
      <c r="C23" s="596">
        <v>928.60710154000003</v>
      </c>
      <c r="D23" s="596">
        <v>158336.56737999999</v>
      </c>
      <c r="E23" s="596">
        <v>185.45995768</v>
      </c>
      <c r="F23" s="598">
        <v>39409.883700000006</v>
      </c>
      <c r="G23" s="689"/>
      <c r="H23" s="689"/>
    </row>
    <row r="24" spans="1:12" x14ac:dyDescent="0.2">
      <c r="A24" s="683" t="s">
        <v>307</v>
      </c>
      <c r="B24" s="684" t="s">
        <v>974</v>
      </c>
      <c r="C24" s="596">
        <v>178.29717861</v>
      </c>
      <c r="D24" s="596">
        <v>116726.13617999999</v>
      </c>
      <c r="E24" s="596">
        <v>35.023497980000002</v>
      </c>
      <c r="F24" s="598">
        <v>30194.117790000004</v>
      </c>
      <c r="G24" s="689"/>
      <c r="H24" s="689"/>
    </row>
    <row r="25" spans="1:12" x14ac:dyDescent="0.2">
      <c r="A25" s="683"/>
      <c r="B25" s="684"/>
      <c r="C25" s="596"/>
      <c r="D25" s="596"/>
      <c r="E25" s="596"/>
      <c r="F25" s="598"/>
      <c r="G25" s="689"/>
      <c r="H25" s="689"/>
    </row>
    <row r="26" spans="1:12" x14ac:dyDescent="0.2">
      <c r="A26" s="690" t="s">
        <v>1115</v>
      </c>
      <c r="B26" s="687" t="s">
        <v>974</v>
      </c>
      <c r="C26" s="597">
        <v>138.15826668</v>
      </c>
      <c r="D26" s="597">
        <v>119314.67376000001</v>
      </c>
      <c r="E26" s="597">
        <v>38.991189720000001</v>
      </c>
      <c r="F26" s="688">
        <v>66774.162069999991</v>
      </c>
      <c r="G26" s="689"/>
      <c r="H26" s="689"/>
    </row>
    <row r="27" spans="1:12" x14ac:dyDescent="0.2">
      <c r="A27" s="683"/>
      <c r="B27" s="684"/>
      <c r="C27" s="596"/>
      <c r="D27" s="596"/>
      <c r="E27" s="596"/>
      <c r="F27" s="598"/>
      <c r="G27" s="689"/>
      <c r="H27" s="689"/>
    </row>
    <row r="28" spans="1:12" x14ac:dyDescent="0.2">
      <c r="A28" s="690" t="s">
        <v>982</v>
      </c>
      <c r="B28" s="687" t="s">
        <v>974</v>
      </c>
      <c r="C28" s="597">
        <v>974.17049668000004</v>
      </c>
      <c r="D28" s="597">
        <v>306861.72187999997</v>
      </c>
      <c r="E28" s="597">
        <v>1847.0366768199999</v>
      </c>
      <c r="F28" s="688">
        <v>625713.33874000004</v>
      </c>
      <c r="G28" s="685"/>
      <c r="H28" s="685"/>
    </row>
    <row r="29" spans="1:12" x14ac:dyDescent="0.2">
      <c r="A29" s="683" t="s">
        <v>1116</v>
      </c>
      <c r="B29" s="684" t="s">
        <v>974</v>
      </c>
      <c r="C29" s="596">
        <v>153.89471328000002</v>
      </c>
      <c r="D29" s="596">
        <v>65751.259909999993</v>
      </c>
      <c r="E29" s="596">
        <v>251.69261348000001</v>
      </c>
      <c r="F29" s="598">
        <v>212798.54087</v>
      </c>
      <c r="G29" s="689"/>
      <c r="H29" s="689"/>
    </row>
    <row r="30" spans="1:12" x14ac:dyDescent="0.2">
      <c r="A30" s="683" t="s">
        <v>983</v>
      </c>
      <c r="B30" s="684" t="s">
        <v>974</v>
      </c>
      <c r="C30" s="596">
        <v>473.39454922000004</v>
      </c>
      <c r="D30" s="596">
        <v>102872.07958000001</v>
      </c>
      <c r="E30" s="596">
        <v>596.68970694999996</v>
      </c>
      <c r="F30" s="598">
        <v>135617.18468999999</v>
      </c>
      <c r="G30" s="689"/>
      <c r="H30" s="689"/>
    </row>
    <row r="31" spans="1:12" x14ac:dyDescent="0.2">
      <c r="A31" s="683" t="s">
        <v>984</v>
      </c>
      <c r="B31" s="684" t="s">
        <v>974</v>
      </c>
      <c r="C31" s="596">
        <v>346.88123418000004</v>
      </c>
      <c r="D31" s="596">
        <v>138238.38239000001</v>
      </c>
      <c r="E31" s="596">
        <v>998.65435638999998</v>
      </c>
      <c r="F31" s="598">
        <v>277297.61318000004</v>
      </c>
      <c r="G31" s="685"/>
      <c r="H31" s="685" t="s">
        <v>985</v>
      </c>
    </row>
    <row r="32" spans="1:12" x14ac:dyDescent="0.2">
      <c r="A32" s="683"/>
      <c r="B32" s="684"/>
      <c r="C32" s="596"/>
      <c r="D32" s="596"/>
      <c r="E32" s="596"/>
      <c r="F32" s="598"/>
      <c r="G32" s="689"/>
      <c r="H32" s="689"/>
    </row>
    <row r="33" spans="1:12" x14ac:dyDescent="0.2">
      <c r="A33" s="690" t="s">
        <v>986</v>
      </c>
      <c r="B33" s="687" t="s">
        <v>977</v>
      </c>
      <c r="C33" s="597">
        <v>1127.5493159999999</v>
      </c>
      <c r="D33" s="597">
        <v>601441.14660000009</v>
      </c>
      <c r="E33" s="597">
        <v>907.40730300000007</v>
      </c>
      <c r="F33" s="688">
        <v>380081.23856000003</v>
      </c>
      <c r="G33" s="685"/>
      <c r="H33" s="685"/>
    </row>
    <row r="34" spans="1:12" x14ac:dyDescent="0.2">
      <c r="A34" s="683" t="s">
        <v>1117</v>
      </c>
      <c r="B34" s="684" t="s">
        <v>977</v>
      </c>
      <c r="C34" s="596">
        <v>37.936265999999996</v>
      </c>
      <c r="D34" s="596">
        <v>17331.124039999999</v>
      </c>
      <c r="E34" s="596">
        <v>18.380645999999999</v>
      </c>
      <c r="F34" s="598">
        <v>5846.6354099999999</v>
      </c>
      <c r="G34" s="685"/>
      <c r="H34" s="685"/>
    </row>
    <row r="35" spans="1:12" x14ac:dyDescent="0.2">
      <c r="A35" s="683" t="s">
        <v>987</v>
      </c>
      <c r="B35" s="684" t="s">
        <v>977</v>
      </c>
      <c r="C35" s="596">
        <v>1072.235334</v>
      </c>
      <c r="D35" s="596">
        <v>568245.72961000004</v>
      </c>
      <c r="E35" s="596">
        <v>886.21089400000017</v>
      </c>
      <c r="F35" s="598">
        <v>371826.78976000001</v>
      </c>
      <c r="G35" s="685"/>
      <c r="H35" s="685"/>
    </row>
    <row r="36" spans="1:12" s="682" customFormat="1" x14ac:dyDescent="0.2">
      <c r="A36" s="683" t="s">
        <v>988</v>
      </c>
      <c r="B36" s="684" t="s">
        <v>977</v>
      </c>
      <c r="C36" s="596">
        <v>17.377715999999999</v>
      </c>
      <c r="D36" s="596">
        <v>15864.292949999999</v>
      </c>
      <c r="E36" s="596">
        <v>2.815763</v>
      </c>
      <c r="F36" s="598">
        <v>2407.8133899999998</v>
      </c>
      <c r="G36" s="680"/>
      <c r="H36" s="680"/>
      <c r="I36" s="681"/>
      <c r="J36" s="681"/>
      <c r="K36" s="681"/>
      <c r="L36" s="681"/>
    </row>
    <row r="37" spans="1:12" x14ac:dyDescent="0.2">
      <c r="A37" s="683"/>
      <c r="B37" s="684"/>
      <c r="C37" s="596"/>
      <c r="D37" s="596"/>
      <c r="E37" s="596"/>
      <c r="F37" s="598"/>
      <c r="G37" s="689"/>
      <c r="H37" s="689"/>
    </row>
    <row r="38" spans="1:12" x14ac:dyDescent="0.2">
      <c r="A38" s="690" t="s">
        <v>989</v>
      </c>
      <c r="B38" s="687" t="s">
        <v>977</v>
      </c>
      <c r="C38" s="597">
        <v>5.424002999999999</v>
      </c>
      <c r="D38" s="597">
        <v>6900.6189199999999</v>
      </c>
      <c r="E38" s="597">
        <v>17.007686</v>
      </c>
      <c r="F38" s="688">
        <v>37566.454849999995</v>
      </c>
      <c r="G38" s="685"/>
      <c r="H38" s="685"/>
    </row>
    <row r="39" spans="1:12" x14ac:dyDescent="0.2">
      <c r="A39" s="683" t="s">
        <v>990</v>
      </c>
      <c r="B39" s="684" t="s">
        <v>977</v>
      </c>
      <c r="C39" s="596">
        <v>5.1031309999999994</v>
      </c>
      <c r="D39" s="596">
        <v>6732.4126399999996</v>
      </c>
      <c r="E39" s="596">
        <v>16.862987</v>
      </c>
      <c r="F39" s="598">
        <v>37217.747659999994</v>
      </c>
      <c r="G39" s="685"/>
      <c r="H39" s="685"/>
    </row>
    <row r="40" spans="1:12" x14ac:dyDescent="0.2">
      <c r="A40" s="683" t="s">
        <v>991</v>
      </c>
      <c r="B40" s="684" t="s">
        <v>977</v>
      </c>
      <c r="C40" s="596">
        <v>0.32087199999999999</v>
      </c>
      <c r="D40" s="596">
        <v>168.20627999999999</v>
      </c>
      <c r="E40" s="596">
        <v>0.14469899999999999</v>
      </c>
      <c r="F40" s="598">
        <v>348.70719000000003</v>
      </c>
      <c r="G40" s="685"/>
      <c r="H40" s="685"/>
    </row>
    <row r="41" spans="1:12" x14ac:dyDescent="0.2">
      <c r="A41" s="683"/>
      <c r="B41" s="684"/>
      <c r="C41" s="596"/>
      <c r="D41" s="596"/>
      <c r="E41" s="596"/>
      <c r="F41" s="598"/>
      <c r="G41" s="685"/>
      <c r="H41" s="685"/>
    </row>
    <row r="42" spans="1:12" x14ac:dyDescent="0.2">
      <c r="A42" s="690" t="s">
        <v>992</v>
      </c>
      <c r="B42" s="687" t="s">
        <v>977</v>
      </c>
      <c r="C42" s="597">
        <v>1638.3232089999999</v>
      </c>
      <c r="D42" s="597">
        <v>221019.44484999997</v>
      </c>
      <c r="E42" s="597">
        <v>1152.7677570000003</v>
      </c>
      <c r="F42" s="688">
        <v>165669.37125999999</v>
      </c>
      <c r="G42" s="685"/>
      <c r="H42" s="685"/>
    </row>
    <row r="43" spans="1:12" x14ac:dyDescent="0.2">
      <c r="A43" s="683"/>
      <c r="B43" s="684"/>
      <c r="C43" s="596"/>
      <c r="D43" s="596"/>
      <c r="E43" s="596"/>
      <c r="F43" s="598"/>
      <c r="G43" s="685"/>
      <c r="H43" s="685"/>
    </row>
    <row r="44" spans="1:12" x14ac:dyDescent="0.2">
      <c r="A44" s="690" t="s">
        <v>993</v>
      </c>
      <c r="B44" s="687" t="s">
        <v>977</v>
      </c>
      <c r="C44" s="597">
        <v>3129.7036750000002</v>
      </c>
      <c r="D44" s="597">
        <v>2275251.32871</v>
      </c>
      <c r="E44" s="597">
        <v>2688.3357179999998</v>
      </c>
      <c r="F44" s="688">
        <v>2003832.17588</v>
      </c>
      <c r="G44" s="685"/>
      <c r="H44" s="685"/>
    </row>
    <row r="45" spans="1:12" x14ac:dyDescent="0.2">
      <c r="A45" s="683" t="s">
        <v>994</v>
      </c>
      <c r="B45" s="684" t="s">
        <v>977</v>
      </c>
      <c r="C45" s="596">
        <v>1218.6611560000001</v>
      </c>
      <c r="D45" s="596">
        <v>888049.27738999994</v>
      </c>
      <c r="E45" s="596">
        <v>1259.2083659999998</v>
      </c>
      <c r="F45" s="598">
        <v>854109.29083999991</v>
      </c>
      <c r="G45" s="685"/>
      <c r="H45" s="685"/>
    </row>
    <row r="46" spans="1:12" x14ac:dyDescent="0.2">
      <c r="A46" s="683" t="s">
        <v>995</v>
      </c>
      <c r="B46" s="684" t="s">
        <v>977</v>
      </c>
      <c r="C46" s="596">
        <v>68.99102400000001</v>
      </c>
      <c r="D46" s="596">
        <v>93947.818060000005</v>
      </c>
      <c r="E46" s="596">
        <v>74.631388000000001</v>
      </c>
      <c r="F46" s="598">
        <v>77375.645380000016</v>
      </c>
      <c r="G46" s="685"/>
      <c r="H46" s="685"/>
    </row>
    <row r="47" spans="1:12" x14ac:dyDescent="0.2">
      <c r="A47" s="683" t="s">
        <v>996</v>
      </c>
      <c r="B47" s="684" t="s">
        <v>977</v>
      </c>
      <c r="C47" s="596">
        <v>1691.149296</v>
      </c>
      <c r="D47" s="596">
        <v>1167967.8493700002</v>
      </c>
      <c r="E47" s="596">
        <v>1301.1936799999999</v>
      </c>
      <c r="F47" s="598">
        <v>859718.69090999989</v>
      </c>
      <c r="G47" s="685"/>
      <c r="H47" s="685"/>
    </row>
    <row r="48" spans="1:12" s="682" customFormat="1" x14ac:dyDescent="0.2">
      <c r="A48" s="683" t="s">
        <v>997</v>
      </c>
      <c r="B48" s="684" t="s">
        <v>977</v>
      </c>
      <c r="C48" s="596">
        <v>150.90219900000002</v>
      </c>
      <c r="D48" s="596">
        <v>125286.38389</v>
      </c>
      <c r="E48" s="596">
        <v>53.302284000000007</v>
      </c>
      <c r="F48" s="598">
        <v>212628.54874999999</v>
      </c>
      <c r="G48" s="691"/>
      <c r="H48" s="691"/>
      <c r="I48" s="681"/>
      <c r="J48" s="681"/>
      <c r="K48" s="681"/>
      <c r="L48" s="681"/>
    </row>
    <row r="49" spans="1:11" ht="13.5" thickBot="1" x14ac:dyDescent="0.25">
      <c r="A49" s="692"/>
      <c r="B49" s="693"/>
      <c r="C49" s="694"/>
      <c r="D49" s="694"/>
      <c r="E49" s="694"/>
      <c r="F49" s="695"/>
      <c r="G49" s="680"/>
      <c r="H49" s="680"/>
    </row>
    <row r="50" spans="1:11" s="697" customFormat="1" x14ac:dyDescent="0.2">
      <c r="A50" s="696"/>
      <c r="B50" s="696"/>
      <c r="D50" s="698"/>
      <c r="F50" s="698"/>
      <c r="H50" s="699"/>
      <c r="I50" s="700"/>
      <c r="J50" s="701"/>
      <c r="K50" s="701"/>
    </row>
    <row r="51" spans="1:11" x14ac:dyDescent="0.2">
      <c r="C51" s="702"/>
    </row>
  </sheetData>
  <mergeCells count="5">
    <mergeCell ref="A1:F1"/>
    <mergeCell ref="A3:F3"/>
    <mergeCell ref="A5:A7"/>
    <mergeCell ref="C5:D5"/>
    <mergeCell ref="E5:F5"/>
  </mergeCells>
  <printOptions horizontalCentered="1"/>
  <pageMargins left="0.78740157480314965" right="0.78740157480314965" top="0.59055118110236227" bottom="0.98425196850393704" header="0" footer="0"/>
  <pageSetup paperSize="9" scale="8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M55"/>
  <sheetViews>
    <sheetView view="pageBreakPreview" zoomScale="130" zoomScaleNormal="75" zoomScaleSheetLayoutView="130" workbookViewId="0">
      <selection activeCell="F68" sqref="F68"/>
    </sheetView>
  </sheetViews>
  <sheetFormatPr baseColWidth="10" defaultColWidth="11.42578125" defaultRowHeight="12.75" x14ac:dyDescent="0.2"/>
  <cols>
    <col min="1" max="1" width="22.7109375" style="9" customWidth="1"/>
    <col min="2" max="2" width="30.7109375" style="9" customWidth="1"/>
    <col min="3" max="3" width="30.5703125" style="9" customWidth="1"/>
    <col min="4" max="4" width="5" style="9" customWidth="1"/>
    <col min="5" max="5" width="4.5703125" style="9" customWidth="1"/>
    <col min="6" max="16384" width="11.42578125" style="9"/>
  </cols>
  <sheetData>
    <row r="1" spans="1:9" ht="18" x14ac:dyDescent="0.25">
      <c r="A1" s="970" t="s">
        <v>998</v>
      </c>
      <c r="B1" s="970"/>
      <c r="C1" s="970"/>
      <c r="D1" s="8"/>
      <c r="E1" s="8"/>
      <c r="F1" s="8"/>
      <c r="G1" s="8"/>
      <c r="H1" s="8"/>
    </row>
    <row r="3" spans="1:9" ht="15" x14ac:dyDescent="0.25">
      <c r="A3" s="973" t="s">
        <v>1139</v>
      </c>
      <c r="B3" s="973"/>
      <c r="C3" s="973"/>
      <c r="D3" s="14"/>
      <c r="E3" s="13"/>
      <c r="F3" s="13"/>
      <c r="G3" s="13"/>
      <c r="H3" s="13"/>
      <c r="I3" s="13"/>
    </row>
    <row r="4" spans="1:9" ht="13.5" thickBot="1" x14ac:dyDescent="0.25">
      <c r="A4" s="10"/>
      <c r="B4" s="10"/>
      <c r="C4" s="10"/>
    </row>
    <row r="5" spans="1:9" s="260" customFormat="1" ht="12.75" customHeight="1" x14ac:dyDescent="0.2">
      <c r="A5" s="953" t="s">
        <v>414</v>
      </c>
      <c r="B5" s="955" t="s">
        <v>999</v>
      </c>
      <c r="C5" s="969" t="s">
        <v>1000</v>
      </c>
      <c r="D5" s="262"/>
      <c r="E5" s="262"/>
      <c r="F5" s="262"/>
      <c r="G5" s="262"/>
      <c r="H5" s="262"/>
      <c r="I5" s="262"/>
    </row>
    <row r="6" spans="1:9" s="260" customFormat="1" ht="15.75" customHeight="1" thickBot="1" x14ac:dyDescent="0.25">
      <c r="A6" s="954"/>
      <c r="B6" s="956"/>
      <c r="C6" s="966"/>
      <c r="D6" s="262"/>
      <c r="E6" s="262"/>
      <c r="F6" s="262"/>
      <c r="G6" s="262"/>
      <c r="H6" s="262"/>
      <c r="I6" s="262"/>
    </row>
    <row r="7" spans="1:9" s="260" customFormat="1" ht="12.75" customHeight="1" x14ac:dyDescent="0.2">
      <c r="A7" s="636">
        <v>1992</v>
      </c>
      <c r="B7" s="272">
        <v>1356553</v>
      </c>
      <c r="C7" s="273">
        <v>844299</v>
      </c>
      <c r="D7" s="262"/>
      <c r="E7" s="262"/>
      <c r="F7" s="262"/>
      <c r="G7" s="262"/>
      <c r="H7" s="262"/>
      <c r="I7" s="262"/>
    </row>
    <row r="8" spans="1:9" s="260" customFormat="1" ht="12.75" customHeight="1" x14ac:dyDescent="0.2">
      <c r="A8" s="637">
        <v>1993</v>
      </c>
      <c r="B8" s="274">
        <v>1332252</v>
      </c>
      <c r="C8" s="275">
        <v>799990</v>
      </c>
      <c r="D8" s="262"/>
      <c r="E8" s="262"/>
      <c r="F8" s="262"/>
      <c r="G8" s="262"/>
      <c r="H8" s="262"/>
      <c r="I8" s="262"/>
    </row>
    <row r="9" spans="1:9" s="260" customFormat="1" ht="12.75" customHeight="1" x14ac:dyDescent="0.2">
      <c r="A9" s="637">
        <v>1994</v>
      </c>
      <c r="B9" s="274">
        <v>1342603</v>
      </c>
      <c r="C9" s="275">
        <v>834085</v>
      </c>
      <c r="D9" s="262"/>
      <c r="E9" s="262"/>
      <c r="F9" s="262"/>
      <c r="G9" s="262"/>
      <c r="H9" s="262"/>
      <c r="I9" s="262"/>
    </row>
    <row r="10" spans="1:9" s="260" customFormat="1" ht="12.75" customHeight="1" x14ac:dyDescent="0.2">
      <c r="A10" s="637">
        <v>1995</v>
      </c>
      <c r="B10" s="274">
        <v>1320315</v>
      </c>
      <c r="C10" s="275">
        <v>820252</v>
      </c>
      <c r="D10" s="262"/>
      <c r="E10" s="262"/>
      <c r="F10" s="262"/>
      <c r="G10" s="262"/>
      <c r="H10" s="262"/>
      <c r="I10" s="262"/>
    </row>
    <row r="11" spans="1:9" s="260" customFormat="1" ht="12.75" customHeight="1" x14ac:dyDescent="0.2">
      <c r="A11" s="637">
        <v>1996</v>
      </c>
      <c r="B11" s="274">
        <v>1298860</v>
      </c>
      <c r="C11" s="275">
        <v>878282</v>
      </c>
      <c r="D11" s="262"/>
      <c r="E11" s="262"/>
      <c r="F11" s="262"/>
      <c r="G11" s="262"/>
      <c r="H11" s="262"/>
      <c r="I11" s="262"/>
    </row>
    <row r="12" spans="1:9" s="260" customFormat="1" ht="12.75" customHeight="1" x14ac:dyDescent="0.2">
      <c r="A12" s="637">
        <v>1997</v>
      </c>
      <c r="B12" s="274">
        <v>1268057</v>
      </c>
      <c r="C12" s="275">
        <v>837092</v>
      </c>
      <c r="D12" s="262"/>
      <c r="E12" s="268"/>
      <c r="F12" s="268"/>
      <c r="G12" s="268"/>
      <c r="H12" s="268"/>
      <c r="I12" s="262"/>
    </row>
    <row r="13" spans="1:9" s="260" customFormat="1" ht="12.75" customHeight="1" x14ac:dyDescent="0.2">
      <c r="A13" s="637">
        <v>1998</v>
      </c>
      <c r="B13" s="274">
        <v>1253105</v>
      </c>
      <c r="C13" s="275">
        <v>829083</v>
      </c>
      <c r="D13" s="262"/>
      <c r="E13" s="268"/>
      <c r="F13" s="268"/>
      <c r="G13" s="268"/>
      <c r="H13" s="268"/>
      <c r="I13" s="262"/>
    </row>
    <row r="14" spans="1:9" s="260" customFormat="1" ht="12.75" customHeight="1" x14ac:dyDescent="0.2">
      <c r="A14" s="637">
        <v>1999</v>
      </c>
      <c r="B14" s="274">
        <v>1200951</v>
      </c>
      <c r="C14" s="275">
        <v>834680</v>
      </c>
      <c r="D14" s="262"/>
      <c r="E14" s="268"/>
      <c r="F14" s="268"/>
      <c r="G14" s="268"/>
      <c r="H14" s="268"/>
      <c r="I14" s="262"/>
    </row>
    <row r="15" spans="1:9" s="260" customFormat="1" ht="12.75" customHeight="1" x14ac:dyDescent="0.2">
      <c r="A15" s="637">
        <v>2000</v>
      </c>
      <c r="B15" s="274">
        <v>1200875</v>
      </c>
      <c r="C15" s="275">
        <v>856450</v>
      </c>
      <c r="D15" s="262"/>
      <c r="E15" s="703"/>
      <c r="F15" s="704"/>
      <c r="G15" s="704"/>
      <c r="H15" s="268"/>
      <c r="I15" s="262"/>
    </row>
    <row r="16" spans="1:9" s="260" customFormat="1" ht="12.75" customHeight="1" x14ac:dyDescent="0.2">
      <c r="A16" s="637">
        <v>2001</v>
      </c>
      <c r="B16" s="274">
        <v>1099856</v>
      </c>
      <c r="C16" s="275">
        <v>825020</v>
      </c>
      <c r="D16" s="262"/>
      <c r="E16" s="703"/>
      <c r="F16" s="704"/>
      <c r="G16" s="704"/>
      <c r="H16" s="268"/>
      <c r="I16" s="262"/>
    </row>
    <row r="17" spans="1:13" s="260" customFormat="1" ht="12.75" customHeight="1" x14ac:dyDescent="0.2">
      <c r="A17" s="637">
        <v>2002</v>
      </c>
      <c r="B17" s="274">
        <v>1036340</v>
      </c>
      <c r="C17" s="275">
        <v>724800</v>
      </c>
      <c r="D17" s="262"/>
      <c r="E17" s="268"/>
      <c r="F17" s="268"/>
      <c r="G17" s="268"/>
      <c r="H17" s="268"/>
      <c r="I17" s="262"/>
    </row>
    <row r="18" spans="1:13" s="260" customFormat="1" ht="12.75" customHeight="1" x14ac:dyDescent="0.2">
      <c r="A18" s="637">
        <v>2003</v>
      </c>
      <c r="B18" s="274">
        <v>1157969</v>
      </c>
      <c r="C18" s="275">
        <v>667655</v>
      </c>
      <c r="D18" s="262"/>
      <c r="E18" s="268"/>
      <c r="F18" s="268"/>
      <c r="G18" s="268"/>
      <c r="H18" s="268"/>
      <c r="I18" s="262"/>
    </row>
    <row r="19" spans="1:13" s="260" customFormat="1" ht="12.75" customHeight="1" x14ac:dyDescent="0.2">
      <c r="A19" s="705" t="s">
        <v>1001</v>
      </c>
      <c r="B19" s="706">
        <v>1115000</v>
      </c>
      <c r="C19" s="707">
        <v>685000</v>
      </c>
      <c r="D19" s="262"/>
      <c r="E19" s="268"/>
      <c r="F19" s="268"/>
      <c r="G19" s="268"/>
      <c r="H19" s="268"/>
      <c r="I19" s="262"/>
    </row>
    <row r="20" spans="1:13" s="260" customFormat="1" ht="12.75" customHeight="1" x14ac:dyDescent="0.2">
      <c r="A20" s="637">
        <v>2005</v>
      </c>
      <c r="B20" s="274">
        <v>1069804</v>
      </c>
      <c r="C20" s="275">
        <v>699078</v>
      </c>
      <c r="D20" s="276"/>
      <c r="E20" s="262"/>
      <c r="F20" s="262"/>
      <c r="G20" s="262"/>
      <c r="H20" s="262"/>
      <c r="I20" s="262"/>
    </row>
    <row r="21" spans="1:13" s="260" customFormat="1" ht="12.75" customHeight="1" x14ac:dyDescent="0.2">
      <c r="A21" s="638">
        <v>2006</v>
      </c>
      <c r="B21" s="274">
        <v>924524</v>
      </c>
      <c r="C21" s="275">
        <v>663000</v>
      </c>
      <c r="D21" s="259"/>
      <c r="E21" s="262"/>
      <c r="F21" s="262"/>
      <c r="G21" s="262"/>
      <c r="H21" s="262"/>
      <c r="I21" s="262"/>
    </row>
    <row r="22" spans="1:13" s="260" customFormat="1" ht="12.75" customHeight="1" x14ac:dyDescent="0.2">
      <c r="A22" s="638">
        <v>2007</v>
      </c>
      <c r="B22" s="274">
        <v>946965</v>
      </c>
      <c r="C22" s="275">
        <v>668685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</row>
    <row r="23" spans="1:13" s="260" customFormat="1" ht="12.75" customHeight="1" x14ac:dyDescent="0.2">
      <c r="A23" s="638">
        <v>2008</v>
      </c>
      <c r="B23" s="274">
        <v>969298</v>
      </c>
      <c r="C23" s="275">
        <v>751937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1:13" s="260" customFormat="1" ht="12.75" customHeight="1" x14ac:dyDescent="0.2">
      <c r="A24" s="638">
        <v>2009</v>
      </c>
      <c r="B24" s="274">
        <v>1032242</v>
      </c>
      <c r="C24" s="275">
        <v>849102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</row>
    <row r="25" spans="1:13" s="260" customFormat="1" ht="12.75" customHeight="1" x14ac:dyDescent="0.2">
      <c r="A25" s="638">
        <v>2010</v>
      </c>
      <c r="B25" s="274">
        <v>1078852</v>
      </c>
      <c r="C25" s="275">
        <v>851759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</row>
    <row r="26" spans="1:13" s="260" customFormat="1" ht="12.75" customHeight="1" x14ac:dyDescent="0.2">
      <c r="A26" s="638">
        <v>2011</v>
      </c>
      <c r="B26" s="274">
        <v>957191</v>
      </c>
      <c r="C26" s="275">
        <v>758018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</row>
    <row r="27" spans="1:13" s="260" customFormat="1" ht="12.75" customHeight="1" x14ac:dyDescent="0.2">
      <c r="A27" s="638">
        <v>2012</v>
      </c>
      <c r="B27" s="274">
        <v>906437</v>
      </c>
      <c r="C27" s="275">
        <v>874802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</row>
    <row r="28" spans="1:13" s="260" customFormat="1" ht="12.75" customHeight="1" x14ac:dyDescent="0.2">
      <c r="A28" s="638">
        <v>2013</v>
      </c>
      <c r="B28" s="274">
        <v>848243</v>
      </c>
      <c r="C28" s="275">
        <v>631643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</row>
    <row r="29" spans="1:13" s="260" customFormat="1" ht="12.75" customHeight="1" x14ac:dyDescent="0.2">
      <c r="A29" s="638">
        <v>2014</v>
      </c>
      <c r="B29" s="274">
        <v>851894</v>
      </c>
      <c r="C29" s="275">
        <v>641819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</row>
    <row r="30" spans="1:13" s="260" customFormat="1" ht="12.75" customHeight="1" x14ac:dyDescent="0.2">
      <c r="A30" s="638">
        <v>2015</v>
      </c>
      <c r="B30" s="274">
        <v>825374</v>
      </c>
      <c r="C30" s="275">
        <v>578707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</row>
    <row r="31" spans="1:13" ht="13.5" thickBot="1" x14ac:dyDescent="0.25">
      <c r="A31" s="639">
        <v>2016</v>
      </c>
      <c r="B31" s="277">
        <v>826777</v>
      </c>
      <c r="C31" s="278">
        <v>572495</v>
      </c>
      <c r="D31" s="259"/>
    </row>
    <row r="32" spans="1:13" x14ac:dyDescent="0.2">
      <c r="A32" s="1014" t="s">
        <v>1002</v>
      </c>
      <c r="B32" s="1015"/>
      <c r="C32" s="1015"/>
      <c r="D32" s="259"/>
    </row>
    <row r="33" spans="1:4" x14ac:dyDescent="0.2">
      <c r="A33" s="1016" t="s">
        <v>1003</v>
      </c>
      <c r="B33" s="980"/>
      <c r="C33" s="980"/>
    </row>
    <row r="34" spans="1:4" x14ac:dyDescent="0.2">
      <c r="A34" s="1017" t="s">
        <v>1004</v>
      </c>
      <c r="B34" s="1013"/>
      <c r="C34" s="1013"/>
    </row>
    <row r="35" spans="1:4" x14ac:dyDescent="0.2">
      <c r="A35" s="1017" t="s">
        <v>1005</v>
      </c>
      <c r="B35" s="1013"/>
      <c r="C35" s="1013"/>
    </row>
    <row r="36" spans="1:4" x14ac:dyDescent="0.2">
      <c r="A36" s="1013" t="s">
        <v>1006</v>
      </c>
      <c r="B36" s="1013"/>
      <c r="C36" s="1013"/>
    </row>
    <row r="37" spans="1:4" x14ac:dyDescent="0.2">
      <c r="A37" s="1013" t="s">
        <v>1007</v>
      </c>
      <c r="B37" s="1013"/>
      <c r="C37" s="1013"/>
    </row>
    <row r="38" spans="1:4" x14ac:dyDescent="0.2">
      <c r="A38" s="1013" t="s">
        <v>1008</v>
      </c>
      <c r="B38" s="1013"/>
      <c r="C38" s="1013"/>
    </row>
    <row r="39" spans="1:4" x14ac:dyDescent="0.2">
      <c r="A39" s="1017" t="s">
        <v>1009</v>
      </c>
      <c r="B39" s="1013"/>
      <c r="C39" s="1013"/>
    </row>
    <row r="40" spans="1:4" x14ac:dyDescent="0.2">
      <c r="A40" s="1013" t="s">
        <v>1010</v>
      </c>
      <c r="B40" s="1013"/>
      <c r="C40" s="1013"/>
    </row>
    <row r="41" spans="1:4" x14ac:dyDescent="0.2">
      <c r="A41" s="1013" t="s">
        <v>1011</v>
      </c>
      <c r="B41" s="1013"/>
      <c r="C41" s="1013"/>
      <c r="D41" s="768"/>
    </row>
    <row r="42" spans="1:4" x14ac:dyDescent="0.2">
      <c r="A42" s="768" t="s">
        <v>1012</v>
      </c>
      <c r="B42" s="768"/>
      <c r="C42" s="768"/>
      <c r="D42" s="768"/>
    </row>
    <row r="43" spans="1:4" x14ac:dyDescent="0.2">
      <c r="A43" s="1013" t="s">
        <v>1013</v>
      </c>
      <c r="B43" s="1013"/>
      <c r="C43" s="1013"/>
      <c r="D43" s="768"/>
    </row>
    <row r="44" spans="1:4" x14ac:dyDescent="0.2">
      <c r="A44" s="769" t="s">
        <v>1014</v>
      </c>
      <c r="B44" s="768"/>
      <c r="C44" s="768"/>
      <c r="D44" s="768"/>
    </row>
    <row r="45" spans="1:4" x14ac:dyDescent="0.2">
      <c r="A45" s="1013" t="s">
        <v>1015</v>
      </c>
      <c r="B45" s="1013"/>
      <c r="C45" s="1013"/>
    </row>
    <row r="46" spans="1:4" x14ac:dyDescent="0.2">
      <c r="A46" s="1013" t="s">
        <v>1016</v>
      </c>
      <c r="B46" s="1013"/>
      <c r="C46" s="1013"/>
    </row>
    <row r="47" spans="1:4" x14ac:dyDescent="0.2">
      <c r="A47" s="132" t="s">
        <v>1017</v>
      </c>
    </row>
    <row r="48" spans="1:4" x14ac:dyDescent="0.2">
      <c r="A48" s="9" t="s">
        <v>1018</v>
      </c>
    </row>
    <row r="49" spans="1:1" x14ac:dyDescent="0.2">
      <c r="A49" s="9" t="s">
        <v>1019</v>
      </c>
    </row>
    <row r="50" spans="1:1" x14ac:dyDescent="0.2">
      <c r="A50" s="9" t="s">
        <v>1020</v>
      </c>
    </row>
    <row r="51" spans="1:1" x14ac:dyDescent="0.2">
      <c r="A51" s="9" t="s">
        <v>1021</v>
      </c>
    </row>
    <row r="52" spans="1:1" x14ac:dyDescent="0.2">
      <c r="A52" s="279" t="s">
        <v>1022</v>
      </c>
    </row>
    <row r="53" spans="1:1" x14ac:dyDescent="0.2">
      <c r="A53" s="708" t="s">
        <v>1023</v>
      </c>
    </row>
    <row r="54" spans="1:1" x14ac:dyDescent="0.2">
      <c r="A54" s="708" t="s">
        <v>1024</v>
      </c>
    </row>
    <row r="55" spans="1:1" x14ac:dyDescent="0.2">
      <c r="A55" s="279" t="s">
        <v>1118</v>
      </c>
    </row>
  </sheetData>
  <mergeCells count="18">
    <mergeCell ref="A1:C1"/>
    <mergeCell ref="A3:C3"/>
    <mergeCell ref="A5:A6"/>
    <mergeCell ref="B5:B6"/>
    <mergeCell ref="C5:C6"/>
    <mergeCell ref="A46:C46"/>
    <mergeCell ref="A45:C45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3:C43"/>
  </mergeCells>
  <printOptions horizontalCentered="1"/>
  <pageMargins left="0.78740157480314965" right="0.32" top="0.34" bottom="0.3" header="0.22" footer="0"/>
  <pageSetup paperSize="9" scale="7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O14"/>
  <sheetViews>
    <sheetView view="pageBreakPreview" zoomScaleNormal="75" zoomScaleSheetLayoutView="100" workbookViewId="0">
      <selection activeCell="D26" sqref="D26"/>
    </sheetView>
  </sheetViews>
  <sheetFormatPr baseColWidth="10" defaultColWidth="11.42578125" defaultRowHeight="12.75" x14ac:dyDescent="0.2"/>
  <cols>
    <col min="1" max="1" width="23.28515625" style="9" customWidth="1"/>
    <col min="2" max="5" width="19.5703125" style="9" customWidth="1"/>
    <col min="6" max="6" width="10.7109375" style="9" customWidth="1"/>
    <col min="7" max="16384" width="11.42578125" style="9"/>
  </cols>
  <sheetData>
    <row r="1" spans="1:15" ht="18" x14ac:dyDescent="0.25">
      <c r="A1" s="970" t="s">
        <v>998</v>
      </c>
      <c r="B1" s="970"/>
      <c r="C1" s="970"/>
      <c r="D1" s="970"/>
      <c r="E1" s="970"/>
      <c r="F1" s="8"/>
      <c r="G1" s="8"/>
      <c r="H1" s="8"/>
      <c r="I1" s="8"/>
      <c r="J1" s="8"/>
    </row>
    <row r="3" spans="1:15" ht="27.75" customHeight="1" x14ac:dyDescent="0.25">
      <c r="A3" s="971" t="s">
        <v>1140</v>
      </c>
      <c r="B3" s="972"/>
      <c r="C3" s="972"/>
      <c r="D3" s="972"/>
      <c r="E3" s="972"/>
      <c r="F3" s="13"/>
      <c r="G3" s="13"/>
      <c r="H3" s="13"/>
      <c r="I3" s="13"/>
      <c r="J3" s="13"/>
      <c r="K3" s="13"/>
    </row>
    <row r="4" spans="1:15" ht="13.5" thickBot="1" x14ac:dyDescent="0.25">
      <c r="A4" s="10"/>
      <c r="B4" s="10"/>
      <c r="C4" s="10"/>
      <c r="D4" s="10"/>
      <c r="E4" s="10"/>
    </row>
    <row r="5" spans="1:15" s="260" customFormat="1" ht="12.75" customHeight="1" x14ac:dyDescent="0.2">
      <c r="A5" s="953" t="s">
        <v>324</v>
      </c>
      <c r="B5" s="961" t="s">
        <v>424</v>
      </c>
      <c r="C5" s="963"/>
      <c r="D5" s="961" t="s">
        <v>1025</v>
      </c>
      <c r="E5" s="962"/>
      <c r="F5" s="262"/>
      <c r="G5" s="262"/>
      <c r="H5" s="262"/>
      <c r="I5" s="262"/>
      <c r="J5" s="262"/>
      <c r="K5" s="262"/>
    </row>
    <row r="6" spans="1:15" s="260" customFormat="1" ht="15.75" customHeight="1" thickBot="1" x14ac:dyDescent="0.25">
      <c r="A6" s="954"/>
      <c r="B6" s="520" t="s">
        <v>1026</v>
      </c>
      <c r="C6" s="520" t="s">
        <v>1027</v>
      </c>
      <c r="D6" s="520" t="s">
        <v>1026</v>
      </c>
      <c r="E6" s="521" t="s">
        <v>1027</v>
      </c>
      <c r="F6" s="262"/>
      <c r="G6" s="262"/>
      <c r="H6" s="262"/>
      <c r="I6" s="262"/>
      <c r="J6" s="262"/>
      <c r="K6" s="262"/>
    </row>
    <row r="7" spans="1:15" s="260" customFormat="1" ht="15.75" customHeight="1" x14ac:dyDescent="0.2">
      <c r="A7" s="709"/>
      <c r="B7" s="272"/>
      <c r="C7" s="272"/>
      <c r="D7" s="272"/>
      <c r="E7" s="273"/>
      <c r="F7" s="262"/>
      <c r="G7" s="262"/>
      <c r="H7" s="262"/>
      <c r="I7" s="262"/>
      <c r="J7" s="262"/>
      <c r="K7" s="262"/>
    </row>
    <row r="8" spans="1:15" s="260" customFormat="1" ht="12.75" customHeight="1" x14ac:dyDescent="0.2">
      <c r="A8" s="637" t="s">
        <v>1028</v>
      </c>
      <c r="B8" s="274">
        <v>826777</v>
      </c>
      <c r="C8" s="274">
        <v>929297</v>
      </c>
      <c r="D8" s="274">
        <v>572495</v>
      </c>
      <c r="E8" s="275">
        <v>387939</v>
      </c>
      <c r="F8" s="262"/>
      <c r="G8" s="262"/>
      <c r="H8" s="262"/>
      <c r="I8" s="262"/>
      <c r="J8" s="262"/>
      <c r="K8" s="262"/>
    </row>
    <row r="9" spans="1:15" s="260" customFormat="1" ht="12.75" customHeight="1" x14ac:dyDescent="0.2">
      <c r="A9" s="637" t="s">
        <v>1029</v>
      </c>
      <c r="B9" s="274">
        <v>21046719.57</v>
      </c>
      <c r="C9" s="274"/>
      <c r="D9" s="274">
        <v>7354369.0099999998</v>
      </c>
      <c r="E9" s="275"/>
      <c r="F9" s="262"/>
      <c r="G9" s="262"/>
      <c r="H9" s="262"/>
      <c r="I9" s="262"/>
      <c r="J9" s="262"/>
      <c r="K9" s="262"/>
    </row>
    <row r="10" spans="1:15" s="260" customFormat="1" ht="12.75" customHeight="1" thickBot="1" x14ac:dyDescent="0.25">
      <c r="A10" s="5"/>
      <c r="B10" s="277"/>
      <c r="C10" s="277"/>
      <c r="D10" s="277"/>
      <c r="E10" s="278"/>
      <c r="F10" s="259"/>
      <c r="G10" s="259"/>
      <c r="H10" s="259"/>
      <c r="I10" s="259"/>
      <c r="J10" s="259"/>
      <c r="K10" s="259"/>
      <c r="L10" s="259"/>
      <c r="M10" s="259"/>
      <c r="N10" s="259"/>
      <c r="O10" s="259"/>
    </row>
    <row r="11" spans="1:15" s="260" customFormat="1" ht="15.6" customHeight="1" x14ac:dyDescent="0.2">
      <c r="A11" s="24" t="s">
        <v>1030</v>
      </c>
      <c r="B11" s="236"/>
      <c r="C11" s="9"/>
      <c r="D11" s="9"/>
      <c r="E11" s="9"/>
    </row>
    <row r="12" spans="1:15" x14ac:dyDescent="0.2">
      <c r="A12" s="279" t="s">
        <v>1119</v>
      </c>
      <c r="B12" s="279"/>
      <c r="C12" s="279"/>
      <c r="D12" s="279"/>
      <c r="E12" s="279"/>
    </row>
    <row r="13" spans="1:15" x14ac:dyDescent="0.2">
      <c r="A13" s="279" t="s">
        <v>1120</v>
      </c>
      <c r="B13" s="279"/>
      <c r="C13" s="279"/>
      <c r="D13" s="279"/>
      <c r="E13" s="279"/>
    </row>
    <row r="14" spans="1:15" x14ac:dyDescent="0.2">
      <c r="A14" s="710"/>
    </row>
  </sheetData>
  <mergeCells count="5">
    <mergeCell ref="A1:E1"/>
    <mergeCell ref="A3:E3"/>
    <mergeCell ref="A5:A6"/>
    <mergeCell ref="B5:C5"/>
    <mergeCell ref="D5:E5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P45"/>
  <sheetViews>
    <sheetView view="pageBreakPreview" zoomScaleNormal="75" zoomScaleSheetLayoutView="100" workbookViewId="0">
      <selection activeCell="G56" sqref="G56"/>
    </sheetView>
  </sheetViews>
  <sheetFormatPr baseColWidth="10" defaultColWidth="11.42578125" defaultRowHeight="12.75" x14ac:dyDescent="0.2"/>
  <cols>
    <col min="1" max="1" width="36.28515625" style="9" customWidth="1"/>
    <col min="2" max="2" width="14.42578125" style="9" customWidth="1"/>
    <col min="3" max="3" width="15.28515625" style="9" customWidth="1"/>
    <col min="4" max="4" width="13.7109375" style="9" customWidth="1"/>
    <col min="5" max="5" width="15.7109375" style="9" customWidth="1"/>
    <col min="6" max="6" width="13.7109375" style="9" customWidth="1"/>
    <col min="7" max="8" width="11.42578125" style="9"/>
    <col min="9" max="9" width="29" style="9" customWidth="1"/>
    <col min="10" max="16384" width="11.42578125" style="9"/>
  </cols>
  <sheetData>
    <row r="1" spans="1:16" ht="18" x14ac:dyDescent="0.25">
      <c r="A1" s="970" t="s">
        <v>998</v>
      </c>
      <c r="B1" s="970"/>
      <c r="C1" s="970"/>
      <c r="D1" s="970"/>
      <c r="E1" s="970"/>
      <c r="F1" s="970"/>
      <c r="G1" s="8"/>
      <c r="H1" s="8"/>
      <c r="I1" s="8"/>
      <c r="J1" s="8"/>
      <c r="K1" s="8"/>
    </row>
    <row r="3" spans="1:16" ht="15" x14ac:dyDescent="0.25">
      <c r="A3" s="981" t="s">
        <v>1141</v>
      </c>
      <c r="B3" s="981"/>
      <c r="C3" s="981"/>
      <c r="D3" s="981"/>
      <c r="E3" s="981"/>
      <c r="F3" s="981"/>
      <c r="G3" s="13"/>
      <c r="H3" s="13"/>
      <c r="I3" s="13"/>
      <c r="J3" s="13"/>
      <c r="K3" s="13"/>
      <c r="L3" s="13"/>
    </row>
    <row r="4" spans="1:16" ht="15" x14ac:dyDescent="0.25">
      <c r="A4" s="981" t="s">
        <v>1288</v>
      </c>
      <c r="B4" s="981"/>
      <c r="C4" s="981"/>
      <c r="D4" s="981"/>
      <c r="E4" s="981"/>
      <c r="F4" s="981"/>
      <c r="G4" s="13"/>
      <c r="H4" s="13"/>
      <c r="I4" s="13"/>
      <c r="J4" s="13"/>
      <c r="K4" s="13"/>
      <c r="L4" s="13"/>
    </row>
    <row r="5" spans="1:16" ht="13.5" thickBot="1" x14ac:dyDescent="0.25">
      <c r="A5" s="10"/>
      <c r="B5" s="10"/>
      <c r="C5" s="10"/>
      <c r="D5" s="10"/>
      <c r="E5" s="10"/>
      <c r="F5" s="10"/>
    </row>
    <row r="6" spans="1:16" s="260" customFormat="1" ht="15" customHeight="1" x14ac:dyDescent="0.2">
      <c r="A6" s="953" t="s">
        <v>415</v>
      </c>
      <c r="B6" s="955" t="s">
        <v>1031</v>
      </c>
      <c r="C6" s="955" t="s">
        <v>1032</v>
      </c>
      <c r="D6" s="955" t="s">
        <v>1033</v>
      </c>
      <c r="E6" s="955" t="s">
        <v>1034</v>
      </c>
      <c r="F6" s="969" t="s">
        <v>1035</v>
      </c>
      <c r="G6" s="262"/>
      <c r="H6" s="262"/>
      <c r="I6" s="262"/>
      <c r="J6" s="262"/>
      <c r="K6" s="262"/>
      <c r="L6" s="262"/>
    </row>
    <row r="7" spans="1:16" s="260" customFormat="1" ht="25.9" customHeight="1" thickBot="1" x14ac:dyDescent="0.25">
      <c r="A7" s="954"/>
      <c r="B7" s="956"/>
      <c r="C7" s="956"/>
      <c r="D7" s="956"/>
      <c r="E7" s="956"/>
      <c r="F7" s="966"/>
      <c r="G7" s="262"/>
      <c r="H7" s="262"/>
      <c r="I7" s="262"/>
      <c r="J7" s="262"/>
      <c r="K7" s="262"/>
      <c r="L7" s="262"/>
    </row>
    <row r="8" spans="1:16" s="260" customFormat="1" ht="18.75" customHeight="1" x14ac:dyDescent="0.2">
      <c r="A8" s="15" t="s">
        <v>1036</v>
      </c>
      <c r="B8" s="272"/>
      <c r="C8" s="272"/>
      <c r="D8" s="272"/>
      <c r="E8" s="272"/>
      <c r="F8" s="273"/>
      <c r="G8" s="259"/>
      <c r="H8" s="259"/>
      <c r="I8" s="259"/>
      <c r="J8" s="259"/>
      <c r="K8" s="259"/>
      <c r="L8" s="259"/>
      <c r="M8" s="259"/>
      <c r="N8" s="259"/>
      <c r="O8" s="259"/>
      <c r="P8" s="259"/>
    </row>
    <row r="9" spans="1:16" s="260" customFormat="1" x14ac:dyDescent="0.2">
      <c r="A9" s="515" t="s">
        <v>1037</v>
      </c>
      <c r="B9" s="274">
        <v>500</v>
      </c>
      <c r="C9" s="274">
        <v>22500</v>
      </c>
      <c r="D9" s="274">
        <v>45</v>
      </c>
      <c r="E9" s="274"/>
      <c r="F9" s="275"/>
      <c r="G9" s="259"/>
      <c r="H9" s="259"/>
      <c r="J9" s="259"/>
      <c r="K9" s="259"/>
      <c r="L9" s="259"/>
      <c r="M9" s="259"/>
      <c r="N9" s="259"/>
      <c r="O9" s="259"/>
      <c r="P9" s="259"/>
    </row>
    <row r="10" spans="1:16" s="260" customFormat="1" x14ac:dyDescent="0.2">
      <c r="A10" s="515" t="s">
        <v>1038</v>
      </c>
      <c r="B10" s="274">
        <v>1712</v>
      </c>
      <c r="C10" s="274"/>
      <c r="D10" s="274"/>
      <c r="E10" s="274"/>
      <c r="F10" s="275"/>
      <c r="G10" s="259"/>
      <c r="H10" s="259"/>
      <c r="J10" s="259"/>
      <c r="K10" s="259"/>
      <c r="L10" s="259"/>
      <c r="M10" s="259"/>
      <c r="N10" s="259"/>
      <c r="O10" s="259"/>
      <c r="P10" s="259"/>
    </row>
    <row r="11" spans="1:16" s="260" customFormat="1" x14ac:dyDescent="0.2">
      <c r="A11" s="515" t="s">
        <v>1039</v>
      </c>
      <c r="B11" s="274">
        <v>8686</v>
      </c>
      <c r="C11" s="274">
        <v>390870</v>
      </c>
      <c r="D11" s="274">
        <v>45</v>
      </c>
      <c r="E11" s="274">
        <v>390870</v>
      </c>
      <c r="F11" s="275">
        <v>45</v>
      </c>
      <c r="G11" s="259"/>
      <c r="H11" s="259"/>
      <c r="J11" s="259"/>
      <c r="K11" s="259"/>
      <c r="L11" s="259"/>
      <c r="M11" s="259"/>
      <c r="N11" s="259"/>
      <c r="O11" s="259"/>
      <c r="P11" s="259"/>
    </row>
    <row r="12" spans="1:16" s="260" customFormat="1" x14ac:dyDescent="0.2">
      <c r="A12" s="515" t="s">
        <v>1040</v>
      </c>
      <c r="B12" s="274">
        <v>182458</v>
      </c>
      <c r="C12" s="274">
        <v>16421220</v>
      </c>
      <c r="D12" s="274">
        <v>90</v>
      </c>
      <c r="E12" s="274">
        <v>32842440</v>
      </c>
      <c r="F12" s="275">
        <v>180</v>
      </c>
      <c r="G12" s="259"/>
      <c r="H12" s="259"/>
      <c r="J12" s="259"/>
      <c r="K12" s="259"/>
      <c r="L12" s="259"/>
      <c r="M12" s="259"/>
      <c r="N12" s="259"/>
      <c r="O12" s="259"/>
      <c r="P12" s="259"/>
    </row>
    <row r="13" spans="1:16" s="260" customFormat="1" x14ac:dyDescent="0.2">
      <c r="A13" s="515" t="s">
        <v>1041</v>
      </c>
      <c r="B13" s="274">
        <v>58175</v>
      </c>
      <c r="C13" s="274">
        <v>1279850</v>
      </c>
      <c r="D13" s="275">
        <v>22</v>
      </c>
      <c r="E13" s="274">
        <v>3606850</v>
      </c>
      <c r="F13" s="275">
        <v>62</v>
      </c>
      <c r="G13" s="259"/>
      <c r="H13" s="259"/>
      <c r="J13" s="259"/>
      <c r="K13" s="259"/>
      <c r="L13" s="259"/>
      <c r="M13" s="259"/>
      <c r="N13" s="259"/>
      <c r="O13" s="259"/>
      <c r="P13" s="259"/>
    </row>
    <row r="14" spans="1:16" s="260" customFormat="1" x14ac:dyDescent="0.2">
      <c r="A14" s="515" t="s">
        <v>1042</v>
      </c>
      <c r="B14" s="274">
        <v>23139</v>
      </c>
      <c r="C14" s="274">
        <v>1180089</v>
      </c>
      <c r="D14" s="274">
        <v>51</v>
      </c>
      <c r="E14" s="274">
        <v>2313900</v>
      </c>
      <c r="F14" s="275">
        <v>100</v>
      </c>
      <c r="G14" s="259"/>
      <c r="H14" s="259"/>
      <c r="J14" s="259"/>
      <c r="K14" s="259"/>
      <c r="L14" s="259"/>
      <c r="M14" s="259"/>
      <c r="N14" s="259"/>
      <c r="O14" s="259"/>
      <c r="P14" s="259"/>
    </row>
    <row r="15" spans="1:16" s="260" customFormat="1" x14ac:dyDescent="0.2">
      <c r="A15" s="515" t="s">
        <v>1043</v>
      </c>
      <c r="B15" s="274">
        <v>354648</v>
      </c>
      <c r="C15" s="274">
        <v>17732400</v>
      </c>
      <c r="D15" s="274">
        <v>50</v>
      </c>
      <c r="E15" s="274">
        <v>17732400</v>
      </c>
      <c r="F15" s="275">
        <v>50</v>
      </c>
      <c r="G15" s="259"/>
      <c r="H15" s="259"/>
      <c r="J15" s="259"/>
      <c r="K15" s="259"/>
      <c r="L15" s="259"/>
      <c r="M15" s="259"/>
      <c r="N15" s="259"/>
      <c r="O15" s="259"/>
      <c r="P15" s="259"/>
    </row>
    <row r="16" spans="1:16" s="260" customFormat="1" x14ac:dyDescent="0.2">
      <c r="A16" s="515" t="s">
        <v>1044</v>
      </c>
      <c r="B16" s="274">
        <v>129</v>
      </c>
      <c r="C16" s="274"/>
      <c r="D16" s="274"/>
      <c r="E16" s="274"/>
      <c r="F16" s="275"/>
      <c r="G16" s="259"/>
      <c r="H16" s="259"/>
      <c r="J16" s="259"/>
      <c r="K16" s="259"/>
      <c r="L16" s="259"/>
      <c r="M16" s="259"/>
      <c r="N16" s="259"/>
      <c r="O16" s="259"/>
      <c r="P16" s="259"/>
    </row>
    <row r="17" spans="1:16" s="260" customFormat="1" x14ac:dyDescent="0.2">
      <c r="A17" s="515" t="s">
        <v>1045</v>
      </c>
      <c r="B17" s="274">
        <v>12264</v>
      </c>
      <c r="C17" s="274">
        <v>429240</v>
      </c>
      <c r="D17" s="275">
        <v>35</v>
      </c>
      <c r="E17" s="274">
        <v>233016</v>
      </c>
      <c r="F17" s="275">
        <v>19</v>
      </c>
      <c r="G17" s="259"/>
      <c r="H17" s="259"/>
      <c r="J17" s="259"/>
      <c r="K17" s="259"/>
      <c r="L17" s="259"/>
      <c r="M17" s="259"/>
      <c r="N17" s="259"/>
      <c r="O17" s="259"/>
      <c r="P17" s="259"/>
    </row>
    <row r="18" spans="1:16" s="260" customFormat="1" x14ac:dyDescent="0.2">
      <c r="A18" s="515" t="s">
        <v>1046</v>
      </c>
      <c r="B18" s="274">
        <v>1774</v>
      </c>
      <c r="C18" s="274"/>
      <c r="D18" s="275"/>
      <c r="E18" s="274"/>
      <c r="F18" s="275"/>
      <c r="G18" s="259"/>
      <c r="H18" s="259"/>
      <c r="J18" s="259"/>
      <c r="K18" s="259"/>
      <c r="L18" s="259"/>
      <c r="M18" s="259"/>
      <c r="N18" s="259"/>
      <c r="O18" s="259"/>
      <c r="P18" s="259"/>
    </row>
    <row r="19" spans="1:16" s="260" customFormat="1" x14ac:dyDescent="0.2">
      <c r="A19" s="16" t="s">
        <v>1047</v>
      </c>
      <c r="B19" s="17">
        <v>643485</v>
      </c>
      <c r="C19" s="17">
        <v>37456169</v>
      </c>
      <c r="D19" s="17"/>
      <c r="E19" s="17">
        <v>57119476</v>
      </c>
      <c r="F19" s="711"/>
      <c r="G19" s="259"/>
      <c r="H19" s="259"/>
      <c r="J19" s="259"/>
      <c r="K19" s="259"/>
      <c r="L19" s="259"/>
      <c r="M19" s="259"/>
      <c r="N19" s="259"/>
      <c r="O19" s="259"/>
      <c r="P19" s="259"/>
    </row>
    <row r="20" spans="1:16" s="260" customFormat="1" x14ac:dyDescent="0.2">
      <c r="A20" s="515"/>
      <c r="B20" s="274"/>
      <c r="C20" s="274"/>
      <c r="D20" s="274"/>
      <c r="E20" s="274"/>
      <c r="F20" s="275"/>
      <c r="G20" s="259"/>
      <c r="H20" s="259"/>
      <c r="J20" s="259"/>
      <c r="K20" s="259"/>
      <c r="L20" s="259"/>
      <c r="M20" s="259"/>
      <c r="N20" s="259"/>
      <c r="O20" s="259"/>
      <c r="P20" s="259"/>
    </row>
    <row r="21" spans="1:16" s="260" customFormat="1" x14ac:dyDescent="0.2">
      <c r="A21" s="16" t="s">
        <v>1048</v>
      </c>
      <c r="B21" s="274"/>
      <c r="C21" s="274"/>
      <c r="D21" s="274"/>
      <c r="E21" s="274"/>
      <c r="F21" s="275"/>
      <c r="G21" s="259"/>
      <c r="H21" s="259"/>
      <c r="I21" s="259"/>
      <c r="J21" s="259"/>
      <c r="K21" s="259"/>
      <c r="L21" s="259"/>
      <c r="M21" s="259"/>
      <c r="N21" s="259"/>
      <c r="O21" s="259"/>
      <c r="P21" s="259"/>
    </row>
    <row r="22" spans="1:16" s="260" customFormat="1" x14ac:dyDescent="0.2">
      <c r="A22" s="515" t="s">
        <v>1049</v>
      </c>
      <c r="B22" s="274">
        <v>6023123</v>
      </c>
      <c r="C22" s="274">
        <v>9034684.5</v>
      </c>
      <c r="D22" s="274">
        <v>1.5</v>
      </c>
      <c r="E22" s="274">
        <v>21080930.5</v>
      </c>
      <c r="F22" s="275">
        <v>3.5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</row>
    <row r="23" spans="1:16" s="260" customFormat="1" x14ac:dyDescent="0.2">
      <c r="A23" s="515" t="s">
        <v>1050</v>
      </c>
      <c r="B23" s="274">
        <v>743959</v>
      </c>
      <c r="C23" s="274">
        <v>1859897.5</v>
      </c>
      <c r="D23" s="274">
        <v>2.5</v>
      </c>
      <c r="E23" s="274">
        <v>4091774.5</v>
      </c>
      <c r="F23" s="275">
        <v>5.5</v>
      </c>
      <c r="G23" s="259"/>
      <c r="H23" s="259"/>
      <c r="I23" s="259"/>
      <c r="J23" s="259"/>
      <c r="K23" s="259"/>
      <c r="L23" s="259"/>
      <c r="M23" s="259"/>
      <c r="N23" s="259"/>
      <c r="O23" s="259"/>
      <c r="P23" s="259"/>
    </row>
    <row r="24" spans="1:16" s="260" customFormat="1" x14ac:dyDescent="0.2">
      <c r="A24" s="515" t="s">
        <v>1051</v>
      </c>
      <c r="B24" s="274">
        <v>248537</v>
      </c>
      <c r="C24" s="274">
        <v>1242685</v>
      </c>
      <c r="D24" s="274">
        <v>5</v>
      </c>
      <c r="E24" s="274"/>
      <c r="F24" s="275"/>
      <c r="G24" s="259"/>
      <c r="H24" s="259"/>
      <c r="I24" s="259"/>
      <c r="J24" s="259"/>
      <c r="K24" s="259"/>
      <c r="L24" s="259"/>
      <c r="M24" s="259"/>
      <c r="N24" s="259"/>
      <c r="O24" s="259"/>
      <c r="P24" s="259"/>
    </row>
    <row r="25" spans="1:16" s="260" customFormat="1" x14ac:dyDescent="0.2">
      <c r="A25" s="16" t="s">
        <v>1052</v>
      </c>
      <c r="B25" s="17">
        <v>7015619</v>
      </c>
      <c r="C25" s="17">
        <v>12137267</v>
      </c>
      <c r="D25" s="17"/>
      <c r="E25" s="17">
        <v>25172705</v>
      </c>
      <c r="F25" s="711"/>
      <c r="G25" s="259"/>
      <c r="H25" s="259"/>
      <c r="I25" s="259"/>
      <c r="J25" s="259"/>
      <c r="K25" s="259"/>
      <c r="L25" s="259"/>
      <c r="M25" s="259"/>
      <c r="N25" s="259"/>
      <c r="O25" s="259"/>
      <c r="P25" s="259"/>
    </row>
    <row r="26" spans="1:16" s="260" customFormat="1" x14ac:dyDescent="0.2">
      <c r="A26" s="16"/>
      <c r="B26" s="274"/>
      <c r="C26" s="274"/>
      <c r="D26" s="274"/>
      <c r="E26" s="274"/>
      <c r="F26" s="275"/>
      <c r="G26" s="259"/>
      <c r="H26" s="259"/>
      <c r="I26" s="259"/>
      <c r="J26" s="259"/>
      <c r="K26" s="259"/>
      <c r="L26" s="259"/>
      <c r="M26" s="259"/>
      <c r="N26" s="259"/>
      <c r="O26" s="259"/>
      <c r="P26" s="259"/>
    </row>
    <row r="27" spans="1:16" s="260" customFormat="1" x14ac:dyDescent="0.2">
      <c r="A27" s="16" t="s">
        <v>1053</v>
      </c>
      <c r="B27" s="274"/>
      <c r="C27" s="274"/>
      <c r="D27" s="274"/>
      <c r="E27" s="274"/>
      <c r="F27" s="275"/>
      <c r="G27" s="259"/>
      <c r="H27" s="259"/>
      <c r="I27" s="259"/>
      <c r="J27" s="259"/>
      <c r="K27" s="259"/>
      <c r="L27" s="259"/>
      <c r="M27" s="259"/>
      <c r="N27" s="259"/>
      <c r="O27" s="259"/>
      <c r="P27" s="259"/>
    </row>
    <row r="28" spans="1:16" s="260" customFormat="1" x14ac:dyDescent="0.2">
      <c r="A28" s="515" t="s">
        <v>1054</v>
      </c>
      <c r="B28" s="274">
        <v>259810</v>
      </c>
      <c r="C28" s="274">
        <v>259810</v>
      </c>
      <c r="D28" s="280">
        <v>1</v>
      </c>
      <c r="E28" s="274">
        <v>2078480</v>
      </c>
      <c r="F28" s="712">
        <v>8</v>
      </c>
      <c r="G28" s="259"/>
      <c r="H28" s="259"/>
      <c r="J28" s="259"/>
      <c r="K28" s="259"/>
      <c r="L28" s="259"/>
      <c r="M28" s="259"/>
      <c r="N28" s="259"/>
      <c r="O28" s="259"/>
      <c r="P28" s="259"/>
    </row>
    <row r="29" spans="1:16" s="260" customFormat="1" x14ac:dyDescent="0.2">
      <c r="A29" s="260" t="s">
        <v>1055</v>
      </c>
      <c r="B29" s="274">
        <v>9991</v>
      </c>
      <c r="C29" s="274">
        <v>1998.2</v>
      </c>
      <c r="D29" s="280">
        <v>0.2</v>
      </c>
      <c r="E29" s="274"/>
      <c r="F29" s="712"/>
      <c r="G29" s="259"/>
      <c r="H29" s="259"/>
      <c r="J29" s="259"/>
      <c r="K29" s="259"/>
      <c r="L29" s="259"/>
      <c r="M29" s="259"/>
      <c r="N29" s="259"/>
      <c r="O29" s="259"/>
      <c r="P29" s="259"/>
    </row>
    <row r="30" spans="1:16" s="260" customFormat="1" x14ac:dyDescent="0.2">
      <c r="A30" s="515" t="s">
        <v>1056</v>
      </c>
      <c r="B30" s="274">
        <v>90900</v>
      </c>
      <c r="C30" s="274">
        <v>27270</v>
      </c>
      <c r="D30" s="280">
        <v>0.3</v>
      </c>
      <c r="E30" s="274">
        <v>204525</v>
      </c>
      <c r="F30" s="712">
        <v>2.25</v>
      </c>
      <c r="G30" s="259"/>
      <c r="H30" s="259"/>
      <c r="J30" s="259"/>
      <c r="K30" s="259"/>
      <c r="L30" s="259"/>
      <c r="M30" s="259"/>
      <c r="N30" s="259"/>
      <c r="O30" s="259"/>
      <c r="P30" s="259"/>
    </row>
    <row r="31" spans="1:16" s="260" customFormat="1" x14ac:dyDescent="0.2">
      <c r="A31" s="515" t="s">
        <v>1057</v>
      </c>
      <c r="B31" s="274">
        <v>1119310</v>
      </c>
      <c r="C31" s="274">
        <v>123124.1</v>
      </c>
      <c r="D31" s="280">
        <v>0.11</v>
      </c>
      <c r="E31" s="274">
        <v>1678965</v>
      </c>
      <c r="F31" s="712">
        <v>1.5</v>
      </c>
      <c r="G31" s="259"/>
      <c r="H31" s="259"/>
      <c r="J31" s="259"/>
      <c r="K31" s="259"/>
      <c r="L31" s="259"/>
      <c r="M31" s="259"/>
      <c r="N31" s="259"/>
      <c r="O31" s="259"/>
      <c r="P31" s="259"/>
    </row>
    <row r="32" spans="1:16" s="260" customFormat="1" x14ac:dyDescent="0.2">
      <c r="A32" s="515" t="s">
        <v>1058</v>
      </c>
      <c r="B32" s="274">
        <v>457590</v>
      </c>
      <c r="C32" s="274">
        <v>0</v>
      </c>
      <c r="D32" s="280"/>
      <c r="E32" s="274"/>
      <c r="F32" s="712"/>
      <c r="G32" s="259"/>
      <c r="H32" s="259"/>
      <c r="J32" s="259"/>
      <c r="K32" s="259"/>
      <c r="L32" s="259"/>
      <c r="M32" s="259"/>
      <c r="N32" s="259"/>
      <c r="O32" s="259"/>
      <c r="P32" s="259"/>
    </row>
    <row r="33" spans="1:16" s="260" customFormat="1" x14ac:dyDescent="0.2">
      <c r="A33" s="515" t="s">
        <v>1059</v>
      </c>
      <c r="B33" s="274">
        <v>298623</v>
      </c>
      <c r="C33" s="274">
        <v>26876.07</v>
      </c>
      <c r="D33" s="280">
        <v>0.09</v>
      </c>
      <c r="E33" s="274">
        <v>149311.5</v>
      </c>
      <c r="F33" s="712">
        <v>0.5</v>
      </c>
      <c r="G33" s="259"/>
      <c r="H33" s="259"/>
      <c r="J33" s="259"/>
      <c r="K33" s="259"/>
      <c r="L33" s="259"/>
      <c r="M33" s="259"/>
      <c r="N33" s="259"/>
      <c r="O33" s="259"/>
      <c r="P33" s="259"/>
    </row>
    <row r="34" spans="1:16" s="260" customFormat="1" x14ac:dyDescent="0.2">
      <c r="A34" s="515" t="s">
        <v>1060</v>
      </c>
      <c r="B34" s="274">
        <v>103964</v>
      </c>
      <c r="C34" s="274">
        <v>124756.79999999999</v>
      </c>
      <c r="D34" s="280">
        <v>1.2</v>
      </c>
      <c r="E34" s="274">
        <v>233919</v>
      </c>
      <c r="F34" s="712">
        <v>2.25</v>
      </c>
      <c r="G34" s="259"/>
      <c r="H34" s="259"/>
      <c r="J34" s="259"/>
      <c r="K34" s="259"/>
      <c r="L34" s="259"/>
      <c r="M34" s="259"/>
      <c r="N34" s="259"/>
      <c r="O34" s="259"/>
      <c r="P34" s="259"/>
    </row>
    <row r="35" spans="1:16" s="260" customFormat="1" x14ac:dyDescent="0.2">
      <c r="A35" s="515" t="s">
        <v>1061</v>
      </c>
      <c r="B35" s="274">
        <v>2739166</v>
      </c>
      <c r="C35" s="274">
        <v>1369583</v>
      </c>
      <c r="D35" s="280">
        <v>0.5</v>
      </c>
      <c r="E35" s="274">
        <v>3560915.8000000003</v>
      </c>
      <c r="F35" s="712">
        <v>1.3</v>
      </c>
      <c r="G35" s="259"/>
      <c r="H35" s="259"/>
      <c r="J35" s="259"/>
      <c r="K35" s="259"/>
      <c r="L35" s="259"/>
      <c r="M35" s="259"/>
      <c r="N35" s="259"/>
      <c r="O35" s="259"/>
      <c r="P35" s="259"/>
    </row>
    <row r="36" spans="1:16" s="260" customFormat="1" x14ac:dyDescent="0.2">
      <c r="A36" s="515" t="s">
        <v>1062</v>
      </c>
      <c r="B36" s="274">
        <v>2702038</v>
      </c>
      <c r="C36" s="274">
        <v>1215917.1000000001</v>
      </c>
      <c r="D36" s="280">
        <v>0.45</v>
      </c>
      <c r="E36" s="274">
        <v>5944483.6000000006</v>
      </c>
      <c r="F36" s="712">
        <v>2.2000000000000002</v>
      </c>
      <c r="G36" s="259"/>
      <c r="H36" s="259"/>
      <c r="J36" s="259"/>
      <c r="K36" s="259"/>
      <c r="L36" s="259"/>
      <c r="M36" s="259"/>
      <c r="N36" s="259"/>
      <c r="O36" s="259"/>
      <c r="P36" s="259"/>
    </row>
    <row r="37" spans="1:16" s="260" customFormat="1" x14ac:dyDescent="0.2">
      <c r="A37" s="515" t="s">
        <v>1063</v>
      </c>
      <c r="B37" s="274">
        <v>890913</v>
      </c>
      <c r="C37" s="274">
        <v>106909.56</v>
      </c>
      <c r="D37" s="280">
        <v>0.12</v>
      </c>
      <c r="E37" s="274">
        <v>890913</v>
      </c>
      <c r="F37" s="712">
        <v>1</v>
      </c>
      <c r="G37" s="259"/>
      <c r="H37" s="259"/>
      <c r="J37" s="259"/>
      <c r="K37" s="259"/>
      <c r="L37" s="259"/>
      <c r="M37" s="259"/>
      <c r="N37" s="259"/>
      <c r="O37" s="259"/>
      <c r="P37" s="259"/>
    </row>
    <row r="38" spans="1:16" s="260" customFormat="1" x14ac:dyDescent="0.2">
      <c r="A38" s="515" t="s">
        <v>1064</v>
      </c>
      <c r="B38" s="274">
        <v>5484845</v>
      </c>
      <c r="C38" s="274">
        <v>438787.60000000003</v>
      </c>
      <c r="D38" s="280">
        <v>0.08</v>
      </c>
      <c r="E38" s="274">
        <v>2742422.5</v>
      </c>
      <c r="F38" s="712">
        <v>0.5</v>
      </c>
      <c r="G38" s="259"/>
      <c r="H38" s="259"/>
      <c r="J38" s="259"/>
      <c r="K38" s="259"/>
      <c r="L38" s="259"/>
      <c r="M38" s="259"/>
      <c r="N38" s="259"/>
      <c r="O38" s="259"/>
      <c r="P38" s="259"/>
    </row>
    <row r="39" spans="1:16" s="260" customFormat="1" x14ac:dyDescent="0.2">
      <c r="A39" s="515" t="s">
        <v>413</v>
      </c>
      <c r="B39" s="274">
        <v>215110</v>
      </c>
      <c r="C39" s="274"/>
      <c r="D39" s="280"/>
      <c r="E39" s="274"/>
      <c r="F39" s="275"/>
      <c r="G39" s="259"/>
      <c r="H39" s="259"/>
      <c r="I39" s="259"/>
      <c r="J39" s="259"/>
      <c r="K39" s="259"/>
      <c r="L39" s="259"/>
      <c r="M39" s="259"/>
      <c r="N39" s="259"/>
      <c r="O39" s="259"/>
      <c r="P39" s="259"/>
    </row>
    <row r="40" spans="1:16" s="260" customFormat="1" x14ac:dyDescent="0.2">
      <c r="A40" s="16" t="s">
        <v>1065</v>
      </c>
      <c r="B40" s="17">
        <v>14372260</v>
      </c>
      <c r="C40" s="17">
        <v>3695032.43</v>
      </c>
      <c r="D40" s="17"/>
      <c r="E40" s="17">
        <v>17483935.400000002</v>
      </c>
      <c r="F40" s="711"/>
      <c r="G40" s="262"/>
      <c r="H40" s="259"/>
      <c r="I40" s="262"/>
      <c r="J40" s="259"/>
      <c r="K40" s="262"/>
      <c r="L40" s="259"/>
      <c r="M40" s="262"/>
      <c r="N40" s="259"/>
      <c r="O40" s="262"/>
      <c r="P40" s="259"/>
    </row>
    <row r="41" spans="1:16" s="260" customFormat="1" x14ac:dyDescent="0.2">
      <c r="A41" s="515"/>
      <c r="B41" s="274"/>
      <c r="C41" s="274"/>
      <c r="D41" s="274"/>
      <c r="E41" s="274"/>
      <c r="F41" s="275"/>
      <c r="G41" s="262"/>
      <c r="H41" s="259"/>
      <c r="I41" s="262"/>
      <c r="J41" s="259"/>
      <c r="K41" s="262"/>
      <c r="L41" s="259"/>
      <c r="M41" s="262"/>
      <c r="N41" s="259"/>
      <c r="O41" s="262"/>
      <c r="P41" s="259"/>
    </row>
    <row r="42" spans="1:16" s="260" customFormat="1" ht="13.5" thickBot="1" x14ac:dyDescent="0.25">
      <c r="A42" s="518" t="s">
        <v>402</v>
      </c>
      <c r="B42" s="97">
        <v>22031364</v>
      </c>
      <c r="C42" s="97">
        <v>53288468.43</v>
      </c>
      <c r="D42" s="97"/>
      <c r="E42" s="97">
        <v>99776116.400000006</v>
      </c>
      <c r="F42" s="713"/>
      <c r="G42" s="259"/>
      <c r="H42" s="259"/>
      <c r="I42" s="259"/>
      <c r="J42" s="259"/>
      <c r="K42" s="259"/>
      <c r="L42" s="259"/>
      <c r="M42" s="259"/>
      <c r="N42" s="259"/>
      <c r="O42" s="259"/>
      <c r="P42" s="259"/>
    </row>
    <row r="43" spans="1:16" s="260" customFormat="1" x14ac:dyDescent="0.2">
      <c r="A43" s="26"/>
      <c r="B43" s="714"/>
      <c r="C43" s="714"/>
      <c r="D43" s="714"/>
      <c r="E43" s="714"/>
      <c r="F43" s="714"/>
    </row>
    <row r="45" spans="1:16" x14ac:dyDescent="0.2">
      <c r="A45" s="1018"/>
      <c r="B45" s="1018"/>
      <c r="C45" s="1018"/>
      <c r="D45" s="1018"/>
    </row>
  </sheetData>
  <mergeCells count="10">
    <mergeCell ref="A45:D45"/>
    <mergeCell ref="A1:F1"/>
    <mergeCell ref="A3:F3"/>
    <mergeCell ref="A4:F4"/>
    <mergeCell ref="A6:A7"/>
    <mergeCell ref="B6:B7"/>
    <mergeCell ref="C6:C7"/>
    <mergeCell ref="D6:D7"/>
    <mergeCell ref="E6:E7"/>
    <mergeCell ref="F6:F7"/>
  </mergeCells>
  <printOptions horizontalCentered="1"/>
  <pageMargins left="0.78740157480314965" right="0.78740157480314965" top="0.59055118110236227" bottom="0.98425196850393704" header="0" footer="0"/>
  <pageSetup paperSize="9" scale="72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D38"/>
  <sheetViews>
    <sheetView view="pageBreakPreview" zoomScaleNormal="75" zoomScaleSheetLayoutView="100" workbookViewId="0">
      <selection activeCell="A28" sqref="A28"/>
    </sheetView>
  </sheetViews>
  <sheetFormatPr baseColWidth="10" defaultColWidth="11.42578125" defaultRowHeight="12.75" x14ac:dyDescent="0.2"/>
  <cols>
    <col min="1" max="1" width="28" style="236" bestFit="1" customWidth="1"/>
    <col min="2" max="2" width="34.85546875" style="236" bestFit="1" customWidth="1"/>
    <col min="3" max="3" width="29.28515625" style="236" customWidth="1"/>
    <col min="4" max="4" width="16.5703125" style="236" customWidth="1"/>
    <col min="5" max="5" width="2.85546875" style="236" customWidth="1"/>
    <col min="6" max="16384" width="11.42578125" style="236"/>
  </cols>
  <sheetData>
    <row r="1" spans="1:4" ht="18" x14ac:dyDescent="0.25">
      <c r="A1" s="970" t="s">
        <v>1066</v>
      </c>
      <c r="B1" s="970"/>
      <c r="C1" s="970"/>
      <c r="D1" s="970"/>
    </row>
    <row r="3" spans="1:4" ht="21.75" customHeight="1" x14ac:dyDescent="0.2">
      <c r="A3" s="1020" t="s">
        <v>1142</v>
      </c>
      <c r="B3" s="1020"/>
      <c r="C3" s="1020"/>
      <c r="D3" s="1020"/>
    </row>
    <row r="4" spans="1:4" ht="13.5" thickBot="1" x14ac:dyDescent="0.25">
      <c r="A4" s="18"/>
      <c r="B4" s="18"/>
      <c r="C4" s="18"/>
      <c r="D4" s="18"/>
    </row>
    <row r="5" spans="1:4" ht="28.5" customHeight="1" x14ac:dyDescent="0.2">
      <c r="A5" s="932" t="s">
        <v>415</v>
      </c>
      <c r="B5" s="777" t="s">
        <v>1067</v>
      </c>
      <c r="C5" s="777" t="s">
        <v>1068</v>
      </c>
      <c r="D5" s="1021" t="s">
        <v>1069</v>
      </c>
    </row>
    <row r="6" spans="1:4" ht="25.5" customHeight="1" thickBot="1" x14ac:dyDescent="0.25">
      <c r="A6" s="934"/>
      <c r="B6" s="19" t="s">
        <v>1070</v>
      </c>
      <c r="C6" s="19" t="s">
        <v>431</v>
      </c>
      <c r="D6" s="1022"/>
    </row>
    <row r="7" spans="1:4" ht="13.5" customHeight="1" x14ac:dyDescent="0.2">
      <c r="A7" s="20" t="s">
        <v>1040</v>
      </c>
      <c r="B7" s="231">
        <v>535</v>
      </c>
      <c r="C7" s="231">
        <v>1424</v>
      </c>
      <c r="D7" s="715">
        <v>1959</v>
      </c>
    </row>
    <row r="8" spans="1:4" x14ac:dyDescent="0.2">
      <c r="A8" s="21" t="s">
        <v>1041</v>
      </c>
      <c r="B8" s="716"/>
      <c r="C8" s="716">
        <v>80</v>
      </c>
      <c r="D8" s="101">
        <v>80</v>
      </c>
    </row>
    <row r="9" spans="1:4" x14ac:dyDescent="0.2">
      <c r="A9" s="21" t="s">
        <v>1042</v>
      </c>
      <c r="B9" s="716"/>
      <c r="C9" s="716">
        <v>151</v>
      </c>
      <c r="D9" s="101">
        <v>151</v>
      </c>
    </row>
    <row r="10" spans="1:4" x14ac:dyDescent="0.2">
      <c r="A10" s="21" t="s">
        <v>1043</v>
      </c>
      <c r="B10" s="716"/>
      <c r="C10" s="716">
        <v>1389</v>
      </c>
      <c r="D10" s="101">
        <v>1389</v>
      </c>
    </row>
    <row r="11" spans="1:4" x14ac:dyDescent="0.2">
      <c r="A11" s="21" t="s">
        <v>1045</v>
      </c>
      <c r="B11" s="716"/>
      <c r="C11" s="716">
        <v>52</v>
      </c>
      <c r="D11" s="101">
        <v>52</v>
      </c>
    </row>
    <row r="12" spans="1:4" x14ac:dyDescent="0.2">
      <c r="A12" s="21" t="s">
        <v>1049</v>
      </c>
      <c r="B12" s="716">
        <v>16597</v>
      </c>
      <c r="C12" s="716">
        <v>173631</v>
      </c>
      <c r="D12" s="101">
        <v>190228</v>
      </c>
    </row>
    <row r="13" spans="1:4" x14ac:dyDescent="0.2">
      <c r="A13" s="21" t="s">
        <v>1050</v>
      </c>
      <c r="B13" s="716">
        <v>106</v>
      </c>
      <c r="C13" s="716">
        <v>212</v>
      </c>
      <c r="D13" s="101">
        <v>318</v>
      </c>
    </row>
    <row r="14" spans="1:4" x14ac:dyDescent="0.2">
      <c r="A14" s="21" t="s">
        <v>1054</v>
      </c>
      <c r="B14" s="716"/>
      <c r="C14" s="716">
        <v>18460</v>
      </c>
      <c r="D14" s="101">
        <v>18460</v>
      </c>
    </row>
    <row r="15" spans="1:4" x14ac:dyDescent="0.2">
      <c r="A15" s="21" t="s">
        <v>1057</v>
      </c>
      <c r="B15" s="716">
        <v>4850</v>
      </c>
      <c r="C15" s="716">
        <v>70793</v>
      </c>
      <c r="D15" s="101">
        <v>75643</v>
      </c>
    </row>
    <row r="16" spans="1:4" x14ac:dyDescent="0.2">
      <c r="A16" s="21" t="s">
        <v>1060</v>
      </c>
      <c r="B16" s="716">
        <v>26210</v>
      </c>
      <c r="C16" s="716">
        <v>98849</v>
      </c>
      <c r="D16" s="101">
        <v>125059</v>
      </c>
    </row>
    <row r="17" spans="1:4" x14ac:dyDescent="0.2">
      <c r="A17" s="21" t="s">
        <v>1061</v>
      </c>
      <c r="B17" s="716"/>
      <c r="C17" s="716">
        <v>44138</v>
      </c>
      <c r="D17" s="101">
        <v>44138</v>
      </c>
    </row>
    <row r="18" spans="1:4" ht="13.5" customHeight="1" x14ac:dyDescent="0.2">
      <c r="A18" s="21" t="s">
        <v>1062</v>
      </c>
      <c r="B18" s="716">
        <v>229687</v>
      </c>
      <c r="C18" s="716">
        <v>1599905</v>
      </c>
      <c r="D18" s="101">
        <v>1829592</v>
      </c>
    </row>
    <row r="19" spans="1:4" x14ac:dyDescent="0.2">
      <c r="A19" s="281" t="s">
        <v>1121</v>
      </c>
      <c r="B19" s="716">
        <v>630</v>
      </c>
      <c r="C19" s="716"/>
      <c r="D19" s="101">
        <v>630</v>
      </c>
    </row>
    <row r="20" spans="1:4" x14ac:dyDescent="0.2">
      <c r="A20" s="99" t="s">
        <v>1071</v>
      </c>
      <c r="B20" s="718">
        <v>278615</v>
      </c>
      <c r="C20" s="718">
        <v>2009084</v>
      </c>
      <c r="D20" s="719">
        <v>2287069</v>
      </c>
    </row>
    <row r="21" spans="1:4" x14ac:dyDescent="0.2">
      <c r="A21" s="21" t="s">
        <v>1072</v>
      </c>
      <c r="B21" s="716">
        <v>17528</v>
      </c>
      <c r="C21" s="716">
        <v>8187</v>
      </c>
      <c r="D21" s="101">
        <v>25715</v>
      </c>
    </row>
    <row r="22" spans="1:4" x14ac:dyDescent="0.2">
      <c r="A22" s="281" t="s">
        <v>1073</v>
      </c>
      <c r="B22" s="282">
        <v>47406</v>
      </c>
      <c r="C22" s="282"/>
      <c r="D22" s="717">
        <v>47406</v>
      </c>
    </row>
    <row r="23" spans="1:4" x14ac:dyDescent="0.2">
      <c r="A23" s="21" t="s">
        <v>1074</v>
      </c>
      <c r="B23" s="716">
        <v>24240</v>
      </c>
      <c r="C23" s="716"/>
      <c r="D23" s="101">
        <v>24240</v>
      </c>
    </row>
    <row r="24" spans="1:4" x14ac:dyDescent="0.2">
      <c r="A24" s="21" t="s">
        <v>1075</v>
      </c>
      <c r="B24" s="716">
        <v>23452</v>
      </c>
      <c r="C24" s="716"/>
      <c r="D24" s="101">
        <v>23452</v>
      </c>
    </row>
    <row r="25" spans="1:4" x14ac:dyDescent="0.2">
      <c r="A25" s="21" t="s">
        <v>1122</v>
      </c>
      <c r="B25" s="716">
        <v>133867</v>
      </c>
      <c r="C25" s="716"/>
      <c r="D25" s="101">
        <v>133867</v>
      </c>
    </row>
    <row r="26" spans="1:4" x14ac:dyDescent="0.2">
      <c r="A26" s="21" t="s">
        <v>1076</v>
      </c>
      <c r="B26" s="716">
        <v>396571</v>
      </c>
      <c r="C26" s="716"/>
      <c r="D26" s="101">
        <v>396571</v>
      </c>
    </row>
    <row r="27" spans="1:4" x14ac:dyDescent="0.2">
      <c r="A27" s="21" t="s">
        <v>1077</v>
      </c>
      <c r="B27" s="716">
        <v>833430</v>
      </c>
      <c r="C27" s="716"/>
      <c r="D27" s="101">
        <v>833430</v>
      </c>
    </row>
    <row r="28" spans="1:4" x14ac:dyDescent="0.2">
      <c r="A28" s="21" t="s">
        <v>1078</v>
      </c>
      <c r="B28" s="282">
        <v>11139</v>
      </c>
      <c r="C28" s="282">
        <v>172706</v>
      </c>
      <c r="D28" s="717">
        <v>183845</v>
      </c>
    </row>
    <row r="29" spans="1:4" x14ac:dyDescent="0.2">
      <c r="A29" s="21" t="s">
        <v>1079</v>
      </c>
      <c r="B29" s="282">
        <v>616028</v>
      </c>
      <c r="C29" s="282">
        <v>21884</v>
      </c>
      <c r="D29" s="717">
        <v>637912</v>
      </c>
    </row>
    <row r="30" spans="1:4" ht="18" customHeight="1" x14ac:dyDescent="0.2">
      <c r="A30" s="21" t="s">
        <v>1123</v>
      </c>
      <c r="B30" s="282"/>
      <c r="C30" s="282">
        <v>19932</v>
      </c>
      <c r="D30" s="717">
        <v>19932</v>
      </c>
    </row>
    <row r="31" spans="1:4" x14ac:dyDescent="0.2">
      <c r="A31" s="21" t="s">
        <v>1124</v>
      </c>
      <c r="B31" s="282">
        <v>1949851</v>
      </c>
      <c r="C31" s="282"/>
      <c r="D31" s="717">
        <v>1949851</v>
      </c>
    </row>
    <row r="32" spans="1:4" x14ac:dyDescent="0.2">
      <c r="A32" s="21" t="s">
        <v>413</v>
      </c>
      <c r="B32" s="282">
        <v>8000</v>
      </c>
      <c r="C32" s="282"/>
      <c r="D32" s="717">
        <v>8000</v>
      </c>
    </row>
    <row r="33" spans="1:4" ht="13.5" thickBot="1" x14ac:dyDescent="0.25">
      <c r="A33" s="93" t="s">
        <v>1080</v>
      </c>
      <c r="B33" s="100">
        <v>4061512</v>
      </c>
      <c r="C33" s="100">
        <v>222709</v>
      </c>
      <c r="D33" s="720">
        <v>4284221</v>
      </c>
    </row>
    <row r="34" spans="1:4" x14ac:dyDescent="0.2">
      <c r="A34" s="23"/>
    </row>
    <row r="35" spans="1:4" x14ac:dyDescent="0.2">
      <c r="A35" s="1013"/>
      <c r="B35" s="1013"/>
      <c r="C35" s="1013"/>
    </row>
    <row r="36" spans="1:4" x14ac:dyDescent="0.2">
      <c r="A36" s="770"/>
      <c r="B36" s="9"/>
      <c r="C36" s="9"/>
    </row>
    <row r="37" spans="1:4" x14ac:dyDescent="0.2">
      <c r="A37" s="770"/>
      <c r="B37" s="9"/>
      <c r="C37" s="9"/>
      <c r="D37" s="771"/>
    </row>
    <row r="38" spans="1:4" x14ac:dyDescent="0.2">
      <c r="A38" s="1019"/>
      <c r="B38" s="1019"/>
      <c r="C38" s="1019"/>
      <c r="D38" s="1019"/>
    </row>
  </sheetData>
  <mergeCells count="6">
    <mergeCell ref="A35:C35"/>
    <mergeCell ref="A38:D38"/>
    <mergeCell ref="A1:D1"/>
    <mergeCell ref="A3:D3"/>
    <mergeCell ref="A5:A6"/>
    <mergeCell ref="D5:D6"/>
  </mergeCells>
  <printOptions horizontalCentered="1"/>
  <pageMargins left="0.78740157480314965" right="0.23" top="0.59055118110236227" bottom="0.46" header="0.21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A28" sqref="A28:B28"/>
    </sheetView>
  </sheetViews>
  <sheetFormatPr baseColWidth="10" defaultColWidth="11.42578125" defaultRowHeight="12.75" x14ac:dyDescent="0.2"/>
  <cols>
    <col min="1" max="1" width="32.28515625" style="236" customWidth="1"/>
    <col min="2" max="6" width="21.28515625" style="236" customWidth="1"/>
    <col min="7" max="7" width="7" style="236" customWidth="1"/>
    <col min="8" max="16384" width="11.42578125" style="236"/>
  </cols>
  <sheetData>
    <row r="1" spans="1:11" ht="18" x14ac:dyDescent="0.25">
      <c r="A1" s="930" t="s">
        <v>327</v>
      </c>
      <c r="B1" s="930"/>
      <c r="C1" s="930"/>
      <c r="D1" s="930"/>
      <c r="E1" s="930"/>
      <c r="F1" s="930"/>
    </row>
    <row r="2" spans="1:11" x14ac:dyDescent="0.2">
      <c r="A2" s="858"/>
      <c r="B2" s="858"/>
      <c r="C2" s="858"/>
      <c r="D2" s="858"/>
      <c r="E2" s="858"/>
      <c r="F2" s="858"/>
    </row>
    <row r="3" spans="1:11" ht="15" x14ac:dyDescent="0.2">
      <c r="A3" s="931" t="s">
        <v>1256</v>
      </c>
      <c r="B3" s="931"/>
      <c r="C3" s="931"/>
      <c r="D3" s="931"/>
      <c r="E3" s="931"/>
      <c r="F3" s="931"/>
    </row>
    <row r="4" spans="1:11" ht="13.5" thickBot="1" x14ac:dyDescent="0.25">
      <c r="A4" s="864"/>
      <c r="B4" s="864"/>
      <c r="C4" s="864"/>
      <c r="D4" s="864"/>
      <c r="E4" s="864"/>
      <c r="F4" s="864"/>
    </row>
    <row r="5" spans="1:11" ht="26.25" thickBot="1" x14ac:dyDescent="0.25">
      <c r="A5" s="510" t="s">
        <v>251</v>
      </c>
      <c r="B5" s="511" t="s">
        <v>432</v>
      </c>
      <c r="C5" s="511" t="s">
        <v>322</v>
      </c>
      <c r="D5" s="511" t="s">
        <v>496</v>
      </c>
      <c r="E5" s="511" t="s">
        <v>323</v>
      </c>
      <c r="F5" s="523" t="s">
        <v>324</v>
      </c>
      <c r="G5" s="2"/>
      <c r="J5" s="2"/>
      <c r="K5" s="2"/>
    </row>
    <row r="6" spans="1:11" x14ac:dyDescent="0.2">
      <c r="A6" s="866" t="s">
        <v>328</v>
      </c>
      <c r="B6" s="567">
        <v>127851.75</v>
      </c>
      <c r="C6" s="567">
        <v>203041.4</v>
      </c>
      <c r="D6" s="877">
        <v>1091591.31</v>
      </c>
      <c r="E6" s="627">
        <v>236.91</v>
      </c>
      <c r="F6" s="878">
        <f>B6+C6+D6+E6</f>
        <v>1422721.3699999999</v>
      </c>
      <c r="G6" s="2"/>
      <c r="J6" s="2"/>
      <c r="K6" s="2"/>
    </row>
    <row r="7" spans="1:11" x14ac:dyDescent="0.2">
      <c r="A7" s="868" t="s">
        <v>329</v>
      </c>
      <c r="B7" s="568">
        <v>10620</v>
      </c>
      <c r="C7" s="568">
        <v>300726</v>
      </c>
      <c r="D7" s="877">
        <v>718975</v>
      </c>
      <c r="E7" s="630"/>
      <c r="F7" s="878">
        <f t="shared" ref="F7:F22" si="0">B7+C7+D7+E7</f>
        <v>1030321</v>
      </c>
      <c r="G7" s="2"/>
      <c r="J7" s="2"/>
      <c r="K7" s="2"/>
    </row>
    <row r="8" spans="1:11" x14ac:dyDescent="0.2">
      <c r="A8" s="868" t="s">
        <v>330</v>
      </c>
      <c r="B8" s="568">
        <v>13206</v>
      </c>
      <c r="C8" s="568">
        <v>29115</v>
      </c>
      <c r="D8" s="877">
        <v>387220</v>
      </c>
      <c r="E8" s="630">
        <v>13.14</v>
      </c>
      <c r="F8" s="878">
        <f t="shared" si="0"/>
        <v>429554.14</v>
      </c>
      <c r="J8" s="2"/>
      <c r="K8" s="2"/>
    </row>
    <row r="9" spans="1:11" x14ac:dyDescent="0.2">
      <c r="A9" s="868" t="s">
        <v>331</v>
      </c>
      <c r="B9" s="568"/>
      <c r="C9" s="568">
        <v>19587.019344615957</v>
      </c>
      <c r="D9" s="877">
        <v>30581.058230178987</v>
      </c>
      <c r="E9" s="270">
        <v>102958.44487465578</v>
      </c>
      <c r="F9" s="878">
        <f t="shared" si="0"/>
        <v>153126.52244945071</v>
      </c>
      <c r="G9" s="26"/>
      <c r="J9" s="2"/>
      <c r="K9" s="2"/>
    </row>
    <row r="10" spans="1:11" x14ac:dyDescent="0.2">
      <c r="A10" s="868" t="s">
        <v>433</v>
      </c>
      <c r="B10" s="568">
        <v>39109</v>
      </c>
      <c r="C10" s="568">
        <v>61810</v>
      </c>
      <c r="D10" s="877">
        <v>724263</v>
      </c>
      <c r="E10" s="270"/>
      <c r="F10" s="878">
        <f t="shared" si="0"/>
        <v>825182</v>
      </c>
      <c r="G10" s="26"/>
      <c r="J10" s="2"/>
      <c r="K10" s="2"/>
    </row>
    <row r="11" spans="1:11" x14ac:dyDescent="0.2">
      <c r="A11" s="868" t="s">
        <v>333</v>
      </c>
      <c r="B11" s="568">
        <v>21628</v>
      </c>
      <c r="C11" s="568">
        <v>526711</v>
      </c>
      <c r="D11" s="877">
        <v>1277074</v>
      </c>
      <c r="E11" s="270"/>
      <c r="F11" s="878">
        <f t="shared" si="0"/>
        <v>1825413</v>
      </c>
      <c r="G11" s="26"/>
      <c r="J11" s="2"/>
      <c r="K11" s="2"/>
    </row>
    <row r="12" spans="1:11" x14ac:dyDescent="0.2">
      <c r="A12" s="868" t="s">
        <v>334</v>
      </c>
      <c r="B12" s="568">
        <v>30176</v>
      </c>
      <c r="C12" s="568">
        <v>150217.71</v>
      </c>
      <c r="D12" s="877">
        <v>237352</v>
      </c>
      <c r="E12" s="270"/>
      <c r="F12" s="878">
        <f t="shared" si="0"/>
        <v>417745.70999999996</v>
      </c>
      <c r="G12" s="283"/>
      <c r="J12" s="2"/>
      <c r="K12" s="2"/>
    </row>
    <row r="13" spans="1:11" x14ac:dyDescent="0.2">
      <c r="A13" s="868" t="s">
        <v>344</v>
      </c>
      <c r="B13" s="568">
        <v>22198.403396244437</v>
      </c>
      <c r="C13" s="568">
        <v>23468.272785237361</v>
      </c>
      <c r="D13" s="877">
        <v>125795.89511159887</v>
      </c>
      <c r="E13" s="270"/>
      <c r="F13" s="878">
        <f t="shared" si="0"/>
        <v>171462.57129308069</v>
      </c>
      <c r="G13" s="283"/>
      <c r="J13" s="2"/>
      <c r="K13" s="2"/>
    </row>
    <row r="14" spans="1:11" x14ac:dyDescent="0.2">
      <c r="A14" s="868" t="s">
        <v>346</v>
      </c>
      <c r="B14" s="568">
        <v>10163.23</v>
      </c>
      <c r="C14" s="568">
        <v>104214.75</v>
      </c>
      <c r="D14" s="877">
        <v>42899.360000000001</v>
      </c>
      <c r="E14" s="270"/>
      <c r="F14" s="878">
        <f t="shared" si="0"/>
        <v>157277.34</v>
      </c>
      <c r="G14" s="283"/>
    </row>
    <row r="15" spans="1:11" x14ac:dyDescent="0.2">
      <c r="A15" s="868" t="s">
        <v>343</v>
      </c>
      <c r="B15" s="568">
        <v>31770</v>
      </c>
      <c r="C15" s="568">
        <v>121831</v>
      </c>
      <c r="D15" s="877">
        <v>347280</v>
      </c>
      <c r="E15" s="270"/>
      <c r="F15" s="878">
        <f t="shared" si="0"/>
        <v>500881</v>
      </c>
      <c r="G15" s="283"/>
    </row>
    <row r="16" spans="1:11" x14ac:dyDescent="0.2">
      <c r="A16" s="868" t="s">
        <v>336</v>
      </c>
      <c r="B16" s="568">
        <v>6535.3171889594378</v>
      </c>
      <c r="C16" s="568">
        <v>33052.316874322329</v>
      </c>
      <c r="D16" s="877">
        <v>848729.86047573399</v>
      </c>
      <c r="E16" s="270"/>
      <c r="F16" s="878">
        <f t="shared" si="0"/>
        <v>888317.49453901581</v>
      </c>
      <c r="G16" s="283"/>
      <c r="H16" s="879"/>
    </row>
    <row r="17" spans="1:7" x14ac:dyDescent="0.2">
      <c r="A17" s="868" t="s">
        <v>337</v>
      </c>
      <c r="B17" s="568">
        <v>4691.5600000000004</v>
      </c>
      <c r="C17" s="568">
        <v>11653.81</v>
      </c>
      <c r="D17" s="877">
        <v>290184.46000000002</v>
      </c>
      <c r="E17" s="270">
        <v>308200.93</v>
      </c>
      <c r="F17" s="878">
        <f t="shared" si="0"/>
        <v>614730.76</v>
      </c>
      <c r="G17" s="283"/>
    </row>
    <row r="18" spans="1:7" x14ac:dyDescent="0.2">
      <c r="A18" s="868" t="s">
        <v>347</v>
      </c>
      <c r="B18" s="568">
        <v>4806.5887229563514</v>
      </c>
      <c r="C18" s="568">
        <v>1406.3118846172872</v>
      </c>
      <c r="D18" s="877">
        <v>28861.343031739721</v>
      </c>
      <c r="E18" s="270"/>
      <c r="F18" s="878">
        <f t="shared" si="0"/>
        <v>35074.243639313361</v>
      </c>
      <c r="G18" s="26"/>
    </row>
    <row r="19" spans="1:7" x14ac:dyDescent="0.2">
      <c r="A19" s="868" t="s">
        <v>338</v>
      </c>
      <c r="B19" s="568">
        <v>4749.7923829588462</v>
      </c>
      <c r="C19" s="568">
        <v>59068.523282715869</v>
      </c>
      <c r="D19" s="877">
        <v>70307.932816176253</v>
      </c>
      <c r="E19" s="270"/>
      <c r="F19" s="878">
        <f t="shared" si="0"/>
        <v>134126.24848185095</v>
      </c>
      <c r="G19" s="283"/>
    </row>
    <row r="20" spans="1:7" x14ac:dyDescent="0.2">
      <c r="A20" s="868" t="s">
        <v>340</v>
      </c>
      <c r="B20" s="568">
        <v>2193</v>
      </c>
      <c r="C20" s="568">
        <v>52432</v>
      </c>
      <c r="D20" s="877">
        <v>49819.87</v>
      </c>
      <c r="E20" s="630"/>
      <c r="F20" s="878">
        <f t="shared" si="0"/>
        <v>104444.87</v>
      </c>
      <c r="G20" s="283"/>
    </row>
    <row r="21" spans="1:7" x14ac:dyDescent="0.2">
      <c r="A21" s="868" t="s">
        <v>341</v>
      </c>
      <c r="B21" s="568">
        <v>3314.8488635082031</v>
      </c>
      <c r="C21" s="568">
        <v>165915.05073575259</v>
      </c>
      <c r="D21" s="877">
        <v>146745.71095137112</v>
      </c>
      <c r="E21" s="270">
        <v>873.33322796047992</v>
      </c>
      <c r="F21" s="878">
        <f t="shared" si="0"/>
        <v>316848.94377859234</v>
      </c>
      <c r="G21" s="283"/>
    </row>
    <row r="22" spans="1:7" x14ac:dyDescent="0.2">
      <c r="A22" s="868" t="s">
        <v>345</v>
      </c>
      <c r="B22" s="568">
        <v>5351.8747904551174</v>
      </c>
      <c r="C22" s="568">
        <v>25671.314466510074</v>
      </c>
      <c r="D22" s="877">
        <v>172050.70211000639</v>
      </c>
      <c r="E22" s="270"/>
      <c r="F22" s="878">
        <f t="shared" si="0"/>
        <v>203073.89136697157</v>
      </c>
      <c r="G22" s="283"/>
    </row>
    <row r="23" spans="1:7" x14ac:dyDescent="0.2">
      <c r="A23" s="868"/>
      <c r="B23" s="871"/>
      <c r="C23" s="871"/>
      <c r="D23" s="871"/>
      <c r="E23" s="871"/>
      <c r="F23" s="891"/>
      <c r="G23" s="2"/>
    </row>
    <row r="24" spans="1:7" ht="13.5" thickBot="1" x14ac:dyDescent="0.25">
      <c r="A24" s="234" t="s">
        <v>325</v>
      </c>
      <c r="B24" s="94">
        <v>338365.36534508242</v>
      </c>
      <c r="C24" s="94">
        <v>1889921.4793737712</v>
      </c>
      <c r="D24" s="94">
        <v>6589731.5027268063</v>
      </c>
      <c r="E24" s="94">
        <v>412282.75810261624</v>
      </c>
      <c r="F24" s="96">
        <v>9230301.1055482756</v>
      </c>
      <c r="G24" s="2"/>
    </row>
    <row r="25" spans="1:7" ht="14.25" x14ac:dyDescent="0.2">
      <c r="A25" s="200"/>
      <c r="B25" s="201"/>
      <c r="C25" s="201"/>
      <c r="D25" s="201"/>
      <c r="E25" s="201"/>
      <c r="F25" s="201"/>
      <c r="G25" s="2"/>
    </row>
    <row r="26" spans="1:7" x14ac:dyDescent="0.2">
      <c r="A26" s="874" t="s">
        <v>1213</v>
      </c>
      <c r="B26" s="874"/>
      <c r="C26" s="566"/>
      <c r="D26" s="566"/>
      <c r="E26" s="566"/>
      <c r="F26" s="1"/>
      <c r="G26" s="2"/>
    </row>
    <row r="27" spans="1:7" x14ac:dyDescent="0.2">
      <c r="A27" s="873" t="s">
        <v>689</v>
      </c>
      <c r="B27" s="874"/>
      <c r="C27" s="566"/>
      <c r="D27" s="566"/>
      <c r="E27" s="566"/>
      <c r="F27" s="1"/>
      <c r="G27" s="2"/>
    </row>
    <row r="28" spans="1:7" x14ac:dyDescent="0.2">
      <c r="A28" s="944" t="s">
        <v>434</v>
      </c>
      <c r="B28" s="944"/>
      <c r="C28" s="875"/>
      <c r="D28" s="875"/>
      <c r="E28" s="875"/>
      <c r="F28" s="260"/>
    </row>
    <row r="29" spans="1:7" x14ac:dyDescent="0.2">
      <c r="A29" s="858"/>
      <c r="B29" s="876"/>
      <c r="C29" s="876"/>
      <c r="D29" s="876"/>
      <c r="E29" s="876"/>
      <c r="F29" s="858"/>
    </row>
    <row r="30" spans="1:7" x14ac:dyDescent="0.2">
      <c r="A30" s="858"/>
      <c r="B30" s="858"/>
      <c r="C30" s="876"/>
      <c r="D30" s="858"/>
      <c r="E30" s="858"/>
      <c r="F30" s="858"/>
    </row>
    <row r="31" spans="1:7" x14ac:dyDescent="0.2">
      <c r="A31" s="858"/>
      <c r="B31" s="858"/>
      <c r="C31" s="858"/>
      <c r="D31" s="858"/>
      <c r="E31" s="858"/>
      <c r="F31" s="858"/>
    </row>
    <row r="32" spans="1:7" x14ac:dyDescent="0.2">
      <c r="A32" s="858"/>
      <c r="B32" s="858"/>
      <c r="C32" s="858"/>
      <c r="D32" s="858"/>
      <c r="E32" s="858"/>
      <c r="F32" s="858"/>
    </row>
    <row r="33" spans="1:6" x14ac:dyDescent="0.2">
      <c r="A33" s="858"/>
      <c r="B33" s="858"/>
      <c r="C33" s="858"/>
      <c r="D33" s="858"/>
      <c r="E33" s="858"/>
      <c r="F33" s="858"/>
    </row>
    <row r="34" spans="1:6" x14ac:dyDescent="0.2">
      <c r="A34" s="858"/>
      <c r="B34" s="858"/>
      <c r="C34" s="858"/>
      <c r="D34" s="858"/>
      <c r="E34" s="858"/>
      <c r="F34" s="858"/>
    </row>
    <row r="35" spans="1:6" x14ac:dyDescent="0.2">
      <c r="A35" s="858"/>
      <c r="B35" s="858"/>
      <c r="C35" s="858"/>
      <c r="D35" s="858"/>
      <c r="E35" s="858"/>
      <c r="F35" s="858"/>
    </row>
    <row r="36" spans="1:6" x14ac:dyDescent="0.2">
      <c r="A36" s="858"/>
      <c r="B36" s="858"/>
      <c r="C36" s="858"/>
      <c r="D36" s="858"/>
      <c r="E36" s="858"/>
      <c r="F36" s="858"/>
    </row>
    <row r="37" spans="1:6" x14ac:dyDescent="0.2">
      <c r="A37" s="858"/>
      <c r="B37" s="858"/>
      <c r="C37" s="858"/>
      <c r="D37" s="858"/>
      <c r="E37" s="858"/>
      <c r="F37" s="858"/>
    </row>
    <row r="38" spans="1:6" x14ac:dyDescent="0.2">
      <c r="A38" s="858"/>
      <c r="B38" s="858"/>
      <c r="C38" s="858"/>
      <c r="D38" s="858"/>
      <c r="E38" s="858"/>
      <c r="F38" s="858"/>
    </row>
    <row r="39" spans="1:6" x14ac:dyDescent="0.2">
      <c r="A39" s="858"/>
      <c r="B39" s="858"/>
      <c r="C39" s="858"/>
      <c r="D39" s="858"/>
      <c r="E39" s="858"/>
      <c r="F39" s="858"/>
    </row>
    <row r="40" spans="1:6" x14ac:dyDescent="0.2">
      <c r="A40" s="858"/>
      <c r="B40" s="858"/>
      <c r="C40" s="858"/>
      <c r="D40" s="858"/>
      <c r="E40" s="858"/>
      <c r="F40" s="858"/>
    </row>
    <row r="41" spans="1:6" x14ac:dyDescent="0.2">
      <c r="A41" s="858"/>
      <c r="B41" s="858"/>
      <c r="C41" s="858"/>
      <c r="D41" s="858"/>
      <c r="E41" s="858"/>
      <c r="F41" s="858"/>
    </row>
    <row r="42" spans="1:6" x14ac:dyDescent="0.2">
      <c r="A42" s="858"/>
      <c r="B42" s="858"/>
      <c r="C42" s="858"/>
      <c r="D42" s="858"/>
      <c r="E42" s="858"/>
      <c r="F42" s="858"/>
    </row>
    <row r="43" spans="1:6" x14ac:dyDescent="0.2">
      <c r="A43" s="858"/>
      <c r="B43" s="858"/>
      <c r="C43" s="858"/>
      <c r="D43" s="858"/>
      <c r="E43" s="858"/>
      <c r="F43" s="858"/>
    </row>
    <row r="44" spans="1:6" x14ac:dyDescent="0.2">
      <c r="A44" s="858"/>
      <c r="B44" s="858"/>
      <c r="C44" s="858"/>
      <c r="D44" s="858"/>
      <c r="E44" s="858"/>
      <c r="F44" s="858"/>
    </row>
    <row r="45" spans="1:6" x14ac:dyDescent="0.2">
      <c r="A45" s="858"/>
      <c r="B45" s="858"/>
      <c r="C45" s="858"/>
      <c r="D45" s="858"/>
      <c r="E45" s="858"/>
      <c r="F45" s="858"/>
    </row>
    <row r="46" spans="1:6" x14ac:dyDescent="0.2">
      <c r="A46" s="858"/>
      <c r="B46" s="858"/>
      <c r="C46" s="858"/>
      <c r="D46" s="858"/>
      <c r="E46" s="858"/>
      <c r="F46" s="858"/>
    </row>
    <row r="47" spans="1:6" x14ac:dyDescent="0.2">
      <c r="A47" s="858"/>
      <c r="B47" s="858"/>
      <c r="C47" s="858"/>
      <c r="D47" s="858"/>
      <c r="E47" s="858"/>
      <c r="F47" s="858"/>
    </row>
    <row r="48" spans="1:6" x14ac:dyDescent="0.2">
      <c r="A48" s="858"/>
      <c r="B48" s="858"/>
      <c r="C48" s="858"/>
      <c r="D48" s="858"/>
      <c r="E48" s="858"/>
      <c r="F48" s="858"/>
    </row>
  </sheetData>
  <mergeCells count="3">
    <mergeCell ref="A1:F1"/>
    <mergeCell ref="A3:F3"/>
    <mergeCell ref="A28:B28"/>
  </mergeCells>
  <pageMargins left="0.7" right="0.7" top="0.75" bottom="0.75" header="0.3" footer="0.3"/>
  <pageSetup paperSize="9" scale="61" orientation="portrait" r:id="rId1"/>
  <colBreaks count="1" manualBreakCount="1">
    <brk id="7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C28"/>
  <sheetViews>
    <sheetView view="pageBreakPreview" zoomScaleNormal="75" zoomScaleSheetLayoutView="100" workbookViewId="0">
      <selection activeCell="A3" sqref="A3:B3"/>
    </sheetView>
  </sheetViews>
  <sheetFormatPr baseColWidth="10" defaultColWidth="11.42578125" defaultRowHeight="12.75" x14ac:dyDescent="0.2"/>
  <cols>
    <col min="1" max="1" width="47.5703125" style="236" customWidth="1"/>
    <col min="2" max="2" width="24" style="236" customWidth="1"/>
    <col min="3" max="3" width="1.28515625" style="236" customWidth="1"/>
    <col min="4" max="16384" width="11.42578125" style="236"/>
  </cols>
  <sheetData>
    <row r="1" spans="1:3" ht="18" x14ac:dyDescent="0.25">
      <c r="A1" s="970" t="s">
        <v>998</v>
      </c>
      <c r="B1" s="970"/>
      <c r="C1" s="8"/>
    </row>
    <row r="3" spans="1:3" ht="23.25" customHeight="1" x14ac:dyDescent="0.2">
      <c r="A3" s="1020" t="s">
        <v>1143</v>
      </c>
      <c r="B3" s="1020"/>
      <c r="C3" s="822"/>
    </row>
    <row r="4" spans="1:3" ht="13.5" thickBot="1" x14ac:dyDescent="0.25">
      <c r="A4" s="18"/>
      <c r="B4" s="18"/>
      <c r="C4" s="2"/>
    </row>
    <row r="5" spans="1:3" ht="30" customHeight="1" thickBot="1" x14ac:dyDescent="0.25">
      <c r="A5" s="721" t="s">
        <v>415</v>
      </c>
      <c r="B5" s="722" t="s">
        <v>431</v>
      </c>
      <c r="C5" s="2"/>
    </row>
    <row r="6" spans="1:3" s="2" customFormat="1" ht="24" customHeight="1" x14ac:dyDescent="0.2">
      <c r="A6" s="21" t="s">
        <v>1040</v>
      </c>
      <c r="B6" s="101">
        <v>1364</v>
      </c>
    </row>
    <row r="7" spans="1:3" s="2" customFormat="1" x14ac:dyDescent="0.2">
      <c r="A7" s="21" t="s">
        <v>1042</v>
      </c>
      <c r="B7" s="101">
        <v>37</v>
      </c>
    </row>
    <row r="8" spans="1:3" s="2" customFormat="1" x14ac:dyDescent="0.2">
      <c r="A8" s="21" t="s">
        <v>1043</v>
      </c>
      <c r="B8" s="101">
        <v>781</v>
      </c>
    </row>
    <row r="9" spans="1:3" s="2" customFormat="1" x14ac:dyDescent="0.2">
      <c r="A9" s="21" t="s">
        <v>1045</v>
      </c>
      <c r="B9" s="101">
        <v>46</v>
      </c>
    </row>
    <row r="10" spans="1:3" s="2" customFormat="1" x14ac:dyDescent="0.2">
      <c r="A10" s="21" t="s">
        <v>1049</v>
      </c>
      <c r="B10" s="101">
        <v>83180</v>
      </c>
    </row>
    <row r="11" spans="1:3" s="2" customFormat="1" x14ac:dyDescent="0.2">
      <c r="A11" s="21" t="s">
        <v>1050</v>
      </c>
      <c r="B11" s="101">
        <v>300</v>
      </c>
    </row>
    <row r="12" spans="1:3" s="2" customFormat="1" x14ac:dyDescent="0.2">
      <c r="A12" s="21" t="s">
        <v>1057</v>
      </c>
      <c r="B12" s="101">
        <v>225594</v>
      </c>
    </row>
    <row r="13" spans="1:3" s="2" customFormat="1" x14ac:dyDescent="0.2">
      <c r="A13" s="21" t="s">
        <v>1060</v>
      </c>
      <c r="B13" s="101">
        <v>58010</v>
      </c>
    </row>
    <row r="14" spans="1:3" s="2" customFormat="1" x14ac:dyDescent="0.2">
      <c r="A14" s="21" t="s">
        <v>1061</v>
      </c>
      <c r="B14" s="101">
        <v>44040</v>
      </c>
    </row>
    <row r="15" spans="1:3" s="2" customFormat="1" x14ac:dyDescent="0.2">
      <c r="A15" s="21" t="s">
        <v>1062</v>
      </c>
      <c r="B15" s="101">
        <v>990482</v>
      </c>
    </row>
    <row r="16" spans="1:3" s="2" customFormat="1" ht="13.5" thickBot="1" x14ac:dyDescent="0.25">
      <c r="A16" s="93" t="s">
        <v>1081</v>
      </c>
      <c r="B16" s="723">
        <f>SUM(B6:B15)</f>
        <v>1403834</v>
      </c>
    </row>
    <row r="17" spans="1:2" s="2" customFormat="1" x14ac:dyDescent="0.2">
      <c r="A17" s="25"/>
      <c r="B17" s="724"/>
    </row>
    <row r="18" spans="1:2" x14ac:dyDescent="0.2">
      <c r="A18" s="279"/>
      <c r="B18" s="9"/>
    </row>
    <row r="19" spans="1:2" x14ac:dyDescent="0.2">
      <c r="A19" s="810"/>
      <c r="B19" s="9"/>
    </row>
    <row r="20" spans="1:2" ht="34.5" customHeight="1" x14ac:dyDescent="0.2">
      <c r="A20" s="279"/>
      <c r="B20" s="9"/>
    </row>
    <row r="21" spans="1:2" ht="26.25" customHeight="1" x14ac:dyDescent="0.2"/>
    <row r="28" spans="1:2" ht="13.5" customHeight="1" x14ac:dyDescent="0.2"/>
  </sheetData>
  <mergeCells count="2">
    <mergeCell ref="A3:B3"/>
    <mergeCell ref="A1:B1"/>
  </mergeCells>
  <printOptions horizontalCentered="1"/>
  <pageMargins left="0.78740157480314965" right="0.78740157480314965" top="0.59055118110236227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E47"/>
  <sheetViews>
    <sheetView view="pageBreakPreview" topLeftCell="A4" zoomScaleNormal="75" zoomScaleSheetLayoutView="100" workbookViewId="0">
      <selection activeCell="A4" sqref="A4:C4"/>
    </sheetView>
  </sheetViews>
  <sheetFormatPr baseColWidth="10" defaultColWidth="11.42578125" defaultRowHeight="12.75" x14ac:dyDescent="0.2"/>
  <cols>
    <col min="1" max="1" width="71.5703125" style="236" customWidth="1"/>
    <col min="2" max="2" width="21.85546875" style="236" customWidth="1"/>
    <col min="3" max="3" width="26.28515625" style="236" customWidth="1"/>
    <col min="4" max="4" width="2.28515625" style="236" customWidth="1"/>
    <col min="5" max="16384" width="11.42578125" style="236"/>
  </cols>
  <sheetData>
    <row r="1" spans="1:5" ht="18" x14ac:dyDescent="0.25">
      <c r="A1" s="970" t="s">
        <v>998</v>
      </c>
      <c r="B1" s="970"/>
      <c r="C1" s="970"/>
      <c r="D1" s="8"/>
    </row>
    <row r="3" spans="1:5" ht="15" x14ac:dyDescent="0.25">
      <c r="A3" s="1023" t="s">
        <v>1144</v>
      </c>
      <c r="B3" s="1023"/>
      <c r="C3" s="1023"/>
      <c r="D3" s="27"/>
      <c r="E3" s="2"/>
    </row>
    <row r="4" spans="1:5" ht="15" x14ac:dyDescent="0.25">
      <c r="A4" s="1023" t="s">
        <v>1125</v>
      </c>
      <c r="B4" s="1023"/>
      <c r="C4" s="1023"/>
      <c r="D4" s="27"/>
      <c r="E4" s="2"/>
    </row>
    <row r="5" spans="1:5" ht="13.5" thickBot="1" x14ac:dyDescent="0.25">
      <c r="A5" s="18"/>
      <c r="B5" s="18"/>
      <c r="C5" s="18"/>
      <c r="D5" s="2"/>
      <c r="E5" s="2"/>
    </row>
    <row r="6" spans="1:5" ht="33.75" customHeight="1" thickBot="1" x14ac:dyDescent="0.25">
      <c r="A6" s="581" t="s">
        <v>1082</v>
      </c>
      <c r="B6" s="725" t="s">
        <v>431</v>
      </c>
      <c r="C6" s="722" t="s">
        <v>440</v>
      </c>
      <c r="D6" s="2"/>
    </row>
    <row r="7" spans="1:5" ht="18.75" customHeight="1" x14ac:dyDescent="0.2">
      <c r="A7" s="80" t="s">
        <v>1083</v>
      </c>
      <c r="B7" s="726">
        <v>186</v>
      </c>
      <c r="C7" s="273">
        <v>1679602.35</v>
      </c>
      <c r="D7" s="2"/>
    </row>
    <row r="8" spans="1:5" x14ac:dyDescent="0.2">
      <c r="A8" s="58" t="s">
        <v>1084</v>
      </c>
      <c r="B8" s="727">
        <v>89</v>
      </c>
      <c r="C8" s="275">
        <v>771648.12</v>
      </c>
      <c r="D8" s="2"/>
    </row>
    <row r="9" spans="1:5" x14ac:dyDescent="0.2">
      <c r="A9" s="58" t="s">
        <v>1085</v>
      </c>
      <c r="B9" s="727">
        <v>635</v>
      </c>
      <c r="C9" s="275">
        <v>1762427</v>
      </c>
      <c r="D9" s="2"/>
    </row>
    <row r="10" spans="1:5" x14ac:dyDescent="0.2">
      <c r="A10" s="58" t="s">
        <v>1086</v>
      </c>
      <c r="B10" s="727">
        <v>162</v>
      </c>
      <c r="C10" s="275">
        <v>823915.32</v>
      </c>
      <c r="D10" s="2"/>
    </row>
    <row r="11" spans="1:5" x14ac:dyDescent="0.2">
      <c r="A11" s="58" t="s">
        <v>1087</v>
      </c>
      <c r="B11" s="727">
        <v>699</v>
      </c>
      <c r="C11" s="275">
        <v>2536240</v>
      </c>
      <c r="D11" s="2"/>
    </row>
    <row r="12" spans="1:5" x14ac:dyDescent="0.2">
      <c r="A12" s="58" t="s">
        <v>1088</v>
      </c>
      <c r="B12" s="727">
        <v>26863</v>
      </c>
      <c r="C12" s="275">
        <v>28885374</v>
      </c>
      <c r="D12" s="2"/>
    </row>
    <row r="13" spans="1:5" x14ac:dyDescent="0.2">
      <c r="A13" s="58" t="s">
        <v>1089</v>
      </c>
      <c r="B13" s="727">
        <v>2487</v>
      </c>
      <c r="C13" s="275">
        <v>6555692</v>
      </c>
      <c r="D13" s="2"/>
    </row>
    <row r="14" spans="1:5" x14ac:dyDescent="0.2">
      <c r="A14" s="58" t="s">
        <v>1090</v>
      </c>
      <c r="B14" s="727">
        <v>737</v>
      </c>
      <c r="C14" s="275">
        <v>506018</v>
      </c>
      <c r="D14" s="2"/>
    </row>
    <row r="15" spans="1:5" x14ac:dyDescent="0.2">
      <c r="A15" s="58" t="s">
        <v>1091</v>
      </c>
      <c r="B15" s="727">
        <v>23</v>
      </c>
      <c r="C15" s="275">
        <v>13836</v>
      </c>
      <c r="D15" s="2"/>
    </row>
    <row r="16" spans="1:5" x14ac:dyDescent="0.2">
      <c r="A16" s="58" t="s">
        <v>1092</v>
      </c>
      <c r="B16" s="727">
        <v>1149</v>
      </c>
      <c r="C16" s="275">
        <v>318952</v>
      </c>
      <c r="D16" s="2"/>
    </row>
    <row r="17" spans="1:5" x14ac:dyDescent="0.2">
      <c r="A17" s="58"/>
      <c r="B17" s="727"/>
      <c r="C17" s="275"/>
      <c r="D17" s="2"/>
    </row>
    <row r="18" spans="1:5" ht="13.5" thickBot="1" x14ac:dyDescent="0.25">
      <c r="A18" s="93" t="s">
        <v>1093</v>
      </c>
      <c r="B18" s="728">
        <v>33030</v>
      </c>
      <c r="C18" s="713">
        <v>43853704.789999999</v>
      </c>
      <c r="D18" s="2"/>
    </row>
    <row r="19" spans="1:5" ht="13.5" thickBot="1" x14ac:dyDescent="0.25">
      <c r="C19" s="2"/>
      <c r="E19" s="2"/>
    </row>
    <row r="20" spans="1:5" x14ac:dyDescent="0.2">
      <c r="A20" s="953" t="s">
        <v>251</v>
      </c>
      <c r="B20" s="955" t="s">
        <v>431</v>
      </c>
      <c r="C20" s="969" t="s">
        <v>440</v>
      </c>
    </row>
    <row r="21" spans="1:5" ht="23.25" customHeight="1" thickBot="1" x14ac:dyDescent="0.25">
      <c r="A21" s="954"/>
      <c r="B21" s="956" t="s">
        <v>431</v>
      </c>
      <c r="C21" s="966" t="s">
        <v>440</v>
      </c>
    </row>
    <row r="22" spans="1:5" ht="20.25" customHeight="1" x14ac:dyDescent="0.2">
      <c r="A22" s="514" t="s">
        <v>328</v>
      </c>
      <c r="B22" s="627">
        <v>7509</v>
      </c>
      <c r="C22" s="629">
        <v>6987817</v>
      </c>
    </row>
    <row r="23" spans="1:5" x14ac:dyDescent="0.2">
      <c r="A23" s="515" t="s">
        <v>329</v>
      </c>
      <c r="B23" s="630">
        <v>1610</v>
      </c>
      <c r="C23" s="632">
        <v>4669850</v>
      </c>
    </row>
    <row r="24" spans="1:5" x14ac:dyDescent="0.2">
      <c r="A24" s="515" t="s">
        <v>330</v>
      </c>
      <c r="B24" s="630">
        <v>103</v>
      </c>
      <c r="C24" s="632">
        <v>380319</v>
      </c>
    </row>
    <row r="25" spans="1:5" x14ac:dyDescent="0.2">
      <c r="A25" s="515" t="s">
        <v>331</v>
      </c>
      <c r="B25" s="630">
        <v>111</v>
      </c>
      <c r="C25" s="632">
        <v>472343</v>
      </c>
    </row>
    <row r="26" spans="1:5" x14ac:dyDescent="0.2">
      <c r="A26" s="515" t="s">
        <v>332</v>
      </c>
      <c r="B26" s="630">
        <v>5856</v>
      </c>
      <c r="C26" s="632">
        <v>7021620</v>
      </c>
    </row>
    <row r="27" spans="1:5" x14ac:dyDescent="0.2">
      <c r="A27" s="515" t="s">
        <v>342</v>
      </c>
      <c r="B27" s="630">
        <v>5580</v>
      </c>
      <c r="C27" s="632">
        <v>8366857</v>
      </c>
    </row>
    <row r="28" spans="1:5" x14ac:dyDescent="0.2">
      <c r="A28" s="515" t="s">
        <v>334</v>
      </c>
      <c r="B28" s="630">
        <v>1391</v>
      </c>
      <c r="C28" s="632">
        <v>2886864</v>
      </c>
    </row>
    <row r="29" spans="1:5" x14ac:dyDescent="0.2">
      <c r="A29" s="515" t="s">
        <v>344</v>
      </c>
      <c r="B29" s="630">
        <v>815</v>
      </c>
      <c r="C29" s="632">
        <v>628553</v>
      </c>
    </row>
    <row r="30" spans="1:5" x14ac:dyDescent="0.2">
      <c r="A30" s="515" t="s">
        <v>346</v>
      </c>
      <c r="B30" s="630">
        <v>251</v>
      </c>
      <c r="C30" s="632">
        <v>963827</v>
      </c>
    </row>
    <row r="31" spans="1:5" x14ac:dyDescent="0.2">
      <c r="A31" s="515" t="s">
        <v>343</v>
      </c>
      <c r="B31" s="630">
        <v>1014</v>
      </c>
      <c r="C31" s="632">
        <v>1910467</v>
      </c>
    </row>
    <row r="32" spans="1:5" x14ac:dyDescent="0.2">
      <c r="A32" s="515" t="s">
        <v>336</v>
      </c>
      <c r="B32" s="630">
        <v>3994</v>
      </c>
      <c r="C32" s="632">
        <v>3612528.79</v>
      </c>
    </row>
    <row r="33" spans="1:5" x14ac:dyDescent="0.2">
      <c r="A33" s="515" t="s">
        <v>337</v>
      </c>
      <c r="B33" s="630">
        <v>939</v>
      </c>
      <c r="C33" s="632">
        <v>2845767</v>
      </c>
    </row>
    <row r="34" spans="1:5" x14ac:dyDescent="0.2">
      <c r="A34" s="515" t="s">
        <v>347</v>
      </c>
      <c r="B34" s="630">
        <v>2166</v>
      </c>
      <c r="C34" s="632">
        <v>396411</v>
      </c>
    </row>
    <row r="35" spans="1:5" x14ac:dyDescent="0.2">
      <c r="A35" s="515" t="s">
        <v>338</v>
      </c>
      <c r="B35" s="630">
        <v>227</v>
      </c>
      <c r="C35" s="632">
        <v>502438</v>
      </c>
    </row>
    <row r="36" spans="1:5" x14ac:dyDescent="0.2">
      <c r="A36" s="515" t="s">
        <v>340</v>
      </c>
      <c r="B36" s="630">
        <v>166</v>
      </c>
      <c r="C36" s="632">
        <v>538610</v>
      </c>
    </row>
    <row r="37" spans="1:5" x14ac:dyDescent="0.2">
      <c r="A37" s="515" t="s">
        <v>341</v>
      </c>
      <c r="B37" s="630">
        <v>122</v>
      </c>
      <c r="C37" s="632">
        <v>948665</v>
      </c>
    </row>
    <row r="38" spans="1:5" x14ac:dyDescent="0.2">
      <c r="A38" s="515" t="s">
        <v>345</v>
      </c>
      <c r="B38" s="630">
        <v>1176</v>
      </c>
      <c r="C38" s="632">
        <v>720768</v>
      </c>
    </row>
    <row r="39" spans="1:5" x14ac:dyDescent="0.2">
      <c r="A39" s="515"/>
      <c r="B39" s="633"/>
      <c r="C39" s="632"/>
    </row>
    <row r="40" spans="1:5" ht="13.5" thickBot="1" x14ac:dyDescent="0.25">
      <c r="A40" s="518" t="s">
        <v>325</v>
      </c>
      <c r="B40" s="634">
        <v>33030</v>
      </c>
      <c r="C40" s="652">
        <v>43853704.789999999</v>
      </c>
    </row>
    <row r="41" spans="1:5" x14ac:dyDescent="0.2">
      <c r="A41" s="729"/>
    </row>
    <row r="42" spans="1:5" x14ac:dyDescent="0.2">
      <c r="A42" s="1013"/>
      <c r="B42" s="1013"/>
      <c r="C42" s="1013"/>
      <c r="E42" s="2"/>
    </row>
    <row r="43" spans="1:5" x14ac:dyDescent="0.2">
      <c r="A43" s="1013"/>
      <c r="B43" s="1013"/>
      <c r="C43" s="1013"/>
      <c r="E43" s="2"/>
    </row>
    <row r="44" spans="1:5" x14ac:dyDescent="0.2">
      <c r="A44" s="730"/>
      <c r="B44" s="31"/>
      <c r="C44" s="31"/>
    </row>
    <row r="45" spans="1:5" x14ac:dyDescent="0.2">
      <c r="A45" s="11"/>
    </row>
    <row r="46" spans="1:5" x14ac:dyDescent="0.2">
      <c r="A46" s="11"/>
    </row>
    <row r="47" spans="1:5" x14ac:dyDescent="0.2">
      <c r="A47" s="11"/>
    </row>
  </sheetData>
  <mergeCells count="8">
    <mergeCell ref="A42:C42"/>
    <mergeCell ref="A43:C43"/>
    <mergeCell ref="A1:C1"/>
    <mergeCell ref="A3:C3"/>
    <mergeCell ref="A4:C4"/>
    <mergeCell ref="A20:A21"/>
    <mergeCell ref="B20:B21"/>
    <mergeCell ref="C20:C21"/>
  </mergeCells>
  <printOptions horizontalCentered="1"/>
  <pageMargins left="0.78740157480314965" right="0.78740157480314965" top="0.59055118110236227" bottom="0.98425196850393704" header="0" footer="0"/>
  <pageSetup paperSize="9" scale="71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F199"/>
  <sheetViews>
    <sheetView view="pageBreakPreview" zoomScaleNormal="75" zoomScaleSheetLayoutView="100" workbookViewId="0">
      <selection activeCell="G17" sqref="G17"/>
    </sheetView>
  </sheetViews>
  <sheetFormatPr baseColWidth="10" defaultColWidth="11.42578125" defaultRowHeight="12.75" x14ac:dyDescent="0.2"/>
  <cols>
    <col min="1" max="1" width="45.5703125" style="236" customWidth="1"/>
    <col min="2" max="3" width="18.7109375" style="236" customWidth="1"/>
    <col min="4" max="4" width="20.42578125" style="236" customWidth="1"/>
    <col min="5" max="5" width="2.42578125" style="236" customWidth="1"/>
    <col min="6" max="16384" width="11.42578125" style="236"/>
  </cols>
  <sheetData>
    <row r="1" spans="1:6" ht="18" x14ac:dyDescent="0.25">
      <c r="A1" s="970" t="s">
        <v>998</v>
      </c>
      <c r="B1" s="970"/>
      <c r="C1" s="970"/>
      <c r="D1" s="970"/>
    </row>
    <row r="2" spans="1:6" x14ac:dyDescent="0.2">
      <c r="D2" s="2"/>
    </row>
    <row r="3" spans="1:6" ht="15" x14ac:dyDescent="0.25">
      <c r="A3" s="1023" t="s">
        <v>1138</v>
      </c>
      <c r="B3" s="1023"/>
      <c r="C3" s="1023"/>
      <c r="D3" s="1023"/>
    </row>
    <row r="4" spans="1:6" ht="13.5" thickBot="1" x14ac:dyDescent="0.25">
      <c r="A4" s="18"/>
      <c r="B4" s="18"/>
      <c r="C4" s="18"/>
      <c r="D4" s="18"/>
    </row>
    <row r="5" spans="1:6" ht="41.25" customHeight="1" thickBot="1" x14ac:dyDescent="0.25">
      <c r="A5" s="510" t="s">
        <v>411</v>
      </c>
      <c r="B5" s="725" t="s">
        <v>441</v>
      </c>
      <c r="C5" s="722" t="s">
        <v>1094</v>
      </c>
      <c r="D5" s="722" t="s">
        <v>440</v>
      </c>
      <c r="E5" s="2"/>
      <c r="F5" s="2"/>
    </row>
    <row r="6" spans="1:6" ht="16.5" customHeight="1" x14ac:dyDescent="0.2">
      <c r="A6" s="514" t="s">
        <v>328</v>
      </c>
      <c r="B6" s="630">
        <v>280</v>
      </c>
      <c r="C6" s="630">
        <v>180.04</v>
      </c>
      <c r="D6" s="650">
        <v>573.83000000000004</v>
      </c>
      <c r="E6" s="2"/>
      <c r="F6" s="2"/>
    </row>
    <row r="7" spans="1:6" x14ac:dyDescent="0.2">
      <c r="A7" s="515" t="s">
        <v>329</v>
      </c>
      <c r="B7" s="630">
        <v>199</v>
      </c>
      <c r="C7" s="630">
        <v>8009.7000000000007</v>
      </c>
      <c r="D7" s="650">
        <v>22322.1</v>
      </c>
      <c r="E7" s="2"/>
      <c r="F7" s="2"/>
    </row>
    <row r="8" spans="1:6" x14ac:dyDescent="0.2">
      <c r="A8" s="515" t="s">
        <v>330</v>
      </c>
      <c r="B8" s="630" t="s">
        <v>1095</v>
      </c>
      <c r="C8" s="630" t="s">
        <v>1095</v>
      </c>
      <c r="D8" s="650" t="s">
        <v>1095</v>
      </c>
      <c r="E8" s="2"/>
      <c r="F8" s="2"/>
    </row>
    <row r="9" spans="1:6" x14ac:dyDescent="0.2">
      <c r="A9" s="515" t="s">
        <v>331</v>
      </c>
      <c r="B9" s="630">
        <v>937</v>
      </c>
      <c r="C9" s="630">
        <v>1481.1499999999999</v>
      </c>
      <c r="D9" s="650"/>
      <c r="E9" s="2"/>
      <c r="F9" s="2"/>
    </row>
    <row r="10" spans="1:6" x14ac:dyDescent="0.2">
      <c r="A10" s="515" t="s">
        <v>332</v>
      </c>
      <c r="B10" s="630">
        <v>251</v>
      </c>
      <c r="C10" s="630">
        <v>11388.100000000002</v>
      </c>
      <c r="D10" s="650">
        <v>38807.599999999999</v>
      </c>
      <c r="E10" s="2"/>
      <c r="F10" s="2"/>
    </row>
    <row r="11" spans="1:6" x14ac:dyDescent="0.2">
      <c r="A11" s="515" t="s">
        <v>342</v>
      </c>
      <c r="B11" s="630">
        <v>282</v>
      </c>
      <c r="C11" s="630">
        <v>1265.7</v>
      </c>
      <c r="D11" s="650">
        <v>8045.3</v>
      </c>
      <c r="E11" s="2"/>
      <c r="F11" s="2"/>
    </row>
    <row r="12" spans="1:6" x14ac:dyDescent="0.2">
      <c r="A12" s="515" t="s">
        <v>334</v>
      </c>
      <c r="B12" s="630">
        <v>271</v>
      </c>
      <c r="C12" s="630">
        <v>4362.53</v>
      </c>
      <c r="D12" s="650"/>
      <c r="E12" s="2"/>
      <c r="F12" s="2"/>
    </row>
    <row r="13" spans="1:6" s="24" customFormat="1" x14ac:dyDescent="0.2">
      <c r="A13" s="515" t="s">
        <v>344</v>
      </c>
      <c r="B13" s="630">
        <v>49</v>
      </c>
      <c r="C13" s="630"/>
      <c r="D13" s="650">
        <v>2609</v>
      </c>
      <c r="E13" s="23"/>
      <c r="F13" s="23"/>
    </row>
    <row r="14" spans="1:6" x14ac:dyDescent="0.2">
      <c r="A14" s="515" t="s">
        <v>346</v>
      </c>
      <c r="B14" s="630">
        <v>12</v>
      </c>
      <c r="C14" s="630">
        <v>119</v>
      </c>
      <c r="D14" s="650"/>
      <c r="E14" s="2"/>
      <c r="F14" s="2"/>
    </row>
    <row r="15" spans="1:6" s="26" customFormat="1" x14ac:dyDescent="0.2">
      <c r="A15" s="515" t="s">
        <v>343</v>
      </c>
      <c r="B15" s="630">
        <v>84</v>
      </c>
      <c r="C15" s="630">
        <v>1044.26</v>
      </c>
      <c r="D15" s="650">
        <v>593.13</v>
      </c>
      <c r="E15" s="283"/>
      <c r="F15" s="283"/>
    </row>
    <row r="16" spans="1:6" s="24" customFormat="1" x14ac:dyDescent="0.2">
      <c r="A16" s="515" t="s">
        <v>336</v>
      </c>
      <c r="B16" s="630">
        <v>332</v>
      </c>
      <c r="C16" s="630">
        <v>15584.600000000004</v>
      </c>
      <c r="D16" s="650">
        <v>82277</v>
      </c>
      <c r="E16" s="23"/>
      <c r="F16" s="23"/>
    </row>
    <row r="17" spans="1:6" x14ac:dyDescent="0.2">
      <c r="A17" s="515" t="s">
        <v>337</v>
      </c>
      <c r="B17" s="630">
        <v>487</v>
      </c>
      <c r="C17" s="630">
        <v>3156.1000000000004</v>
      </c>
      <c r="D17" s="650"/>
      <c r="E17" s="2"/>
      <c r="F17" s="2"/>
    </row>
    <row r="18" spans="1:6" x14ac:dyDescent="0.2">
      <c r="A18" s="515" t="s">
        <v>347</v>
      </c>
      <c r="B18" s="630">
        <v>3</v>
      </c>
      <c r="C18" s="630"/>
      <c r="D18" s="650">
        <v>150</v>
      </c>
      <c r="E18" s="2"/>
      <c r="F18" s="2"/>
    </row>
    <row r="19" spans="1:6" x14ac:dyDescent="0.2">
      <c r="A19" s="515" t="s">
        <v>338</v>
      </c>
      <c r="B19" s="630">
        <v>20</v>
      </c>
      <c r="C19" s="630">
        <v>111.9</v>
      </c>
      <c r="D19" s="650">
        <v>204</v>
      </c>
      <c r="E19" s="2"/>
      <c r="F19" s="2"/>
    </row>
    <row r="20" spans="1:6" s="24" customFormat="1" x14ac:dyDescent="0.2">
      <c r="A20" s="515" t="s">
        <v>340</v>
      </c>
      <c r="B20" s="630">
        <v>62</v>
      </c>
      <c r="C20" s="630">
        <v>368.11</v>
      </c>
      <c r="D20" s="650">
        <v>29827.9</v>
      </c>
      <c r="E20" s="23"/>
      <c r="F20" s="23"/>
    </row>
    <row r="21" spans="1:6" s="24" customFormat="1" x14ac:dyDescent="0.2">
      <c r="A21" s="515" t="s">
        <v>341</v>
      </c>
      <c r="B21" s="630">
        <v>168</v>
      </c>
      <c r="C21" s="630"/>
      <c r="D21" s="650"/>
      <c r="E21" s="23"/>
      <c r="F21" s="23"/>
    </row>
    <row r="22" spans="1:6" x14ac:dyDescent="0.2">
      <c r="A22" s="515" t="s">
        <v>345</v>
      </c>
      <c r="B22" s="630">
        <v>20</v>
      </c>
      <c r="C22" s="630">
        <v>300.03999999999996</v>
      </c>
      <c r="D22" s="650">
        <v>750.9</v>
      </c>
      <c r="E22" s="2"/>
      <c r="F22" s="2"/>
    </row>
    <row r="23" spans="1:6" x14ac:dyDescent="0.2">
      <c r="A23" s="515"/>
      <c r="B23" s="282"/>
      <c r="C23" s="282"/>
      <c r="D23" s="717"/>
      <c r="E23" s="2"/>
      <c r="F23" s="2"/>
    </row>
    <row r="24" spans="1:6" ht="13.5" thickBot="1" x14ac:dyDescent="0.25">
      <c r="A24" s="518" t="s">
        <v>325</v>
      </c>
      <c r="B24" s="731">
        <v>3457</v>
      </c>
      <c r="C24" s="731">
        <v>47371.23000000001</v>
      </c>
      <c r="D24" s="731">
        <v>186160.76</v>
      </c>
      <c r="E24" s="2"/>
      <c r="F24" s="2"/>
    </row>
    <row r="25" spans="1:6" ht="18" customHeight="1" x14ac:dyDescent="0.2">
      <c r="A25" s="729" t="s">
        <v>1096</v>
      </c>
      <c r="B25" s="25"/>
      <c r="C25" s="25"/>
      <c r="D25" s="25"/>
      <c r="E25" s="2"/>
      <c r="F25" s="2"/>
    </row>
    <row r="26" spans="1:6" ht="13.5" thickBot="1" x14ac:dyDescent="0.25">
      <c r="A26" s="2"/>
      <c r="B26" s="2"/>
      <c r="C26" s="2"/>
      <c r="D26" s="2"/>
      <c r="E26" s="2"/>
      <c r="F26" s="2"/>
    </row>
    <row r="27" spans="1:6" s="26" customFormat="1" ht="42" customHeight="1" thickBot="1" x14ac:dyDescent="0.25">
      <c r="A27" s="581" t="s">
        <v>1289</v>
      </c>
      <c r="B27" s="725" t="s">
        <v>431</v>
      </c>
      <c r="C27" s="722" t="s">
        <v>1094</v>
      </c>
      <c r="D27" s="722" t="s">
        <v>440</v>
      </c>
      <c r="E27" s="283"/>
      <c r="F27" s="283"/>
    </row>
    <row r="28" spans="1:6" ht="25.5" customHeight="1" x14ac:dyDescent="0.2">
      <c r="A28" s="20" t="s">
        <v>1126</v>
      </c>
      <c r="B28" s="272">
        <v>183</v>
      </c>
      <c r="C28" s="272">
        <v>1908.9</v>
      </c>
      <c r="D28" s="273">
        <v>11086.3</v>
      </c>
    </row>
    <row r="29" spans="1:6" x14ac:dyDescent="0.2">
      <c r="A29" s="21" t="s">
        <v>1127</v>
      </c>
      <c r="B29" s="274">
        <v>108</v>
      </c>
      <c r="C29" s="274">
        <v>863.25000000000011</v>
      </c>
      <c r="D29" s="275">
        <v>39277.5</v>
      </c>
    </row>
    <row r="30" spans="1:6" x14ac:dyDescent="0.2">
      <c r="A30" s="21" t="s">
        <v>1128</v>
      </c>
      <c r="B30" s="274">
        <v>145</v>
      </c>
      <c r="C30" s="274">
        <v>73.73</v>
      </c>
      <c r="D30" s="275"/>
    </row>
    <row r="31" spans="1:6" x14ac:dyDescent="0.2">
      <c r="A31" s="21" t="s">
        <v>1129</v>
      </c>
      <c r="B31" s="274">
        <v>447</v>
      </c>
      <c r="C31" s="274">
        <v>2803.31</v>
      </c>
      <c r="D31" s="275">
        <v>763.79</v>
      </c>
    </row>
    <row r="32" spans="1:6" x14ac:dyDescent="0.2">
      <c r="A32" s="21" t="s">
        <v>1130</v>
      </c>
      <c r="B32" s="274">
        <v>480</v>
      </c>
      <c r="C32" s="274">
        <v>1979.6599999999999</v>
      </c>
      <c r="D32" s="275">
        <v>15776.21</v>
      </c>
    </row>
    <row r="33" spans="1:4" x14ac:dyDescent="0.2">
      <c r="A33" s="21" t="s">
        <v>1131</v>
      </c>
      <c r="B33" s="274">
        <v>98</v>
      </c>
      <c r="C33" s="274">
        <v>67.48</v>
      </c>
      <c r="D33" s="275">
        <v>3953.03</v>
      </c>
    </row>
    <row r="34" spans="1:4" x14ac:dyDescent="0.2">
      <c r="A34" s="21" t="s">
        <v>1132</v>
      </c>
      <c r="B34" s="274">
        <v>10</v>
      </c>
      <c r="C34" s="274">
        <v>160.4</v>
      </c>
      <c r="D34" s="275"/>
    </row>
    <row r="35" spans="1:4" x14ac:dyDescent="0.2">
      <c r="A35" s="21" t="s">
        <v>1133</v>
      </c>
      <c r="B35" s="274">
        <v>43</v>
      </c>
      <c r="C35" s="274">
        <v>59.19</v>
      </c>
      <c r="D35" s="275"/>
    </row>
    <row r="36" spans="1:4" x14ac:dyDescent="0.2">
      <c r="A36" s="21" t="s">
        <v>1134</v>
      </c>
      <c r="B36" s="274">
        <v>444</v>
      </c>
      <c r="C36" s="274">
        <v>6779.79</v>
      </c>
      <c r="D36" s="275">
        <v>600.6</v>
      </c>
    </row>
    <row r="37" spans="1:4" x14ac:dyDescent="0.2">
      <c r="A37" s="21" t="s">
        <v>1135</v>
      </c>
      <c r="B37" s="274">
        <v>42</v>
      </c>
      <c r="C37" s="274">
        <v>27378.31</v>
      </c>
      <c r="D37" s="275">
        <v>111868.13</v>
      </c>
    </row>
    <row r="38" spans="1:4" x14ac:dyDescent="0.2">
      <c r="A38" s="281" t="s">
        <v>1136</v>
      </c>
      <c r="B38" s="274">
        <v>129</v>
      </c>
      <c r="C38" s="274">
        <v>42.7</v>
      </c>
      <c r="D38" s="275"/>
    </row>
    <row r="39" spans="1:4" x14ac:dyDescent="0.2">
      <c r="A39" s="281" t="s">
        <v>1137</v>
      </c>
      <c r="B39" s="274">
        <v>1328</v>
      </c>
      <c r="C39" s="274">
        <v>5254.51</v>
      </c>
      <c r="D39" s="275">
        <v>2835.2</v>
      </c>
    </row>
    <row r="40" spans="1:4" x14ac:dyDescent="0.2">
      <c r="A40" s="32"/>
      <c r="B40" s="17"/>
      <c r="C40" s="17"/>
      <c r="D40" s="711"/>
    </row>
    <row r="41" spans="1:4" ht="13.5" thickBot="1" x14ac:dyDescent="0.25">
      <c r="A41" s="93" t="s">
        <v>402</v>
      </c>
      <c r="B41" s="732">
        <v>3457</v>
      </c>
      <c r="C41" s="732">
        <v>47371.23</v>
      </c>
      <c r="D41" s="731">
        <v>186160.76</v>
      </c>
    </row>
    <row r="42" spans="1:4" x14ac:dyDescent="0.2">
      <c r="A42" s="1024"/>
      <c r="B42" s="1024"/>
      <c r="C42" s="1024"/>
      <c r="D42" s="2"/>
    </row>
    <row r="43" spans="1:4" x14ac:dyDescent="0.2">
      <c r="A43" s="132"/>
      <c r="D43" s="2"/>
    </row>
    <row r="44" spans="1:4" x14ac:dyDescent="0.2">
      <c r="B44" s="11"/>
      <c r="C44" s="11"/>
      <c r="D44" s="2"/>
    </row>
    <row r="45" spans="1:4" x14ac:dyDescent="0.2">
      <c r="A45" s="11"/>
      <c r="B45" s="11"/>
      <c r="C45" s="11"/>
      <c r="D45" s="2"/>
    </row>
    <row r="46" spans="1:4" x14ac:dyDescent="0.2">
      <c r="A46" s="11"/>
      <c r="D46" s="2"/>
    </row>
    <row r="47" spans="1:4" x14ac:dyDescent="0.2">
      <c r="A47" s="11"/>
      <c r="D47" s="2"/>
    </row>
    <row r="48" spans="1:4" x14ac:dyDescent="0.2">
      <c r="A48" s="11"/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  <row r="53" spans="4:4" x14ac:dyDescent="0.2">
      <c r="D53" s="2"/>
    </row>
    <row r="54" spans="4:4" x14ac:dyDescent="0.2">
      <c r="D54" s="2"/>
    </row>
    <row r="55" spans="4:4" x14ac:dyDescent="0.2">
      <c r="D55" s="2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  <row r="61" spans="4:4" x14ac:dyDescent="0.2">
      <c r="D61" s="2"/>
    </row>
    <row r="62" spans="4:4" x14ac:dyDescent="0.2">
      <c r="D62" s="2"/>
    </row>
    <row r="63" spans="4:4" x14ac:dyDescent="0.2">
      <c r="D63" s="2"/>
    </row>
    <row r="64" spans="4:4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</sheetData>
  <mergeCells count="3">
    <mergeCell ref="A1:D1"/>
    <mergeCell ref="A3:D3"/>
    <mergeCell ref="A42:C42"/>
  </mergeCells>
  <printOptions horizontalCentered="1"/>
  <pageMargins left="0.78740157480314965" right="0.78740157480314965" top="0.59055118110236227" bottom="0.98425196850393704" header="0" footer="0"/>
  <pageSetup paperSize="9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I84"/>
  <sheetViews>
    <sheetView view="pageBreakPreview" zoomScale="60" zoomScaleNormal="100" workbookViewId="0">
      <selection activeCell="I50" sqref="I50"/>
    </sheetView>
  </sheetViews>
  <sheetFormatPr baseColWidth="10" defaultColWidth="9.140625" defaultRowHeight="12.75" x14ac:dyDescent="0.2"/>
  <cols>
    <col min="1" max="1" width="17.140625" style="236" customWidth="1"/>
    <col min="2" max="2" width="30.5703125" style="236" customWidth="1"/>
    <col min="3" max="3" width="15.7109375" style="236" customWidth="1"/>
    <col min="4" max="4" width="14.28515625" style="236" customWidth="1"/>
    <col min="5" max="5" width="16.7109375" style="236" customWidth="1"/>
    <col min="6" max="6" width="14.7109375" style="236" customWidth="1"/>
    <col min="7" max="7" width="20.28515625" style="236" customWidth="1"/>
    <col min="8" max="16384" width="9.140625" style="236"/>
  </cols>
  <sheetData>
    <row r="1" spans="1:9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9" s="801" customFormat="1" ht="15" customHeight="1" x14ac:dyDescent="0.25">
      <c r="A3" s="1030" t="s">
        <v>1176</v>
      </c>
      <c r="B3" s="1030"/>
      <c r="C3" s="1030"/>
      <c r="D3" s="1030"/>
      <c r="E3" s="1030"/>
      <c r="F3" s="1030"/>
      <c r="G3" s="1030"/>
      <c r="H3" s="225"/>
      <c r="I3" s="225"/>
    </row>
    <row r="4" spans="1:9" ht="13.5" customHeight="1" thickBot="1" x14ac:dyDescent="0.25">
      <c r="A4" s="18"/>
      <c r="B4" s="18"/>
      <c r="C4" s="18"/>
      <c r="D4" s="18"/>
      <c r="E4" s="18"/>
      <c r="F4" s="18"/>
      <c r="G4" s="18"/>
    </row>
    <row r="5" spans="1:9" ht="34.5" customHeight="1" x14ac:dyDescent="0.2">
      <c r="A5" s="1031" t="s">
        <v>166</v>
      </c>
      <c r="B5" s="793" t="s">
        <v>351</v>
      </c>
      <c r="C5" s="1033" t="s">
        <v>352</v>
      </c>
      <c r="D5" s="1034"/>
      <c r="E5" s="1033" t="s">
        <v>353</v>
      </c>
      <c r="F5" s="1034"/>
      <c r="G5" s="794" t="s">
        <v>354</v>
      </c>
    </row>
    <row r="6" spans="1:9" ht="30" customHeight="1" thickBot="1" x14ac:dyDescent="0.25">
      <c r="A6" s="1032"/>
      <c r="B6" s="797" t="s">
        <v>499</v>
      </c>
      <c r="C6" s="70" t="s">
        <v>549</v>
      </c>
      <c r="D6" s="70" t="s">
        <v>485</v>
      </c>
      <c r="E6" s="70" t="s">
        <v>356</v>
      </c>
      <c r="F6" s="70" t="s">
        <v>485</v>
      </c>
      <c r="G6" s="137" t="s">
        <v>355</v>
      </c>
    </row>
    <row r="7" spans="1:9" x14ac:dyDescent="0.2">
      <c r="A7" s="1035" t="s">
        <v>118</v>
      </c>
      <c r="B7" s="138" t="s">
        <v>500</v>
      </c>
      <c r="C7" s="147">
        <v>419896.25</v>
      </c>
      <c r="D7" s="423">
        <v>52.81</v>
      </c>
      <c r="E7" s="147">
        <v>610511.97</v>
      </c>
      <c r="F7" s="147">
        <v>4.92</v>
      </c>
      <c r="G7" s="148">
        <v>1.45</v>
      </c>
      <c r="H7" s="2"/>
    </row>
    <row r="8" spans="1:9" x14ac:dyDescent="0.2">
      <c r="A8" s="1025"/>
      <c r="B8" s="139" t="s">
        <v>501</v>
      </c>
      <c r="C8" s="83">
        <v>96981.3</v>
      </c>
      <c r="D8" s="83">
        <v>12.2</v>
      </c>
      <c r="E8" s="83">
        <v>703014.79</v>
      </c>
      <c r="F8" s="83">
        <v>5.66</v>
      </c>
      <c r="G8" s="84">
        <v>7.25</v>
      </c>
      <c r="H8" s="2"/>
    </row>
    <row r="9" spans="1:9" x14ac:dyDescent="0.2">
      <c r="A9" s="1025"/>
      <c r="B9" s="140" t="s">
        <v>502</v>
      </c>
      <c r="C9" s="83">
        <v>124472.48</v>
      </c>
      <c r="D9" s="83">
        <v>15.66</v>
      </c>
      <c r="E9" s="83">
        <v>2002055.47</v>
      </c>
      <c r="F9" s="83">
        <v>16.12</v>
      </c>
      <c r="G9" s="84">
        <v>16.079999999999998</v>
      </c>
      <c r="H9" s="2"/>
    </row>
    <row r="10" spans="1:9" x14ac:dyDescent="0.2">
      <c r="A10" s="1025"/>
      <c r="B10" s="140" t="s">
        <v>503</v>
      </c>
      <c r="C10" s="83">
        <v>66410.63</v>
      </c>
      <c r="D10" s="83">
        <v>8.35</v>
      </c>
      <c r="E10" s="83">
        <v>2329735.2799999998</v>
      </c>
      <c r="F10" s="83">
        <v>18.760000000000002</v>
      </c>
      <c r="G10" s="84">
        <v>35.08</v>
      </c>
      <c r="H10" s="2"/>
    </row>
    <row r="11" spans="1:9" x14ac:dyDescent="0.2">
      <c r="A11" s="1025"/>
      <c r="B11" s="140" t="s">
        <v>504</v>
      </c>
      <c r="C11" s="83">
        <v>36788.32</v>
      </c>
      <c r="D11" s="83">
        <v>4.63</v>
      </c>
      <c r="E11" s="83">
        <v>2543078.98</v>
      </c>
      <c r="F11" s="83">
        <v>20.47</v>
      </c>
      <c r="G11" s="84">
        <v>69.13</v>
      </c>
      <c r="H11" s="2"/>
    </row>
    <row r="12" spans="1:9" x14ac:dyDescent="0.2">
      <c r="A12" s="1025"/>
      <c r="B12" s="140" t="s">
        <v>505</v>
      </c>
      <c r="C12" s="83">
        <v>16213.96</v>
      </c>
      <c r="D12" s="83">
        <v>2.04</v>
      </c>
      <c r="E12" s="83">
        <v>2214175.86</v>
      </c>
      <c r="F12" s="83">
        <v>17.829999999999998</v>
      </c>
      <c r="G12" s="84">
        <v>136.56</v>
      </c>
      <c r="H12" s="2"/>
    </row>
    <row r="13" spans="1:9" x14ac:dyDescent="0.2">
      <c r="A13" s="1025"/>
      <c r="B13" s="140" t="s">
        <v>358</v>
      </c>
      <c r="C13" s="83">
        <v>6437.18</v>
      </c>
      <c r="D13" s="83">
        <v>0.81</v>
      </c>
      <c r="E13" s="83">
        <v>2017591.05</v>
      </c>
      <c r="F13" s="83">
        <v>16.239999999999998</v>
      </c>
      <c r="G13" s="84">
        <v>313.43</v>
      </c>
      <c r="H13" s="2"/>
    </row>
    <row r="14" spans="1:9" x14ac:dyDescent="0.2">
      <c r="A14" s="1025"/>
      <c r="B14" s="39" t="s">
        <v>359</v>
      </c>
      <c r="C14" s="83">
        <v>767200.12</v>
      </c>
      <c r="D14" s="83">
        <v>96.5</v>
      </c>
      <c r="E14" s="83">
        <v>12420163.4</v>
      </c>
      <c r="F14" s="83">
        <v>100</v>
      </c>
      <c r="G14" s="84">
        <v>16.190000000000001</v>
      </c>
      <c r="H14" s="2"/>
    </row>
    <row r="15" spans="1:9" ht="25.5" x14ac:dyDescent="0.2">
      <c r="A15" s="1025"/>
      <c r="B15" s="133" t="s">
        <v>360</v>
      </c>
      <c r="C15" s="135">
        <v>6282.19</v>
      </c>
      <c r="D15" s="135">
        <v>0.79</v>
      </c>
      <c r="E15" s="135"/>
      <c r="F15" s="135"/>
      <c r="G15" s="84"/>
      <c r="H15" s="2"/>
    </row>
    <row r="16" spans="1:9" x14ac:dyDescent="0.2">
      <c r="A16" s="1025"/>
      <c r="B16" s="39" t="s">
        <v>361</v>
      </c>
      <c r="C16" s="135">
        <v>21556.11</v>
      </c>
      <c r="D16" s="135">
        <v>2.71</v>
      </c>
      <c r="E16" s="135"/>
      <c r="F16" s="135"/>
      <c r="G16" s="84"/>
      <c r="H16" s="2"/>
    </row>
    <row r="17" spans="1:8" x14ac:dyDescent="0.2">
      <c r="A17" s="1025"/>
      <c r="B17" s="197" t="s">
        <v>324</v>
      </c>
      <c r="C17" s="85">
        <v>795038.42</v>
      </c>
      <c r="D17" s="85">
        <v>100</v>
      </c>
      <c r="E17" s="85"/>
      <c r="F17" s="85"/>
      <c r="G17" s="86"/>
      <c r="H17" s="2"/>
    </row>
    <row r="18" spans="1:8" x14ac:dyDescent="0.2">
      <c r="A18" s="1025" t="s">
        <v>506</v>
      </c>
      <c r="B18" s="141" t="s">
        <v>500</v>
      </c>
      <c r="C18" s="88">
        <v>266807.53999999998</v>
      </c>
      <c r="D18" s="424">
        <v>45.86</v>
      </c>
      <c r="E18" s="88">
        <v>539974.27</v>
      </c>
      <c r="F18" s="88">
        <v>6.26</v>
      </c>
      <c r="G18" s="89">
        <v>2.02</v>
      </c>
      <c r="H18" s="2"/>
    </row>
    <row r="19" spans="1:8" x14ac:dyDescent="0.2">
      <c r="A19" s="1025" t="s">
        <v>506</v>
      </c>
      <c r="B19" s="139" t="s">
        <v>501</v>
      </c>
      <c r="C19" s="83">
        <v>89630.71</v>
      </c>
      <c r="D19" s="83">
        <v>15.41</v>
      </c>
      <c r="E19" s="83">
        <v>642384.89</v>
      </c>
      <c r="F19" s="83">
        <v>7.44</v>
      </c>
      <c r="G19" s="84">
        <v>7.17</v>
      </c>
      <c r="H19" s="2"/>
    </row>
    <row r="20" spans="1:8" x14ac:dyDescent="0.2">
      <c r="A20" s="1025" t="s">
        <v>506</v>
      </c>
      <c r="B20" s="140" t="s">
        <v>502</v>
      </c>
      <c r="C20" s="83">
        <v>87962.42</v>
      </c>
      <c r="D20" s="83">
        <v>15.12</v>
      </c>
      <c r="E20" s="83">
        <v>1379537.31</v>
      </c>
      <c r="F20" s="83">
        <v>15.98</v>
      </c>
      <c r="G20" s="84">
        <v>15.68</v>
      </c>
      <c r="H20" s="2"/>
    </row>
    <row r="21" spans="1:8" x14ac:dyDescent="0.2">
      <c r="A21" s="1025" t="s">
        <v>506</v>
      </c>
      <c r="B21" s="140" t="s">
        <v>503</v>
      </c>
      <c r="C21" s="83">
        <v>37489.440000000002</v>
      </c>
      <c r="D21" s="83">
        <v>6.45</v>
      </c>
      <c r="E21" s="83">
        <v>1312803.33</v>
      </c>
      <c r="F21" s="83">
        <v>15.21</v>
      </c>
      <c r="G21" s="84">
        <v>35.020000000000003</v>
      </c>
      <c r="H21" s="2"/>
    </row>
    <row r="22" spans="1:8" x14ac:dyDescent="0.2">
      <c r="A22" s="1025" t="s">
        <v>506</v>
      </c>
      <c r="B22" s="140" t="s">
        <v>504</v>
      </c>
      <c r="C22" s="83">
        <v>20892.740000000002</v>
      </c>
      <c r="D22" s="83">
        <v>3.59</v>
      </c>
      <c r="E22" s="83">
        <v>1455372.49</v>
      </c>
      <c r="F22" s="83">
        <v>16.86</v>
      </c>
      <c r="G22" s="84">
        <v>69.66</v>
      </c>
      <c r="H22" s="2"/>
    </row>
    <row r="23" spans="1:8" x14ac:dyDescent="0.2">
      <c r="A23" s="1025" t="s">
        <v>506</v>
      </c>
      <c r="B23" s="140" t="s">
        <v>505</v>
      </c>
      <c r="C23" s="83">
        <v>11492.86</v>
      </c>
      <c r="D23" s="83">
        <v>1.98</v>
      </c>
      <c r="E23" s="83">
        <v>1599731.95</v>
      </c>
      <c r="F23" s="83">
        <v>18.54</v>
      </c>
      <c r="G23" s="84">
        <v>139.19</v>
      </c>
      <c r="H23" s="2"/>
    </row>
    <row r="24" spans="1:8" x14ac:dyDescent="0.2">
      <c r="A24" s="1025" t="s">
        <v>506</v>
      </c>
      <c r="B24" s="140" t="s">
        <v>358</v>
      </c>
      <c r="C24" s="83">
        <v>5471.99</v>
      </c>
      <c r="D24" s="83">
        <v>0.94</v>
      </c>
      <c r="E24" s="83">
        <v>1700523.21</v>
      </c>
      <c r="F24" s="83">
        <v>19.71</v>
      </c>
      <c r="G24" s="84">
        <v>310.77</v>
      </c>
      <c r="H24" s="2"/>
    </row>
    <row r="25" spans="1:8" x14ac:dyDescent="0.2">
      <c r="A25" s="1025" t="s">
        <v>506</v>
      </c>
      <c r="B25" s="39" t="s">
        <v>359</v>
      </c>
      <c r="C25" s="83">
        <v>519747.7</v>
      </c>
      <c r="D25" s="83">
        <v>89.35</v>
      </c>
      <c r="E25" s="83">
        <v>8630327.4499999993</v>
      </c>
      <c r="F25" s="83">
        <v>100</v>
      </c>
      <c r="G25" s="84">
        <v>16.600000000000001</v>
      </c>
      <c r="H25" s="2"/>
    </row>
    <row r="26" spans="1:8" ht="25.5" x14ac:dyDescent="0.2">
      <c r="A26" s="1025" t="s">
        <v>506</v>
      </c>
      <c r="B26" s="133" t="s">
        <v>360</v>
      </c>
      <c r="C26" s="135">
        <v>10512.03</v>
      </c>
      <c r="D26" s="135">
        <v>1.81</v>
      </c>
      <c r="E26" s="135"/>
      <c r="F26" s="135"/>
      <c r="G26" s="84"/>
      <c r="H26" s="2"/>
    </row>
    <row r="27" spans="1:8" x14ac:dyDescent="0.2">
      <c r="A27" s="1025" t="s">
        <v>506</v>
      </c>
      <c r="B27" s="39" t="s">
        <v>361</v>
      </c>
      <c r="C27" s="135">
        <v>51398.46</v>
      </c>
      <c r="D27" s="135">
        <v>8.84</v>
      </c>
      <c r="E27" s="135"/>
      <c r="F27" s="135"/>
      <c r="G27" s="84"/>
      <c r="H27" s="2"/>
    </row>
    <row r="28" spans="1:8" x14ac:dyDescent="0.2">
      <c r="A28" s="1025" t="s">
        <v>506</v>
      </c>
      <c r="B28" s="197" t="s">
        <v>324</v>
      </c>
      <c r="C28" s="85">
        <v>581658.18999999994</v>
      </c>
      <c r="D28" s="85">
        <v>100</v>
      </c>
      <c r="E28" s="85"/>
      <c r="F28" s="85"/>
      <c r="G28" s="86"/>
      <c r="H28" s="2"/>
    </row>
    <row r="29" spans="1:8" x14ac:dyDescent="0.2">
      <c r="A29" s="1025" t="s">
        <v>507</v>
      </c>
      <c r="B29" s="141" t="s">
        <v>500</v>
      </c>
      <c r="C29" s="88">
        <v>404577.5</v>
      </c>
      <c r="D29" s="88">
        <v>46.11</v>
      </c>
      <c r="E29" s="88">
        <v>977706.17</v>
      </c>
      <c r="F29" s="88">
        <v>11.33</v>
      </c>
      <c r="G29" s="89">
        <v>2.42</v>
      </c>
      <c r="H29" s="2"/>
    </row>
    <row r="30" spans="1:8" x14ac:dyDescent="0.2">
      <c r="A30" s="1025" t="s">
        <v>507</v>
      </c>
      <c r="B30" s="139" t="s">
        <v>501</v>
      </c>
      <c r="C30" s="83">
        <v>208671.89</v>
      </c>
      <c r="D30" s="83">
        <v>23.78</v>
      </c>
      <c r="E30" s="83">
        <v>1491764.26</v>
      </c>
      <c r="F30" s="83">
        <v>17.28</v>
      </c>
      <c r="G30" s="84">
        <v>7.15</v>
      </c>
      <c r="H30" s="2"/>
    </row>
    <row r="31" spans="1:8" x14ac:dyDescent="0.2">
      <c r="A31" s="1025" t="s">
        <v>507</v>
      </c>
      <c r="B31" s="140" t="s">
        <v>502</v>
      </c>
      <c r="C31" s="83">
        <v>163845.44</v>
      </c>
      <c r="D31" s="83">
        <v>18.670000000000002</v>
      </c>
      <c r="E31" s="83">
        <v>2475562.33</v>
      </c>
      <c r="F31" s="83">
        <v>28.68</v>
      </c>
      <c r="G31" s="84">
        <v>15.11</v>
      </c>
      <c r="H31" s="2"/>
    </row>
    <row r="32" spans="1:8" x14ac:dyDescent="0.2">
      <c r="A32" s="1025" t="s">
        <v>507</v>
      </c>
      <c r="B32" s="140" t="s">
        <v>503</v>
      </c>
      <c r="C32" s="83">
        <v>45584.09</v>
      </c>
      <c r="D32" s="83">
        <v>5.19</v>
      </c>
      <c r="E32" s="83">
        <v>1567444.26</v>
      </c>
      <c r="F32" s="83">
        <v>18.16</v>
      </c>
      <c r="G32" s="84">
        <v>34.39</v>
      </c>
      <c r="H32" s="2"/>
    </row>
    <row r="33" spans="1:8" x14ac:dyDescent="0.2">
      <c r="A33" s="1025" t="s">
        <v>507</v>
      </c>
      <c r="B33" s="140" t="s">
        <v>504</v>
      </c>
      <c r="C33" s="83">
        <v>17874.05</v>
      </c>
      <c r="D33" s="83">
        <v>2.04</v>
      </c>
      <c r="E33" s="83">
        <v>1208466.72</v>
      </c>
      <c r="F33" s="83">
        <v>14</v>
      </c>
      <c r="G33" s="84">
        <v>67.61</v>
      </c>
      <c r="H33" s="2"/>
    </row>
    <row r="34" spans="1:8" x14ac:dyDescent="0.2">
      <c r="A34" s="1025" t="s">
        <v>507</v>
      </c>
      <c r="B34" s="140" t="s">
        <v>505</v>
      </c>
      <c r="C34" s="83">
        <v>4813.8900000000003</v>
      </c>
      <c r="D34" s="83">
        <v>0.55000000000000004</v>
      </c>
      <c r="E34" s="83">
        <v>638104.32999999996</v>
      </c>
      <c r="F34" s="83">
        <v>7.39</v>
      </c>
      <c r="G34" s="84">
        <v>132.55000000000001</v>
      </c>
      <c r="H34" s="2"/>
    </row>
    <row r="35" spans="1:8" x14ac:dyDescent="0.2">
      <c r="A35" s="1025" t="s">
        <v>507</v>
      </c>
      <c r="B35" s="140" t="s">
        <v>358</v>
      </c>
      <c r="C35" s="83">
        <v>1020.21</v>
      </c>
      <c r="D35" s="83">
        <v>0.12</v>
      </c>
      <c r="E35" s="83">
        <v>272929.84000000003</v>
      </c>
      <c r="F35" s="83">
        <v>3.16</v>
      </c>
      <c r="G35" s="84">
        <v>267.52</v>
      </c>
      <c r="H35" s="2"/>
    </row>
    <row r="36" spans="1:8" x14ac:dyDescent="0.2">
      <c r="A36" s="1025" t="s">
        <v>507</v>
      </c>
      <c r="B36" s="39" t="s">
        <v>359</v>
      </c>
      <c r="C36" s="83">
        <v>846387.07</v>
      </c>
      <c r="D36" s="83">
        <v>96.46</v>
      </c>
      <c r="E36" s="83">
        <v>8631977.9100000001</v>
      </c>
      <c r="F36" s="83">
        <v>100</v>
      </c>
      <c r="G36" s="84">
        <v>10.199999999999999</v>
      </c>
      <c r="H36" s="2"/>
    </row>
    <row r="37" spans="1:8" ht="25.5" x14ac:dyDescent="0.2">
      <c r="A37" s="1025" t="s">
        <v>507</v>
      </c>
      <c r="B37" s="133" t="s">
        <v>360</v>
      </c>
      <c r="C37" s="135">
        <v>10391.5</v>
      </c>
      <c r="D37" s="135">
        <v>1.18</v>
      </c>
      <c r="E37" s="135"/>
      <c r="F37" s="135"/>
      <c r="G37" s="84"/>
      <c r="H37" s="2"/>
    </row>
    <row r="38" spans="1:8" x14ac:dyDescent="0.2">
      <c r="A38" s="1025" t="s">
        <v>507</v>
      </c>
      <c r="B38" s="133" t="s">
        <v>361</v>
      </c>
      <c r="C38" s="135">
        <v>20710.009999999998</v>
      </c>
      <c r="D38" s="135">
        <v>2.36</v>
      </c>
      <c r="E38" s="135"/>
      <c r="F38" s="135"/>
      <c r="G38" s="84"/>
      <c r="H38" s="2"/>
    </row>
    <row r="39" spans="1:8" x14ac:dyDescent="0.2">
      <c r="A39" s="1025" t="s">
        <v>507</v>
      </c>
      <c r="B39" s="197" t="s">
        <v>324</v>
      </c>
      <c r="C39" s="85">
        <v>877488.58</v>
      </c>
      <c r="D39" s="85">
        <v>100</v>
      </c>
      <c r="E39" s="85"/>
      <c r="F39" s="85"/>
      <c r="G39" s="86"/>
      <c r="H39" s="2"/>
    </row>
    <row r="40" spans="1:8" x14ac:dyDescent="0.2">
      <c r="A40" s="1036" t="s">
        <v>128</v>
      </c>
      <c r="B40" s="87" t="s">
        <v>500</v>
      </c>
      <c r="C40" s="88">
        <v>602841.23</v>
      </c>
      <c r="D40" s="88">
        <v>74.88</v>
      </c>
      <c r="E40" s="88">
        <v>722669.06</v>
      </c>
      <c r="F40" s="88">
        <v>15.95</v>
      </c>
      <c r="G40" s="89">
        <v>1.2</v>
      </c>
      <c r="H40" s="2"/>
    </row>
    <row r="41" spans="1:8" x14ac:dyDescent="0.2">
      <c r="A41" s="1036" t="s">
        <v>507</v>
      </c>
      <c r="B41" s="142" t="s">
        <v>501</v>
      </c>
      <c r="C41" s="83">
        <v>88634.6</v>
      </c>
      <c r="D41" s="83">
        <v>11</v>
      </c>
      <c r="E41" s="83">
        <v>629848.07999999996</v>
      </c>
      <c r="F41" s="83">
        <v>13.9</v>
      </c>
      <c r="G41" s="84">
        <v>7.11</v>
      </c>
      <c r="H41" s="2"/>
    </row>
    <row r="42" spans="1:8" x14ac:dyDescent="0.2">
      <c r="A42" s="1036" t="s">
        <v>507</v>
      </c>
      <c r="B42" s="82" t="s">
        <v>502</v>
      </c>
      <c r="C42" s="83">
        <v>70066.87</v>
      </c>
      <c r="D42" s="83">
        <v>8.6999999999999993</v>
      </c>
      <c r="E42" s="83">
        <v>1077707.03</v>
      </c>
      <c r="F42" s="83">
        <v>23.79</v>
      </c>
      <c r="G42" s="84">
        <v>15.38</v>
      </c>
      <c r="H42" s="2"/>
    </row>
    <row r="43" spans="1:8" x14ac:dyDescent="0.2">
      <c r="A43" s="1036" t="s">
        <v>507</v>
      </c>
      <c r="B43" s="82" t="s">
        <v>503</v>
      </c>
      <c r="C43" s="83">
        <v>19281.310000000001</v>
      </c>
      <c r="D43" s="83">
        <v>2.4</v>
      </c>
      <c r="E43" s="83">
        <v>650081.48</v>
      </c>
      <c r="F43" s="83">
        <v>14.35</v>
      </c>
      <c r="G43" s="84">
        <v>33.72</v>
      </c>
      <c r="H43" s="2"/>
    </row>
    <row r="44" spans="1:8" x14ac:dyDescent="0.2">
      <c r="A44" s="1036" t="s">
        <v>507</v>
      </c>
      <c r="B44" s="82" t="s">
        <v>504</v>
      </c>
      <c r="C44" s="83">
        <v>6322.74</v>
      </c>
      <c r="D44" s="83">
        <v>0.79</v>
      </c>
      <c r="E44" s="83">
        <v>432086.94</v>
      </c>
      <c r="F44" s="83">
        <v>9.5399999999999991</v>
      </c>
      <c r="G44" s="84">
        <v>68.34</v>
      </c>
      <c r="H44" s="2"/>
    </row>
    <row r="45" spans="1:8" x14ac:dyDescent="0.2">
      <c r="A45" s="1036" t="s">
        <v>507</v>
      </c>
      <c r="B45" s="82" t="s">
        <v>505</v>
      </c>
      <c r="C45" s="83">
        <v>2970.51</v>
      </c>
      <c r="D45" s="83">
        <v>0.37</v>
      </c>
      <c r="E45" s="83">
        <v>414711.84</v>
      </c>
      <c r="F45" s="83">
        <v>9.16</v>
      </c>
      <c r="G45" s="84">
        <v>139.61000000000001</v>
      </c>
      <c r="H45" s="2"/>
    </row>
    <row r="46" spans="1:8" x14ac:dyDescent="0.2">
      <c r="A46" s="1036" t="s">
        <v>507</v>
      </c>
      <c r="B46" s="82" t="s">
        <v>358</v>
      </c>
      <c r="C46" s="83">
        <v>1816.19</v>
      </c>
      <c r="D46" s="83">
        <v>0.23</v>
      </c>
      <c r="E46" s="83">
        <v>602765.93000000005</v>
      </c>
      <c r="F46" s="83">
        <v>13.31</v>
      </c>
      <c r="G46" s="84">
        <v>331.88</v>
      </c>
      <c r="H46" s="2"/>
    </row>
    <row r="47" spans="1:8" x14ac:dyDescent="0.2">
      <c r="A47" s="1036" t="s">
        <v>507</v>
      </c>
      <c r="B47" s="82" t="s">
        <v>359</v>
      </c>
      <c r="C47" s="83">
        <v>791933.45</v>
      </c>
      <c r="D47" s="83">
        <v>98.37</v>
      </c>
      <c r="E47" s="83">
        <v>4529870.3600000003</v>
      </c>
      <c r="F47" s="83">
        <v>100</v>
      </c>
      <c r="G47" s="84">
        <v>5.72</v>
      </c>
      <c r="H47" s="2"/>
    </row>
    <row r="48" spans="1:8" ht="25.5" x14ac:dyDescent="0.2">
      <c r="A48" s="1036" t="s">
        <v>507</v>
      </c>
      <c r="B48" s="134" t="s">
        <v>360</v>
      </c>
      <c r="C48" s="135">
        <v>4389.03</v>
      </c>
      <c r="D48" s="135">
        <v>0.55000000000000004</v>
      </c>
      <c r="E48" s="135"/>
      <c r="F48" s="135"/>
      <c r="G48" s="84"/>
      <c r="H48" s="2"/>
    </row>
    <row r="49" spans="1:8" x14ac:dyDescent="0.2">
      <c r="A49" s="1036" t="s">
        <v>507</v>
      </c>
      <c r="B49" s="134" t="s">
        <v>361</v>
      </c>
      <c r="C49" s="135">
        <v>8692.49</v>
      </c>
      <c r="D49" s="135">
        <v>1.08</v>
      </c>
      <c r="E49" s="135"/>
      <c r="F49" s="135"/>
      <c r="G49" s="84"/>
      <c r="H49" s="2"/>
    </row>
    <row r="50" spans="1:8" x14ac:dyDescent="0.2">
      <c r="A50" s="1036" t="s">
        <v>507</v>
      </c>
      <c r="B50" s="136" t="s">
        <v>324</v>
      </c>
      <c r="C50" s="85">
        <v>805014.97</v>
      </c>
      <c r="D50" s="85">
        <v>100</v>
      </c>
      <c r="E50" s="85"/>
      <c r="F50" s="85"/>
      <c r="G50" s="86"/>
      <c r="H50" s="2"/>
    </row>
    <row r="51" spans="1:8" x14ac:dyDescent="0.2">
      <c r="A51" s="1025" t="s">
        <v>508</v>
      </c>
      <c r="B51" s="141" t="s">
        <v>500</v>
      </c>
      <c r="C51" s="88">
        <v>1463085.21</v>
      </c>
      <c r="D51" s="424">
        <v>67.22</v>
      </c>
      <c r="E51" s="88">
        <v>2672914.71</v>
      </c>
      <c r="F51" s="88">
        <v>16.84</v>
      </c>
      <c r="G51" s="89">
        <v>1.83</v>
      </c>
      <c r="H51" s="2"/>
    </row>
    <row r="52" spans="1:8" x14ac:dyDescent="0.2">
      <c r="A52" s="1025" t="s">
        <v>508</v>
      </c>
      <c r="B52" s="139" t="s">
        <v>501</v>
      </c>
      <c r="C52" s="83">
        <v>308456.95</v>
      </c>
      <c r="D52" s="83">
        <v>14.17</v>
      </c>
      <c r="E52" s="83">
        <v>2158708.08</v>
      </c>
      <c r="F52" s="83">
        <v>13.6</v>
      </c>
      <c r="G52" s="84">
        <v>7</v>
      </c>
      <c r="H52" s="2"/>
    </row>
    <row r="53" spans="1:8" x14ac:dyDescent="0.2">
      <c r="A53" s="1025" t="s">
        <v>508</v>
      </c>
      <c r="B53" s="140" t="s">
        <v>502</v>
      </c>
      <c r="C53" s="83">
        <v>217614.2</v>
      </c>
      <c r="D53" s="83">
        <v>10</v>
      </c>
      <c r="E53" s="83">
        <v>3355358.54</v>
      </c>
      <c r="F53" s="83">
        <v>21.15</v>
      </c>
      <c r="G53" s="84">
        <v>15.42</v>
      </c>
      <c r="H53" s="2"/>
    </row>
    <row r="54" spans="1:8" x14ac:dyDescent="0.2">
      <c r="A54" s="1025" t="s">
        <v>508</v>
      </c>
      <c r="B54" s="140" t="s">
        <v>503</v>
      </c>
      <c r="C54" s="83">
        <v>72151.73</v>
      </c>
      <c r="D54" s="83">
        <v>3.31</v>
      </c>
      <c r="E54" s="83">
        <v>2485721.96</v>
      </c>
      <c r="F54" s="83">
        <v>15.66</v>
      </c>
      <c r="G54" s="84">
        <v>34.450000000000003</v>
      </c>
      <c r="H54" s="2"/>
    </row>
    <row r="55" spans="1:8" x14ac:dyDescent="0.2">
      <c r="A55" s="1025" t="s">
        <v>508</v>
      </c>
      <c r="B55" s="140" t="s">
        <v>504</v>
      </c>
      <c r="C55" s="83">
        <v>30457.47</v>
      </c>
      <c r="D55" s="83">
        <v>1.4</v>
      </c>
      <c r="E55" s="83">
        <v>2087584.07</v>
      </c>
      <c r="F55" s="83">
        <v>13.16</v>
      </c>
      <c r="G55" s="84">
        <v>68.540000000000006</v>
      </c>
      <c r="H55" s="2"/>
    </row>
    <row r="56" spans="1:8" x14ac:dyDescent="0.2">
      <c r="A56" s="1025" t="s">
        <v>508</v>
      </c>
      <c r="B56" s="140" t="s">
        <v>505</v>
      </c>
      <c r="C56" s="83">
        <v>11960.36</v>
      </c>
      <c r="D56" s="83">
        <v>0.55000000000000004</v>
      </c>
      <c r="E56" s="83">
        <v>1633893.1</v>
      </c>
      <c r="F56" s="83">
        <v>10.3</v>
      </c>
      <c r="G56" s="84">
        <v>136.61000000000001</v>
      </c>
      <c r="H56" s="2"/>
    </row>
    <row r="57" spans="1:8" x14ac:dyDescent="0.2">
      <c r="A57" s="1025" t="s">
        <v>508</v>
      </c>
      <c r="B57" s="140" t="s">
        <v>358</v>
      </c>
      <c r="C57" s="83">
        <v>4849.88</v>
      </c>
      <c r="D57" s="83">
        <v>0.22</v>
      </c>
      <c r="E57" s="83">
        <v>1474448.81</v>
      </c>
      <c r="F57" s="83">
        <v>9.2899999999999991</v>
      </c>
      <c r="G57" s="84">
        <v>304.02</v>
      </c>
      <c r="H57" s="2"/>
    </row>
    <row r="58" spans="1:8" x14ac:dyDescent="0.2">
      <c r="A58" s="1025" t="s">
        <v>508</v>
      </c>
      <c r="B58" s="39" t="s">
        <v>359</v>
      </c>
      <c r="C58" s="83">
        <v>2108575.7999999998</v>
      </c>
      <c r="D58" s="83">
        <v>96.87</v>
      </c>
      <c r="E58" s="83">
        <v>15868629.27</v>
      </c>
      <c r="F58" s="83">
        <v>100</v>
      </c>
      <c r="G58" s="84">
        <v>7.53</v>
      </c>
      <c r="H58" s="2"/>
    </row>
    <row r="59" spans="1:8" ht="25.5" x14ac:dyDescent="0.2">
      <c r="A59" s="1025" t="s">
        <v>508</v>
      </c>
      <c r="B59" s="133" t="s">
        <v>360</v>
      </c>
      <c r="C59" s="135">
        <v>45872.21</v>
      </c>
      <c r="D59" s="135">
        <v>2.11</v>
      </c>
      <c r="E59" s="135"/>
      <c r="F59" s="135"/>
      <c r="G59" s="84"/>
      <c r="H59" s="2"/>
    </row>
    <row r="60" spans="1:8" x14ac:dyDescent="0.2">
      <c r="A60" s="1025" t="s">
        <v>508</v>
      </c>
      <c r="B60" s="39" t="s">
        <v>361</v>
      </c>
      <c r="C60" s="135">
        <v>22182.04</v>
      </c>
      <c r="D60" s="135">
        <v>1.02</v>
      </c>
      <c r="E60" s="135"/>
      <c r="F60" s="135"/>
      <c r="G60" s="84"/>
      <c r="H60" s="2"/>
    </row>
    <row r="61" spans="1:8" x14ac:dyDescent="0.2">
      <c r="A61" s="1025" t="s">
        <v>508</v>
      </c>
      <c r="B61" s="197" t="s">
        <v>324</v>
      </c>
      <c r="C61" s="85">
        <v>2176630.0499999998</v>
      </c>
      <c r="D61" s="85">
        <v>100</v>
      </c>
      <c r="E61" s="85"/>
      <c r="F61" s="85"/>
      <c r="G61" s="86"/>
      <c r="H61" s="2"/>
    </row>
    <row r="62" spans="1:8" x14ac:dyDescent="0.2">
      <c r="A62" s="1025" t="s">
        <v>509</v>
      </c>
      <c r="B62" s="141" t="s">
        <v>500</v>
      </c>
      <c r="C62" s="88">
        <v>113200.62</v>
      </c>
      <c r="D62" s="424">
        <v>14.65</v>
      </c>
      <c r="E62" s="88">
        <v>341820.74</v>
      </c>
      <c r="F62" s="88">
        <v>1.44</v>
      </c>
      <c r="G62" s="89">
        <v>3.02</v>
      </c>
      <c r="H62" s="2"/>
    </row>
    <row r="63" spans="1:8" x14ac:dyDescent="0.2">
      <c r="A63" s="1025" t="s">
        <v>509</v>
      </c>
      <c r="B63" s="139" t="s">
        <v>501</v>
      </c>
      <c r="C63" s="83">
        <v>160098.15</v>
      </c>
      <c r="D63" s="83">
        <v>20.72</v>
      </c>
      <c r="E63" s="83">
        <v>1184735.03</v>
      </c>
      <c r="F63" s="83">
        <v>5</v>
      </c>
      <c r="G63" s="84">
        <v>7.4</v>
      </c>
      <c r="H63" s="2"/>
    </row>
    <row r="64" spans="1:8" x14ac:dyDescent="0.2">
      <c r="A64" s="1025" t="s">
        <v>509</v>
      </c>
      <c r="B64" s="140" t="s">
        <v>502</v>
      </c>
      <c r="C64" s="83">
        <v>221604.46</v>
      </c>
      <c r="D64" s="83">
        <v>28.67</v>
      </c>
      <c r="E64" s="83">
        <v>3481553.01</v>
      </c>
      <c r="F64" s="83">
        <v>14.69</v>
      </c>
      <c r="G64" s="84">
        <v>15.71</v>
      </c>
      <c r="H64" s="2"/>
    </row>
    <row r="65" spans="1:8" x14ac:dyDescent="0.2">
      <c r="A65" s="1025" t="s">
        <v>509</v>
      </c>
      <c r="B65" s="140" t="s">
        <v>503</v>
      </c>
      <c r="C65" s="83">
        <v>77047.350000000006</v>
      </c>
      <c r="D65" s="83">
        <v>9.9700000000000006</v>
      </c>
      <c r="E65" s="83">
        <v>2644010.0099999998</v>
      </c>
      <c r="F65" s="83">
        <v>11.16</v>
      </c>
      <c r="G65" s="84">
        <v>34.32</v>
      </c>
      <c r="H65" s="2"/>
    </row>
    <row r="66" spans="1:8" x14ac:dyDescent="0.2">
      <c r="A66" s="1025" t="s">
        <v>509</v>
      </c>
      <c r="B66" s="140" t="s">
        <v>504</v>
      </c>
      <c r="C66" s="83">
        <v>50937.04</v>
      </c>
      <c r="D66" s="83">
        <v>6.59</v>
      </c>
      <c r="E66" s="83">
        <v>3654312.3</v>
      </c>
      <c r="F66" s="83">
        <v>15.42</v>
      </c>
      <c r="G66" s="84">
        <v>71.739999999999995</v>
      </c>
      <c r="H66" s="2"/>
    </row>
    <row r="67" spans="1:8" x14ac:dyDescent="0.2">
      <c r="A67" s="1025" t="s">
        <v>509</v>
      </c>
      <c r="B67" s="140" t="s">
        <v>505</v>
      </c>
      <c r="C67" s="83">
        <v>39430.76</v>
      </c>
      <c r="D67" s="83">
        <v>5.0999999999999996</v>
      </c>
      <c r="E67" s="83">
        <v>5514893.5800000001</v>
      </c>
      <c r="F67" s="83">
        <v>23.27</v>
      </c>
      <c r="G67" s="84">
        <v>139.86000000000001</v>
      </c>
      <c r="H67" s="2"/>
    </row>
    <row r="68" spans="1:8" x14ac:dyDescent="0.2">
      <c r="A68" s="1025" t="s">
        <v>509</v>
      </c>
      <c r="B68" s="140" t="s">
        <v>358</v>
      </c>
      <c r="C68" s="83">
        <v>21141.3</v>
      </c>
      <c r="D68" s="83">
        <v>2.74</v>
      </c>
      <c r="E68" s="83">
        <v>6877981.8499999996</v>
      </c>
      <c r="F68" s="83">
        <v>29.02</v>
      </c>
      <c r="G68" s="84">
        <v>325.33</v>
      </c>
      <c r="H68" s="2"/>
    </row>
    <row r="69" spans="1:8" x14ac:dyDescent="0.2">
      <c r="A69" s="1025" t="s">
        <v>509</v>
      </c>
      <c r="B69" s="39" t="s">
        <v>359</v>
      </c>
      <c r="C69" s="83">
        <v>683459.68</v>
      </c>
      <c r="D69" s="83">
        <v>88.44</v>
      </c>
      <c r="E69" s="83">
        <v>23699306.520000003</v>
      </c>
      <c r="F69" s="83">
        <v>100</v>
      </c>
      <c r="G69" s="84">
        <v>34.68</v>
      </c>
      <c r="H69" s="2"/>
    </row>
    <row r="70" spans="1:8" ht="25.5" x14ac:dyDescent="0.2">
      <c r="A70" s="1025" t="s">
        <v>509</v>
      </c>
      <c r="B70" s="133" t="s">
        <v>360</v>
      </c>
      <c r="C70" s="135">
        <v>3656.53</v>
      </c>
      <c r="D70" s="135">
        <v>0.47</v>
      </c>
      <c r="E70" s="135"/>
      <c r="F70" s="135"/>
      <c r="G70" s="84"/>
      <c r="H70" s="2"/>
    </row>
    <row r="71" spans="1:8" x14ac:dyDescent="0.2">
      <c r="A71" s="1025" t="s">
        <v>509</v>
      </c>
      <c r="B71" s="39" t="s">
        <v>361</v>
      </c>
      <c r="C71" s="135">
        <v>85719.66</v>
      </c>
      <c r="D71" s="135">
        <v>11.09</v>
      </c>
      <c r="E71" s="135"/>
      <c r="F71" s="135"/>
      <c r="G71" s="84"/>
      <c r="H71" s="2"/>
    </row>
    <row r="72" spans="1:8" x14ac:dyDescent="0.2">
      <c r="A72" s="1025" t="s">
        <v>509</v>
      </c>
      <c r="B72" s="197" t="s">
        <v>324</v>
      </c>
      <c r="C72" s="85">
        <v>772835.87</v>
      </c>
      <c r="D72" s="85">
        <v>100</v>
      </c>
      <c r="E72" s="85"/>
      <c r="F72" s="85"/>
      <c r="G72" s="86"/>
      <c r="H72" s="2"/>
    </row>
    <row r="73" spans="1:8" x14ac:dyDescent="0.2">
      <c r="A73" s="1026" t="s">
        <v>374</v>
      </c>
      <c r="B73" s="141" t="s">
        <v>500</v>
      </c>
      <c r="C73" s="88">
        <v>1014500.24</v>
      </c>
      <c r="D73" s="424">
        <v>70.98</v>
      </c>
      <c r="E73" s="88">
        <v>1507552.78</v>
      </c>
      <c r="F73" s="88">
        <v>15.84</v>
      </c>
      <c r="G73" s="89">
        <v>1.49</v>
      </c>
      <c r="H73" s="2"/>
    </row>
    <row r="74" spans="1:8" x14ac:dyDescent="0.2">
      <c r="A74" s="1027"/>
      <c r="B74" s="139" t="s">
        <v>501</v>
      </c>
      <c r="C74" s="83">
        <v>155428.26</v>
      </c>
      <c r="D74" s="83">
        <v>10.88</v>
      </c>
      <c r="E74" s="83">
        <v>1106407.19</v>
      </c>
      <c r="F74" s="83">
        <v>11.62</v>
      </c>
      <c r="G74" s="84">
        <v>7.12</v>
      </c>
      <c r="H74" s="2"/>
    </row>
    <row r="75" spans="1:8" x14ac:dyDescent="0.2">
      <c r="A75" s="1027"/>
      <c r="B75" s="140" t="s">
        <v>502</v>
      </c>
      <c r="C75" s="83">
        <v>144982.79</v>
      </c>
      <c r="D75" s="83">
        <v>10.15</v>
      </c>
      <c r="E75" s="83">
        <v>2274952.4300000002</v>
      </c>
      <c r="F75" s="83">
        <v>23.9</v>
      </c>
      <c r="G75" s="84">
        <v>15.69</v>
      </c>
      <c r="H75" s="2"/>
    </row>
    <row r="76" spans="1:8" x14ac:dyDescent="0.2">
      <c r="A76" s="1027"/>
      <c r="B76" s="140" t="s">
        <v>503</v>
      </c>
      <c r="C76" s="83">
        <v>60056.639999999999</v>
      </c>
      <c r="D76" s="83">
        <v>4.2</v>
      </c>
      <c r="E76" s="83">
        <v>2081477.01</v>
      </c>
      <c r="F76" s="83">
        <v>21.87</v>
      </c>
      <c r="G76" s="84">
        <v>34.659999999999997</v>
      </c>
      <c r="H76" s="2"/>
    </row>
    <row r="77" spans="1:8" x14ac:dyDescent="0.2">
      <c r="A77" s="1027"/>
      <c r="B77" s="140" t="s">
        <v>504</v>
      </c>
      <c r="C77" s="83">
        <v>24227.15</v>
      </c>
      <c r="D77" s="83">
        <v>1.7</v>
      </c>
      <c r="E77" s="83">
        <v>1629518.74</v>
      </c>
      <c r="F77" s="83">
        <v>17.12</v>
      </c>
      <c r="G77" s="84">
        <v>67.260000000000005</v>
      </c>
      <c r="H77" s="2"/>
    </row>
    <row r="78" spans="1:8" x14ac:dyDescent="0.2">
      <c r="A78" s="1027"/>
      <c r="B78" s="140" t="s">
        <v>505</v>
      </c>
      <c r="C78" s="83">
        <v>5679.47</v>
      </c>
      <c r="D78" s="83">
        <v>0.4</v>
      </c>
      <c r="E78" s="83">
        <v>740680.51</v>
      </c>
      <c r="F78" s="83">
        <v>7.78</v>
      </c>
      <c r="G78" s="84">
        <v>130.41</v>
      </c>
      <c r="H78" s="2"/>
    </row>
    <row r="79" spans="1:8" x14ac:dyDescent="0.2">
      <c r="A79" s="1027"/>
      <c r="B79" s="140" t="s">
        <v>358</v>
      </c>
      <c r="C79" s="83">
        <v>694.07</v>
      </c>
      <c r="D79" s="83">
        <v>0.05</v>
      </c>
      <c r="E79" s="83">
        <v>177613.96</v>
      </c>
      <c r="F79" s="83">
        <v>1.87</v>
      </c>
      <c r="G79" s="84">
        <v>255.9</v>
      </c>
      <c r="H79" s="2"/>
    </row>
    <row r="80" spans="1:8" x14ac:dyDescent="0.2">
      <c r="A80" s="1027"/>
      <c r="B80" s="39" t="s">
        <v>359</v>
      </c>
      <c r="C80" s="83">
        <v>1405568.62</v>
      </c>
      <c r="D80" s="83">
        <v>98.36</v>
      </c>
      <c r="E80" s="83">
        <v>9518202.620000001</v>
      </c>
      <c r="F80" s="83">
        <v>100</v>
      </c>
      <c r="G80" s="84">
        <v>6.77</v>
      </c>
      <c r="H80" s="2"/>
    </row>
    <row r="81" spans="1:8" ht="25.5" x14ac:dyDescent="0.2">
      <c r="A81" s="1027"/>
      <c r="B81" s="133" t="s">
        <v>360</v>
      </c>
      <c r="C81" s="135">
        <v>3494</v>
      </c>
      <c r="D81" s="135">
        <v>0.24</v>
      </c>
      <c r="E81" s="135"/>
      <c r="F81" s="135"/>
      <c r="G81" s="84"/>
      <c r="H81" s="2"/>
    </row>
    <row r="82" spans="1:8" x14ac:dyDescent="0.2">
      <c r="A82" s="1027"/>
      <c r="B82" s="39" t="s">
        <v>361</v>
      </c>
      <c r="C82" s="135">
        <v>20041.27</v>
      </c>
      <c r="D82" s="135">
        <v>1.4</v>
      </c>
      <c r="E82" s="135"/>
      <c r="F82" s="135"/>
      <c r="G82" s="84"/>
      <c r="H82" s="2"/>
    </row>
    <row r="83" spans="1:8" x14ac:dyDescent="0.2">
      <c r="A83" s="1028"/>
      <c r="B83" s="197" t="s">
        <v>324</v>
      </c>
      <c r="C83" s="85">
        <v>1429103.89</v>
      </c>
      <c r="D83" s="85">
        <v>100</v>
      </c>
      <c r="E83" s="85"/>
      <c r="F83" s="85"/>
      <c r="G83" s="86"/>
      <c r="H83" s="2"/>
    </row>
    <row r="84" spans="1:8" x14ac:dyDescent="0.2">
      <c r="E84" s="2"/>
      <c r="F84" s="2"/>
      <c r="G84" s="2"/>
      <c r="H84" s="2"/>
    </row>
  </sheetData>
  <mergeCells count="12">
    <mergeCell ref="A51:A61"/>
    <mergeCell ref="A62:A72"/>
    <mergeCell ref="A73:A83"/>
    <mergeCell ref="A1:G1"/>
    <mergeCell ref="A3:G3"/>
    <mergeCell ref="A5:A6"/>
    <mergeCell ref="C5:D5"/>
    <mergeCell ref="E5:F5"/>
    <mergeCell ref="A7:A17"/>
    <mergeCell ref="A18:A28"/>
    <mergeCell ref="A29:A39"/>
    <mergeCell ref="A40:A50"/>
  </mergeCells>
  <printOptions horizontalCentered="1"/>
  <pageMargins left="0.78740157480314965" right="0.78740157480314965" top="0.59055118110236227" bottom="0.98425196850393704" header="0" footer="0"/>
  <pageSetup paperSize="9" scale="58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I85"/>
  <sheetViews>
    <sheetView view="pageBreakPreview" topLeftCell="A7" zoomScale="60" zoomScaleNormal="100" workbookViewId="0">
      <selection activeCell="I50" sqref="I50"/>
    </sheetView>
  </sheetViews>
  <sheetFormatPr baseColWidth="10" defaultColWidth="9.140625" defaultRowHeight="12.75" x14ac:dyDescent="0.2"/>
  <cols>
    <col min="1" max="1" width="19.140625" style="236" customWidth="1"/>
    <col min="2" max="2" width="30.85546875" style="236" customWidth="1"/>
    <col min="3" max="7" width="19.140625" style="236" customWidth="1"/>
    <col min="8" max="8" width="0.42578125" style="236" customWidth="1"/>
    <col min="9" max="16384" width="9.140625" style="236"/>
  </cols>
  <sheetData>
    <row r="1" spans="1:9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9" s="801" customFormat="1" ht="15" customHeight="1" x14ac:dyDescent="0.25">
      <c r="A3" s="1030" t="s">
        <v>1177</v>
      </c>
      <c r="B3" s="1030"/>
      <c r="C3" s="1030"/>
      <c r="D3" s="1030"/>
      <c r="E3" s="1030"/>
      <c r="F3" s="1030"/>
      <c r="G3" s="1030"/>
      <c r="H3" s="203"/>
      <c r="I3" s="225"/>
    </row>
    <row r="4" spans="1:9" ht="13.5" customHeight="1" x14ac:dyDescent="0.25">
      <c r="A4" s="1037" t="s">
        <v>326</v>
      </c>
      <c r="B4" s="1037"/>
      <c r="C4" s="1037"/>
      <c r="D4" s="1037"/>
      <c r="E4" s="1037"/>
      <c r="F4" s="1037"/>
      <c r="G4" s="1037"/>
    </row>
    <row r="5" spans="1:9" ht="13.5" customHeight="1" thickBot="1" x14ac:dyDescent="0.25">
      <c r="A5" s="1038"/>
      <c r="B5" s="1038"/>
      <c r="C5" s="1038"/>
      <c r="D5" s="1038"/>
      <c r="E5" s="1038"/>
      <c r="F5" s="1038"/>
      <c r="G5" s="1038"/>
    </row>
    <row r="6" spans="1:9" ht="33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9" ht="33.75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9" ht="16.5" customHeight="1" x14ac:dyDescent="0.2">
      <c r="A8" s="1035" t="s">
        <v>130</v>
      </c>
      <c r="B8" s="138" t="s">
        <v>500</v>
      </c>
      <c r="C8" s="147">
        <v>1402732.51</v>
      </c>
      <c r="D8" s="147">
        <v>70.599999999999994</v>
      </c>
      <c r="E8" s="147">
        <v>2025967.71</v>
      </c>
      <c r="F8" s="147">
        <v>11.87</v>
      </c>
      <c r="G8" s="148">
        <v>1.44</v>
      </c>
      <c r="H8" s="2"/>
    </row>
    <row r="9" spans="1:9" x14ac:dyDescent="0.2">
      <c r="A9" s="1025" t="s">
        <v>510</v>
      </c>
      <c r="B9" s="139" t="s">
        <v>501</v>
      </c>
      <c r="C9" s="83">
        <v>212118.79</v>
      </c>
      <c r="D9" s="83">
        <v>10.68</v>
      </c>
      <c r="E9" s="83">
        <v>1497612.05</v>
      </c>
      <c r="F9" s="83">
        <v>8.75</v>
      </c>
      <c r="G9" s="84">
        <v>7.06</v>
      </c>
      <c r="H9" s="2"/>
    </row>
    <row r="10" spans="1:9" x14ac:dyDescent="0.2">
      <c r="A10" s="1025" t="s">
        <v>510</v>
      </c>
      <c r="B10" s="140" t="s">
        <v>502</v>
      </c>
      <c r="C10" s="83">
        <v>179187.73</v>
      </c>
      <c r="D10" s="83">
        <v>9.02</v>
      </c>
      <c r="E10" s="83">
        <v>2806871.84</v>
      </c>
      <c r="F10" s="83">
        <v>16.399999999999999</v>
      </c>
      <c r="G10" s="84">
        <v>15.66</v>
      </c>
      <c r="H10" s="2"/>
    </row>
    <row r="11" spans="1:9" x14ac:dyDescent="0.2">
      <c r="A11" s="1025" t="s">
        <v>510</v>
      </c>
      <c r="B11" s="140" t="s">
        <v>503</v>
      </c>
      <c r="C11" s="83">
        <v>78101</v>
      </c>
      <c r="D11" s="83">
        <v>3.93</v>
      </c>
      <c r="E11" s="83">
        <v>2719992.99</v>
      </c>
      <c r="F11" s="83">
        <v>15.83</v>
      </c>
      <c r="G11" s="84">
        <v>34.83</v>
      </c>
      <c r="H11" s="2"/>
    </row>
    <row r="12" spans="1:9" x14ac:dyDescent="0.2">
      <c r="A12" s="1025" t="s">
        <v>510</v>
      </c>
      <c r="B12" s="140" t="s">
        <v>504</v>
      </c>
      <c r="C12" s="83">
        <v>33720.720000000001</v>
      </c>
      <c r="D12" s="83">
        <v>1.7</v>
      </c>
      <c r="E12" s="83">
        <v>2315228.0299999998</v>
      </c>
      <c r="F12" s="83">
        <v>13.22</v>
      </c>
      <c r="G12" s="84">
        <v>68.66</v>
      </c>
      <c r="H12" s="2"/>
    </row>
    <row r="13" spans="1:9" x14ac:dyDescent="0.2">
      <c r="A13" s="1025" t="s">
        <v>510</v>
      </c>
      <c r="B13" s="140" t="s">
        <v>505</v>
      </c>
      <c r="C13" s="83">
        <v>17789.439999999999</v>
      </c>
      <c r="D13" s="83">
        <v>0.9</v>
      </c>
      <c r="E13" s="83">
        <v>2500242.39</v>
      </c>
      <c r="F13" s="83">
        <v>14.08</v>
      </c>
      <c r="G13" s="84">
        <v>140.55000000000001</v>
      </c>
      <c r="H13" s="2"/>
    </row>
    <row r="14" spans="1:9" x14ac:dyDescent="0.2">
      <c r="A14" s="1025" t="s">
        <v>510</v>
      </c>
      <c r="B14" s="140" t="s">
        <v>358</v>
      </c>
      <c r="C14" s="83">
        <v>11343.21</v>
      </c>
      <c r="D14" s="83">
        <v>0.56999999999999995</v>
      </c>
      <c r="E14" s="83">
        <v>3617543.78</v>
      </c>
      <c r="F14" s="83">
        <v>19.850000000000001</v>
      </c>
      <c r="G14" s="84">
        <v>318.92</v>
      </c>
      <c r="H14" s="2"/>
    </row>
    <row r="15" spans="1:9" x14ac:dyDescent="0.2">
      <c r="A15" s="1025" t="s">
        <v>510</v>
      </c>
      <c r="B15" s="39" t="s">
        <v>359</v>
      </c>
      <c r="C15" s="83">
        <v>1934993.4</v>
      </c>
      <c r="D15" s="83">
        <v>97.4</v>
      </c>
      <c r="E15" s="83">
        <v>17483458.789999999</v>
      </c>
      <c r="F15" s="83">
        <v>100</v>
      </c>
      <c r="G15" s="84">
        <v>9.0399999999999991</v>
      </c>
      <c r="H15" s="2"/>
    </row>
    <row r="16" spans="1:9" ht="26.25" customHeight="1" x14ac:dyDescent="0.2">
      <c r="A16" s="1025" t="s">
        <v>510</v>
      </c>
      <c r="B16" s="133" t="s">
        <v>360</v>
      </c>
      <c r="C16" s="135">
        <v>36852.83</v>
      </c>
      <c r="D16" s="135">
        <v>1.85</v>
      </c>
      <c r="E16" s="135"/>
      <c r="F16" s="135"/>
      <c r="G16" s="84"/>
      <c r="H16" s="2"/>
    </row>
    <row r="17" spans="1:8" x14ac:dyDescent="0.2">
      <c r="A17" s="1025" t="s">
        <v>510</v>
      </c>
      <c r="B17" s="133" t="s">
        <v>361</v>
      </c>
      <c r="C17" s="135">
        <v>14976.92</v>
      </c>
      <c r="D17" s="135">
        <v>0.75</v>
      </c>
      <c r="E17" s="135"/>
      <c r="F17" s="135"/>
      <c r="G17" s="84"/>
      <c r="H17" s="2"/>
    </row>
    <row r="18" spans="1:8" x14ac:dyDescent="0.2">
      <c r="A18" s="1025" t="s">
        <v>510</v>
      </c>
      <c r="B18" s="197" t="s">
        <v>324</v>
      </c>
      <c r="C18" s="85">
        <v>1986823.15</v>
      </c>
      <c r="D18" s="85">
        <v>100</v>
      </c>
      <c r="E18" s="85"/>
      <c r="F18" s="85"/>
      <c r="G18" s="86"/>
      <c r="H18" s="2"/>
    </row>
    <row r="19" spans="1:8" ht="18.75" customHeight="1" x14ac:dyDescent="0.2">
      <c r="A19" s="1028" t="s">
        <v>510</v>
      </c>
      <c r="B19" s="141" t="s">
        <v>500</v>
      </c>
      <c r="C19" s="88">
        <v>197651.7</v>
      </c>
      <c r="D19" s="424">
        <v>26.58</v>
      </c>
      <c r="E19" s="88">
        <v>404567.14</v>
      </c>
      <c r="F19" s="88">
        <v>2.41</v>
      </c>
      <c r="G19" s="89">
        <v>2.0499999999999998</v>
      </c>
      <c r="H19" s="2"/>
    </row>
    <row r="20" spans="1:8" x14ac:dyDescent="0.2">
      <c r="A20" s="1025" t="s">
        <v>510</v>
      </c>
      <c r="B20" s="139" t="s">
        <v>501</v>
      </c>
      <c r="C20" s="83">
        <v>109758.86</v>
      </c>
      <c r="D20" s="83">
        <v>14.76</v>
      </c>
      <c r="E20" s="83">
        <v>806442.19</v>
      </c>
      <c r="F20" s="83">
        <v>4.8099999999999996</v>
      </c>
      <c r="G20" s="84">
        <v>7.35</v>
      </c>
      <c r="H20" s="2"/>
    </row>
    <row r="21" spans="1:8" x14ac:dyDescent="0.2">
      <c r="A21" s="1025" t="s">
        <v>510</v>
      </c>
      <c r="B21" s="140" t="s">
        <v>502</v>
      </c>
      <c r="C21" s="83">
        <v>187004.43</v>
      </c>
      <c r="D21" s="83">
        <v>25.15</v>
      </c>
      <c r="E21" s="83">
        <v>3083016.95</v>
      </c>
      <c r="F21" s="83">
        <v>18.37</v>
      </c>
      <c r="G21" s="84">
        <v>16.489999999999998</v>
      </c>
      <c r="H21" s="2"/>
    </row>
    <row r="22" spans="1:8" x14ac:dyDescent="0.2">
      <c r="A22" s="1025" t="s">
        <v>510</v>
      </c>
      <c r="B22" s="140" t="s">
        <v>503</v>
      </c>
      <c r="C22" s="83">
        <v>107033.60000000001</v>
      </c>
      <c r="D22" s="83">
        <v>14.39</v>
      </c>
      <c r="E22" s="83">
        <v>3738712.57</v>
      </c>
      <c r="F22" s="83">
        <v>22.28</v>
      </c>
      <c r="G22" s="84">
        <v>34.93</v>
      </c>
      <c r="H22" s="2"/>
    </row>
    <row r="23" spans="1:8" x14ac:dyDescent="0.2">
      <c r="A23" s="1025" t="s">
        <v>510</v>
      </c>
      <c r="B23" s="140" t="s">
        <v>504</v>
      </c>
      <c r="C23" s="83">
        <v>53952.31</v>
      </c>
      <c r="D23" s="83">
        <v>7.26</v>
      </c>
      <c r="E23" s="83">
        <v>3722559.04</v>
      </c>
      <c r="F23" s="83">
        <v>22.18</v>
      </c>
      <c r="G23" s="84">
        <v>69</v>
      </c>
      <c r="H23" s="2"/>
    </row>
    <row r="24" spans="1:8" x14ac:dyDescent="0.2">
      <c r="A24" s="1025" t="s">
        <v>510</v>
      </c>
      <c r="B24" s="140" t="s">
        <v>505</v>
      </c>
      <c r="C24" s="83">
        <v>20380.740000000002</v>
      </c>
      <c r="D24" s="83">
        <v>2.74</v>
      </c>
      <c r="E24" s="83">
        <v>2759447.18</v>
      </c>
      <c r="F24" s="83">
        <v>16.440000000000001</v>
      </c>
      <c r="G24" s="84">
        <v>135.38999999999999</v>
      </c>
      <c r="H24" s="2"/>
    </row>
    <row r="25" spans="1:8" x14ac:dyDescent="0.2">
      <c r="A25" s="1025" t="s">
        <v>510</v>
      </c>
      <c r="B25" s="140" t="s">
        <v>358</v>
      </c>
      <c r="C25" s="83">
        <v>7154.89</v>
      </c>
      <c r="D25" s="83">
        <v>0.96</v>
      </c>
      <c r="E25" s="83">
        <v>2267761.48</v>
      </c>
      <c r="F25" s="83">
        <v>13.51</v>
      </c>
      <c r="G25" s="84">
        <v>316.95</v>
      </c>
      <c r="H25" s="2"/>
    </row>
    <row r="26" spans="1:8" x14ac:dyDescent="0.2">
      <c r="A26" s="1025" t="s">
        <v>510</v>
      </c>
      <c r="B26" s="39" t="s">
        <v>359</v>
      </c>
      <c r="C26" s="83">
        <v>682936.53</v>
      </c>
      <c r="D26" s="83">
        <v>91.84</v>
      </c>
      <c r="E26" s="83">
        <v>16782506.550000001</v>
      </c>
      <c r="F26" s="83">
        <v>100</v>
      </c>
      <c r="G26" s="84">
        <v>24.57</v>
      </c>
      <c r="H26" s="2"/>
    </row>
    <row r="27" spans="1:8" ht="29.25" customHeight="1" x14ac:dyDescent="0.2">
      <c r="A27" s="1025" t="s">
        <v>510</v>
      </c>
      <c r="B27" s="133" t="s">
        <v>360</v>
      </c>
      <c r="C27" s="135">
        <v>23256.93</v>
      </c>
      <c r="D27" s="135">
        <v>3.13</v>
      </c>
      <c r="E27" s="135"/>
      <c r="F27" s="135"/>
      <c r="G27" s="84"/>
      <c r="H27" s="2"/>
    </row>
    <row r="28" spans="1:8" x14ac:dyDescent="0.2">
      <c r="A28" s="1025" t="s">
        <v>510</v>
      </c>
      <c r="B28" s="39" t="s">
        <v>361</v>
      </c>
      <c r="C28" s="135">
        <v>37394.76</v>
      </c>
      <c r="D28" s="135">
        <v>5.03</v>
      </c>
      <c r="E28" s="135"/>
      <c r="F28" s="135"/>
      <c r="G28" s="84"/>
      <c r="H28" s="2"/>
    </row>
    <row r="29" spans="1:8" x14ac:dyDescent="0.2">
      <c r="A29" s="1025" t="s">
        <v>510</v>
      </c>
      <c r="B29" s="197" t="s">
        <v>324</v>
      </c>
      <c r="C29" s="85">
        <v>743588.22</v>
      </c>
      <c r="D29" s="85">
        <v>100</v>
      </c>
      <c r="E29" s="85"/>
      <c r="F29" s="85"/>
      <c r="G29" s="86"/>
      <c r="H29" s="2"/>
    </row>
    <row r="30" spans="1:8" x14ac:dyDescent="0.2">
      <c r="A30" s="1025" t="s">
        <v>403</v>
      </c>
      <c r="B30" s="141" t="s">
        <v>500</v>
      </c>
      <c r="C30" s="88">
        <v>186815</v>
      </c>
      <c r="D30" s="88">
        <v>35.119999999999997</v>
      </c>
      <c r="E30" s="88">
        <v>409653.89</v>
      </c>
      <c r="F30" s="88">
        <v>3.77</v>
      </c>
      <c r="G30" s="89">
        <v>2.19</v>
      </c>
      <c r="H30" s="2"/>
    </row>
    <row r="31" spans="1:8" x14ac:dyDescent="0.2">
      <c r="A31" s="1025" t="s">
        <v>403</v>
      </c>
      <c r="B31" s="139" t="s">
        <v>501</v>
      </c>
      <c r="C31" s="83">
        <v>119734.47</v>
      </c>
      <c r="D31" s="83">
        <v>22.5</v>
      </c>
      <c r="E31" s="83">
        <v>866630.04</v>
      </c>
      <c r="F31" s="83">
        <v>7.98</v>
      </c>
      <c r="G31" s="84">
        <v>7.24</v>
      </c>
      <c r="H31" s="2"/>
    </row>
    <row r="32" spans="1:8" x14ac:dyDescent="0.2">
      <c r="A32" s="1025" t="s">
        <v>403</v>
      </c>
      <c r="B32" s="140" t="s">
        <v>502</v>
      </c>
      <c r="C32" s="83">
        <v>114574.8</v>
      </c>
      <c r="D32" s="83">
        <v>21.53</v>
      </c>
      <c r="E32" s="83">
        <v>1747733.96</v>
      </c>
      <c r="F32" s="83">
        <v>16.09</v>
      </c>
      <c r="G32" s="84">
        <v>15.25</v>
      </c>
      <c r="H32" s="2"/>
    </row>
    <row r="33" spans="1:8" x14ac:dyDescent="0.2">
      <c r="A33" s="1025" t="s">
        <v>403</v>
      </c>
      <c r="B33" s="140" t="s">
        <v>503</v>
      </c>
      <c r="C33" s="83">
        <v>35505.980000000003</v>
      </c>
      <c r="D33" s="83">
        <v>6.67</v>
      </c>
      <c r="E33" s="83">
        <v>1248243.28</v>
      </c>
      <c r="F33" s="83">
        <v>11.49</v>
      </c>
      <c r="G33" s="84">
        <v>35.159999999999997</v>
      </c>
      <c r="H33" s="2"/>
    </row>
    <row r="34" spans="1:8" x14ac:dyDescent="0.2">
      <c r="A34" s="1025" t="s">
        <v>403</v>
      </c>
      <c r="B34" s="140" t="s">
        <v>504</v>
      </c>
      <c r="C34" s="83">
        <v>29546.13</v>
      </c>
      <c r="D34" s="83">
        <v>5.55</v>
      </c>
      <c r="E34" s="83">
        <v>2112711.48</v>
      </c>
      <c r="F34" s="83">
        <v>19.45</v>
      </c>
      <c r="G34" s="84">
        <v>71.510000000000005</v>
      </c>
      <c r="H34" s="2"/>
    </row>
    <row r="35" spans="1:8" x14ac:dyDescent="0.2">
      <c r="A35" s="1025" t="s">
        <v>403</v>
      </c>
      <c r="B35" s="140" t="s">
        <v>505</v>
      </c>
      <c r="C35" s="83">
        <v>18802.78</v>
      </c>
      <c r="D35" s="83">
        <v>3.53</v>
      </c>
      <c r="E35" s="83">
        <v>2586691.14</v>
      </c>
      <c r="F35" s="83">
        <v>23.8</v>
      </c>
      <c r="G35" s="84">
        <v>137.57</v>
      </c>
      <c r="H35" s="2"/>
    </row>
    <row r="36" spans="1:8" x14ac:dyDescent="0.2">
      <c r="A36" s="1025" t="s">
        <v>403</v>
      </c>
      <c r="B36" s="140" t="s">
        <v>358</v>
      </c>
      <c r="C36" s="83">
        <v>6714.36</v>
      </c>
      <c r="D36" s="83">
        <v>1.26</v>
      </c>
      <c r="E36" s="83">
        <v>1893174.77</v>
      </c>
      <c r="F36" s="83">
        <v>17.420000000000002</v>
      </c>
      <c r="G36" s="84">
        <v>281.95999999999998</v>
      </c>
      <c r="H36" s="2"/>
    </row>
    <row r="37" spans="1:8" x14ac:dyDescent="0.2">
      <c r="A37" s="1025" t="s">
        <v>403</v>
      </c>
      <c r="B37" s="39" t="s">
        <v>359</v>
      </c>
      <c r="C37" s="83">
        <v>511693.52</v>
      </c>
      <c r="D37" s="83">
        <v>96.16</v>
      </c>
      <c r="E37" s="83">
        <v>10864838.560000001</v>
      </c>
      <c r="F37" s="83">
        <v>100</v>
      </c>
      <c r="G37" s="84">
        <v>21.23</v>
      </c>
      <c r="H37" s="2"/>
    </row>
    <row r="38" spans="1:8" ht="29.25" customHeight="1" x14ac:dyDescent="0.2">
      <c r="A38" s="1025" t="s">
        <v>403</v>
      </c>
      <c r="B38" s="133" t="s">
        <v>360</v>
      </c>
      <c r="C38" s="135">
        <v>7542.92</v>
      </c>
      <c r="D38" s="135">
        <v>1.42</v>
      </c>
      <c r="E38" s="135"/>
      <c r="F38" s="135"/>
      <c r="G38" s="84"/>
      <c r="H38" s="2"/>
    </row>
    <row r="39" spans="1:8" x14ac:dyDescent="0.2">
      <c r="A39" s="1025" t="s">
        <v>403</v>
      </c>
      <c r="B39" s="133" t="s">
        <v>361</v>
      </c>
      <c r="C39" s="135">
        <v>12902.91</v>
      </c>
      <c r="D39" s="135">
        <v>2.42</v>
      </c>
      <c r="E39" s="135"/>
      <c r="F39" s="135"/>
      <c r="G39" s="84"/>
      <c r="H39" s="2"/>
    </row>
    <row r="40" spans="1:8" x14ac:dyDescent="0.2">
      <c r="A40" s="1025" t="s">
        <v>403</v>
      </c>
      <c r="B40" s="197" t="s">
        <v>324</v>
      </c>
      <c r="C40" s="85">
        <v>532139.35</v>
      </c>
      <c r="D40" s="85">
        <v>100</v>
      </c>
      <c r="E40" s="85"/>
      <c r="F40" s="85"/>
      <c r="G40" s="86"/>
      <c r="H40" s="2"/>
    </row>
    <row r="41" spans="1:8" x14ac:dyDescent="0.2">
      <c r="A41" s="1025" t="s">
        <v>511</v>
      </c>
      <c r="B41" s="141" t="s">
        <v>500</v>
      </c>
      <c r="C41" s="88">
        <v>259167.35999999999</v>
      </c>
      <c r="D41" s="424">
        <v>39.08</v>
      </c>
      <c r="E41" s="88">
        <v>678051.56</v>
      </c>
      <c r="F41" s="88">
        <v>4.5199999999999996</v>
      </c>
      <c r="G41" s="89">
        <v>2.62</v>
      </c>
      <c r="H41" s="2"/>
    </row>
    <row r="42" spans="1:8" x14ac:dyDescent="0.2">
      <c r="A42" s="1025" t="s">
        <v>511</v>
      </c>
      <c r="B42" s="139" t="s">
        <v>501</v>
      </c>
      <c r="C42" s="83">
        <v>175413.87</v>
      </c>
      <c r="D42" s="83">
        <v>26.45</v>
      </c>
      <c r="E42" s="83">
        <v>1252275.69</v>
      </c>
      <c r="F42" s="83">
        <v>8.36</v>
      </c>
      <c r="G42" s="84">
        <v>7.14</v>
      </c>
      <c r="H42" s="2"/>
    </row>
    <row r="43" spans="1:8" x14ac:dyDescent="0.2">
      <c r="A43" s="1025" t="s">
        <v>511</v>
      </c>
      <c r="B43" s="140" t="s">
        <v>502</v>
      </c>
      <c r="C43" s="83">
        <v>95472.78</v>
      </c>
      <c r="D43" s="83">
        <v>14.4</v>
      </c>
      <c r="E43" s="83">
        <v>1386492.51</v>
      </c>
      <c r="F43" s="83">
        <v>9.25</v>
      </c>
      <c r="G43" s="84">
        <v>14.52</v>
      </c>
      <c r="H43" s="2"/>
    </row>
    <row r="44" spans="1:8" x14ac:dyDescent="0.2">
      <c r="A44" s="1025" t="s">
        <v>511</v>
      </c>
      <c r="B44" s="140" t="s">
        <v>503</v>
      </c>
      <c r="C44" s="83">
        <v>33225.9</v>
      </c>
      <c r="D44" s="83">
        <v>5.01</v>
      </c>
      <c r="E44" s="83">
        <v>1200671.32</v>
      </c>
      <c r="F44" s="83">
        <v>8.01</v>
      </c>
      <c r="G44" s="84">
        <v>36.14</v>
      </c>
      <c r="H44" s="2"/>
    </row>
    <row r="45" spans="1:8" x14ac:dyDescent="0.2">
      <c r="A45" s="1025" t="s">
        <v>511</v>
      </c>
      <c r="B45" s="140" t="s">
        <v>504</v>
      </c>
      <c r="C45" s="83">
        <v>33823.46</v>
      </c>
      <c r="D45" s="83">
        <v>5.0999999999999996</v>
      </c>
      <c r="E45" s="83">
        <v>2432338.5</v>
      </c>
      <c r="F45" s="83">
        <v>16.23</v>
      </c>
      <c r="G45" s="84">
        <v>71.91</v>
      </c>
      <c r="H45" s="2"/>
    </row>
    <row r="46" spans="1:8" x14ac:dyDescent="0.2">
      <c r="A46" s="1025" t="s">
        <v>511</v>
      </c>
      <c r="B46" s="140" t="s">
        <v>505</v>
      </c>
      <c r="C46" s="83">
        <v>26147.18</v>
      </c>
      <c r="D46" s="83">
        <v>3.94</v>
      </c>
      <c r="E46" s="83">
        <v>3667914.03</v>
      </c>
      <c r="F46" s="83">
        <v>24.47</v>
      </c>
      <c r="G46" s="84">
        <v>140.28</v>
      </c>
      <c r="H46" s="2"/>
    </row>
    <row r="47" spans="1:8" x14ac:dyDescent="0.2">
      <c r="A47" s="1025" t="s">
        <v>511</v>
      </c>
      <c r="B47" s="140" t="s">
        <v>358</v>
      </c>
      <c r="C47" s="83">
        <v>14057.37</v>
      </c>
      <c r="D47" s="83">
        <v>2.12</v>
      </c>
      <c r="E47" s="83">
        <v>4370616.6399999997</v>
      </c>
      <c r="F47" s="83">
        <v>29.16</v>
      </c>
      <c r="G47" s="84">
        <v>310.91000000000003</v>
      </c>
      <c r="H47" s="2"/>
    </row>
    <row r="48" spans="1:8" x14ac:dyDescent="0.2">
      <c r="A48" s="1025" t="s">
        <v>511</v>
      </c>
      <c r="B48" s="39" t="s">
        <v>359</v>
      </c>
      <c r="C48" s="83">
        <v>637307.92000000004</v>
      </c>
      <c r="D48" s="83">
        <v>96.1</v>
      </c>
      <c r="E48" s="83">
        <v>14988360.25</v>
      </c>
      <c r="F48" s="83">
        <v>100</v>
      </c>
      <c r="G48" s="84">
        <v>23.52</v>
      </c>
      <c r="H48" s="2"/>
    </row>
    <row r="49" spans="1:8" ht="28.5" customHeight="1" x14ac:dyDescent="0.2">
      <c r="A49" s="1025" t="s">
        <v>511</v>
      </c>
      <c r="B49" s="133" t="s">
        <v>360</v>
      </c>
      <c r="C49" s="135">
        <v>7428.68</v>
      </c>
      <c r="D49" s="135">
        <v>1.1200000000000001</v>
      </c>
      <c r="E49" s="135"/>
      <c r="F49" s="135"/>
      <c r="G49" s="84"/>
      <c r="H49" s="2"/>
    </row>
    <row r="50" spans="1:8" x14ac:dyDescent="0.2">
      <c r="A50" s="1025" t="s">
        <v>511</v>
      </c>
      <c r="B50" s="39" t="s">
        <v>361</v>
      </c>
      <c r="C50" s="135">
        <v>18448.73</v>
      </c>
      <c r="D50" s="135">
        <v>2.78</v>
      </c>
      <c r="E50" s="135"/>
      <c r="F50" s="135"/>
      <c r="G50" s="84"/>
      <c r="H50" s="2"/>
    </row>
    <row r="51" spans="1:8" x14ac:dyDescent="0.2">
      <c r="A51" s="1025" t="s">
        <v>511</v>
      </c>
      <c r="B51" s="197" t="s">
        <v>324</v>
      </c>
      <c r="C51" s="85">
        <v>663185.32999999996</v>
      </c>
      <c r="D51" s="85">
        <v>100</v>
      </c>
      <c r="E51" s="85"/>
      <c r="F51" s="85"/>
      <c r="G51" s="86"/>
      <c r="H51" s="2"/>
    </row>
    <row r="52" spans="1:8" x14ac:dyDescent="0.2">
      <c r="A52" s="1025" t="s">
        <v>512</v>
      </c>
      <c r="B52" s="141" t="s">
        <v>500</v>
      </c>
      <c r="C52" s="88">
        <v>484625.32</v>
      </c>
      <c r="D52" s="424">
        <v>35.19</v>
      </c>
      <c r="E52" s="88">
        <v>977317.65</v>
      </c>
      <c r="F52" s="88">
        <v>3</v>
      </c>
      <c r="G52" s="89">
        <v>2.02</v>
      </c>
      <c r="H52" s="2"/>
    </row>
    <row r="53" spans="1:8" x14ac:dyDescent="0.2">
      <c r="A53" s="1025" t="s">
        <v>512</v>
      </c>
      <c r="B53" s="139" t="s">
        <v>501</v>
      </c>
      <c r="C53" s="83">
        <v>220695.6</v>
      </c>
      <c r="D53" s="83">
        <v>16.03</v>
      </c>
      <c r="E53" s="83">
        <v>1595446.75</v>
      </c>
      <c r="F53" s="83">
        <v>4.9000000000000004</v>
      </c>
      <c r="G53" s="84">
        <v>7.23</v>
      </c>
      <c r="H53" s="2"/>
    </row>
    <row r="54" spans="1:8" x14ac:dyDescent="0.2">
      <c r="A54" s="1025" t="s">
        <v>512</v>
      </c>
      <c r="B54" s="140" t="s">
        <v>502</v>
      </c>
      <c r="C54" s="83">
        <v>279602.45</v>
      </c>
      <c r="D54" s="83">
        <v>20.3</v>
      </c>
      <c r="E54" s="83">
        <v>4517630.04</v>
      </c>
      <c r="F54" s="83">
        <v>13.89</v>
      </c>
      <c r="G54" s="84">
        <v>16.16</v>
      </c>
      <c r="H54" s="2"/>
    </row>
    <row r="55" spans="1:8" x14ac:dyDescent="0.2">
      <c r="A55" s="1025" t="s">
        <v>512</v>
      </c>
      <c r="B55" s="140" t="s">
        <v>503</v>
      </c>
      <c r="C55" s="83">
        <v>170470.22</v>
      </c>
      <c r="D55" s="83">
        <v>12.38</v>
      </c>
      <c r="E55" s="83">
        <v>6060280.9000000004</v>
      </c>
      <c r="F55" s="83">
        <v>18.63</v>
      </c>
      <c r="G55" s="84">
        <v>35.549999999999997</v>
      </c>
      <c r="H55" s="2"/>
    </row>
    <row r="56" spans="1:8" x14ac:dyDescent="0.2">
      <c r="A56" s="1025" t="s">
        <v>512</v>
      </c>
      <c r="B56" s="140" t="s">
        <v>504</v>
      </c>
      <c r="C56" s="83">
        <v>117162.17</v>
      </c>
      <c r="D56" s="83">
        <v>8.51</v>
      </c>
      <c r="E56" s="83">
        <v>8180753.9800000004</v>
      </c>
      <c r="F56" s="83">
        <v>25.15</v>
      </c>
      <c r="G56" s="84">
        <v>69.819999999999993</v>
      </c>
      <c r="H56" s="2"/>
    </row>
    <row r="57" spans="1:8" x14ac:dyDescent="0.2">
      <c r="A57" s="1025" t="s">
        <v>512</v>
      </c>
      <c r="B57" s="140" t="s">
        <v>505</v>
      </c>
      <c r="C57" s="83">
        <v>50801.85</v>
      </c>
      <c r="D57" s="83">
        <v>3.69</v>
      </c>
      <c r="E57" s="83">
        <v>6849430.29</v>
      </c>
      <c r="F57" s="83">
        <v>21.06</v>
      </c>
      <c r="G57" s="84">
        <v>134.83000000000001</v>
      </c>
      <c r="H57" s="2"/>
    </row>
    <row r="58" spans="1:8" x14ac:dyDescent="0.2">
      <c r="A58" s="1025" t="s">
        <v>512</v>
      </c>
      <c r="B58" s="140" t="s">
        <v>358</v>
      </c>
      <c r="C58" s="83">
        <v>14331.9</v>
      </c>
      <c r="D58" s="83">
        <v>1.04</v>
      </c>
      <c r="E58" s="83">
        <v>4349289.53</v>
      </c>
      <c r="F58" s="83">
        <v>13.37</v>
      </c>
      <c r="G58" s="84">
        <v>303.47000000000003</v>
      </c>
      <c r="H58" s="2"/>
    </row>
    <row r="59" spans="1:8" x14ac:dyDescent="0.2">
      <c r="A59" s="1025" t="s">
        <v>512</v>
      </c>
      <c r="B59" s="39" t="s">
        <v>359</v>
      </c>
      <c r="C59" s="83">
        <v>1337689.51</v>
      </c>
      <c r="D59" s="83">
        <v>97.14</v>
      </c>
      <c r="E59" s="83">
        <v>32530149.140000001</v>
      </c>
      <c r="F59" s="83">
        <v>100</v>
      </c>
      <c r="G59" s="84">
        <v>24.32</v>
      </c>
      <c r="H59" s="2"/>
    </row>
    <row r="60" spans="1:8" ht="30" customHeight="1" x14ac:dyDescent="0.2">
      <c r="A60" s="1025" t="s">
        <v>512</v>
      </c>
      <c r="B60" s="133" t="s">
        <v>360</v>
      </c>
      <c r="C60" s="83">
        <v>15039.32</v>
      </c>
      <c r="D60" s="83">
        <v>1.0900000000000001</v>
      </c>
      <c r="E60" s="83"/>
      <c r="F60" s="83"/>
      <c r="G60" s="84"/>
      <c r="H60" s="2"/>
    </row>
    <row r="61" spans="1:8" x14ac:dyDescent="0.2">
      <c r="A61" s="1025" t="s">
        <v>512</v>
      </c>
      <c r="B61" s="39" t="s">
        <v>361</v>
      </c>
      <c r="C61" s="135">
        <v>24402.02</v>
      </c>
      <c r="D61" s="135">
        <v>1.77</v>
      </c>
      <c r="E61" s="135"/>
      <c r="F61" s="135"/>
      <c r="G61" s="84"/>
      <c r="H61" s="2"/>
    </row>
    <row r="62" spans="1:8" x14ac:dyDescent="0.2">
      <c r="A62" s="1025" t="s">
        <v>512</v>
      </c>
      <c r="B62" s="197" t="s">
        <v>324</v>
      </c>
      <c r="C62" s="425">
        <v>1377130.85</v>
      </c>
      <c r="D62" s="425">
        <v>100</v>
      </c>
      <c r="E62" s="425"/>
      <c r="F62" s="425"/>
      <c r="G62" s="86"/>
      <c r="H62" s="2"/>
    </row>
    <row r="63" spans="1:8" x14ac:dyDescent="0.2">
      <c r="A63" s="1025" t="s">
        <v>513</v>
      </c>
      <c r="B63" s="141" t="s">
        <v>500</v>
      </c>
      <c r="C63" s="88">
        <v>13441.6</v>
      </c>
      <c r="D63" s="424">
        <v>50.02</v>
      </c>
      <c r="E63" s="88">
        <v>29766.560000000001</v>
      </c>
      <c r="F63" s="88">
        <v>13.52</v>
      </c>
      <c r="G63" s="89">
        <v>2.21</v>
      </c>
      <c r="H63" s="2"/>
    </row>
    <row r="64" spans="1:8" x14ac:dyDescent="0.2">
      <c r="A64" s="1025" t="s">
        <v>513</v>
      </c>
      <c r="B64" s="139" t="s">
        <v>501</v>
      </c>
      <c r="C64" s="83">
        <v>5517.66</v>
      </c>
      <c r="D64" s="83">
        <v>20.53</v>
      </c>
      <c r="E64" s="83">
        <v>40207.64</v>
      </c>
      <c r="F64" s="83">
        <v>18.260000000000002</v>
      </c>
      <c r="G64" s="84">
        <v>7.29</v>
      </c>
      <c r="H64" s="2"/>
    </row>
    <row r="65" spans="1:8" x14ac:dyDescent="0.2">
      <c r="A65" s="1025" t="s">
        <v>513</v>
      </c>
      <c r="B65" s="140" t="s">
        <v>502</v>
      </c>
      <c r="C65" s="83">
        <v>5728.88</v>
      </c>
      <c r="D65" s="83">
        <v>21.32</v>
      </c>
      <c r="E65" s="83">
        <v>86057.94</v>
      </c>
      <c r="F65" s="83">
        <v>39.1</v>
      </c>
      <c r="G65" s="84">
        <v>15.02</v>
      </c>
      <c r="H65" s="2"/>
    </row>
    <row r="66" spans="1:8" x14ac:dyDescent="0.2">
      <c r="A66" s="1025" t="s">
        <v>513</v>
      </c>
      <c r="B66" s="140" t="s">
        <v>503</v>
      </c>
      <c r="C66" s="83">
        <v>1636.03</v>
      </c>
      <c r="D66" s="83">
        <v>6.09</v>
      </c>
      <c r="E66" s="83">
        <v>55002.12</v>
      </c>
      <c r="F66" s="83">
        <v>24.98</v>
      </c>
      <c r="G66" s="84">
        <v>33.619999999999997</v>
      </c>
      <c r="H66" s="2"/>
    </row>
    <row r="67" spans="1:8" x14ac:dyDescent="0.2">
      <c r="A67" s="1025" t="s">
        <v>513</v>
      </c>
      <c r="B67" s="140" t="s">
        <v>504</v>
      </c>
      <c r="C67" s="83">
        <v>145.06</v>
      </c>
      <c r="D67" s="83">
        <v>0.54</v>
      </c>
      <c r="E67" s="83">
        <v>8811.74</v>
      </c>
      <c r="F67" s="83">
        <v>4</v>
      </c>
      <c r="G67" s="84">
        <v>60.75</v>
      </c>
      <c r="H67" s="2"/>
    </row>
    <row r="68" spans="1:8" x14ac:dyDescent="0.2">
      <c r="A68" s="1025" t="s">
        <v>513</v>
      </c>
      <c r="B68" s="140" t="s">
        <v>505</v>
      </c>
      <c r="C68" s="83">
        <v>2.68</v>
      </c>
      <c r="D68" s="83">
        <v>0.01</v>
      </c>
      <c r="E68" s="83">
        <v>304.02</v>
      </c>
      <c r="F68" s="83">
        <v>0.14000000000000001</v>
      </c>
      <c r="G68" s="84">
        <v>113.44</v>
      </c>
      <c r="H68" s="2"/>
    </row>
    <row r="69" spans="1:8" x14ac:dyDescent="0.2">
      <c r="A69" s="1025" t="s">
        <v>513</v>
      </c>
      <c r="B69" s="140" t="s">
        <v>358</v>
      </c>
      <c r="C69" s="83"/>
      <c r="D69" s="83"/>
      <c r="E69" s="83"/>
      <c r="F69" s="83"/>
      <c r="G69" s="84"/>
      <c r="H69" s="2"/>
    </row>
    <row r="70" spans="1:8" x14ac:dyDescent="0.2">
      <c r="A70" s="1025" t="s">
        <v>513</v>
      </c>
      <c r="B70" s="39" t="s">
        <v>359</v>
      </c>
      <c r="C70" s="83">
        <v>26471.91</v>
      </c>
      <c r="D70" s="83">
        <v>98.51</v>
      </c>
      <c r="E70" s="83">
        <v>220150.02</v>
      </c>
      <c r="F70" s="83">
        <v>100</v>
      </c>
      <c r="G70" s="84">
        <v>8.32</v>
      </c>
      <c r="H70" s="2"/>
    </row>
    <row r="71" spans="1:8" ht="28.5" customHeight="1" x14ac:dyDescent="0.2">
      <c r="A71" s="1025" t="s">
        <v>513</v>
      </c>
      <c r="B71" s="133" t="s">
        <v>360</v>
      </c>
      <c r="C71" s="135">
        <v>1.87</v>
      </c>
      <c r="D71" s="135">
        <v>0.01</v>
      </c>
      <c r="E71" s="135"/>
      <c r="F71" s="135"/>
      <c r="G71" s="84"/>
      <c r="H71" s="2"/>
    </row>
    <row r="72" spans="1:8" x14ac:dyDescent="0.2">
      <c r="A72" s="1025" t="s">
        <v>513</v>
      </c>
      <c r="B72" s="39" t="s">
        <v>361</v>
      </c>
      <c r="C72" s="135">
        <v>398.22</v>
      </c>
      <c r="D72" s="135">
        <v>1.48</v>
      </c>
      <c r="E72" s="135"/>
      <c r="F72" s="135"/>
      <c r="G72" s="84"/>
      <c r="H72" s="2"/>
    </row>
    <row r="73" spans="1:8" x14ac:dyDescent="0.2">
      <c r="A73" s="1025" t="s">
        <v>513</v>
      </c>
      <c r="B73" s="197" t="s">
        <v>324</v>
      </c>
      <c r="C73" s="85">
        <v>26872</v>
      </c>
      <c r="D73" s="85">
        <v>100</v>
      </c>
      <c r="E73" s="85"/>
      <c r="F73" s="85"/>
      <c r="G73" s="86"/>
      <c r="H73" s="2"/>
    </row>
    <row r="74" spans="1:8" x14ac:dyDescent="0.2">
      <c r="A74" s="1025" t="s">
        <v>514</v>
      </c>
      <c r="B74" s="141" t="s">
        <v>500</v>
      </c>
      <c r="C74" s="88">
        <v>126308.71</v>
      </c>
      <c r="D74" s="424">
        <v>76.11</v>
      </c>
      <c r="E74" s="88">
        <v>152597.73000000001</v>
      </c>
      <c r="F74" s="88">
        <v>22.06</v>
      </c>
      <c r="G74" s="89">
        <v>1.21</v>
      </c>
      <c r="H74" s="2"/>
    </row>
    <row r="75" spans="1:8" x14ac:dyDescent="0.2">
      <c r="A75" s="1025" t="s">
        <v>514</v>
      </c>
      <c r="B75" s="139" t="s">
        <v>501</v>
      </c>
      <c r="C75" s="83">
        <v>18496.91</v>
      </c>
      <c r="D75" s="83">
        <v>11.14</v>
      </c>
      <c r="E75" s="83">
        <v>131240.99</v>
      </c>
      <c r="F75" s="83">
        <v>18.97</v>
      </c>
      <c r="G75" s="84">
        <v>7.1</v>
      </c>
      <c r="H75" s="2"/>
    </row>
    <row r="76" spans="1:8" x14ac:dyDescent="0.2">
      <c r="A76" s="1025" t="s">
        <v>514</v>
      </c>
      <c r="B76" s="140" t="s">
        <v>502</v>
      </c>
      <c r="C76" s="83">
        <v>13269.47</v>
      </c>
      <c r="D76" s="83">
        <v>7.99</v>
      </c>
      <c r="E76" s="83">
        <v>198659.91</v>
      </c>
      <c r="F76" s="83">
        <v>28.73</v>
      </c>
      <c r="G76" s="84">
        <v>14.97</v>
      </c>
      <c r="H76" s="2"/>
    </row>
    <row r="77" spans="1:8" x14ac:dyDescent="0.2">
      <c r="A77" s="1025" t="s">
        <v>514</v>
      </c>
      <c r="B77" s="140" t="s">
        <v>503</v>
      </c>
      <c r="C77" s="83">
        <v>2911.9</v>
      </c>
      <c r="D77" s="83">
        <v>1.75</v>
      </c>
      <c r="E77" s="83">
        <v>97520.960000000006</v>
      </c>
      <c r="F77" s="83">
        <v>14.1</v>
      </c>
      <c r="G77" s="84">
        <v>33.49</v>
      </c>
      <c r="H77" s="2"/>
    </row>
    <row r="78" spans="1:8" x14ac:dyDescent="0.2">
      <c r="A78" s="1025" t="s">
        <v>514</v>
      </c>
      <c r="B78" s="140" t="s">
        <v>504</v>
      </c>
      <c r="C78" s="83">
        <v>523.12</v>
      </c>
      <c r="D78" s="83">
        <v>0.32</v>
      </c>
      <c r="E78" s="83">
        <v>34219.64</v>
      </c>
      <c r="F78" s="83">
        <v>4.95</v>
      </c>
      <c r="G78" s="84">
        <v>65.41</v>
      </c>
      <c r="H78" s="2"/>
    </row>
    <row r="79" spans="1:8" x14ac:dyDescent="0.2">
      <c r="A79" s="1025" t="s">
        <v>514</v>
      </c>
      <c r="B79" s="140" t="s">
        <v>505</v>
      </c>
      <c r="C79" s="83">
        <v>201.74</v>
      </c>
      <c r="D79" s="83">
        <v>0.12</v>
      </c>
      <c r="E79" s="83">
        <v>28076.87</v>
      </c>
      <c r="F79" s="83">
        <v>4.0599999999999996</v>
      </c>
      <c r="G79" s="84">
        <v>139.16999999999999</v>
      </c>
      <c r="H79" s="2"/>
    </row>
    <row r="80" spans="1:8" x14ac:dyDescent="0.2">
      <c r="A80" s="1025" t="s">
        <v>514</v>
      </c>
      <c r="B80" s="140" t="s">
        <v>358</v>
      </c>
      <c r="C80" s="83">
        <v>153.47</v>
      </c>
      <c r="D80" s="83">
        <v>0.09</v>
      </c>
      <c r="E80" s="83">
        <v>49350.32</v>
      </c>
      <c r="F80" s="83">
        <v>7.13</v>
      </c>
      <c r="G80" s="84">
        <v>321.56</v>
      </c>
      <c r="H80" s="2"/>
    </row>
    <row r="81" spans="1:8" x14ac:dyDescent="0.2">
      <c r="A81" s="1025" t="s">
        <v>514</v>
      </c>
      <c r="B81" s="39" t="s">
        <v>359</v>
      </c>
      <c r="C81" s="83">
        <v>161865.32</v>
      </c>
      <c r="D81" s="83">
        <v>97.52</v>
      </c>
      <c r="E81" s="83">
        <v>691666.42</v>
      </c>
      <c r="F81" s="83">
        <v>100</v>
      </c>
      <c r="G81" s="84">
        <v>4.2699999999999996</v>
      </c>
      <c r="H81" s="2"/>
    </row>
    <row r="82" spans="1:8" ht="29.25" customHeight="1" x14ac:dyDescent="0.2">
      <c r="A82" s="1025" t="s">
        <v>514</v>
      </c>
      <c r="B82" s="133" t="s">
        <v>360</v>
      </c>
      <c r="C82" s="135">
        <v>856.82</v>
      </c>
      <c r="D82" s="135">
        <v>0.52</v>
      </c>
      <c r="E82" s="135"/>
      <c r="F82" s="135"/>
      <c r="G82" s="84"/>
      <c r="H82" s="2"/>
    </row>
    <row r="83" spans="1:8" x14ac:dyDescent="0.2">
      <c r="A83" s="1025" t="s">
        <v>514</v>
      </c>
      <c r="B83" s="39" t="s">
        <v>361</v>
      </c>
      <c r="C83" s="135">
        <v>3251.47</v>
      </c>
      <c r="D83" s="135">
        <v>1.96</v>
      </c>
      <c r="E83" s="135"/>
      <c r="F83" s="135"/>
      <c r="G83" s="84"/>
      <c r="H83" s="2"/>
    </row>
    <row r="84" spans="1:8" x14ac:dyDescent="0.2">
      <c r="A84" s="1025" t="s">
        <v>514</v>
      </c>
      <c r="B84" s="197" t="s">
        <v>324</v>
      </c>
      <c r="C84" s="85">
        <v>165973.60999999999</v>
      </c>
      <c r="D84" s="85">
        <v>100</v>
      </c>
      <c r="E84" s="85"/>
      <c r="F84" s="85"/>
      <c r="G84" s="86"/>
      <c r="H84" s="2"/>
    </row>
    <row r="85" spans="1:8" x14ac:dyDescent="0.2">
      <c r="E85" s="2"/>
      <c r="F85" s="2"/>
      <c r="G85" s="2"/>
      <c r="H85" s="2"/>
    </row>
  </sheetData>
  <mergeCells count="14">
    <mergeCell ref="A74:A84"/>
    <mergeCell ref="A8:A18"/>
    <mergeCell ref="A19:A29"/>
    <mergeCell ref="A30:A40"/>
    <mergeCell ref="A41:A51"/>
    <mergeCell ref="A52:A62"/>
    <mergeCell ref="A63:A73"/>
    <mergeCell ref="A1:G1"/>
    <mergeCell ref="A3:G3"/>
    <mergeCell ref="A4:G4"/>
    <mergeCell ref="A5:G5"/>
    <mergeCell ref="A6:A7"/>
    <mergeCell ref="C6:D6"/>
    <mergeCell ref="E6:F6"/>
  </mergeCells>
  <printOptions horizontalCentered="1"/>
  <pageMargins left="0.27" right="0.23" top="0.59055118110236227" bottom="0.4" header="0" footer="0"/>
  <pageSetup paperSize="9" scale="56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K95"/>
  <sheetViews>
    <sheetView view="pageBreakPreview" topLeftCell="A50" zoomScale="66" zoomScaleNormal="100" zoomScaleSheetLayoutView="66" workbookViewId="0">
      <selection activeCell="I50" sqref="I50"/>
    </sheetView>
  </sheetViews>
  <sheetFormatPr baseColWidth="10" defaultColWidth="11.42578125" defaultRowHeight="12.75" x14ac:dyDescent="0.2"/>
  <cols>
    <col min="1" max="1" width="19.42578125" style="236" customWidth="1"/>
    <col min="2" max="2" width="29" style="236" customWidth="1"/>
    <col min="3" max="7" width="18" style="236" customWidth="1"/>
    <col min="8" max="8" width="1.85546875" style="236" customWidth="1"/>
    <col min="9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11" s="801" customFormat="1" ht="15" x14ac:dyDescent="0.25">
      <c r="A3" s="1030" t="s">
        <v>1178</v>
      </c>
      <c r="B3" s="1030"/>
      <c r="C3" s="1030"/>
      <c r="D3" s="1030"/>
      <c r="E3" s="1030"/>
      <c r="F3" s="1030"/>
      <c r="G3" s="1030"/>
      <c r="H3" s="203"/>
      <c r="I3" s="203"/>
      <c r="J3" s="203"/>
      <c r="K3" s="203"/>
    </row>
    <row r="4" spans="1:11" ht="15" x14ac:dyDescent="0.25">
      <c r="A4" s="1023" t="s">
        <v>423</v>
      </c>
      <c r="B4" s="1023"/>
      <c r="C4" s="1023"/>
      <c r="D4" s="1023"/>
      <c r="E4" s="1023"/>
      <c r="F4" s="1023"/>
      <c r="G4" s="1023"/>
      <c r="H4" s="27"/>
      <c r="I4" s="27"/>
      <c r="J4" s="27"/>
      <c r="K4" s="27"/>
    </row>
    <row r="5" spans="1:11" ht="13.5" thickBot="1" x14ac:dyDescent="0.25">
      <c r="A5" s="18"/>
      <c r="B5" s="18"/>
      <c r="C5" s="18"/>
      <c r="D5" s="18"/>
      <c r="E5" s="18"/>
      <c r="F5" s="18"/>
      <c r="G5" s="18"/>
    </row>
    <row r="6" spans="1:11" ht="33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11" ht="38.25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11" ht="18" customHeight="1" x14ac:dyDescent="0.2">
      <c r="A8" s="1035" t="s">
        <v>515</v>
      </c>
      <c r="B8" s="138" t="s">
        <v>500</v>
      </c>
      <c r="C8" s="147">
        <v>200476.17</v>
      </c>
      <c r="D8" s="423">
        <v>33.909999999999997</v>
      </c>
      <c r="E8" s="147">
        <v>447064.84499999997</v>
      </c>
      <c r="F8" s="147">
        <v>3.67</v>
      </c>
      <c r="G8" s="148">
        <v>2.23</v>
      </c>
    </row>
    <row r="9" spans="1:11" x14ac:dyDescent="0.2">
      <c r="A9" s="1025" t="s">
        <v>516</v>
      </c>
      <c r="B9" s="139" t="s">
        <v>501</v>
      </c>
      <c r="C9" s="83">
        <v>108687.58</v>
      </c>
      <c r="D9" s="83">
        <v>18.39</v>
      </c>
      <c r="E9" s="83">
        <v>789533.54562500003</v>
      </c>
      <c r="F9" s="83">
        <v>6.47</v>
      </c>
      <c r="G9" s="84">
        <v>7.26</v>
      </c>
    </row>
    <row r="10" spans="1:11" x14ac:dyDescent="0.2">
      <c r="A10" s="1025" t="s">
        <v>516</v>
      </c>
      <c r="B10" s="140" t="s">
        <v>502</v>
      </c>
      <c r="C10" s="83">
        <v>137649.20000000001</v>
      </c>
      <c r="D10" s="83">
        <v>23.29</v>
      </c>
      <c r="E10" s="83">
        <v>2201477.9087499999</v>
      </c>
      <c r="F10" s="83">
        <v>18.05</v>
      </c>
      <c r="G10" s="84">
        <v>15.99</v>
      </c>
    </row>
    <row r="11" spans="1:11" x14ac:dyDescent="0.2">
      <c r="A11" s="1025" t="s">
        <v>516</v>
      </c>
      <c r="B11" s="140" t="s">
        <v>503</v>
      </c>
      <c r="C11" s="83">
        <v>65474.32</v>
      </c>
      <c r="D11" s="83">
        <v>11.08</v>
      </c>
      <c r="E11" s="83">
        <v>2272842.8512499998</v>
      </c>
      <c r="F11" s="83">
        <v>18.64</v>
      </c>
      <c r="G11" s="84">
        <v>34.71</v>
      </c>
    </row>
    <row r="12" spans="1:11" x14ac:dyDescent="0.2">
      <c r="A12" s="1025" t="s">
        <v>516</v>
      </c>
      <c r="B12" s="140" t="s">
        <v>504</v>
      </c>
      <c r="C12" s="83">
        <v>29703.19</v>
      </c>
      <c r="D12" s="83">
        <v>5.03</v>
      </c>
      <c r="E12" s="83">
        <v>2029178.755625</v>
      </c>
      <c r="F12" s="83">
        <v>16.64</v>
      </c>
      <c r="G12" s="84">
        <v>68.319999999999993</v>
      </c>
    </row>
    <row r="13" spans="1:11" x14ac:dyDescent="0.2">
      <c r="A13" s="1025" t="s">
        <v>516</v>
      </c>
      <c r="B13" s="140" t="s">
        <v>505</v>
      </c>
      <c r="C13" s="83">
        <v>12619.39</v>
      </c>
      <c r="D13" s="83">
        <v>2.14</v>
      </c>
      <c r="E13" s="83">
        <v>1738561.0649999999</v>
      </c>
      <c r="F13" s="83">
        <v>14.26</v>
      </c>
      <c r="G13" s="84">
        <v>137.77000000000001</v>
      </c>
    </row>
    <row r="14" spans="1:11" x14ac:dyDescent="0.2">
      <c r="A14" s="1025" t="s">
        <v>516</v>
      </c>
      <c r="B14" s="140" t="s">
        <v>358</v>
      </c>
      <c r="C14" s="83">
        <v>7422.17</v>
      </c>
      <c r="D14" s="83">
        <v>1.26</v>
      </c>
      <c r="E14" s="83">
        <v>2716227.44</v>
      </c>
      <c r="F14" s="83">
        <v>22.27</v>
      </c>
      <c r="G14" s="84">
        <v>365.96</v>
      </c>
    </row>
    <row r="15" spans="1:11" x14ac:dyDescent="0.2">
      <c r="A15" s="1025" t="s">
        <v>516</v>
      </c>
      <c r="B15" s="39" t="s">
        <v>359</v>
      </c>
      <c r="C15" s="83">
        <v>562032.02</v>
      </c>
      <c r="D15" s="83">
        <v>95.1</v>
      </c>
      <c r="E15" s="83">
        <v>12194886.411249999</v>
      </c>
      <c r="F15" s="83">
        <v>100</v>
      </c>
      <c r="G15" s="84">
        <v>21.7</v>
      </c>
    </row>
    <row r="16" spans="1:11" ht="30" customHeight="1" x14ac:dyDescent="0.2">
      <c r="A16" s="1025" t="s">
        <v>516</v>
      </c>
      <c r="B16" s="133" t="s">
        <v>360</v>
      </c>
      <c r="C16" s="135">
        <v>2419.54</v>
      </c>
      <c r="D16" s="135">
        <v>0.41</v>
      </c>
      <c r="E16" s="135"/>
      <c r="F16" s="135"/>
      <c r="G16" s="84"/>
    </row>
    <row r="17" spans="1:7" x14ac:dyDescent="0.2">
      <c r="A17" s="1025" t="s">
        <v>516</v>
      </c>
      <c r="B17" s="39" t="s">
        <v>361</v>
      </c>
      <c r="C17" s="135">
        <v>26537.33</v>
      </c>
      <c r="D17" s="135">
        <v>4.49</v>
      </c>
      <c r="E17" s="135"/>
      <c r="F17" s="135"/>
      <c r="G17" s="84"/>
    </row>
    <row r="18" spans="1:7" x14ac:dyDescent="0.2">
      <c r="A18" s="1025" t="s">
        <v>516</v>
      </c>
      <c r="B18" s="197" t="s">
        <v>324</v>
      </c>
      <c r="C18" s="85">
        <v>590988.89</v>
      </c>
      <c r="D18" s="85">
        <v>100</v>
      </c>
      <c r="E18" s="85"/>
      <c r="F18" s="85"/>
      <c r="G18" s="86"/>
    </row>
    <row r="19" spans="1:7" x14ac:dyDescent="0.2">
      <c r="A19" s="1028" t="s">
        <v>516</v>
      </c>
      <c r="B19" s="141" t="s">
        <v>500</v>
      </c>
      <c r="C19" s="88">
        <v>68731.839999999997</v>
      </c>
      <c r="D19" s="88">
        <v>44.05</v>
      </c>
      <c r="E19" s="88">
        <v>100476.84</v>
      </c>
      <c r="F19" s="88">
        <v>6.63</v>
      </c>
      <c r="G19" s="89">
        <v>1.46</v>
      </c>
    </row>
    <row r="20" spans="1:7" x14ac:dyDescent="0.2">
      <c r="A20" s="1025" t="s">
        <v>516</v>
      </c>
      <c r="B20" s="139" t="s">
        <v>501</v>
      </c>
      <c r="C20" s="83">
        <v>25007.69</v>
      </c>
      <c r="D20" s="83">
        <v>16.03</v>
      </c>
      <c r="E20" s="83">
        <v>183092.96</v>
      </c>
      <c r="F20" s="83">
        <v>12.09</v>
      </c>
      <c r="G20" s="84">
        <v>7.32</v>
      </c>
    </row>
    <row r="21" spans="1:7" x14ac:dyDescent="0.2">
      <c r="A21" s="1025" t="s">
        <v>516</v>
      </c>
      <c r="B21" s="140" t="s">
        <v>502</v>
      </c>
      <c r="C21" s="83">
        <v>34285.89</v>
      </c>
      <c r="D21" s="83">
        <v>21.98</v>
      </c>
      <c r="E21" s="83">
        <v>544361</v>
      </c>
      <c r="F21" s="83">
        <v>35.93</v>
      </c>
      <c r="G21" s="84">
        <v>15.88</v>
      </c>
    </row>
    <row r="22" spans="1:7" x14ac:dyDescent="0.2">
      <c r="A22" s="1025" t="s">
        <v>516</v>
      </c>
      <c r="B22" s="140" t="s">
        <v>503</v>
      </c>
      <c r="C22" s="83">
        <v>11136.65</v>
      </c>
      <c r="D22" s="83">
        <v>7.14</v>
      </c>
      <c r="E22" s="83">
        <v>377880.43</v>
      </c>
      <c r="F22" s="83">
        <v>24.94</v>
      </c>
      <c r="G22" s="84">
        <v>33.93</v>
      </c>
    </row>
    <row r="23" spans="1:7" x14ac:dyDescent="0.2">
      <c r="A23" s="1025" t="s">
        <v>516</v>
      </c>
      <c r="B23" s="140" t="s">
        <v>504</v>
      </c>
      <c r="C23" s="83">
        <v>3040.05</v>
      </c>
      <c r="D23" s="83">
        <v>1.95</v>
      </c>
      <c r="E23" s="83">
        <v>200436.49</v>
      </c>
      <c r="F23" s="83">
        <v>13.23</v>
      </c>
      <c r="G23" s="84">
        <v>65.930000000000007</v>
      </c>
    </row>
    <row r="24" spans="1:7" x14ac:dyDescent="0.2">
      <c r="A24" s="1025" t="s">
        <v>516</v>
      </c>
      <c r="B24" s="140" t="s">
        <v>505</v>
      </c>
      <c r="C24" s="83">
        <v>732.84</v>
      </c>
      <c r="D24" s="83">
        <v>0.47</v>
      </c>
      <c r="E24" s="83">
        <v>96010.93</v>
      </c>
      <c r="F24" s="83">
        <v>6.34</v>
      </c>
      <c r="G24" s="84">
        <v>131.01</v>
      </c>
    </row>
    <row r="25" spans="1:7" x14ac:dyDescent="0.2">
      <c r="A25" s="1025" t="s">
        <v>516</v>
      </c>
      <c r="B25" s="140" t="s">
        <v>358</v>
      </c>
      <c r="C25" s="83">
        <v>54.35</v>
      </c>
      <c r="D25" s="83">
        <v>0.03</v>
      </c>
      <c r="E25" s="83">
        <v>12756.05</v>
      </c>
      <c r="F25" s="83">
        <v>0.84</v>
      </c>
      <c r="G25" s="84">
        <v>234.7</v>
      </c>
    </row>
    <row r="26" spans="1:7" x14ac:dyDescent="0.2">
      <c r="A26" s="1025" t="s">
        <v>516</v>
      </c>
      <c r="B26" s="39" t="s">
        <v>359</v>
      </c>
      <c r="C26" s="83">
        <v>142989.31</v>
      </c>
      <c r="D26" s="83">
        <v>91.65</v>
      </c>
      <c r="E26" s="83">
        <v>1515014.7</v>
      </c>
      <c r="F26" s="83">
        <v>100</v>
      </c>
      <c r="G26" s="84">
        <v>10.6</v>
      </c>
    </row>
    <row r="27" spans="1:7" ht="26.25" customHeight="1" x14ac:dyDescent="0.2">
      <c r="A27" s="1025" t="s">
        <v>516</v>
      </c>
      <c r="B27" s="133" t="s">
        <v>360</v>
      </c>
      <c r="C27" s="135">
        <v>435.81</v>
      </c>
      <c r="D27" s="135">
        <v>0.28000000000000003</v>
      </c>
      <c r="E27" s="135"/>
      <c r="F27" s="135"/>
      <c r="G27" s="84"/>
    </row>
    <row r="28" spans="1:7" x14ac:dyDescent="0.2">
      <c r="A28" s="1025" t="s">
        <v>516</v>
      </c>
      <c r="B28" s="133" t="s">
        <v>361</v>
      </c>
      <c r="C28" s="135">
        <v>12585.88</v>
      </c>
      <c r="D28" s="135">
        <v>8.07</v>
      </c>
      <c r="E28" s="135"/>
      <c r="F28" s="135"/>
      <c r="G28" s="84"/>
    </row>
    <row r="29" spans="1:7" x14ac:dyDescent="0.2">
      <c r="A29" s="1025" t="s">
        <v>516</v>
      </c>
      <c r="B29" s="197" t="s">
        <v>324</v>
      </c>
      <c r="C29" s="85">
        <v>156011</v>
      </c>
      <c r="D29" s="85">
        <v>100</v>
      </c>
      <c r="E29" s="85"/>
      <c r="F29" s="85"/>
      <c r="G29" s="86"/>
    </row>
    <row r="30" spans="1:7" x14ac:dyDescent="0.2">
      <c r="A30" s="1025" t="s">
        <v>517</v>
      </c>
      <c r="B30" s="141" t="s">
        <v>500</v>
      </c>
      <c r="C30" s="88">
        <v>431209.9</v>
      </c>
      <c r="D30" s="88">
        <v>34.1</v>
      </c>
      <c r="E30" s="88">
        <v>1019216.92</v>
      </c>
      <c r="F30" s="88">
        <v>3.48</v>
      </c>
      <c r="G30" s="89">
        <v>2.36</v>
      </c>
    </row>
    <row r="31" spans="1:7" x14ac:dyDescent="0.2">
      <c r="A31" s="1025" t="s">
        <v>517</v>
      </c>
      <c r="B31" s="139" t="s">
        <v>501</v>
      </c>
      <c r="C31" s="83">
        <v>240207.75</v>
      </c>
      <c r="D31" s="83">
        <v>18.989999999999998</v>
      </c>
      <c r="E31" s="83">
        <v>1747056.38</v>
      </c>
      <c r="F31" s="83">
        <v>5.96</v>
      </c>
      <c r="G31" s="84">
        <v>7.27</v>
      </c>
    </row>
    <row r="32" spans="1:7" x14ac:dyDescent="0.2">
      <c r="A32" s="1025" t="s">
        <v>517</v>
      </c>
      <c r="B32" s="140" t="s">
        <v>502</v>
      </c>
      <c r="C32" s="83">
        <v>298024.25</v>
      </c>
      <c r="D32" s="83">
        <v>23.57</v>
      </c>
      <c r="E32" s="83">
        <v>4730046.01</v>
      </c>
      <c r="F32" s="83">
        <v>16.13</v>
      </c>
      <c r="G32" s="84">
        <v>15.87</v>
      </c>
    </row>
    <row r="33" spans="1:9" x14ac:dyDescent="0.2">
      <c r="A33" s="1025" t="s">
        <v>517</v>
      </c>
      <c r="B33" s="140" t="s">
        <v>503</v>
      </c>
      <c r="C33" s="83">
        <v>128492.48</v>
      </c>
      <c r="D33" s="83">
        <v>10.16</v>
      </c>
      <c r="E33" s="83">
        <v>4476331.24</v>
      </c>
      <c r="F33" s="83">
        <v>15.27</v>
      </c>
      <c r="G33" s="84">
        <v>34.840000000000003</v>
      </c>
    </row>
    <row r="34" spans="1:9" x14ac:dyDescent="0.2">
      <c r="A34" s="1025" t="s">
        <v>517</v>
      </c>
      <c r="B34" s="140" t="s">
        <v>504</v>
      </c>
      <c r="C34" s="83">
        <v>72923.399999999994</v>
      </c>
      <c r="D34" s="83">
        <v>5.77</v>
      </c>
      <c r="E34" s="83">
        <v>5091084.83</v>
      </c>
      <c r="F34" s="83">
        <v>17.36</v>
      </c>
      <c r="G34" s="84">
        <v>69.81</v>
      </c>
    </row>
    <row r="35" spans="1:9" x14ac:dyDescent="0.2">
      <c r="A35" s="1025" t="s">
        <v>517</v>
      </c>
      <c r="B35" s="140" t="s">
        <v>505</v>
      </c>
      <c r="C35" s="83">
        <v>40277.22</v>
      </c>
      <c r="D35" s="83">
        <v>3.18</v>
      </c>
      <c r="E35" s="83">
        <v>5584196.5300000003</v>
      </c>
      <c r="F35" s="83">
        <v>19.05</v>
      </c>
      <c r="G35" s="84">
        <v>138.63999999999999</v>
      </c>
    </row>
    <row r="36" spans="1:9" x14ac:dyDescent="0.2">
      <c r="A36" s="1025" t="s">
        <v>517</v>
      </c>
      <c r="B36" s="140" t="s">
        <v>358</v>
      </c>
      <c r="C36" s="83">
        <v>21042.880000000001</v>
      </c>
      <c r="D36" s="83">
        <v>1.66</v>
      </c>
      <c r="E36" s="83">
        <v>6668971.3700000001</v>
      </c>
      <c r="F36" s="83">
        <v>22.75</v>
      </c>
      <c r="G36" s="84">
        <v>316.92</v>
      </c>
    </row>
    <row r="37" spans="1:9" x14ac:dyDescent="0.2">
      <c r="A37" s="1025" t="s">
        <v>517</v>
      </c>
      <c r="B37" s="39" t="s">
        <v>359</v>
      </c>
      <c r="C37" s="83">
        <v>1232177.8799999999</v>
      </c>
      <c r="D37" s="83">
        <v>97.43</v>
      </c>
      <c r="E37" s="83">
        <v>29316903.280000005</v>
      </c>
      <c r="F37" s="83">
        <v>100</v>
      </c>
      <c r="G37" s="84">
        <v>23.79</v>
      </c>
    </row>
    <row r="38" spans="1:9" ht="29.25" customHeight="1" x14ac:dyDescent="0.2">
      <c r="A38" s="1025" t="s">
        <v>517</v>
      </c>
      <c r="B38" s="133" t="s">
        <v>360</v>
      </c>
      <c r="C38" s="135">
        <v>7348.83</v>
      </c>
      <c r="D38" s="135">
        <v>0.57999999999999996</v>
      </c>
      <c r="E38" s="135"/>
      <c r="F38" s="135"/>
      <c r="G38" s="84"/>
    </row>
    <row r="39" spans="1:9" x14ac:dyDescent="0.2">
      <c r="A39" s="1025" t="s">
        <v>517</v>
      </c>
      <c r="B39" s="133" t="s">
        <v>361</v>
      </c>
      <c r="C39" s="135">
        <v>25168.94</v>
      </c>
      <c r="D39" s="135">
        <v>1.99</v>
      </c>
      <c r="E39" s="135"/>
      <c r="F39" s="135"/>
      <c r="G39" s="84"/>
    </row>
    <row r="40" spans="1:9" x14ac:dyDescent="0.2">
      <c r="A40" s="1025" t="s">
        <v>517</v>
      </c>
      <c r="B40" s="197" t="s">
        <v>324</v>
      </c>
      <c r="C40" s="85">
        <v>1264695.6499999999</v>
      </c>
      <c r="D40" s="85">
        <v>100</v>
      </c>
      <c r="E40" s="85"/>
      <c r="F40" s="85"/>
      <c r="G40" s="86"/>
    </row>
    <row r="41" spans="1:9" s="430" customFormat="1" x14ac:dyDescent="0.2">
      <c r="A41" s="1025" t="s">
        <v>764</v>
      </c>
      <c r="B41" s="141" t="s">
        <v>500</v>
      </c>
      <c r="C41" s="88">
        <v>879244.51</v>
      </c>
      <c r="D41" s="88">
        <v>71.989999999999995</v>
      </c>
      <c r="E41" s="88">
        <v>1516122.01</v>
      </c>
      <c r="F41" s="88">
        <v>24.18</v>
      </c>
      <c r="G41" s="89">
        <v>1.72</v>
      </c>
      <c r="H41" s="236"/>
      <c r="I41" s="236"/>
    </row>
    <row r="42" spans="1:9" s="430" customFormat="1" x14ac:dyDescent="0.2">
      <c r="A42" s="1025" t="s">
        <v>517</v>
      </c>
      <c r="B42" s="139" t="s">
        <v>501</v>
      </c>
      <c r="C42" s="83">
        <v>171306.82</v>
      </c>
      <c r="D42" s="83">
        <v>14.03</v>
      </c>
      <c r="E42" s="83">
        <v>1201173.42</v>
      </c>
      <c r="F42" s="83">
        <v>19.149999999999999</v>
      </c>
      <c r="G42" s="84">
        <v>7.01</v>
      </c>
      <c r="H42" s="236"/>
      <c r="I42" s="236"/>
    </row>
    <row r="43" spans="1:9" s="430" customFormat="1" x14ac:dyDescent="0.2">
      <c r="A43" s="1025" t="s">
        <v>517</v>
      </c>
      <c r="B43" s="140" t="s">
        <v>502</v>
      </c>
      <c r="C43" s="83">
        <v>109709.52</v>
      </c>
      <c r="D43" s="83">
        <v>8.98</v>
      </c>
      <c r="E43" s="83">
        <v>1660515.42</v>
      </c>
      <c r="F43" s="83">
        <v>26.48</v>
      </c>
      <c r="G43" s="84">
        <v>15.14</v>
      </c>
      <c r="H43" s="236"/>
      <c r="I43" s="236"/>
    </row>
    <row r="44" spans="1:9" s="430" customFormat="1" x14ac:dyDescent="0.2">
      <c r="A44" s="1025" t="s">
        <v>517</v>
      </c>
      <c r="B44" s="140" t="s">
        <v>503</v>
      </c>
      <c r="C44" s="83">
        <v>29505.58</v>
      </c>
      <c r="D44" s="83">
        <v>2.42</v>
      </c>
      <c r="E44" s="83">
        <v>998804.17</v>
      </c>
      <c r="F44" s="83">
        <v>15.93</v>
      </c>
      <c r="G44" s="84">
        <v>33.85</v>
      </c>
      <c r="H44" s="236"/>
      <c r="I44" s="236"/>
    </row>
    <row r="45" spans="1:9" s="430" customFormat="1" x14ac:dyDescent="0.2">
      <c r="A45" s="1025" t="s">
        <v>517</v>
      </c>
      <c r="B45" s="140" t="s">
        <v>504</v>
      </c>
      <c r="C45" s="83">
        <v>8286.85</v>
      </c>
      <c r="D45" s="83">
        <v>0.68</v>
      </c>
      <c r="E45" s="83">
        <v>551785.99</v>
      </c>
      <c r="F45" s="83">
        <v>8.8000000000000007</v>
      </c>
      <c r="G45" s="84">
        <v>66.59</v>
      </c>
      <c r="H45" s="236"/>
      <c r="I45" s="236"/>
    </row>
    <row r="46" spans="1:9" s="430" customFormat="1" x14ac:dyDescent="0.2">
      <c r="A46" s="1025" t="s">
        <v>517</v>
      </c>
      <c r="B46" s="140" t="s">
        <v>505</v>
      </c>
      <c r="C46" s="83">
        <v>2097.6</v>
      </c>
      <c r="D46" s="83">
        <v>0.17</v>
      </c>
      <c r="E46" s="83">
        <v>277334.63</v>
      </c>
      <c r="F46" s="83">
        <v>4.42</v>
      </c>
      <c r="G46" s="84">
        <v>132.22</v>
      </c>
      <c r="H46" s="236"/>
      <c r="I46" s="236"/>
    </row>
    <row r="47" spans="1:9" s="430" customFormat="1" x14ac:dyDescent="0.2">
      <c r="A47" s="1025" t="s">
        <v>517</v>
      </c>
      <c r="B47" s="140" t="s">
        <v>358</v>
      </c>
      <c r="C47" s="83">
        <v>268.70999999999998</v>
      </c>
      <c r="D47" s="83">
        <v>0.02</v>
      </c>
      <c r="E47" s="83">
        <v>65282.57</v>
      </c>
      <c r="F47" s="83">
        <v>1.04</v>
      </c>
      <c r="G47" s="84">
        <v>242.95</v>
      </c>
      <c r="H47" s="236"/>
      <c r="I47" s="236"/>
    </row>
    <row r="48" spans="1:9" s="430" customFormat="1" x14ac:dyDescent="0.2">
      <c r="A48" s="1025" t="s">
        <v>517</v>
      </c>
      <c r="B48" s="39" t="s">
        <v>359</v>
      </c>
      <c r="C48" s="83">
        <v>1200419.5900000003</v>
      </c>
      <c r="D48" s="83">
        <v>98.29</v>
      </c>
      <c r="E48" s="83">
        <v>6271018.21</v>
      </c>
      <c r="F48" s="83">
        <v>100.00000000000001</v>
      </c>
      <c r="G48" s="84">
        <v>5.22</v>
      </c>
      <c r="H48" s="236"/>
      <c r="I48" s="236"/>
    </row>
    <row r="49" spans="1:9" s="430" customFormat="1" ht="29.25" customHeight="1" x14ac:dyDescent="0.2">
      <c r="A49" s="1025" t="s">
        <v>517</v>
      </c>
      <c r="B49" s="133" t="s">
        <v>360</v>
      </c>
      <c r="C49" s="135">
        <v>7033.91</v>
      </c>
      <c r="D49" s="135">
        <v>0.57999999999999996</v>
      </c>
      <c r="E49" s="135"/>
      <c r="F49" s="135"/>
      <c r="G49" s="84"/>
      <c r="H49" s="236"/>
      <c r="I49" s="236"/>
    </row>
    <row r="50" spans="1:9" s="430" customFormat="1" x14ac:dyDescent="0.2">
      <c r="A50" s="1025" t="s">
        <v>517</v>
      </c>
      <c r="B50" s="133" t="s">
        <v>361</v>
      </c>
      <c r="C50" s="135">
        <v>13755.64</v>
      </c>
      <c r="D50" s="135">
        <v>1.1299999999999999</v>
      </c>
      <c r="E50" s="135"/>
      <c r="F50" s="135"/>
      <c r="G50" s="84"/>
      <c r="H50" s="236"/>
      <c r="I50" s="236"/>
    </row>
    <row r="51" spans="1:9" s="430" customFormat="1" x14ac:dyDescent="0.2">
      <c r="A51" s="1025" t="s">
        <v>517</v>
      </c>
      <c r="B51" s="197" t="s">
        <v>324</v>
      </c>
      <c r="C51" s="85">
        <v>1221209.1400000001</v>
      </c>
      <c r="D51" s="85">
        <v>100</v>
      </c>
      <c r="E51" s="85"/>
      <c r="F51" s="85"/>
      <c r="G51" s="86"/>
      <c r="H51" s="236"/>
      <c r="I51" s="236"/>
    </row>
    <row r="52" spans="1:9" x14ac:dyDescent="0.2">
      <c r="A52" s="1025" t="s">
        <v>518</v>
      </c>
      <c r="B52" s="141" t="s">
        <v>500</v>
      </c>
      <c r="C52" s="88">
        <v>699343.15</v>
      </c>
      <c r="D52" s="424">
        <v>69.040000000000006</v>
      </c>
      <c r="E52" s="88">
        <v>1118719.96</v>
      </c>
      <c r="F52" s="88">
        <v>17.350000000000001</v>
      </c>
      <c r="G52" s="89">
        <v>1.6</v>
      </c>
    </row>
    <row r="53" spans="1:9" x14ac:dyDescent="0.2">
      <c r="A53" s="1025" t="s">
        <v>518</v>
      </c>
      <c r="B53" s="139" t="s">
        <v>501</v>
      </c>
      <c r="C53" s="83">
        <v>112238.82</v>
      </c>
      <c r="D53" s="83">
        <v>11.08</v>
      </c>
      <c r="E53" s="83">
        <v>781273.04</v>
      </c>
      <c r="F53" s="83">
        <v>12.11</v>
      </c>
      <c r="G53" s="84">
        <v>6.96</v>
      </c>
    </row>
    <row r="54" spans="1:9" x14ac:dyDescent="0.2">
      <c r="A54" s="1025" t="s">
        <v>518</v>
      </c>
      <c r="B54" s="140" t="s">
        <v>502</v>
      </c>
      <c r="C54" s="83">
        <v>69963.66</v>
      </c>
      <c r="D54" s="83">
        <v>6.91</v>
      </c>
      <c r="E54" s="83">
        <v>1083479.1000000001</v>
      </c>
      <c r="F54" s="83">
        <v>16.8</v>
      </c>
      <c r="G54" s="84">
        <v>15.49</v>
      </c>
    </row>
    <row r="55" spans="1:9" x14ac:dyDescent="0.2">
      <c r="A55" s="1025" t="s">
        <v>518</v>
      </c>
      <c r="B55" s="140" t="s">
        <v>503</v>
      </c>
      <c r="C55" s="83">
        <v>31253.39</v>
      </c>
      <c r="D55" s="83">
        <v>3.09</v>
      </c>
      <c r="E55" s="83">
        <v>1100942.25</v>
      </c>
      <c r="F55" s="83">
        <v>17.07</v>
      </c>
      <c r="G55" s="84">
        <v>35.229999999999997</v>
      </c>
    </row>
    <row r="56" spans="1:9" x14ac:dyDescent="0.2">
      <c r="A56" s="1025" t="s">
        <v>518</v>
      </c>
      <c r="B56" s="140" t="s">
        <v>504</v>
      </c>
      <c r="C56" s="83">
        <v>16561.740000000002</v>
      </c>
      <c r="D56" s="83">
        <v>1.64</v>
      </c>
      <c r="E56" s="83">
        <v>1131940.8700000001</v>
      </c>
      <c r="F56" s="83">
        <v>17.55</v>
      </c>
      <c r="G56" s="84">
        <v>68.349999999999994</v>
      </c>
    </row>
    <row r="57" spans="1:9" x14ac:dyDescent="0.2">
      <c r="A57" s="1025" t="s">
        <v>518</v>
      </c>
      <c r="B57" s="140" t="s">
        <v>505</v>
      </c>
      <c r="C57" s="83">
        <v>5303.69</v>
      </c>
      <c r="D57" s="83">
        <v>0.52</v>
      </c>
      <c r="E57" s="83">
        <v>709395.75</v>
      </c>
      <c r="F57" s="83">
        <v>11</v>
      </c>
      <c r="G57" s="84">
        <v>133.76</v>
      </c>
    </row>
    <row r="58" spans="1:9" x14ac:dyDescent="0.2">
      <c r="A58" s="1025" t="s">
        <v>518</v>
      </c>
      <c r="B58" s="140" t="s">
        <v>358</v>
      </c>
      <c r="C58" s="83">
        <v>1644.74</v>
      </c>
      <c r="D58" s="83">
        <v>0.16</v>
      </c>
      <c r="E58" s="83">
        <v>523713.62</v>
      </c>
      <c r="F58" s="83">
        <v>8.1199999999999992</v>
      </c>
      <c r="G58" s="84">
        <v>318.42</v>
      </c>
    </row>
    <row r="59" spans="1:9" x14ac:dyDescent="0.2">
      <c r="A59" s="1025" t="s">
        <v>518</v>
      </c>
      <c r="B59" s="39" t="s">
        <v>359</v>
      </c>
      <c r="C59" s="83">
        <v>936309.19</v>
      </c>
      <c r="D59" s="83">
        <v>92.44</v>
      </c>
      <c r="E59" s="83">
        <v>6449464.5900000008</v>
      </c>
      <c r="F59" s="83">
        <v>100</v>
      </c>
      <c r="G59" s="84">
        <v>6.89</v>
      </c>
    </row>
    <row r="60" spans="1:9" ht="29.25" customHeight="1" x14ac:dyDescent="0.2">
      <c r="A60" s="1025" t="s">
        <v>518</v>
      </c>
      <c r="B60" s="133" t="s">
        <v>360</v>
      </c>
      <c r="C60" s="135">
        <v>51524.58</v>
      </c>
      <c r="D60" s="135">
        <v>5.09</v>
      </c>
      <c r="E60" s="135"/>
      <c r="F60" s="135"/>
      <c r="G60" s="84"/>
    </row>
    <row r="61" spans="1:9" x14ac:dyDescent="0.2">
      <c r="A61" s="1025" t="s">
        <v>518</v>
      </c>
      <c r="B61" s="39" t="s">
        <v>361</v>
      </c>
      <c r="C61" s="135">
        <v>24967.439999999999</v>
      </c>
      <c r="D61" s="135">
        <v>2.4700000000000002</v>
      </c>
      <c r="E61" s="135"/>
      <c r="F61" s="135"/>
      <c r="G61" s="84"/>
    </row>
    <row r="62" spans="1:9" x14ac:dyDescent="0.2">
      <c r="A62" s="1025" t="s">
        <v>518</v>
      </c>
      <c r="B62" s="197" t="s">
        <v>324</v>
      </c>
      <c r="C62" s="85">
        <v>1012801.21</v>
      </c>
      <c r="D62" s="85">
        <v>100</v>
      </c>
      <c r="E62" s="85"/>
      <c r="F62" s="85"/>
      <c r="G62" s="86"/>
    </row>
    <row r="63" spans="1:9" s="64" customFormat="1" x14ac:dyDescent="0.2">
      <c r="A63" s="1025" t="s">
        <v>758</v>
      </c>
      <c r="B63" s="141" t="s">
        <v>500</v>
      </c>
      <c r="C63" s="88">
        <v>937192.11</v>
      </c>
      <c r="D63" s="424">
        <v>59.93</v>
      </c>
      <c r="E63" s="88">
        <v>1835298.66</v>
      </c>
      <c r="F63" s="88">
        <v>16</v>
      </c>
      <c r="G63" s="89">
        <v>1.96</v>
      </c>
      <c r="H63" s="236"/>
    </row>
    <row r="64" spans="1:9" s="64" customFormat="1" x14ac:dyDescent="0.2">
      <c r="A64" s="1025" t="s">
        <v>518</v>
      </c>
      <c r="B64" s="139" t="s">
        <v>501</v>
      </c>
      <c r="C64" s="83">
        <v>307856.40000000002</v>
      </c>
      <c r="D64" s="83">
        <v>19.690000000000001</v>
      </c>
      <c r="E64" s="83">
        <v>2200350.13</v>
      </c>
      <c r="F64" s="83">
        <v>19.190000000000001</v>
      </c>
      <c r="G64" s="84">
        <v>7.15</v>
      </c>
      <c r="H64" s="236"/>
    </row>
    <row r="65" spans="1:8" s="64" customFormat="1" x14ac:dyDescent="0.2">
      <c r="A65" s="1025" t="s">
        <v>518</v>
      </c>
      <c r="B65" s="140" t="s">
        <v>502</v>
      </c>
      <c r="C65" s="83">
        <v>213877</v>
      </c>
      <c r="D65" s="83">
        <v>13.68</v>
      </c>
      <c r="E65" s="83">
        <v>3177013.96</v>
      </c>
      <c r="F65" s="83">
        <v>27.71</v>
      </c>
      <c r="G65" s="84">
        <v>14.85</v>
      </c>
      <c r="H65" s="236"/>
    </row>
    <row r="66" spans="1:8" s="64" customFormat="1" x14ac:dyDescent="0.2">
      <c r="A66" s="1025" t="s">
        <v>518</v>
      </c>
      <c r="B66" s="140" t="s">
        <v>503</v>
      </c>
      <c r="C66" s="83">
        <v>47609.57</v>
      </c>
      <c r="D66" s="83">
        <v>3.04</v>
      </c>
      <c r="E66" s="83">
        <v>1631913.48</v>
      </c>
      <c r="F66" s="83">
        <v>14.23</v>
      </c>
      <c r="G66" s="84">
        <v>34.28</v>
      </c>
      <c r="H66" s="236"/>
    </row>
    <row r="67" spans="1:8" s="64" customFormat="1" x14ac:dyDescent="0.2">
      <c r="A67" s="1025" t="s">
        <v>518</v>
      </c>
      <c r="B67" s="140" t="s">
        <v>504</v>
      </c>
      <c r="C67" s="83">
        <v>20270.18</v>
      </c>
      <c r="D67" s="83">
        <v>1.3</v>
      </c>
      <c r="E67" s="83">
        <v>1387935.17</v>
      </c>
      <c r="F67" s="83">
        <v>12.1</v>
      </c>
      <c r="G67" s="84">
        <v>68.47</v>
      </c>
      <c r="H67" s="236"/>
    </row>
    <row r="68" spans="1:8" s="64" customFormat="1" x14ac:dyDescent="0.2">
      <c r="A68" s="1025" t="s">
        <v>518</v>
      </c>
      <c r="B68" s="140" t="s">
        <v>505</v>
      </c>
      <c r="C68" s="83">
        <v>6694.17</v>
      </c>
      <c r="D68" s="83">
        <v>0.43</v>
      </c>
      <c r="E68" s="83">
        <v>889429.28</v>
      </c>
      <c r="F68" s="83">
        <v>7.76</v>
      </c>
      <c r="G68" s="84">
        <v>132.87</v>
      </c>
      <c r="H68" s="236"/>
    </row>
    <row r="69" spans="1:8" s="64" customFormat="1" x14ac:dyDescent="0.2">
      <c r="A69" s="1025" t="s">
        <v>518</v>
      </c>
      <c r="B69" s="140" t="s">
        <v>358</v>
      </c>
      <c r="C69" s="83">
        <v>1253.17</v>
      </c>
      <c r="D69" s="83">
        <v>0.08</v>
      </c>
      <c r="E69" s="83">
        <v>345391.1</v>
      </c>
      <c r="F69" s="83">
        <v>3.01</v>
      </c>
      <c r="G69" s="84">
        <v>275.61</v>
      </c>
      <c r="H69" s="236"/>
    </row>
    <row r="70" spans="1:8" s="64" customFormat="1" x14ac:dyDescent="0.2">
      <c r="A70" s="1025" t="s">
        <v>518</v>
      </c>
      <c r="B70" s="39" t="s">
        <v>359</v>
      </c>
      <c r="C70" s="83">
        <v>1534752.5999999999</v>
      </c>
      <c r="D70" s="83">
        <v>98.15000000000002</v>
      </c>
      <c r="E70" s="83">
        <v>11467331.779999999</v>
      </c>
      <c r="F70" s="83">
        <v>100</v>
      </c>
      <c r="G70" s="84">
        <v>7.47</v>
      </c>
      <c r="H70" s="236"/>
    </row>
    <row r="71" spans="1:8" s="64" customFormat="1" ht="29.25" customHeight="1" x14ac:dyDescent="0.2">
      <c r="A71" s="1025" t="s">
        <v>518</v>
      </c>
      <c r="B71" s="133" t="s">
        <v>360</v>
      </c>
      <c r="C71" s="135">
        <v>16682.919999999998</v>
      </c>
      <c r="D71" s="135">
        <v>1.07</v>
      </c>
      <c r="E71" s="135"/>
      <c r="F71" s="135"/>
      <c r="G71" s="84"/>
      <c r="H71" s="236"/>
    </row>
    <row r="72" spans="1:8" s="64" customFormat="1" x14ac:dyDescent="0.2">
      <c r="A72" s="1025" t="s">
        <v>518</v>
      </c>
      <c r="B72" s="39" t="s">
        <v>361</v>
      </c>
      <c r="C72" s="135">
        <v>12180.51</v>
      </c>
      <c r="D72" s="135">
        <v>0.78</v>
      </c>
      <c r="E72" s="135"/>
      <c r="F72" s="135"/>
      <c r="G72" s="84"/>
      <c r="H72" s="236"/>
    </row>
    <row r="73" spans="1:8" s="64" customFormat="1" x14ac:dyDescent="0.2">
      <c r="A73" s="1025" t="s">
        <v>518</v>
      </c>
      <c r="B73" s="197" t="s">
        <v>324</v>
      </c>
      <c r="C73" s="85">
        <v>1563616.0299999998</v>
      </c>
      <c r="D73" s="85">
        <v>100.00000000000001</v>
      </c>
      <c r="E73" s="85"/>
      <c r="F73" s="85"/>
      <c r="G73" s="86"/>
      <c r="H73" s="236"/>
    </row>
    <row r="74" spans="1:8" x14ac:dyDescent="0.2">
      <c r="A74" s="1025" t="s">
        <v>519</v>
      </c>
      <c r="B74" s="141" t="s">
        <v>500</v>
      </c>
      <c r="C74" s="88">
        <v>288215.14</v>
      </c>
      <c r="D74" s="424">
        <v>57.74</v>
      </c>
      <c r="E74" s="88">
        <v>462119.50624999998</v>
      </c>
      <c r="F74" s="88">
        <v>9.1300000000000008</v>
      </c>
      <c r="G74" s="89">
        <v>1.6</v>
      </c>
    </row>
    <row r="75" spans="1:8" x14ac:dyDescent="0.2">
      <c r="A75" s="1025" t="s">
        <v>519</v>
      </c>
      <c r="B75" s="139" t="s">
        <v>501</v>
      </c>
      <c r="C75" s="83">
        <v>74668.210000000006</v>
      </c>
      <c r="D75" s="83">
        <v>14.96</v>
      </c>
      <c r="E75" s="83">
        <v>527993.80562499992</v>
      </c>
      <c r="F75" s="83">
        <v>10.44</v>
      </c>
      <c r="G75" s="84">
        <v>7.07</v>
      </c>
    </row>
    <row r="76" spans="1:8" x14ac:dyDescent="0.2">
      <c r="A76" s="1025" t="s">
        <v>519</v>
      </c>
      <c r="B76" s="140" t="s">
        <v>502</v>
      </c>
      <c r="C76" s="83">
        <v>64836.36</v>
      </c>
      <c r="D76" s="83">
        <v>12.99</v>
      </c>
      <c r="E76" s="83">
        <v>1015424.76125</v>
      </c>
      <c r="F76" s="83">
        <v>20.07</v>
      </c>
      <c r="G76" s="84">
        <v>15.66</v>
      </c>
    </row>
    <row r="77" spans="1:8" x14ac:dyDescent="0.2">
      <c r="A77" s="1025" t="s">
        <v>519</v>
      </c>
      <c r="B77" s="140" t="s">
        <v>503</v>
      </c>
      <c r="C77" s="83">
        <v>26621.05</v>
      </c>
      <c r="D77" s="83">
        <v>5.33</v>
      </c>
      <c r="E77" s="83">
        <v>925350.49812500016</v>
      </c>
      <c r="F77" s="83">
        <v>18.29</v>
      </c>
      <c r="G77" s="84">
        <v>34.76</v>
      </c>
    </row>
    <row r="78" spans="1:8" x14ac:dyDescent="0.2">
      <c r="A78" s="1025" t="s">
        <v>519</v>
      </c>
      <c r="B78" s="140" t="s">
        <v>504</v>
      </c>
      <c r="C78" s="83">
        <v>12906.92</v>
      </c>
      <c r="D78" s="83">
        <v>2.59</v>
      </c>
      <c r="E78" s="83">
        <v>885165.6137499999</v>
      </c>
      <c r="F78" s="83">
        <v>17.5</v>
      </c>
      <c r="G78" s="84">
        <v>68.58</v>
      </c>
    </row>
    <row r="79" spans="1:8" x14ac:dyDescent="0.2">
      <c r="A79" s="1025" t="s">
        <v>519</v>
      </c>
      <c r="B79" s="140" t="s">
        <v>505</v>
      </c>
      <c r="C79" s="83">
        <v>4622.3900000000003</v>
      </c>
      <c r="D79" s="83">
        <v>0.93</v>
      </c>
      <c r="E79" s="83">
        <v>622822.43062500004</v>
      </c>
      <c r="F79" s="83">
        <v>12.31</v>
      </c>
      <c r="G79" s="84">
        <v>134.74</v>
      </c>
    </row>
    <row r="80" spans="1:8" x14ac:dyDescent="0.2">
      <c r="A80" s="1025" t="s">
        <v>519</v>
      </c>
      <c r="B80" s="140" t="s">
        <v>358</v>
      </c>
      <c r="C80" s="83">
        <v>1770.99</v>
      </c>
      <c r="D80" s="83">
        <v>0.35</v>
      </c>
      <c r="E80" s="83">
        <v>620153.57187500002</v>
      </c>
      <c r="F80" s="83">
        <v>12.26</v>
      </c>
      <c r="G80" s="84">
        <v>350.17</v>
      </c>
    </row>
    <row r="81" spans="1:7" x14ac:dyDescent="0.2">
      <c r="A81" s="1025" t="s">
        <v>519</v>
      </c>
      <c r="B81" s="39" t="s">
        <v>359</v>
      </c>
      <c r="C81" s="83">
        <v>473641.06</v>
      </c>
      <c r="D81" s="83">
        <v>94.89</v>
      </c>
      <c r="E81" s="83">
        <v>5059030.1875</v>
      </c>
      <c r="F81" s="83">
        <v>100</v>
      </c>
      <c r="G81" s="84">
        <v>10.68</v>
      </c>
    </row>
    <row r="82" spans="1:7" ht="29.25" customHeight="1" x14ac:dyDescent="0.2">
      <c r="A82" s="1025" t="s">
        <v>519</v>
      </c>
      <c r="B82" s="133" t="s">
        <v>360</v>
      </c>
      <c r="C82" s="135">
        <v>3996.43</v>
      </c>
      <c r="D82" s="135">
        <v>0.8</v>
      </c>
      <c r="E82" s="135"/>
      <c r="F82" s="135"/>
      <c r="G82" s="84"/>
    </row>
    <row r="83" spans="1:7" x14ac:dyDescent="0.2">
      <c r="A83" s="1025" t="s">
        <v>519</v>
      </c>
      <c r="B83" s="39" t="s">
        <v>361</v>
      </c>
      <c r="C83" s="135">
        <v>21528.62</v>
      </c>
      <c r="D83" s="135">
        <v>4.3099999999999996</v>
      </c>
      <c r="E83" s="135"/>
      <c r="F83" s="135"/>
      <c r="G83" s="84"/>
    </row>
    <row r="84" spans="1:7" x14ac:dyDescent="0.2">
      <c r="A84" s="1025" t="s">
        <v>519</v>
      </c>
      <c r="B84" s="197" t="s">
        <v>324</v>
      </c>
      <c r="C84" s="85">
        <v>499166.11</v>
      </c>
      <c r="D84" s="85">
        <v>100</v>
      </c>
      <c r="E84" s="85"/>
      <c r="F84" s="85"/>
      <c r="G84" s="86"/>
    </row>
    <row r="85" spans="1:7" x14ac:dyDescent="0.2">
      <c r="A85" s="1025" t="s">
        <v>520</v>
      </c>
      <c r="B85" s="141" t="s">
        <v>500</v>
      </c>
      <c r="C85" s="88">
        <v>352962.9</v>
      </c>
      <c r="D85" s="424">
        <v>26.16</v>
      </c>
      <c r="E85" s="88">
        <v>923520.8</v>
      </c>
      <c r="F85" s="88">
        <v>2.17</v>
      </c>
      <c r="G85" s="89">
        <v>2.62</v>
      </c>
    </row>
    <row r="86" spans="1:7" x14ac:dyDescent="0.2">
      <c r="A86" s="1025" t="s">
        <v>520</v>
      </c>
      <c r="B86" s="139" t="s">
        <v>501</v>
      </c>
      <c r="C86" s="83">
        <v>234308.71</v>
      </c>
      <c r="D86" s="83">
        <v>17.36</v>
      </c>
      <c r="E86" s="83">
        <v>1689786.56</v>
      </c>
      <c r="F86" s="83">
        <v>3.98</v>
      </c>
      <c r="G86" s="84">
        <v>7.21</v>
      </c>
    </row>
    <row r="87" spans="1:7" x14ac:dyDescent="0.2">
      <c r="A87" s="1025" t="s">
        <v>520</v>
      </c>
      <c r="B87" s="140" t="s">
        <v>502</v>
      </c>
      <c r="C87" s="83">
        <v>289600.7</v>
      </c>
      <c r="D87" s="83">
        <v>21.46</v>
      </c>
      <c r="E87" s="83">
        <v>4708305.67</v>
      </c>
      <c r="F87" s="83">
        <v>11.08</v>
      </c>
      <c r="G87" s="84">
        <v>16.260000000000002</v>
      </c>
    </row>
    <row r="88" spans="1:7" x14ac:dyDescent="0.2">
      <c r="A88" s="1025" t="s">
        <v>520</v>
      </c>
      <c r="B88" s="140" t="s">
        <v>503</v>
      </c>
      <c r="C88" s="83">
        <v>189977.24</v>
      </c>
      <c r="D88" s="83">
        <v>14.08</v>
      </c>
      <c r="E88" s="83">
        <v>6772542.21</v>
      </c>
      <c r="F88" s="83">
        <v>15.93</v>
      </c>
      <c r="G88" s="84">
        <v>35.65</v>
      </c>
    </row>
    <row r="89" spans="1:7" x14ac:dyDescent="0.2">
      <c r="A89" s="1025" t="s">
        <v>520</v>
      </c>
      <c r="B89" s="140" t="s">
        <v>504</v>
      </c>
      <c r="C89" s="83">
        <v>148643.81</v>
      </c>
      <c r="D89" s="83">
        <v>11.01</v>
      </c>
      <c r="E89" s="83">
        <v>10491953.640000001</v>
      </c>
      <c r="F89" s="83">
        <v>24.69</v>
      </c>
      <c r="G89" s="84">
        <v>70.58</v>
      </c>
    </row>
    <row r="90" spans="1:7" x14ac:dyDescent="0.2">
      <c r="A90" s="1025" t="s">
        <v>520</v>
      </c>
      <c r="B90" s="140" t="s">
        <v>505</v>
      </c>
      <c r="C90" s="83">
        <v>79693.399999999994</v>
      </c>
      <c r="D90" s="83">
        <v>5.9</v>
      </c>
      <c r="E90" s="83">
        <v>10853504.34</v>
      </c>
      <c r="F90" s="83">
        <v>25.53</v>
      </c>
      <c r="G90" s="84">
        <v>136.19</v>
      </c>
    </row>
    <row r="91" spans="1:7" x14ac:dyDescent="0.2">
      <c r="A91" s="1025" t="s">
        <v>520</v>
      </c>
      <c r="B91" s="140" t="s">
        <v>358</v>
      </c>
      <c r="C91" s="83">
        <v>24375.89</v>
      </c>
      <c r="D91" s="83">
        <v>1.81</v>
      </c>
      <c r="E91" s="83">
        <v>7062489.0499999998</v>
      </c>
      <c r="F91" s="83">
        <v>16.62</v>
      </c>
      <c r="G91" s="84">
        <v>289.73</v>
      </c>
    </row>
    <row r="92" spans="1:7" x14ac:dyDescent="0.2">
      <c r="A92" s="1025" t="s">
        <v>520</v>
      </c>
      <c r="B92" s="39" t="s">
        <v>359</v>
      </c>
      <c r="C92" s="83">
        <v>1319562.6499999999</v>
      </c>
      <c r="D92" s="83">
        <v>97.78</v>
      </c>
      <c r="E92" s="83">
        <v>42502102.269999996</v>
      </c>
      <c r="F92" s="83">
        <v>100</v>
      </c>
      <c r="G92" s="84">
        <v>32.21</v>
      </c>
    </row>
    <row r="93" spans="1:7" ht="29.25" customHeight="1" x14ac:dyDescent="0.2">
      <c r="A93" s="1025" t="s">
        <v>520</v>
      </c>
      <c r="B93" s="133" t="s">
        <v>360</v>
      </c>
      <c r="C93" s="135">
        <v>12592.33</v>
      </c>
      <c r="D93" s="135">
        <v>0.93</v>
      </c>
      <c r="E93" s="135"/>
      <c r="F93" s="135"/>
      <c r="G93" s="84"/>
    </row>
    <row r="94" spans="1:7" x14ac:dyDescent="0.2">
      <c r="A94" s="1025" t="s">
        <v>520</v>
      </c>
      <c r="B94" s="39" t="s">
        <v>361</v>
      </c>
      <c r="C94" s="135">
        <v>17454.150000000001</v>
      </c>
      <c r="D94" s="135">
        <v>1.29</v>
      </c>
      <c r="E94" s="135"/>
      <c r="F94" s="135"/>
      <c r="G94" s="84"/>
    </row>
    <row r="95" spans="1:7" x14ac:dyDescent="0.2">
      <c r="A95" s="1025" t="s">
        <v>520</v>
      </c>
      <c r="B95" s="197" t="s">
        <v>324</v>
      </c>
      <c r="C95" s="85">
        <v>1349609.13</v>
      </c>
      <c r="D95" s="85">
        <v>100</v>
      </c>
      <c r="E95" s="85"/>
      <c r="F95" s="85"/>
      <c r="G95" s="86"/>
    </row>
  </sheetData>
  <mergeCells count="14">
    <mergeCell ref="A85:A95"/>
    <mergeCell ref="A63:A73"/>
    <mergeCell ref="A41:A51"/>
    <mergeCell ref="A8:A18"/>
    <mergeCell ref="A19:A29"/>
    <mergeCell ref="A30:A40"/>
    <mergeCell ref="A52:A62"/>
    <mergeCell ref="A74:A84"/>
    <mergeCell ref="A1:G1"/>
    <mergeCell ref="A3:G3"/>
    <mergeCell ref="A4:G4"/>
    <mergeCell ref="A6:A7"/>
    <mergeCell ref="C6:D6"/>
    <mergeCell ref="E6:F6"/>
  </mergeCells>
  <printOptions horizontalCentered="1"/>
  <pageMargins left="0.37" right="0.41" top="0.4" bottom="0.45" header="0" footer="0"/>
  <pageSetup paperSize="9" scale="56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K95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0" style="236" customWidth="1"/>
    <col min="2" max="2" width="29.28515625" style="236" customWidth="1"/>
    <col min="3" max="3" width="19" style="236" customWidth="1"/>
    <col min="4" max="4" width="16.7109375" style="236" customWidth="1"/>
    <col min="5" max="5" width="14.7109375" style="236" bestFit="1" customWidth="1"/>
    <col min="6" max="6" width="21.28515625" style="236" customWidth="1"/>
    <col min="7" max="7" width="15.28515625" style="236" customWidth="1"/>
    <col min="8" max="8" width="1" style="236" customWidth="1"/>
    <col min="9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11" s="801" customFormat="1" ht="15" x14ac:dyDescent="0.25">
      <c r="A3" s="1030" t="s">
        <v>1179</v>
      </c>
      <c r="B3" s="1030"/>
      <c r="C3" s="1030"/>
      <c r="D3" s="1030"/>
      <c r="E3" s="1030"/>
      <c r="F3" s="1030"/>
      <c r="G3" s="1030"/>
      <c r="H3" s="203"/>
      <c r="I3" s="203"/>
      <c r="J3" s="203"/>
      <c r="K3" s="203"/>
    </row>
    <row r="4" spans="1:11" ht="15" x14ac:dyDescent="0.25">
      <c r="A4" s="1023" t="s">
        <v>423</v>
      </c>
      <c r="B4" s="1023"/>
      <c r="C4" s="1023"/>
      <c r="D4" s="1023"/>
      <c r="E4" s="1023"/>
      <c r="F4" s="1023"/>
      <c r="G4" s="1023"/>
      <c r="H4" s="27"/>
      <c r="I4" s="27"/>
      <c r="J4" s="27"/>
      <c r="K4" s="27"/>
    </row>
    <row r="5" spans="1:11" ht="13.5" thickBot="1" x14ac:dyDescent="0.25"/>
    <row r="6" spans="1:11" ht="38.25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11" ht="39.75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11" ht="15" customHeight="1" x14ac:dyDescent="0.2">
      <c r="A8" s="1025" t="s">
        <v>521</v>
      </c>
      <c r="B8" s="141" t="s">
        <v>500</v>
      </c>
      <c r="C8" s="88">
        <v>18054.36</v>
      </c>
      <c r="D8" s="424">
        <v>48.83</v>
      </c>
      <c r="E8" s="88">
        <v>19910.3</v>
      </c>
      <c r="F8" s="88">
        <v>7.38</v>
      </c>
      <c r="G8" s="89">
        <v>1.1000000000000001</v>
      </c>
    </row>
    <row r="9" spans="1:11" x14ac:dyDescent="0.2">
      <c r="A9" s="1025" t="s">
        <v>521</v>
      </c>
      <c r="B9" s="139" t="s">
        <v>501</v>
      </c>
      <c r="C9" s="83">
        <v>8452</v>
      </c>
      <c r="D9" s="83">
        <v>22.86</v>
      </c>
      <c r="E9" s="83">
        <v>62771.06</v>
      </c>
      <c r="F9" s="83">
        <v>23.27</v>
      </c>
      <c r="G9" s="84">
        <v>7.43</v>
      </c>
    </row>
    <row r="10" spans="1:11" x14ac:dyDescent="0.2">
      <c r="A10" s="1025" t="s">
        <v>521</v>
      </c>
      <c r="B10" s="140" t="s">
        <v>502</v>
      </c>
      <c r="C10" s="83">
        <v>8745.24</v>
      </c>
      <c r="D10" s="83">
        <v>23.65</v>
      </c>
      <c r="E10" s="83">
        <v>126945.77</v>
      </c>
      <c r="F10" s="83">
        <v>47.07</v>
      </c>
      <c r="G10" s="84">
        <v>14.52</v>
      </c>
    </row>
    <row r="11" spans="1:11" x14ac:dyDescent="0.2">
      <c r="A11" s="1025" t="s">
        <v>521</v>
      </c>
      <c r="B11" s="140" t="s">
        <v>503</v>
      </c>
      <c r="C11" s="83">
        <v>736.54</v>
      </c>
      <c r="D11" s="83">
        <v>1.99</v>
      </c>
      <c r="E11" s="83">
        <v>26268.07</v>
      </c>
      <c r="F11" s="83">
        <v>9.74</v>
      </c>
      <c r="G11" s="84">
        <v>35.659999999999997</v>
      </c>
    </row>
    <row r="12" spans="1:11" x14ac:dyDescent="0.2">
      <c r="A12" s="1025" t="s">
        <v>521</v>
      </c>
      <c r="B12" s="140" t="s">
        <v>504</v>
      </c>
      <c r="C12" s="83">
        <v>464.54</v>
      </c>
      <c r="D12" s="83">
        <v>1.26</v>
      </c>
      <c r="E12" s="83">
        <v>30865.5</v>
      </c>
      <c r="F12" s="83">
        <v>11.44</v>
      </c>
      <c r="G12" s="84">
        <v>66.44</v>
      </c>
    </row>
    <row r="13" spans="1:11" x14ac:dyDescent="0.2">
      <c r="A13" s="1025" t="s">
        <v>521</v>
      </c>
      <c r="B13" s="140" t="s">
        <v>505</v>
      </c>
      <c r="C13" s="83">
        <v>26.61</v>
      </c>
      <c r="D13" s="83">
        <v>7.0000000000000007E-2</v>
      </c>
      <c r="E13" s="83">
        <v>2969.99</v>
      </c>
      <c r="F13" s="83">
        <v>1.1000000000000001</v>
      </c>
      <c r="G13" s="84">
        <v>111.61</v>
      </c>
    </row>
    <row r="14" spans="1:11" x14ac:dyDescent="0.2">
      <c r="A14" s="1025" t="s">
        <v>521</v>
      </c>
      <c r="B14" s="140" t="s">
        <v>358</v>
      </c>
      <c r="C14" s="83"/>
      <c r="D14" s="83"/>
      <c r="E14" s="83"/>
      <c r="F14" s="83"/>
      <c r="G14" s="84"/>
    </row>
    <row r="15" spans="1:11" x14ac:dyDescent="0.2">
      <c r="A15" s="1025" t="s">
        <v>521</v>
      </c>
      <c r="B15" s="39" t="s">
        <v>359</v>
      </c>
      <c r="C15" s="83">
        <v>36479.29</v>
      </c>
      <c r="D15" s="83">
        <v>98.66</v>
      </c>
      <c r="E15" s="83">
        <v>269730.69</v>
      </c>
      <c r="F15" s="83">
        <v>100</v>
      </c>
      <c r="G15" s="84">
        <v>7.39</v>
      </c>
    </row>
    <row r="16" spans="1:11" ht="29.25" customHeight="1" x14ac:dyDescent="0.2">
      <c r="A16" s="1025" t="s">
        <v>521</v>
      </c>
      <c r="B16" s="133" t="s">
        <v>360</v>
      </c>
      <c r="C16" s="135">
        <v>48.98</v>
      </c>
      <c r="D16" s="135">
        <v>0.13</v>
      </c>
      <c r="E16" s="135"/>
      <c r="F16" s="135"/>
      <c r="G16" s="84"/>
    </row>
    <row r="17" spans="1:7" x14ac:dyDescent="0.2">
      <c r="A17" s="1025" t="s">
        <v>521</v>
      </c>
      <c r="B17" s="39" t="s">
        <v>361</v>
      </c>
      <c r="C17" s="135">
        <v>447.73</v>
      </c>
      <c r="D17" s="135">
        <v>1.21</v>
      </c>
      <c r="E17" s="135"/>
      <c r="F17" s="135"/>
      <c r="G17" s="84"/>
    </row>
    <row r="18" spans="1:7" ht="13.5" thickBot="1" x14ac:dyDescent="0.25">
      <c r="A18" s="1025" t="s">
        <v>521</v>
      </c>
      <c r="B18" s="197" t="s">
        <v>324</v>
      </c>
      <c r="C18" s="85">
        <v>36976</v>
      </c>
      <c r="D18" s="85">
        <v>100</v>
      </c>
      <c r="E18" s="85"/>
      <c r="F18" s="85"/>
      <c r="G18" s="86"/>
    </row>
    <row r="19" spans="1:7" x14ac:dyDescent="0.2">
      <c r="A19" s="1039" t="s">
        <v>349</v>
      </c>
      <c r="B19" s="138" t="s">
        <v>500</v>
      </c>
      <c r="C19" s="147">
        <v>15789.27</v>
      </c>
      <c r="D19" s="423">
        <v>22.29</v>
      </c>
      <c r="E19" s="147">
        <v>30603.89</v>
      </c>
      <c r="F19" s="147">
        <v>2.31</v>
      </c>
      <c r="G19" s="148">
        <v>1.94</v>
      </c>
    </row>
    <row r="20" spans="1:7" x14ac:dyDescent="0.2">
      <c r="A20" s="1040"/>
      <c r="B20" s="139" t="s">
        <v>501</v>
      </c>
      <c r="C20" s="83">
        <v>12782.26</v>
      </c>
      <c r="D20" s="83">
        <v>18.05</v>
      </c>
      <c r="E20" s="83">
        <v>95979.64</v>
      </c>
      <c r="F20" s="83">
        <v>7.26</v>
      </c>
      <c r="G20" s="84">
        <v>7.51</v>
      </c>
    </row>
    <row r="21" spans="1:7" x14ac:dyDescent="0.2">
      <c r="A21" s="1040"/>
      <c r="B21" s="140" t="s">
        <v>502</v>
      </c>
      <c r="C21" s="83">
        <v>25545.360000000001</v>
      </c>
      <c r="D21" s="83">
        <v>36.06</v>
      </c>
      <c r="E21" s="83">
        <v>420974.38</v>
      </c>
      <c r="F21" s="83">
        <v>31.83</v>
      </c>
      <c r="G21" s="84">
        <v>16.48</v>
      </c>
    </row>
    <row r="22" spans="1:7" x14ac:dyDescent="0.2">
      <c r="A22" s="1040"/>
      <c r="B22" s="140" t="s">
        <v>503</v>
      </c>
      <c r="C22" s="83">
        <v>11317.37</v>
      </c>
      <c r="D22" s="83">
        <v>15.98</v>
      </c>
      <c r="E22" s="83">
        <v>375535.15</v>
      </c>
      <c r="F22" s="83">
        <v>28.4</v>
      </c>
      <c r="G22" s="84">
        <v>33.18</v>
      </c>
    </row>
    <row r="23" spans="1:7" x14ac:dyDescent="0.2">
      <c r="A23" s="1040"/>
      <c r="B23" s="140" t="s">
        <v>504</v>
      </c>
      <c r="C23" s="83">
        <v>2636.2</v>
      </c>
      <c r="D23" s="83">
        <v>3.72</v>
      </c>
      <c r="E23" s="83">
        <v>181575.01</v>
      </c>
      <c r="F23" s="83">
        <v>13.73</v>
      </c>
      <c r="G23" s="84">
        <v>68.88</v>
      </c>
    </row>
    <row r="24" spans="1:7" x14ac:dyDescent="0.2">
      <c r="A24" s="1040"/>
      <c r="B24" s="140" t="s">
        <v>505</v>
      </c>
      <c r="C24" s="83">
        <v>1160.5</v>
      </c>
      <c r="D24" s="83">
        <v>1.64</v>
      </c>
      <c r="E24" s="83">
        <v>157517.07</v>
      </c>
      <c r="F24" s="83">
        <v>11.91</v>
      </c>
      <c r="G24" s="84">
        <v>135.72999999999999</v>
      </c>
    </row>
    <row r="25" spans="1:7" x14ac:dyDescent="0.2">
      <c r="A25" s="1040"/>
      <c r="B25" s="140" t="s">
        <v>358</v>
      </c>
      <c r="C25" s="83">
        <v>234.97</v>
      </c>
      <c r="D25" s="83">
        <v>0.33</v>
      </c>
      <c r="E25" s="83">
        <v>60314.43</v>
      </c>
      <c r="F25" s="83">
        <v>4.5599999999999996</v>
      </c>
      <c r="G25" s="84">
        <v>256.69</v>
      </c>
    </row>
    <row r="26" spans="1:7" x14ac:dyDescent="0.2">
      <c r="A26" s="1040"/>
      <c r="B26" s="39" t="s">
        <v>359</v>
      </c>
      <c r="C26" s="83">
        <v>69465.929999999993</v>
      </c>
      <c r="D26" s="83">
        <v>98.07</v>
      </c>
      <c r="E26" s="83">
        <v>1322499.57</v>
      </c>
      <c r="F26" s="83">
        <v>100</v>
      </c>
      <c r="G26" s="84">
        <v>19.04</v>
      </c>
    </row>
    <row r="27" spans="1:7" ht="25.5" x14ac:dyDescent="0.2">
      <c r="A27" s="1040"/>
      <c r="B27" s="133" t="s">
        <v>360</v>
      </c>
      <c r="C27" s="135">
        <v>36.33</v>
      </c>
      <c r="D27" s="135">
        <v>0.05</v>
      </c>
      <c r="E27" s="135"/>
      <c r="F27" s="135"/>
      <c r="G27" s="84"/>
    </row>
    <row r="28" spans="1:7" x14ac:dyDescent="0.2">
      <c r="A28" s="1040"/>
      <c r="B28" s="39" t="s">
        <v>361</v>
      </c>
      <c r="C28" s="135">
        <v>1330.74</v>
      </c>
      <c r="D28" s="135">
        <v>1.88</v>
      </c>
      <c r="E28" s="135"/>
      <c r="F28" s="135"/>
      <c r="G28" s="84"/>
    </row>
    <row r="29" spans="1:7" x14ac:dyDescent="0.2">
      <c r="A29" s="1041"/>
      <c r="B29" s="197" t="s">
        <v>324</v>
      </c>
      <c r="C29" s="85">
        <v>70833</v>
      </c>
      <c r="D29" s="85">
        <v>100</v>
      </c>
      <c r="E29" s="85"/>
      <c r="F29" s="85"/>
      <c r="G29" s="86"/>
    </row>
    <row r="30" spans="1:7" x14ac:dyDescent="0.2">
      <c r="A30" s="1028" t="s">
        <v>406</v>
      </c>
      <c r="B30" s="140" t="s">
        <v>500</v>
      </c>
      <c r="C30" s="83">
        <v>229656.51</v>
      </c>
      <c r="D30" s="426">
        <v>45.51</v>
      </c>
      <c r="E30" s="83">
        <v>491901.31125000003</v>
      </c>
      <c r="F30" s="83">
        <v>7.8</v>
      </c>
      <c r="G30" s="84">
        <v>2.14</v>
      </c>
    </row>
    <row r="31" spans="1:7" x14ac:dyDescent="0.2">
      <c r="A31" s="1025" t="s">
        <v>406</v>
      </c>
      <c r="B31" s="139" t="s">
        <v>501</v>
      </c>
      <c r="C31" s="83">
        <v>94593.45</v>
      </c>
      <c r="D31" s="83">
        <v>18.75</v>
      </c>
      <c r="E31" s="83">
        <v>680105.52937500004</v>
      </c>
      <c r="F31" s="83">
        <v>10.79</v>
      </c>
      <c r="G31" s="84">
        <v>7.19</v>
      </c>
    </row>
    <row r="32" spans="1:7" x14ac:dyDescent="0.2">
      <c r="A32" s="1025" t="s">
        <v>406</v>
      </c>
      <c r="B32" s="140" t="s">
        <v>502</v>
      </c>
      <c r="C32" s="83">
        <v>100622.27</v>
      </c>
      <c r="D32" s="83">
        <v>19.940000000000001</v>
      </c>
      <c r="E32" s="83">
        <v>1595441.03125</v>
      </c>
      <c r="F32" s="83">
        <v>25.3</v>
      </c>
      <c r="G32" s="84">
        <v>15.86</v>
      </c>
    </row>
    <row r="33" spans="1:7" x14ac:dyDescent="0.2">
      <c r="A33" s="1025" t="s">
        <v>406</v>
      </c>
      <c r="B33" s="140" t="s">
        <v>503</v>
      </c>
      <c r="C33" s="83">
        <v>44077.79</v>
      </c>
      <c r="D33" s="83">
        <v>8.74</v>
      </c>
      <c r="E33" s="83">
        <v>1527656.4918750001</v>
      </c>
      <c r="F33" s="83">
        <v>24.24</v>
      </c>
      <c r="G33" s="84">
        <v>34.659999999999997</v>
      </c>
    </row>
    <row r="34" spans="1:7" x14ac:dyDescent="0.2">
      <c r="A34" s="1025" t="s">
        <v>406</v>
      </c>
      <c r="B34" s="140" t="s">
        <v>504</v>
      </c>
      <c r="C34" s="83">
        <v>18451.87</v>
      </c>
      <c r="D34" s="83">
        <v>3.66</v>
      </c>
      <c r="E34" s="83">
        <v>1247097.15625</v>
      </c>
      <c r="F34" s="83">
        <v>19.78</v>
      </c>
      <c r="G34" s="84">
        <v>67.59</v>
      </c>
    </row>
    <row r="35" spans="1:7" x14ac:dyDescent="0.2">
      <c r="A35" s="1025" t="s">
        <v>406</v>
      </c>
      <c r="B35" s="140" t="s">
        <v>505</v>
      </c>
      <c r="C35" s="83">
        <v>4435.09</v>
      </c>
      <c r="D35" s="83">
        <v>0.88</v>
      </c>
      <c r="E35" s="83">
        <v>577131.98750000005</v>
      </c>
      <c r="F35" s="83">
        <v>9.15</v>
      </c>
      <c r="G35" s="84">
        <v>130.13</v>
      </c>
    </row>
    <row r="36" spans="1:7" x14ac:dyDescent="0.2">
      <c r="A36" s="1025" t="s">
        <v>406</v>
      </c>
      <c r="B36" s="140" t="s">
        <v>358</v>
      </c>
      <c r="C36" s="83">
        <v>617.58000000000004</v>
      </c>
      <c r="D36" s="83">
        <v>0.12</v>
      </c>
      <c r="E36" s="83">
        <v>185515.89937500001</v>
      </c>
      <c r="F36" s="83">
        <v>2.94</v>
      </c>
      <c r="G36" s="84">
        <v>300.39</v>
      </c>
    </row>
    <row r="37" spans="1:7" x14ac:dyDescent="0.2">
      <c r="A37" s="1025" t="s">
        <v>406</v>
      </c>
      <c r="B37" s="39" t="s">
        <v>359</v>
      </c>
      <c r="C37" s="83">
        <v>492454.56</v>
      </c>
      <c r="D37" s="83">
        <v>97.6</v>
      </c>
      <c r="E37" s="83">
        <v>6304849.4068750003</v>
      </c>
      <c r="F37" s="83">
        <v>100</v>
      </c>
      <c r="G37" s="84">
        <v>12.8</v>
      </c>
    </row>
    <row r="38" spans="1:7" ht="29.25" customHeight="1" x14ac:dyDescent="0.2">
      <c r="A38" s="1025" t="s">
        <v>406</v>
      </c>
      <c r="B38" s="133" t="s">
        <v>360</v>
      </c>
      <c r="C38" s="135">
        <v>2404.59</v>
      </c>
      <c r="D38" s="135">
        <v>0.48</v>
      </c>
      <c r="E38" s="135"/>
      <c r="F38" s="135"/>
      <c r="G38" s="84"/>
    </row>
    <row r="39" spans="1:7" x14ac:dyDescent="0.2">
      <c r="A39" s="1025" t="s">
        <v>406</v>
      </c>
      <c r="B39" s="39" t="s">
        <v>361</v>
      </c>
      <c r="C39" s="135">
        <v>9667.76</v>
      </c>
      <c r="D39" s="135">
        <v>1.92</v>
      </c>
      <c r="E39" s="135"/>
      <c r="F39" s="135"/>
      <c r="G39" s="84"/>
    </row>
    <row r="40" spans="1:7" x14ac:dyDescent="0.2">
      <c r="A40" s="1025" t="s">
        <v>406</v>
      </c>
      <c r="B40" s="197" t="s">
        <v>324</v>
      </c>
      <c r="C40" s="83">
        <v>504526.91</v>
      </c>
      <c r="D40" s="83">
        <v>100</v>
      </c>
      <c r="E40" s="83"/>
      <c r="F40" s="83"/>
      <c r="G40" s="84"/>
    </row>
    <row r="41" spans="1:7" x14ac:dyDescent="0.2">
      <c r="A41" s="1025" t="s">
        <v>522</v>
      </c>
      <c r="B41" s="141" t="s">
        <v>500</v>
      </c>
      <c r="C41" s="88">
        <v>62030.400000000001</v>
      </c>
      <c r="D41" s="424">
        <v>73.33</v>
      </c>
      <c r="E41" s="88">
        <v>35129.550000000003</v>
      </c>
      <c r="F41" s="88">
        <v>8.6300000000000008</v>
      </c>
      <c r="G41" s="89">
        <v>0.56999999999999995</v>
      </c>
    </row>
    <row r="42" spans="1:7" x14ac:dyDescent="0.2">
      <c r="A42" s="1025" t="s">
        <v>522</v>
      </c>
      <c r="B42" s="139" t="s">
        <v>501</v>
      </c>
      <c r="C42" s="83">
        <v>5336.62</v>
      </c>
      <c r="D42" s="83">
        <v>6.31</v>
      </c>
      <c r="E42" s="83">
        <v>38440.61</v>
      </c>
      <c r="F42" s="83">
        <v>9.44</v>
      </c>
      <c r="G42" s="84">
        <v>7.2</v>
      </c>
    </row>
    <row r="43" spans="1:7" x14ac:dyDescent="0.2">
      <c r="A43" s="1025" t="s">
        <v>522</v>
      </c>
      <c r="B43" s="140" t="s">
        <v>502</v>
      </c>
      <c r="C43" s="83">
        <v>6613.32</v>
      </c>
      <c r="D43" s="83">
        <v>7.82</v>
      </c>
      <c r="E43" s="83">
        <v>106977.11</v>
      </c>
      <c r="F43" s="83">
        <v>26.28</v>
      </c>
      <c r="G43" s="84">
        <v>16.18</v>
      </c>
    </row>
    <row r="44" spans="1:7" x14ac:dyDescent="0.2">
      <c r="A44" s="1025" t="s">
        <v>522</v>
      </c>
      <c r="B44" s="140" t="s">
        <v>503</v>
      </c>
      <c r="C44" s="83">
        <v>3181.99</v>
      </c>
      <c r="D44" s="83">
        <v>3.76</v>
      </c>
      <c r="E44" s="83">
        <v>109916.71</v>
      </c>
      <c r="F44" s="83">
        <v>27</v>
      </c>
      <c r="G44" s="84">
        <v>34.54</v>
      </c>
    </row>
    <row r="45" spans="1:7" x14ac:dyDescent="0.2">
      <c r="A45" s="1025" t="s">
        <v>522</v>
      </c>
      <c r="B45" s="140" t="s">
        <v>504</v>
      </c>
      <c r="C45" s="83">
        <v>1438.63</v>
      </c>
      <c r="D45" s="83">
        <v>1.7</v>
      </c>
      <c r="E45" s="83">
        <v>96771.47</v>
      </c>
      <c r="F45" s="83">
        <v>23.77</v>
      </c>
      <c r="G45" s="84">
        <v>67.27</v>
      </c>
    </row>
    <row r="46" spans="1:7" x14ac:dyDescent="0.2">
      <c r="A46" s="1025" t="s">
        <v>522</v>
      </c>
      <c r="B46" s="140" t="s">
        <v>505</v>
      </c>
      <c r="C46" s="83">
        <v>156.43</v>
      </c>
      <c r="D46" s="83">
        <v>0.18</v>
      </c>
      <c r="E46" s="83">
        <v>18597.75</v>
      </c>
      <c r="F46" s="83">
        <v>4.57</v>
      </c>
      <c r="G46" s="84">
        <v>118.89</v>
      </c>
    </row>
    <row r="47" spans="1:7" x14ac:dyDescent="0.2">
      <c r="A47" s="1025" t="s">
        <v>522</v>
      </c>
      <c r="B47" s="140" t="s">
        <v>358</v>
      </c>
      <c r="C47" s="83">
        <v>5.13</v>
      </c>
      <c r="D47" s="83">
        <v>0.01</v>
      </c>
      <c r="E47" s="83">
        <v>1256.52</v>
      </c>
      <c r="F47" s="83">
        <v>0.31</v>
      </c>
      <c r="G47" s="84">
        <v>244.94</v>
      </c>
    </row>
    <row r="48" spans="1:7" x14ac:dyDescent="0.2">
      <c r="A48" s="1025" t="s">
        <v>522</v>
      </c>
      <c r="B48" s="39" t="s">
        <v>359</v>
      </c>
      <c r="C48" s="83">
        <v>78762.52</v>
      </c>
      <c r="D48" s="83">
        <v>93.11</v>
      </c>
      <c r="E48" s="83">
        <v>407089.72</v>
      </c>
      <c r="F48" s="83">
        <v>100</v>
      </c>
      <c r="G48" s="84">
        <v>5.17</v>
      </c>
    </row>
    <row r="49" spans="1:7" ht="29.25" customHeight="1" x14ac:dyDescent="0.2">
      <c r="A49" s="1025" t="s">
        <v>522</v>
      </c>
      <c r="B49" s="133" t="s">
        <v>360</v>
      </c>
      <c r="C49" s="135">
        <v>96.72</v>
      </c>
      <c r="D49" s="135">
        <v>0.11</v>
      </c>
      <c r="E49" s="135"/>
      <c r="F49" s="135"/>
      <c r="G49" s="84"/>
    </row>
    <row r="50" spans="1:7" x14ac:dyDescent="0.2">
      <c r="A50" s="1025" t="s">
        <v>522</v>
      </c>
      <c r="B50" s="39" t="s">
        <v>361</v>
      </c>
      <c r="C50" s="135">
        <v>5733.76</v>
      </c>
      <c r="D50" s="135">
        <v>6.78</v>
      </c>
      <c r="E50" s="135"/>
      <c r="F50" s="135"/>
      <c r="G50" s="84"/>
    </row>
    <row r="51" spans="1:7" x14ac:dyDescent="0.2">
      <c r="A51" s="1025" t="s">
        <v>522</v>
      </c>
      <c r="B51" s="197" t="s">
        <v>324</v>
      </c>
      <c r="C51" s="85">
        <v>84593</v>
      </c>
      <c r="D51" s="85">
        <v>100</v>
      </c>
      <c r="E51" s="85"/>
      <c r="F51" s="85"/>
      <c r="G51" s="86"/>
    </row>
    <row r="52" spans="1:7" x14ac:dyDescent="0.2">
      <c r="A52" s="1025" t="s">
        <v>127</v>
      </c>
      <c r="B52" s="141" t="s">
        <v>500</v>
      </c>
      <c r="C52" s="88">
        <v>946916.55</v>
      </c>
      <c r="D52" s="88">
        <v>60.77</v>
      </c>
      <c r="E52" s="88">
        <v>1447502.41</v>
      </c>
      <c r="F52" s="88">
        <v>12.5</v>
      </c>
      <c r="G52" s="89">
        <v>1.53</v>
      </c>
    </row>
    <row r="53" spans="1:7" x14ac:dyDescent="0.2">
      <c r="A53" s="1025" t="s">
        <v>127</v>
      </c>
      <c r="B53" s="139" t="s">
        <v>501</v>
      </c>
      <c r="C53" s="83">
        <v>275713.17</v>
      </c>
      <c r="D53" s="83">
        <v>17.7</v>
      </c>
      <c r="E53" s="83">
        <v>1984082.03</v>
      </c>
      <c r="F53" s="83">
        <v>17.13</v>
      </c>
      <c r="G53" s="84">
        <v>7.2</v>
      </c>
    </row>
    <row r="54" spans="1:7" x14ac:dyDescent="0.2">
      <c r="A54" s="1025" t="s">
        <v>127</v>
      </c>
      <c r="B54" s="140" t="s">
        <v>502</v>
      </c>
      <c r="C54" s="83">
        <v>228757.26</v>
      </c>
      <c r="D54" s="83">
        <v>14.68</v>
      </c>
      <c r="E54" s="83">
        <v>3439780.81</v>
      </c>
      <c r="F54" s="83">
        <v>29.71</v>
      </c>
      <c r="G54" s="84">
        <v>15.04</v>
      </c>
    </row>
    <row r="55" spans="1:7" x14ac:dyDescent="0.2">
      <c r="A55" s="1025" t="s">
        <v>127</v>
      </c>
      <c r="B55" s="140" t="s">
        <v>503</v>
      </c>
      <c r="C55" s="83">
        <v>40635.339999999997</v>
      </c>
      <c r="D55" s="83">
        <v>2.61</v>
      </c>
      <c r="E55" s="83">
        <v>1354319.59</v>
      </c>
      <c r="F55" s="83">
        <v>11.69</v>
      </c>
      <c r="G55" s="84">
        <v>33.33</v>
      </c>
    </row>
    <row r="56" spans="1:7" x14ac:dyDescent="0.2">
      <c r="A56" s="1025" t="s">
        <v>127</v>
      </c>
      <c r="B56" s="140" t="s">
        <v>504</v>
      </c>
      <c r="C56" s="83">
        <v>14205.29</v>
      </c>
      <c r="D56" s="83">
        <v>0.91</v>
      </c>
      <c r="E56" s="83">
        <v>994401.93</v>
      </c>
      <c r="F56" s="83">
        <v>8.59</v>
      </c>
      <c r="G56" s="84">
        <v>70</v>
      </c>
    </row>
    <row r="57" spans="1:7" x14ac:dyDescent="0.2">
      <c r="A57" s="1025" t="s">
        <v>127</v>
      </c>
      <c r="B57" s="140" t="s">
        <v>505</v>
      </c>
      <c r="C57" s="83">
        <v>8422.14</v>
      </c>
      <c r="D57" s="83">
        <v>0.54</v>
      </c>
      <c r="E57" s="83">
        <v>1170088.76</v>
      </c>
      <c r="F57" s="83">
        <v>10.1</v>
      </c>
      <c r="G57" s="84">
        <v>138.93</v>
      </c>
    </row>
    <row r="58" spans="1:7" x14ac:dyDescent="0.2">
      <c r="A58" s="1025" t="s">
        <v>127</v>
      </c>
      <c r="B58" s="140" t="s">
        <v>358</v>
      </c>
      <c r="C58" s="83">
        <v>3839.29</v>
      </c>
      <c r="D58" s="83">
        <v>0.25</v>
      </c>
      <c r="E58" s="83">
        <v>1190468.18</v>
      </c>
      <c r="F58" s="83">
        <v>10.28</v>
      </c>
      <c r="G58" s="84">
        <v>310.08</v>
      </c>
    </row>
    <row r="59" spans="1:7" x14ac:dyDescent="0.2">
      <c r="A59" s="1025" t="s">
        <v>127</v>
      </c>
      <c r="B59" s="39" t="s">
        <v>359</v>
      </c>
      <c r="C59" s="83">
        <v>1518489.04</v>
      </c>
      <c r="D59" s="83">
        <v>97.46</v>
      </c>
      <c r="E59" s="83">
        <v>11580643.709999999</v>
      </c>
      <c r="F59" s="83">
        <v>100</v>
      </c>
      <c r="G59" s="84">
        <v>7.63</v>
      </c>
    </row>
    <row r="60" spans="1:7" ht="30" customHeight="1" x14ac:dyDescent="0.2">
      <c r="A60" s="1025" t="s">
        <v>127</v>
      </c>
      <c r="B60" s="133" t="s">
        <v>360</v>
      </c>
      <c r="C60" s="135">
        <v>7192.68</v>
      </c>
      <c r="D60" s="135">
        <v>0.46</v>
      </c>
      <c r="E60" s="135"/>
      <c r="F60" s="135"/>
      <c r="G60" s="84"/>
    </row>
    <row r="61" spans="1:7" x14ac:dyDescent="0.2">
      <c r="A61" s="1025" t="s">
        <v>127</v>
      </c>
      <c r="B61" s="133" t="s">
        <v>361</v>
      </c>
      <c r="C61" s="135">
        <v>32403.33</v>
      </c>
      <c r="D61" s="135">
        <v>2.08</v>
      </c>
      <c r="E61" s="135"/>
      <c r="F61" s="135"/>
      <c r="G61" s="84"/>
    </row>
    <row r="62" spans="1:7" x14ac:dyDescent="0.2">
      <c r="A62" s="1025" t="s">
        <v>127</v>
      </c>
      <c r="B62" s="197" t="s">
        <v>324</v>
      </c>
      <c r="C62" s="85">
        <v>1558085.05</v>
      </c>
      <c r="D62" s="85">
        <v>100</v>
      </c>
      <c r="E62" s="85"/>
      <c r="F62" s="85"/>
      <c r="G62" s="86"/>
    </row>
    <row r="63" spans="1:7" x14ac:dyDescent="0.2">
      <c r="A63" s="1025" t="s">
        <v>523</v>
      </c>
      <c r="B63" s="141" t="s">
        <v>500</v>
      </c>
      <c r="C63" s="88">
        <v>450174</v>
      </c>
      <c r="D63" s="424">
        <v>36.979999999999997</v>
      </c>
      <c r="E63" s="88">
        <v>984472.68</v>
      </c>
      <c r="F63" s="88">
        <v>4.42</v>
      </c>
      <c r="G63" s="89">
        <v>2.19</v>
      </c>
    </row>
    <row r="64" spans="1:7" x14ac:dyDescent="0.2">
      <c r="A64" s="1025" t="s">
        <v>523</v>
      </c>
      <c r="B64" s="139" t="s">
        <v>501</v>
      </c>
      <c r="C64" s="83">
        <v>269771.76</v>
      </c>
      <c r="D64" s="83">
        <v>22.16</v>
      </c>
      <c r="E64" s="83">
        <v>1961892.35</v>
      </c>
      <c r="F64" s="83">
        <v>8.8000000000000007</v>
      </c>
      <c r="G64" s="84">
        <v>7.27</v>
      </c>
    </row>
    <row r="65" spans="1:7" x14ac:dyDescent="0.2">
      <c r="A65" s="1025" t="s">
        <v>523</v>
      </c>
      <c r="B65" s="140" t="s">
        <v>502</v>
      </c>
      <c r="C65" s="83">
        <v>284458.43</v>
      </c>
      <c r="D65" s="83">
        <v>23.37</v>
      </c>
      <c r="E65" s="83">
        <v>4360985.03</v>
      </c>
      <c r="F65" s="83">
        <v>19.55</v>
      </c>
      <c r="G65" s="84">
        <v>15.33</v>
      </c>
    </row>
    <row r="66" spans="1:7" x14ac:dyDescent="0.2">
      <c r="A66" s="1025" t="s">
        <v>523</v>
      </c>
      <c r="B66" s="140" t="s">
        <v>503</v>
      </c>
      <c r="C66" s="83">
        <v>95923.79</v>
      </c>
      <c r="D66" s="83">
        <v>7.88</v>
      </c>
      <c r="E66" s="83">
        <v>3329158.83</v>
      </c>
      <c r="F66" s="83">
        <v>14.93</v>
      </c>
      <c r="G66" s="84">
        <v>34.71</v>
      </c>
    </row>
    <row r="67" spans="1:7" x14ac:dyDescent="0.2">
      <c r="A67" s="1025" t="s">
        <v>523</v>
      </c>
      <c r="B67" s="140" t="s">
        <v>504</v>
      </c>
      <c r="C67" s="83">
        <v>54905.57</v>
      </c>
      <c r="D67" s="83">
        <v>4.51</v>
      </c>
      <c r="E67" s="83">
        <v>3865279.01</v>
      </c>
      <c r="F67" s="83">
        <v>17.34</v>
      </c>
      <c r="G67" s="84">
        <v>70.400000000000006</v>
      </c>
    </row>
    <row r="68" spans="1:7" x14ac:dyDescent="0.2">
      <c r="A68" s="1025" t="s">
        <v>523</v>
      </c>
      <c r="B68" s="140" t="s">
        <v>505</v>
      </c>
      <c r="C68" s="83">
        <v>29173.11</v>
      </c>
      <c r="D68" s="83">
        <v>2.4</v>
      </c>
      <c r="E68" s="83">
        <v>3986815.32</v>
      </c>
      <c r="F68" s="83">
        <v>17.88</v>
      </c>
      <c r="G68" s="84">
        <v>136.66</v>
      </c>
    </row>
    <row r="69" spans="1:7" x14ac:dyDescent="0.2">
      <c r="A69" s="1025" t="s">
        <v>523</v>
      </c>
      <c r="B69" s="140" t="s">
        <v>358</v>
      </c>
      <c r="C69" s="83">
        <v>11826.86</v>
      </c>
      <c r="D69" s="83">
        <v>0.97</v>
      </c>
      <c r="E69" s="83">
        <v>3807945.38</v>
      </c>
      <c r="F69" s="83">
        <v>17.079999999999998</v>
      </c>
      <c r="G69" s="84">
        <v>321.97000000000003</v>
      </c>
    </row>
    <row r="70" spans="1:7" x14ac:dyDescent="0.2">
      <c r="A70" s="1025" t="s">
        <v>523</v>
      </c>
      <c r="B70" s="39" t="s">
        <v>359</v>
      </c>
      <c r="C70" s="83">
        <v>1196233.52</v>
      </c>
      <c r="D70" s="83">
        <v>98.27</v>
      </c>
      <c r="E70" s="83">
        <v>22296548.599999998</v>
      </c>
      <c r="F70" s="83">
        <v>100</v>
      </c>
      <c r="G70" s="84">
        <v>18.64</v>
      </c>
    </row>
    <row r="71" spans="1:7" ht="29.25" customHeight="1" x14ac:dyDescent="0.2">
      <c r="A71" s="1025" t="s">
        <v>523</v>
      </c>
      <c r="B71" s="133" t="s">
        <v>360</v>
      </c>
      <c r="C71" s="135">
        <v>9024.06</v>
      </c>
      <c r="D71" s="135">
        <v>0.74</v>
      </c>
      <c r="E71" s="135"/>
      <c r="F71" s="135"/>
      <c r="G71" s="84"/>
    </row>
    <row r="72" spans="1:7" x14ac:dyDescent="0.2">
      <c r="A72" s="1025" t="s">
        <v>523</v>
      </c>
      <c r="B72" s="39" t="s">
        <v>361</v>
      </c>
      <c r="C72" s="135">
        <v>11999.45</v>
      </c>
      <c r="D72" s="135">
        <v>0.99</v>
      </c>
      <c r="E72" s="135"/>
      <c r="F72" s="135"/>
      <c r="G72" s="84"/>
    </row>
    <row r="73" spans="1:7" x14ac:dyDescent="0.2">
      <c r="A73" s="1025" t="s">
        <v>523</v>
      </c>
      <c r="B73" s="197" t="s">
        <v>324</v>
      </c>
      <c r="C73" s="85">
        <v>1217257.03</v>
      </c>
      <c r="D73" s="85">
        <v>100</v>
      </c>
      <c r="E73" s="85"/>
      <c r="F73" s="85"/>
      <c r="G73" s="86"/>
    </row>
    <row r="74" spans="1:7" x14ac:dyDescent="0.2">
      <c r="A74" s="1025" t="s">
        <v>119</v>
      </c>
      <c r="B74" s="141" t="s">
        <v>500</v>
      </c>
      <c r="C74" s="88">
        <v>515653.17</v>
      </c>
      <c r="D74" s="424">
        <v>52.31</v>
      </c>
      <c r="E74" s="88">
        <v>795944.18</v>
      </c>
      <c r="F74" s="88">
        <v>3.84</v>
      </c>
      <c r="G74" s="89">
        <v>1.54</v>
      </c>
    </row>
    <row r="75" spans="1:7" x14ac:dyDescent="0.2">
      <c r="A75" s="1025" t="s">
        <v>119</v>
      </c>
      <c r="B75" s="139" t="s">
        <v>501</v>
      </c>
      <c r="C75" s="83">
        <v>142357.95000000001</v>
      </c>
      <c r="D75" s="83">
        <v>14.44</v>
      </c>
      <c r="E75" s="83">
        <v>1025437.36</v>
      </c>
      <c r="F75" s="83">
        <v>4.95</v>
      </c>
      <c r="G75" s="84">
        <v>7.2</v>
      </c>
    </row>
    <row r="76" spans="1:7" x14ac:dyDescent="0.2">
      <c r="A76" s="1025" t="s">
        <v>119</v>
      </c>
      <c r="B76" s="140" t="s">
        <v>502</v>
      </c>
      <c r="C76" s="83">
        <v>156781.26</v>
      </c>
      <c r="D76" s="83">
        <v>15.91</v>
      </c>
      <c r="E76" s="83">
        <v>2499170.1</v>
      </c>
      <c r="F76" s="83">
        <v>12.06</v>
      </c>
      <c r="G76" s="84">
        <v>15.94</v>
      </c>
    </row>
    <row r="77" spans="1:7" x14ac:dyDescent="0.2">
      <c r="A77" s="1025" t="s">
        <v>119</v>
      </c>
      <c r="B77" s="140" t="s">
        <v>503</v>
      </c>
      <c r="C77" s="83">
        <v>75113.740000000005</v>
      </c>
      <c r="D77" s="83">
        <v>7.62</v>
      </c>
      <c r="E77" s="83">
        <v>2618636.19</v>
      </c>
      <c r="F77" s="83">
        <v>12.63</v>
      </c>
      <c r="G77" s="84">
        <v>34.86</v>
      </c>
    </row>
    <row r="78" spans="1:7" x14ac:dyDescent="0.2">
      <c r="A78" s="1025" t="s">
        <v>119</v>
      </c>
      <c r="B78" s="140" t="s">
        <v>504</v>
      </c>
      <c r="C78" s="83">
        <v>39903.81</v>
      </c>
      <c r="D78" s="83">
        <v>4.05</v>
      </c>
      <c r="E78" s="83">
        <v>2778185.62</v>
      </c>
      <c r="F78" s="83">
        <v>13.4</v>
      </c>
      <c r="G78" s="84">
        <v>69.62</v>
      </c>
    </row>
    <row r="79" spans="1:7" x14ac:dyDescent="0.2">
      <c r="A79" s="1025" t="s">
        <v>119</v>
      </c>
      <c r="B79" s="140" t="s">
        <v>505</v>
      </c>
      <c r="C79" s="83">
        <v>23244.14</v>
      </c>
      <c r="D79" s="83">
        <v>2.36</v>
      </c>
      <c r="E79" s="83">
        <v>3254045.55</v>
      </c>
      <c r="F79" s="83">
        <v>15.7</v>
      </c>
      <c r="G79" s="84">
        <v>139.99</v>
      </c>
    </row>
    <row r="80" spans="1:7" x14ac:dyDescent="0.2">
      <c r="A80" s="1025" t="s">
        <v>119</v>
      </c>
      <c r="B80" s="140" t="s">
        <v>358</v>
      </c>
      <c r="C80" s="83">
        <v>18932.93</v>
      </c>
      <c r="D80" s="83">
        <v>1.92</v>
      </c>
      <c r="E80" s="83">
        <v>7753858</v>
      </c>
      <c r="F80" s="83">
        <v>37.42</v>
      </c>
      <c r="G80" s="84">
        <v>409.54</v>
      </c>
    </row>
    <row r="81" spans="1:7" x14ac:dyDescent="0.2">
      <c r="A81" s="1025" t="s">
        <v>119</v>
      </c>
      <c r="B81" s="39" t="s">
        <v>359</v>
      </c>
      <c r="C81" s="83">
        <v>971987</v>
      </c>
      <c r="D81" s="83">
        <v>98.61</v>
      </c>
      <c r="E81" s="83">
        <v>20725277</v>
      </c>
      <c r="F81" s="83">
        <v>100</v>
      </c>
      <c r="G81" s="84">
        <v>21.32</v>
      </c>
    </row>
    <row r="82" spans="1:7" ht="30" customHeight="1" x14ac:dyDescent="0.2">
      <c r="A82" s="1025" t="s">
        <v>119</v>
      </c>
      <c r="B82" s="133" t="s">
        <v>360</v>
      </c>
      <c r="C82" s="135">
        <v>4805.5</v>
      </c>
      <c r="D82" s="135">
        <v>0.49</v>
      </c>
      <c r="E82" s="135"/>
      <c r="F82" s="135"/>
      <c r="G82" s="84"/>
    </row>
    <row r="83" spans="1:7" x14ac:dyDescent="0.2">
      <c r="A83" s="1025" t="s">
        <v>119</v>
      </c>
      <c r="B83" s="39" t="s">
        <v>361</v>
      </c>
      <c r="C83" s="135">
        <v>8827.02</v>
      </c>
      <c r="D83" s="135">
        <v>0.9</v>
      </c>
      <c r="E83" s="135"/>
      <c r="F83" s="135"/>
      <c r="G83" s="84"/>
    </row>
    <row r="84" spans="1:7" x14ac:dyDescent="0.2">
      <c r="A84" s="1025" t="s">
        <v>119</v>
      </c>
      <c r="B84" s="197" t="s">
        <v>324</v>
      </c>
      <c r="C84" s="85">
        <v>985619.52</v>
      </c>
      <c r="D84" s="85">
        <v>100</v>
      </c>
      <c r="E84" s="85"/>
      <c r="F84" s="85"/>
      <c r="G84" s="86"/>
    </row>
    <row r="85" spans="1:7" x14ac:dyDescent="0.2">
      <c r="A85" s="1025" t="s">
        <v>407</v>
      </c>
      <c r="B85" s="141" t="s">
        <v>500</v>
      </c>
      <c r="C85" s="88">
        <v>480705.63</v>
      </c>
      <c r="D85" s="424">
        <v>59.88</v>
      </c>
      <c r="E85" s="88">
        <v>686264.99</v>
      </c>
      <c r="F85" s="88">
        <v>11.51</v>
      </c>
      <c r="G85" s="89">
        <v>1.43</v>
      </c>
    </row>
    <row r="86" spans="1:7" x14ac:dyDescent="0.2">
      <c r="A86" s="1025" t="s">
        <v>407</v>
      </c>
      <c r="B86" s="139" t="s">
        <v>501</v>
      </c>
      <c r="C86" s="83">
        <v>91127.18</v>
      </c>
      <c r="D86" s="83">
        <v>11.35</v>
      </c>
      <c r="E86" s="83">
        <v>636400.35</v>
      </c>
      <c r="F86" s="83">
        <v>10.68</v>
      </c>
      <c r="G86" s="84">
        <v>6.98</v>
      </c>
    </row>
    <row r="87" spans="1:7" x14ac:dyDescent="0.2">
      <c r="A87" s="1025" t="s">
        <v>407</v>
      </c>
      <c r="B87" s="140" t="s">
        <v>502</v>
      </c>
      <c r="C87" s="83">
        <v>76577.84</v>
      </c>
      <c r="D87" s="83">
        <v>9.5399999999999991</v>
      </c>
      <c r="E87" s="83">
        <v>1172612.8400000001</v>
      </c>
      <c r="F87" s="83">
        <v>19.670000000000002</v>
      </c>
      <c r="G87" s="84">
        <v>15.31</v>
      </c>
    </row>
    <row r="88" spans="1:7" x14ac:dyDescent="0.2">
      <c r="A88" s="1025" t="s">
        <v>407</v>
      </c>
      <c r="B88" s="140" t="s">
        <v>503</v>
      </c>
      <c r="C88" s="83">
        <v>29825.06</v>
      </c>
      <c r="D88" s="83">
        <v>3.72</v>
      </c>
      <c r="E88" s="83">
        <v>1045586.99</v>
      </c>
      <c r="F88" s="83">
        <v>17.54</v>
      </c>
      <c r="G88" s="84">
        <v>35.06</v>
      </c>
    </row>
    <row r="89" spans="1:7" x14ac:dyDescent="0.2">
      <c r="A89" s="1025" t="s">
        <v>407</v>
      </c>
      <c r="B89" s="140" t="s">
        <v>504</v>
      </c>
      <c r="C89" s="83">
        <v>18006.39</v>
      </c>
      <c r="D89" s="83">
        <v>2.2400000000000002</v>
      </c>
      <c r="E89" s="83">
        <v>1226255.92</v>
      </c>
      <c r="F89" s="83">
        <v>20.58</v>
      </c>
      <c r="G89" s="84">
        <v>68.099999999999994</v>
      </c>
    </row>
    <row r="90" spans="1:7" x14ac:dyDescent="0.2">
      <c r="A90" s="1025" t="s">
        <v>407</v>
      </c>
      <c r="B90" s="140" t="s">
        <v>505</v>
      </c>
      <c r="C90" s="83">
        <v>5787.65</v>
      </c>
      <c r="D90" s="83">
        <v>0.72</v>
      </c>
      <c r="E90" s="83">
        <v>767054.53</v>
      </c>
      <c r="F90" s="83">
        <v>12.87</v>
      </c>
      <c r="G90" s="84">
        <v>132.53</v>
      </c>
    </row>
    <row r="91" spans="1:7" x14ac:dyDescent="0.2">
      <c r="A91" s="1025" t="s">
        <v>407</v>
      </c>
      <c r="B91" s="140" t="s">
        <v>358</v>
      </c>
      <c r="C91" s="83">
        <v>1463.48</v>
      </c>
      <c r="D91" s="83">
        <v>0.18</v>
      </c>
      <c r="E91" s="83">
        <v>426043.87</v>
      </c>
      <c r="F91" s="83">
        <v>7.15</v>
      </c>
      <c r="G91" s="84">
        <v>291.12</v>
      </c>
    </row>
    <row r="92" spans="1:7" x14ac:dyDescent="0.2">
      <c r="A92" s="1025" t="s">
        <v>407</v>
      </c>
      <c r="B92" s="39" t="s">
        <v>359</v>
      </c>
      <c r="C92" s="83">
        <v>703493.23</v>
      </c>
      <c r="D92" s="83">
        <v>87.63</v>
      </c>
      <c r="E92" s="83">
        <v>5960219.4900000002</v>
      </c>
      <c r="F92" s="83">
        <v>100</v>
      </c>
      <c r="G92" s="84">
        <v>8.4700000000000006</v>
      </c>
    </row>
    <row r="93" spans="1:7" ht="30" customHeight="1" x14ac:dyDescent="0.2">
      <c r="A93" s="1025" t="s">
        <v>407</v>
      </c>
      <c r="B93" s="133" t="s">
        <v>360</v>
      </c>
      <c r="C93" s="135">
        <v>7024.33</v>
      </c>
      <c r="D93" s="135">
        <v>0.88</v>
      </c>
      <c r="E93" s="135"/>
      <c r="F93" s="135"/>
      <c r="G93" s="84"/>
    </row>
    <row r="94" spans="1:7" x14ac:dyDescent="0.2">
      <c r="A94" s="1025" t="s">
        <v>407</v>
      </c>
      <c r="B94" s="39" t="s">
        <v>361</v>
      </c>
      <c r="C94" s="135">
        <v>92251.81</v>
      </c>
      <c r="D94" s="135">
        <v>11.49</v>
      </c>
      <c r="E94" s="135"/>
      <c r="F94" s="135"/>
      <c r="G94" s="84"/>
    </row>
    <row r="95" spans="1:7" x14ac:dyDescent="0.2">
      <c r="A95" s="1025" t="s">
        <v>407</v>
      </c>
      <c r="B95" s="197" t="s">
        <v>324</v>
      </c>
      <c r="C95" s="85">
        <v>802769.37</v>
      </c>
      <c r="D95" s="85">
        <v>100</v>
      </c>
      <c r="E95" s="85"/>
      <c r="F95" s="85"/>
      <c r="G95" s="86"/>
    </row>
  </sheetData>
  <mergeCells count="14">
    <mergeCell ref="A85:A95"/>
    <mergeCell ref="A19:A29"/>
    <mergeCell ref="A30:A40"/>
    <mergeCell ref="A41:A51"/>
    <mergeCell ref="A52:A62"/>
    <mergeCell ref="A63:A73"/>
    <mergeCell ref="A74:A84"/>
    <mergeCell ref="A8:A18"/>
    <mergeCell ref="A1:G1"/>
    <mergeCell ref="A3:G3"/>
    <mergeCell ref="A4:G4"/>
    <mergeCell ref="A6:A7"/>
    <mergeCell ref="C6:D6"/>
    <mergeCell ref="E6:F6"/>
  </mergeCells>
  <printOptions horizontalCentered="1"/>
  <pageMargins left="0.78740157480314965" right="0.78740157480314965" top="0.38" bottom="0.32" header="0" footer="0"/>
  <pageSetup paperSize="9" scale="5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84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2.140625" style="236" customWidth="1"/>
    <col min="2" max="2" width="30.5703125" style="236" customWidth="1"/>
    <col min="3" max="3" width="18.28515625" style="236" customWidth="1"/>
    <col min="4" max="4" width="17" style="236" customWidth="1"/>
    <col min="5" max="5" width="16.7109375" style="236" customWidth="1"/>
    <col min="6" max="6" width="19.28515625" style="236" customWidth="1"/>
    <col min="7" max="7" width="17.7109375" style="236" customWidth="1"/>
    <col min="8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11" s="801" customFormat="1" ht="15" x14ac:dyDescent="0.25">
      <c r="A3" s="1030" t="s">
        <v>1180</v>
      </c>
      <c r="B3" s="1030"/>
      <c r="C3" s="1030"/>
      <c r="D3" s="1030"/>
      <c r="E3" s="1030"/>
      <c r="F3" s="1030"/>
      <c r="G3" s="1030"/>
      <c r="H3" s="203"/>
      <c r="I3" s="203"/>
      <c r="J3" s="203"/>
      <c r="K3" s="203"/>
    </row>
    <row r="4" spans="1:11" ht="15" x14ac:dyDescent="0.25">
      <c r="A4" s="1023" t="s">
        <v>423</v>
      </c>
      <c r="B4" s="1023"/>
      <c r="C4" s="1023"/>
      <c r="D4" s="1023"/>
      <c r="E4" s="1023"/>
      <c r="F4" s="1023"/>
      <c r="G4" s="1023"/>
      <c r="H4" s="27"/>
      <c r="I4" s="27"/>
      <c r="J4" s="27"/>
      <c r="K4" s="27"/>
    </row>
    <row r="5" spans="1:11" ht="13.5" thickBot="1" x14ac:dyDescent="0.25"/>
    <row r="6" spans="1:11" ht="34.5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11" ht="42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11" ht="12.75" customHeight="1" x14ac:dyDescent="0.2">
      <c r="A8" s="1035" t="s">
        <v>524</v>
      </c>
      <c r="B8" s="138" t="s">
        <v>500</v>
      </c>
      <c r="C8" s="147">
        <v>108819.06</v>
      </c>
      <c r="D8" s="147">
        <v>14.89</v>
      </c>
      <c r="E8" s="147">
        <v>219719.64</v>
      </c>
      <c r="F8" s="147">
        <v>0.61</v>
      </c>
      <c r="G8" s="148">
        <v>2.02</v>
      </c>
    </row>
    <row r="9" spans="1:11" x14ac:dyDescent="0.2">
      <c r="A9" s="1025" t="s">
        <v>524</v>
      </c>
      <c r="B9" s="139" t="s">
        <v>501</v>
      </c>
      <c r="C9" s="83">
        <v>93238.54</v>
      </c>
      <c r="D9" s="83">
        <v>12.76</v>
      </c>
      <c r="E9" s="83">
        <v>693595.47</v>
      </c>
      <c r="F9" s="83">
        <v>1.93</v>
      </c>
      <c r="G9" s="84">
        <v>7.44</v>
      </c>
    </row>
    <row r="10" spans="1:11" x14ac:dyDescent="0.2">
      <c r="A10" s="1025" t="s">
        <v>524</v>
      </c>
      <c r="B10" s="140" t="s">
        <v>502</v>
      </c>
      <c r="C10" s="83">
        <v>181970.41</v>
      </c>
      <c r="D10" s="83">
        <v>24.91</v>
      </c>
      <c r="E10" s="83">
        <v>3016031.58</v>
      </c>
      <c r="F10" s="83">
        <v>8.39</v>
      </c>
      <c r="G10" s="84">
        <v>16.57</v>
      </c>
    </row>
    <row r="11" spans="1:11" x14ac:dyDescent="0.2">
      <c r="A11" s="1025" t="s">
        <v>524</v>
      </c>
      <c r="B11" s="140" t="s">
        <v>503</v>
      </c>
      <c r="C11" s="83">
        <v>114000.66</v>
      </c>
      <c r="D11" s="83">
        <v>15.6</v>
      </c>
      <c r="E11" s="83">
        <v>3996159.9</v>
      </c>
      <c r="F11" s="83">
        <v>11.12</v>
      </c>
      <c r="G11" s="84">
        <v>35.049999999999997</v>
      </c>
    </row>
    <row r="12" spans="1:11" x14ac:dyDescent="0.2">
      <c r="A12" s="1025" t="s">
        <v>524</v>
      </c>
      <c r="B12" s="140" t="s">
        <v>504</v>
      </c>
      <c r="C12" s="83">
        <v>81553.960000000006</v>
      </c>
      <c r="D12" s="83">
        <v>11.16</v>
      </c>
      <c r="E12" s="83">
        <v>5861620.1100000003</v>
      </c>
      <c r="F12" s="83">
        <v>16.309999999999999</v>
      </c>
      <c r="G12" s="84">
        <v>71.87</v>
      </c>
    </row>
    <row r="13" spans="1:11" x14ac:dyDescent="0.2">
      <c r="A13" s="1025" t="s">
        <v>524</v>
      </c>
      <c r="B13" s="140" t="s">
        <v>505</v>
      </c>
      <c r="C13" s="83">
        <v>68670.929999999993</v>
      </c>
      <c r="D13" s="83">
        <v>9.4</v>
      </c>
      <c r="E13" s="83">
        <v>9665091.4000000004</v>
      </c>
      <c r="F13" s="83">
        <v>26.89</v>
      </c>
      <c r="G13" s="84">
        <v>140.75</v>
      </c>
    </row>
    <row r="14" spans="1:11" x14ac:dyDescent="0.2">
      <c r="A14" s="1025" t="s">
        <v>524</v>
      </c>
      <c r="B14" s="140" t="s">
        <v>358</v>
      </c>
      <c r="C14" s="83">
        <v>37997.599999999999</v>
      </c>
      <c r="D14" s="83">
        <v>5.2</v>
      </c>
      <c r="E14" s="83">
        <v>12487953.6</v>
      </c>
      <c r="F14" s="83">
        <v>34.75</v>
      </c>
      <c r="G14" s="84">
        <v>328.65</v>
      </c>
    </row>
    <row r="15" spans="1:11" x14ac:dyDescent="0.2">
      <c r="A15" s="1025" t="s">
        <v>524</v>
      </c>
      <c r="B15" s="39" t="s">
        <v>359</v>
      </c>
      <c r="C15" s="83">
        <v>686251.16</v>
      </c>
      <c r="D15" s="83">
        <v>93.92</v>
      </c>
      <c r="E15" s="83">
        <v>35940171.700000003</v>
      </c>
      <c r="F15" s="83">
        <v>100</v>
      </c>
      <c r="G15" s="84">
        <v>52.37</v>
      </c>
    </row>
    <row r="16" spans="1:11" ht="30" customHeight="1" x14ac:dyDescent="0.2">
      <c r="A16" s="1025" t="s">
        <v>524</v>
      </c>
      <c r="B16" s="133" t="s">
        <v>360</v>
      </c>
      <c r="C16" s="135">
        <v>6936.46</v>
      </c>
      <c r="D16" s="135">
        <v>0.95</v>
      </c>
      <c r="E16" s="135"/>
      <c r="F16" s="135"/>
      <c r="G16" s="84"/>
    </row>
    <row r="17" spans="1:7" x14ac:dyDescent="0.2">
      <c r="A17" s="1025" t="s">
        <v>524</v>
      </c>
      <c r="B17" s="133" t="s">
        <v>361</v>
      </c>
      <c r="C17" s="135">
        <v>37479.449999999997</v>
      </c>
      <c r="D17" s="135">
        <v>5.13</v>
      </c>
      <c r="E17" s="135"/>
      <c r="F17" s="135"/>
      <c r="G17" s="84"/>
    </row>
    <row r="18" spans="1:7" x14ac:dyDescent="0.2">
      <c r="A18" s="1025" t="s">
        <v>524</v>
      </c>
      <c r="B18" s="197" t="s">
        <v>324</v>
      </c>
      <c r="C18" s="85">
        <v>730667.07</v>
      </c>
      <c r="D18" s="85">
        <v>100</v>
      </c>
      <c r="E18" s="85"/>
      <c r="F18" s="85"/>
      <c r="G18" s="86"/>
    </row>
    <row r="19" spans="1:7" x14ac:dyDescent="0.2">
      <c r="A19" s="1025" t="s">
        <v>525</v>
      </c>
      <c r="B19" s="141" t="s">
        <v>500</v>
      </c>
      <c r="C19" s="88">
        <v>513232.68</v>
      </c>
      <c r="D19" s="424">
        <v>45.37</v>
      </c>
      <c r="E19" s="88">
        <v>1136231.6200000001</v>
      </c>
      <c r="F19" s="88">
        <v>5.86</v>
      </c>
      <c r="G19" s="89">
        <v>2.21</v>
      </c>
    </row>
    <row r="20" spans="1:7" x14ac:dyDescent="0.2">
      <c r="A20" s="1025" t="s">
        <v>525</v>
      </c>
      <c r="B20" s="139" t="s">
        <v>501</v>
      </c>
      <c r="C20" s="83">
        <v>217849.16</v>
      </c>
      <c r="D20" s="83">
        <v>19.260000000000002</v>
      </c>
      <c r="E20" s="83">
        <v>1555694.52</v>
      </c>
      <c r="F20" s="83">
        <v>8.02</v>
      </c>
      <c r="G20" s="84">
        <v>7.14</v>
      </c>
    </row>
    <row r="21" spans="1:7" x14ac:dyDescent="0.2">
      <c r="A21" s="1025" t="s">
        <v>525</v>
      </c>
      <c r="B21" s="140" t="s">
        <v>502</v>
      </c>
      <c r="C21" s="83">
        <v>199535.88</v>
      </c>
      <c r="D21" s="83">
        <v>17.64</v>
      </c>
      <c r="E21" s="83">
        <v>3124984.87</v>
      </c>
      <c r="F21" s="83">
        <v>16.11</v>
      </c>
      <c r="G21" s="84">
        <v>15.66</v>
      </c>
    </row>
    <row r="22" spans="1:7" x14ac:dyDescent="0.2">
      <c r="A22" s="1025" t="s">
        <v>525</v>
      </c>
      <c r="B22" s="140" t="s">
        <v>503</v>
      </c>
      <c r="C22" s="83">
        <v>82834.03</v>
      </c>
      <c r="D22" s="83">
        <v>7.32</v>
      </c>
      <c r="E22" s="83">
        <v>2884926.03</v>
      </c>
      <c r="F22" s="83">
        <v>14.88</v>
      </c>
      <c r="G22" s="84">
        <v>34.83</v>
      </c>
    </row>
    <row r="23" spans="1:7" x14ac:dyDescent="0.2">
      <c r="A23" s="1025" t="s">
        <v>525</v>
      </c>
      <c r="B23" s="140" t="s">
        <v>504</v>
      </c>
      <c r="C23" s="83">
        <v>49029.35</v>
      </c>
      <c r="D23" s="83">
        <v>4.33</v>
      </c>
      <c r="E23" s="83">
        <v>3444607.85</v>
      </c>
      <c r="F23" s="83">
        <v>17.760000000000002</v>
      </c>
      <c r="G23" s="84">
        <v>70.260000000000005</v>
      </c>
    </row>
    <row r="24" spans="1:7" x14ac:dyDescent="0.2">
      <c r="A24" s="1025" t="s">
        <v>525</v>
      </c>
      <c r="B24" s="140" t="s">
        <v>505</v>
      </c>
      <c r="C24" s="83">
        <v>27432.47</v>
      </c>
      <c r="D24" s="83">
        <v>2.42</v>
      </c>
      <c r="E24" s="83">
        <v>3770662.05</v>
      </c>
      <c r="F24" s="83">
        <v>19.440000000000001</v>
      </c>
      <c r="G24" s="84">
        <v>137.44999999999999</v>
      </c>
    </row>
    <row r="25" spans="1:7" x14ac:dyDescent="0.2">
      <c r="A25" s="1025" t="s">
        <v>525</v>
      </c>
      <c r="B25" s="140" t="s">
        <v>358</v>
      </c>
      <c r="C25" s="83">
        <v>10923.46</v>
      </c>
      <c r="D25" s="83">
        <v>0.97</v>
      </c>
      <c r="E25" s="83">
        <v>3476519.1</v>
      </c>
      <c r="F25" s="83">
        <v>17.93</v>
      </c>
      <c r="G25" s="84">
        <v>318.26</v>
      </c>
    </row>
    <row r="26" spans="1:7" x14ac:dyDescent="0.2">
      <c r="A26" s="1025" t="s">
        <v>525</v>
      </c>
      <c r="B26" s="39" t="s">
        <v>359</v>
      </c>
      <c r="C26" s="83">
        <v>1100837.03</v>
      </c>
      <c r="D26" s="83">
        <v>97.31</v>
      </c>
      <c r="E26" s="83">
        <v>19393626.039999999</v>
      </c>
      <c r="F26" s="83">
        <v>100</v>
      </c>
      <c r="G26" s="84">
        <v>17.62</v>
      </c>
    </row>
    <row r="27" spans="1:7" ht="30" customHeight="1" x14ac:dyDescent="0.2">
      <c r="A27" s="1025" t="s">
        <v>525</v>
      </c>
      <c r="B27" s="133" t="s">
        <v>360</v>
      </c>
      <c r="C27" s="135">
        <v>5799.53</v>
      </c>
      <c r="D27" s="135">
        <v>0.51</v>
      </c>
      <c r="E27" s="135"/>
      <c r="F27" s="135"/>
      <c r="G27" s="84"/>
    </row>
    <row r="28" spans="1:7" x14ac:dyDescent="0.2">
      <c r="A28" s="1025" t="s">
        <v>525</v>
      </c>
      <c r="B28" s="39" t="s">
        <v>361</v>
      </c>
      <c r="C28" s="135">
        <v>24623.73</v>
      </c>
      <c r="D28" s="135">
        <v>2.1800000000000002</v>
      </c>
      <c r="E28" s="135"/>
      <c r="F28" s="135"/>
      <c r="G28" s="84"/>
    </row>
    <row r="29" spans="1:7" x14ac:dyDescent="0.2">
      <c r="A29" s="1025" t="s">
        <v>525</v>
      </c>
      <c r="B29" s="197" t="s">
        <v>324</v>
      </c>
      <c r="C29" s="85">
        <v>1131260.29</v>
      </c>
      <c r="D29" s="85">
        <v>100</v>
      </c>
      <c r="E29" s="85"/>
      <c r="F29" s="85"/>
      <c r="G29" s="86"/>
    </row>
    <row r="30" spans="1:7" x14ac:dyDescent="0.2">
      <c r="A30" s="1025" t="s">
        <v>526</v>
      </c>
      <c r="B30" s="141" t="s">
        <v>500</v>
      </c>
      <c r="C30" s="88">
        <v>489720.05</v>
      </c>
      <c r="D30" s="424">
        <v>47.14</v>
      </c>
      <c r="E30" s="88">
        <v>959168.03</v>
      </c>
      <c r="F30" s="88">
        <v>5.86</v>
      </c>
      <c r="G30" s="89">
        <v>1.96</v>
      </c>
    </row>
    <row r="31" spans="1:7" x14ac:dyDescent="0.2">
      <c r="A31" s="1025" t="s">
        <v>526</v>
      </c>
      <c r="B31" s="139" t="s">
        <v>501</v>
      </c>
      <c r="C31" s="83">
        <v>179761.47</v>
      </c>
      <c r="D31" s="83">
        <v>17.3</v>
      </c>
      <c r="E31" s="83">
        <v>1292550.43</v>
      </c>
      <c r="F31" s="83">
        <v>7.89</v>
      </c>
      <c r="G31" s="84">
        <v>7.19</v>
      </c>
    </row>
    <row r="32" spans="1:7" x14ac:dyDescent="0.2">
      <c r="A32" s="1025" t="s">
        <v>526</v>
      </c>
      <c r="B32" s="140" t="s">
        <v>502</v>
      </c>
      <c r="C32" s="83">
        <v>191636.67</v>
      </c>
      <c r="D32" s="83">
        <v>18.440000000000001</v>
      </c>
      <c r="E32" s="83">
        <v>3035917.08</v>
      </c>
      <c r="F32" s="83">
        <v>18.54</v>
      </c>
      <c r="G32" s="84">
        <v>15.84</v>
      </c>
    </row>
    <row r="33" spans="1:7" x14ac:dyDescent="0.2">
      <c r="A33" s="1025" t="s">
        <v>526</v>
      </c>
      <c r="B33" s="140" t="s">
        <v>503</v>
      </c>
      <c r="C33" s="83">
        <v>88228.29</v>
      </c>
      <c r="D33" s="83">
        <v>8.49</v>
      </c>
      <c r="E33" s="83">
        <v>3080016.96</v>
      </c>
      <c r="F33" s="83">
        <v>18.809999999999999</v>
      </c>
      <c r="G33" s="84">
        <v>34.909999999999997</v>
      </c>
    </row>
    <row r="34" spans="1:7" x14ac:dyDescent="0.2">
      <c r="A34" s="1025" t="s">
        <v>526</v>
      </c>
      <c r="B34" s="140" t="s">
        <v>504</v>
      </c>
      <c r="C34" s="83">
        <v>46645.79</v>
      </c>
      <c r="D34" s="83">
        <v>4.49</v>
      </c>
      <c r="E34" s="83">
        <v>3218835.31</v>
      </c>
      <c r="F34" s="83">
        <v>19.649999999999999</v>
      </c>
      <c r="G34" s="84">
        <v>69.010000000000005</v>
      </c>
    </row>
    <row r="35" spans="1:7" x14ac:dyDescent="0.2">
      <c r="A35" s="1025" t="s">
        <v>526</v>
      </c>
      <c r="B35" s="140" t="s">
        <v>505</v>
      </c>
      <c r="C35" s="83">
        <v>17697.66</v>
      </c>
      <c r="D35" s="83">
        <v>1.7</v>
      </c>
      <c r="E35" s="83">
        <v>2373054.08</v>
      </c>
      <c r="F35" s="83">
        <v>14.49</v>
      </c>
      <c r="G35" s="84">
        <v>134.09</v>
      </c>
    </row>
    <row r="36" spans="1:7" x14ac:dyDescent="0.2">
      <c r="A36" s="1025" t="s">
        <v>526</v>
      </c>
      <c r="B36" s="140" t="s">
        <v>358</v>
      </c>
      <c r="C36" s="83">
        <v>6252.66</v>
      </c>
      <c r="D36" s="83">
        <v>0.6</v>
      </c>
      <c r="E36" s="83">
        <v>2416390.06</v>
      </c>
      <c r="F36" s="83">
        <v>14.76</v>
      </c>
      <c r="G36" s="84">
        <v>386.46</v>
      </c>
    </row>
    <row r="37" spans="1:7" x14ac:dyDescent="0.2">
      <c r="A37" s="1025" t="s">
        <v>526</v>
      </c>
      <c r="B37" s="39" t="s">
        <v>359</v>
      </c>
      <c r="C37" s="83">
        <v>1019942.59</v>
      </c>
      <c r="D37" s="83">
        <v>98.16</v>
      </c>
      <c r="E37" s="83">
        <v>16375931.950000001</v>
      </c>
      <c r="F37" s="83">
        <v>100</v>
      </c>
      <c r="G37" s="84">
        <v>16.059999999999999</v>
      </c>
    </row>
    <row r="38" spans="1:7" ht="29.25" customHeight="1" x14ac:dyDescent="0.2">
      <c r="A38" s="1025" t="s">
        <v>526</v>
      </c>
      <c r="B38" s="133" t="s">
        <v>360</v>
      </c>
      <c r="C38" s="135">
        <v>3846.14</v>
      </c>
      <c r="D38" s="135">
        <v>0.37</v>
      </c>
      <c r="E38" s="135"/>
      <c r="F38" s="135"/>
      <c r="G38" s="84"/>
    </row>
    <row r="39" spans="1:7" ht="15.75" customHeight="1" x14ac:dyDescent="0.2">
      <c r="A39" s="1025" t="s">
        <v>526</v>
      </c>
      <c r="B39" s="39" t="s">
        <v>361</v>
      </c>
      <c r="C39" s="135">
        <v>15280.38</v>
      </c>
      <c r="D39" s="135">
        <v>1.47</v>
      </c>
      <c r="E39" s="135"/>
      <c r="F39" s="135"/>
      <c r="G39" s="84"/>
    </row>
    <row r="40" spans="1:7" x14ac:dyDescent="0.2">
      <c r="A40" s="1025" t="s">
        <v>526</v>
      </c>
      <c r="B40" s="197" t="s">
        <v>324</v>
      </c>
      <c r="C40" s="85">
        <v>1039069.11</v>
      </c>
      <c r="D40" s="85">
        <v>100</v>
      </c>
      <c r="E40" s="85"/>
      <c r="F40" s="85"/>
      <c r="G40" s="86"/>
    </row>
    <row r="41" spans="1:7" x14ac:dyDescent="0.2">
      <c r="A41" s="1025" t="s">
        <v>120</v>
      </c>
      <c r="B41" s="141" t="s">
        <v>500</v>
      </c>
      <c r="C41" s="88">
        <v>532588.4</v>
      </c>
      <c r="D41" s="424">
        <v>73.23</v>
      </c>
      <c r="E41" s="88">
        <v>762495.05</v>
      </c>
      <c r="F41" s="88">
        <v>15.08</v>
      </c>
      <c r="G41" s="89">
        <v>1.43</v>
      </c>
    </row>
    <row r="42" spans="1:7" x14ac:dyDescent="0.2">
      <c r="A42" s="1025" t="s">
        <v>120</v>
      </c>
      <c r="B42" s="139" t="s">
        <v>501</v>
      </c>
      <c r="C42" s="83">
        <v>85484.98</v>
      </c>
      <c r="D42" s="83">
        <v>11.75</v>
      </c>
      <c r="E42" s="83">
        <v>599937.77</v>
      </c>
      <c r="F42" s="83">
        <v>11.86</v>
      </c>
      <c r="G42" s="84">
        <v>7.02</v>
      </c>
    </row>
    <row r="43" spans="1:7" x14ac:dyDescent="0.2">
      <c r="A43" s="1025" t="s">
        <v>120</v>
      </c>
      <c r="B43" s="140" t="s">
        <v>502</v>
      </c>
      <c r="C43" s="83">
        <v>55371.47</v>
      </c>
      <c r="D43" s="83">
        <v>7.61</v>
      </c>
      <c r="E43" s="83">
        <v>843754.78</v>
      </c>
      <c r="F43" s="83">
        <v>16.68</v>
      </c>
      <c r="G43" s="84">
        <v>15.24</v>
      </c>
    </row>
    <row r="44" spans="1:7" x14ac:dyDescent="0.2">
      <c r="A44" s="1025" t="s">
        <v>120</v>
      </c>
      <c r="B44" s="140" t="s">
        <v>503</v>
      </c>
      <c r="C44" s="83">
        <v>18982.8</v>
      </c>
      <c r="D44" s="83">
        <v>2.61</v>
      </c>
      <c r="E44" s="83">
        <v>660678.43999999994</v>
      </c>
      <c r="F44" s="83">
        <v>13.06</v>
      </c>
      <c r="G44" s="84">
        <v>34.799999999999997</v>
      </c>
    </row>
    <row r="45" spans="1:7" x14ac:dyDescent="0.2">
      <c r="A45" s="1025" t="s">
        <v>120</v>
      </c>
      <c r="B45" s="140" t="s">
        <v>504</v>
      </c>
      <c r="C45" s="83">
        <v>9978.14</v>
      </c>
      <c r="D45" s="83">
        <v>1.37</v>
      </c>
      <c r="E45" s="83">
        <v>689939.14</v>
      </c>
      <c r="F45" s="83">
        <v>13.64</v>
      </c>
      <c r="G45" s="84">
        <v>69.150000000000006</v>
      </c>
    </row>
    <row r="46" spans="1:7" x14ac:dyDescent="0.2">
      <c r="A46" s="1025" t="s">
        <v>120</v>
      </c>
      <c r="B46" s="140" t="s">
        <v>505</v>
      </c>
      <c r="C46" s="83">
        <v>4345.32</v>
      </c>
      <c r="D46" s="83">
        <v>0.6</v>
      </c>
      <c r="E46" s="83">
        <v>593968.31000000006</v>
      </c>
      <c r="F46" s="83">
        <v>11.74</v>
      </c>
      <c r="G46" s="84">
        <v>136.69</v>
      </c>
    </row>
    <row r="47" spans="1:7" x14ac:dyDescent="0.2">
      <c r="A47" s="1025" t="s">
        <v>120</v>
      </c>
      <c r="B47" s="140" t="s">
        <v>358</v>
      </c>
      <c r="C47" s="83">
        <v>2483.14</v>
      </c>
      <c r="D47" s="83">
        <v>0.34</v>
      </c>
      <c r="E47" s="83">
        <v>907471.73</v>
      </c>
      <c r="F47" s="83">
        <v>17.940000000000001</v>
      </c>
      <c r="G47" s="84">
        <v>365.45</v>
      </c>
    </row>
    <row r="48" spans="1:7" x14ac:dyDescent="0.2">
      <c r="A48" s="1025" t="s">
        <v>120</v>
      </c>
      <c r="B48" s="39" t="s">
        <v>359</v>
      </c>
      <c r="C48" s="83">
        <v>709234.25</v>
      </c>
      <c r="D48" s="83">
        <v>97.51</v>
      </c>
      <c r="E48" s="83">
        <v>5058245.22</v>
      </c>
      <c r="F48" s="83">
        <v>100</v>
      </c>
      <c r="G48" s="84">
        <v>7.13</v>
      </c>
    </row>
    <row r="49" spans="1:7" ht="29.25" customHeight="1" x14ac:dyDescent="0.2">
      <c r="A49" s="1025" t="s">
        <v>120</v>
      </c>
      <c r="B49" s="133" t="s">
        <v>360</v>
      </c>
      <c r="C49" s="135">
        <v>7494.38</v>
      </c>
      <c r="D49" s="135">
        <v>1.03</v>
      </c>
      <c r="E49" s="135"/>
      <c r="F49" s="135"/>
      <c r="G49" s="84"/>
    </row>
    <row r="50" spans="1:7" x14ac:dyDescent="0.2">
      <c r="A50" s="1025" t="s">
        <v>120</v>
      </c>
      <c r="B50" s="39" t="s">
        <v>361</v>
      </c>
      <c r="C50" s="135">
        <v>10609.86</v>
      </c>
      <c r="D50" s="135">
        <v>1.46</v>
      </c>
      <c r="E50" s="135"/>
      <c r="F50" s="135"/>
      <c r="G50" s="84"/>
    </row>
    <row r="51" spans="1:7" x14ac:dyDescent="0.2">
      <c r="A51" s="1025" t="s">
        <v>120</v>
      </c>
      <c r="B51" s="197" t="s">
        <v>324</v>
      </c>
      <c r="C51" s="85">
        <v>727338.49</v>
      </c>
      <c r="D51" s="85">
        <v>100</v>
      </c>
      <c r="E51" s="85"/>
      <c r="F51" s="85"/>
      <c r="G51" s="86"/>
    </row>
    <row r="52" spans="1:7" x14ac:dyDescent="0.2">
      <c r="A52" s="1025" t="s">
        <v>172</v>
      </c>
      <c r="B52" s="141" t="s">
        <v>500</v>
      </c>
      <c r="C52" s="88">
        <v>604023.73</v>
      </c>
      <c r="D52" s="424">
        <v>75.010000000000005</v>
      </c>
      <c r="E52" s="88">
        <v>902707.14</v>
      </c>
      <c r="F52" s="88">
        <v>20.71</v>
      </c>
      <c r="G52" s="89">
        <v>1.49</v>
      </c>
    </row>
    <row r="53" spans="1:7" x14ac:dyDescent="0.2">
      <c r="A53" s="1025" t="s">
        <v>121</v>
      </c>
      <c r="B53" s="139" t="s">
        <v>501</v>
      </c>
      <c r="C53" s="83">
        <v>83075.16</v>
      </c>
      <c r="D53" s="83">
        <v>10.32</v>
      </c>
      <c r="E53" s="83">
        <v>587224.73</v>
      </c>
      <c r="F53" s="83">
        <v>13.47</v>
      </c>
      <c r="G53" s="84">
        <v>7.07</v>
      </c>
    </row>
    <row r="54" spans="1:7" x14ac:dyDescent="0.2">
      <c r="A54" s="1025" t="s">
        <v>121</v>
      </c>
      <c r="B54" s="140" t="s">
        <v>502</v>
      </c>
      <c r="C54" s="83">
        <v>67662.53</v>
      </c>
      <c r="D54" s="83">
        <v>8.4</v>
      </c>
      <c r="E54" s="83">
        <v>1047894.37</v>
      </c>
      <c r="F54" s="83">
        <v>24.05</v>
      </c>
      <c r="G54" s="84">
        <v>15.49</v>
      </c>
    </row>
    <row r="55" spans="1:7" x14ac:dyDescent="0.2">
      <c r="A55" s="1025" t="s">
        <v>121</v>
      </c>
      <c r="B55" s="140" t="s">
        <v>503</v>
      </c>
      <c r="C55" s="83">
        <v>24552.82</v>
      </c>
      <c r="D55" s="83">
        <v>3.05</v>
      </c>
      <c r="E55" s="83">
        <v>850061.16</v>
      </c>
      <c r="F55" s="83">
        <v>19.5</v>
      </c>
      <c r="G55" s="84">
        <v>34.619999999999997</v>
      </c>
    </row>
    <row r="56" spans="1:7" x14ac:dyDescent="0.2">
      <c r="A56" s="1025" t="s">
        <v>121</v>
      </c>
      <c r="B56" s="140" t="s">
        <v>504</v>
      </c>
      <c r="C56" s="83">
        <v>9938.49</v>
      </c>
      <c r="D56" s="83">
        <v>1.23</v>
      </c>
      <c r="E56" s="83">
        <v>666523.48</v>
      </c>
      <c r="F56" s="83">
        <v>15.29</v>
      </c>
      <c r="G56" s="84">
        <v>67.06</v>
      </c>
    </row>
    <row r="57" spans="1:7" x14ac:dyDescent="0.2">
      <c r="A57" s="1025" t="s">
        <v>121</v>
      </c>
      <c r="B57" s="140" t="s">
        <v>505</v>
      </c>
      <c r="C57" s="83">
        <v>1992.66</v>
      </c>
      <c r="D57" s="83">
        <v>0.25</v>
      </c>
      <c r="E57" s="83">
        <v>255072.18</v>
      </c>
      <c r="F57" s="83">
        <v>5.85</v>
      </c>
      <c r="G57" s="84">
        <v>128.01</v>
      </c>
    </row>
    <row r="58" spans="1:7" x14ac:dyDescent="0.2">
      <c r="A58" s="1025" t="s">
        <v>121</v>
      </c>
      <c r="B58" s="140" t="s">
        <v>358</v>
      </c>
      <c r="C58" s="83">
        <v>189.09</v>
      </c>
      <c r="D58" s="83">
        <v>0.02</v>
      </c>
      <c r="E58" s="83">
        <v>49344.46</v>
      </c>
      <c r="F58" s="83">
        <v>1.1299999999999999</v>
      </c>
      <c r="G58" s="84">
        <v>260.95999999999998</v>
      </c>
    </row>
    <row r="59" spans="1:7" x14ac:dyDescent="0.2">
      <c r="A59" s="1025" t="s">
        <v>121</v>
      </c>
      <c r="B59" s="39" t="s">
        <v>359</v>
      </c>
      <c r="C59" s="83">
        <v>791434.48</v>
      </c>
      <c r="D59" s="83">
        <v>98.28</v>
      </c>
      <c r="E59" s="83">
        <v>4358827.5199999996</v>
      </c>
      <c r="F59" s="83">
        <v>100</v>
      </c>
      <c r="G59" s="84">
        <v>5.51</v>
      </c>
    </row>
    <row r="60" spans="1:7" ht="29.25" customHeight="1" x14ac:dyDescent="0.2">
      <c r="A60" s="1025" t="s">
        <v>121</v>
      </c>
      <c r="B60" s="133" t="s">
        <v>360</v>
      </c>
      <c r="C60" s="135">
        <v>3198.28</v>
      </c>
      <c r="D60" s="135">
        <v>0.4</v>
      </c>
      <c r="E60" s="135"/>
      <c r="F60" s="135"/>
      <c r="G60" s="84"/>
    </row>
    <row r="61" spans="1:7" x14ac:dyDescent="0.2">
      <c r="A61" s="1025" t="s">
        <v>121</v>
      </c>
      <c r="B61" s="39" t="s">
        <v>361</v>
      </c>
      <c r="C61" s="135">
        <v>10618.43</v>
      </c>
      <c r="D61" s="135">
        <v>1.32</v>
      </c>
      <c r="E61" s="135"/>
      <c r="F61" s="135"/>
      <c r="G61" s="84"/>
    </row>
    <row r="62" spans="1:7" x14ac:dyDescent="0.2">
      <c r="A62" s="1025" t="s">
        <v>121</v>
      </c>
      <c r="B62" s="197" t="s">
        <v>324</v>
      </c>
      <c r="C62" s="85">
        <v>805251.19</v>
      </c>
      <c r="D62" s="85">
        <v>100</v>
      </c>
      <c r="E62" s="85"/>
      <c r="F62" s="85"/>
      <c r="G62" s="86"/>
    </row>
    <row r="63" spans="1:7" ht="12.75" customHeight="1" x14ac:dyDescent="0.2">
      <c r="A63" s="1025" t="s">
        <v>121</v>
      </c>
      <c r="B63" s="141" t="s">
        <v>500</v>
      </c>
      <c r="C63" s="88">
        <v>324174.45</v>
      </c>
      <c r="D63" s="424">
        <v>72.14</v>
      </c>
      <c r="E63" s="88">
        <v>365450.12</v>
      </c>
      <c r="F63" s="88">
        <v>10.47</v>
      </c>
      <c r="G63" s="89">
        <v>1.1299999999999999</v>
      </c>
    </row>
    <row r="64" spans="1:7" ht="12.75" customHeight="1" x14ac:dyDescent="0.2">
      <c r="A64" s="1025" t="s">
        <v>121</v>
      </c>
      <c r="B64" s="139" t="s">
        <v>501</v>
      </c>
      <c r="C64" s="83">
        <v>24448.6</v>
      </c>
      <c r="D64" s="83">
        <v>5.44</v>
      </c>
      <c r="E64" s="83">
        <v>175363.55</v>
      </c>
      <c r="F64" s="83">
        <v>5.0199999999999996</v>
      </c>
      <c r="G64" s="84">
        <v>7.17</v>
      </c>
    </row>
    <row r="65" spans="1:7" ht="12.75" customHeight="1" x14ac:dyDescent="0.2">
      <c r="A65" s="1025" t="s">
        <v>121</v>
      </c>
      <c r="B65" s="140" t="s">
        <v>502</v>
      </c>
      <c r="C65" s="83">
        <v>39473.14</v>
      </c>
      <c r="D65" s="83">
        <v>8.7799999999999994</v>
      </c>
      <c r="E65" s="83">
        <v>659189.77</v>
      </c>
      <c r="F65" s="83">
        <v>18.88</v>
      </c>
      <c r="G65" s="84">
        <v>16.7</v>
      </c>
    </row>
    <row r="66" spans="1:7" ht="12.75" customHeight="1" x14ac:dyDescent="0.2">
      <c r="A66" s="1025" t="s">
        <v>121</v>
      </c>
      <c r="B66" s="140" t="s">
        <v>503</v>
      </c>
      <c r="C66" s="83">
        <v>28007.919999999998</v>
      </c>
      <c r="D66" s="83">
        <v>6.23</v>
      </c>
      <c r="E66" s="83">
        <v>984608.01</v>
      </c>
      <c r="F66" s="83">
        <v>28.2</v>
      </c>
      <c r="G66" s="84">
        <v>35.15</v>
      </c>
    </row>
    <row r="67" spans="1:7" ht="12.75" customHeight="1" x14ac:dyDescent="0.2">
      <c r="A67" s="1025" t="s">
        <v>121</v>
      </c>
      <c r="B67" s="140" t="s">
        <v>504</v>
      </c>
      <c r="C67" s="83">
        <v>13305.46</v>
      </c>
      <c r="D67" s="83">
        <v>2.96</v>
      </c>
      <c r="E67" s="83">
        <v>897454.22</v>
      </c>
      <c r="F67" s="83">
        <v>25.7</v>
      </c>
      <c r="G67" s="84">
        <v>67.45</v>
      </c>
    </row>
    <row r="68" spans="1:7" ht="12.75" customHeight="1" x14ac:dyDescent="0.2">
      <c r="A68" s="1025" t="s">
        <v>121</v>
      </c>
      <c r="B68" s="140" t="s">
        <v>505</v>
      </c>
      <c r="C68" s="83">
        <v>2757.73</v>
      </c>
      <c r="D68" s="83">
        <v>0.61</v>
      </c>
      <c r="E68" s="83">
        <v>353816.59</v>
      </c>
      <c r="F68" s="83">
        <v>10.130000000000001</v>
      </c>
      <c r="G68" s="84">
        <v>128.30000000000001</v>
      </c>
    </row>
    <row r="69" spans="1:7" ht="12.75" customHeight="1" x14ac:dyDescent="0.2">
      <c r="A69" s="1025" t="s">
        <v>121</v>
      </c>
      <c r="B69" s="140" t="s">
        <v>358</v>
      </c>
      <c r="C69" s="83">
        <v>228.06</v>
      </c>
      <c r="D69" s="83">
        <v>0.05</v>
      </c>
      <c r="E69" s="83">
        <v>55941.41</v>
      </c>
      <c r="F69" s="83">
        <v>1.6</v>
      </c>
      <c r="G69" s="84">
        <v>245.29</v>
      </c>
    </row>
    <row r="70" spans="1:7" ht="12.75" customHeight="1" x14ac:dyDescent="0.2">
      <c r="A70" s="1025" t="s">
        <v>121</v>
      </c>
      <c r="B70" s="39" t="s">
        <v>359</v>
      </c>
      <c r="C70" s="83">
        <v>432395.36</v>
      </c>
      <c r="D70" s="83">
        <v>96.21</v>
      </c>
      <c r="E70" s="83">
        <v>3491823.67</v>
      </c>
      <c r="F70" s="83">
        <v>100</v>
      </c>
      <c r="G70" s="84">
        <v>8.08</v>
      </c>
    </row>
    <row r="71" spans="1:7" ht="29.25" customHeight="1" x14ac:dyDescent="0.2">
      <c r="A71" s="1025" t="s">
        <v>121</v>
      </c>
      <c r="B71" s="133" t="s">
        <v>360</v>
      </c>
      <c r="C71" s="135">
        <v>2750.91</v>
      </c>
      <c r="D71" s="135">
        <v>0.61</v>
      </c>
      <c r="E71" s="135"/>
      <c r="F71" s="135"/>
      <c r="G71" s="84"/>
    </row>
    <row r="72" spans="1:7" ht="12.75" customHeight="1" x14ac:dyDescent="0.2">
      <c r="A72" s="1025" t="s">
        <v>121</v>
      </c>
      <c r="B72" s="39" t="s">
        <v>361</v>
      </c>
      <c r="C72" s="135">
        <v>14304.77</v>
      </c>
      <c r="D72" s="135">
        <v>3.18</v>
      </c>
      <c r="E72" s="135"/>
      <c r="F72" s="135"/>
      <c r="G72" s="84"/>
    </row>
    <row r="73" spans="1:7" ht="12.75" customHeight="1" x14ac:dyDescent="0.2">
      <c r="A73" s="1025" t="s">
        <v>121</v>
      </c>
      <c r="B73" s="197" t="s">
        <v>324</v>
      </c>
      <c r="C73" s="85">
        <v>449451.04</v>
      </c>
      <c r="D73" s="85">
        <v>100</v>
      </c>
      <c r="E73" s="85"/>
      <c r="F73" s="85"/>
      <c r="G73" s="86"/>
    </row>
    <row r="74" spans="1:7" x14ac:dyDescent="0.2">
      <c r="A74" s="1025" t="s">
        <v>410</v>
      </c>
      <c r="B74" s="141" t="s">
        <v>500</v>
      </c>
      <c r="C74" s="88">
        <v>432468.52</v>
      </c>
      <c r="D74" s="424">
        <v>40.79</v>
      </c>
      <c r="E74" s="88">
        <v>980744.5</v>
      </c>
      <c r="F74" s="88">
        <v>5.41</v>
      </c>
      <c r="G74" s="89">
        <v>2.27</v>
      </c>
    </row>
    <row r="75" spans="1:7" x14ac:dyDescent="0.2">
      <c r="A75" s="1025" t="s">
        <v>410</v>
      </c>
      <c r="B75" s="139" t="s">
        <v>501</v>
      </c>
      <c r="C75" s="83">
        <v>209467.33</v>
      </c>
      <c r="D75" s="83">
        <v>19.75</v>
      </c>
      <c r="E75" s="83">
        <v>1508963.04</v>
      </c>
      <c r="F75" s="83">
        <v>8.32</v>
      </c>
      <c r="G75" s="84">
        <v>7.2</v>
      </c>
    </row>
    <row r="76" spans="1:7" x14ac:dyDescent="0.2">
      <c r="A76" s="1025" t="s">
        <v>410</v>
      </c>
      <c r="B76" s="140" t="s">
        <v>502</v>
      </c>
      <c r="C76" s="83">
        <v>224647.84</v>
      </c>
      <c r="D76" s="83">
        <v>21.19</v>
      </c>
      <c r="E76" s="83">
        <v>3530271.67</v>
      </c>
      <c r="F76" s="83">
        <v>19.46</v>
      </c>
      <c r="G76" s="84">
        <v>15.71</v>
      </c>
    </row>
    <row r="77" spans="1:7" x14ac:dyDescent="0.2">
      <c r="A77" s="1025" t="s">
        <v>410</v>
      </c>
      <c r="B77" s="140" t="s">
        <v>503</v>
      </c>
      <c r="C77" s="83">
        <v>80608.53</v>
      </c>
      <c r="D77" s="83">
        <v>7.6</v>
      </c>
      <c r="E77" s="83">
        <v>2797198.7</v>
      </c>
      <c r="F77" s="83">
        <v>15.42</v>
      </c>
      <c r="G77" s="84">
        <v>34.700000000000003</v>
      </c>
    </row>
    <row r="78" spans="1:7" x14ac:dyDescent="0.2">
      <c r="A78" s="1025" t="s">
        <v>410</v>
      </c>
      <c r="B78" s="140" t="s">
        <v>504</v>
      </c>
      <c r="C78" s="83">
        <v>54432.12</v>
      </c>
      <c r="D78" s="83">
        <v>5.13</v>
      </c>
      <c r="E78" s="83">
        <v>3871308.6</v>
      </c>
      <c r="F78" s="83">
        <v>21.34</v>
      </c>
      <c r="G78" s="84">
        <v>71.12</v>
      </c>
    </row>
    <row r="79" spans="1:7" x14ac:dyDescent="0.2">
      <c r="A79" s="1025" t="s">
        <v>410</v>
      </c>
      <c r="B79" s="140" t="s">
        <v>505</v>
      </c>
      <c r="C79" s="83">
        <v>29343.49</v>
      </c>
      <c r="D79" s="83">
        <v>2.77</v>
      </c>
      <c r="E79" s="83">
        <v>3970125.35</v>
      </c>
      <c r="F79" s="83">
        <v>21.9</v>
      </c>
      <c r="G79" s="84">
        <v>135.30000000000001</v>
      </c>
    </row>
    <row r="80" spans="1:7" x14ac:dyDescent="0.2">
      <c r="A80" s="1025" t="s">
        <v>410</v>
      </c>
      <c r="B80" s="140" t="s">
        <v>358</v>
      </c>
      <c r="C80" s="83">
        <v>5826.53</v>
      </c>
      <c r="D80" s="83">
        <v>0.55000000000000004</v>
      </c>
      <c r="E80" s="83">
        <v>1478718.05</v>
      </c>
      <c r="F80" s="83">
        <v>8.15</v>
      </c>
      <c r="G80" s="84">
        <v>253.79</v>
      </c>
    </row>
    <row r="81" spans="1:7" x14ac:dyDescent="0.2">
      <c r="A81" s="1025" t="s">
        <v>410</v>
      </c>
      <c r="B81" s="39" t="s">
        <v>359</v>
      </c>
      <c r="C81" s="83">
        <v>1036794.36</v>
      </c>
      <c r="D81" s="83">
        <v>97.78</v>
      </c>
      <c r="E81" s="83">
        <v>18137329.91</v>
      </c>
      <c r="F81" s="83">
        <v>100</v>
      </c>
      <c r="G81" s="84">
        <v>17.489999999999998</v>
      </c>
    </row>
    <row r="82" spans="1:7" ht="25.5" x14ac:dyDescent="0.2">
      <c r="A82" s="1025" t="s">
        <v>410</v>
      </c>
      <c r="B82" s="133" t="s">
        <v>360</v>
      </c>
      <c r="C82" s="135">
        <v>4367.6499999999996</v>
      </c>
      <c r="D82" s="135">
        <v>0.41</v>
      </c>
      <c r="E82" s="135"/>
      <c r="F82" s="135"/>
      <c r="G82" s="84"/>
    </row>
    <row r="83" spans="1:7" x14ac:dyDescent="0.2">
      <c r="A83" s="1025" t="s">
        <v>410</v>
      </c>
      <c r="B83" s="39" t="s">
        <v>361</v>
      </c>
      <c r="C83" s="135">
        <v>19195.11</v>
      </c>
      <c r="D83" s="135">
        <v>1.81</v>
      </c>
      <c r="E83" s="135"/>
      <c r="F83" s="135"/>
      <c r="G83" s="84"/>
    </row>
    <row r="84" spans="1:7" x14ac:dyDescent="0.2">
      <c r="A84" s="1025" t="s">
        <v>410</v>
      </c>
      <c r="B84" s="197" t="s">
        <v>324</v>
      </c>
      <c r="C84" s="85">
        <v>1060357.1200000001</v>
      </c>
      <c r="D84" s="85">
        <v>100</v>
      </c>
      <c r="E84" s="85"/>
      <c r="F84" s="85"/>
      <c r="G84" s="86"/>
    </row>
  </sheetData>
  <mergeCells count="13">
    <mergeCell ref="A74:A84"/>
    <mergeCell ref="A8:A18"/>
    <mergeCell ref="A19:A29"/>
    <mergeCell ref="A30:A40"/>
    <mergeCell ref="A41:A51"/>
    <mergeCell ref="A52:A62"/>
    <mergeCell ref="A63:A73"/>
    <mergeCell ref="A1:G1"/>
    <mergeCell ref="A3:G3"/>
    <mergeCell ref="A4:G4"/>
    <mergeCell ref="A6:A7"/>
    <mergeCell ref="C6:D6"/>
    <mergeCell ref="E6:F6"/>
  </mergeCells>
  <printOptions horizontalCentered="1"/>
  <pageMargins left="0.27" right="0.21" top="0.59055118110236227" bottom="0.54" header="0" footer="0"/>
  <pageSetup paperSize="9" scale="56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K84"/>
  <sheetViews>
    <sheetView view="pageBreakPreview" zoomScale="53" zoomScaleNormal="100" zoomScaleSheetLayoutView="53" workbookViewId="0">
      <selection activeCell="I50" sqref="I50"/>
    </sheetView>
  </sheetViews>
  <sheetFormatPr baseColWidth="10" defaultColWidth="11.42578125" defaultRowHeight="12.75" x14ac:dyDescent="0.2"/>
  <cols>
    <col min="1" max="1" width="25.42578125" style="236" bestFit="1" customWidth="1"/>
    <col min="2" max="2" width="30.7109375" style="236" customWidth="1"/>
    <col min="3" max="3" width="20.5703125" style="236" customWidth="1"/>
    <col min="4" max="4" width="18.140625" style="236" customWidth="1"/>
    <col min="5" max="5" width="14.42578125" style="236" customWidth="1"/>
    <col min="6" max="6" width="16.5703125" style="236" customWidth="1"/>
    <col min="7" max="7" width="19.85546875" style="236" customWidth="1"/>
    <col min="8" max="8" width="6.28515625" style="236" customWidth="1"/>
    <col min="9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11" s="801" customFormat="1" ht="15" x14ac:dyDescent="0.25">
      <c r="A3" s="1030" t="s">
        <v>1181</v>
      </c>
      <c r="B3" s="1030"/>
      <c r="C3" s="1030"/>
      <c r="D3" s="1030"/>
      <c r="E3" s="1030"/>
      <c r="F3" s="1030"/>
      <c r="G3" s="1030"/>
      <c r="H3" s="203"/>
      <c r="I3" s="203"/>
      <c r="J3" s="203"/>
      <c r="K3" s="203"/>
    </row>
    <row r="4" spans="1:11" ht="15" x14ac:dyDescent="0.25">
      <c r="A4" s="1023" t="s">
        <v>423</v>
      </c>
      <c r="B4" s="1023"/>
      <c r="C4" s="1023"/>
      <c r="D4" s="1023"/>
      <c r="E4" s="1023"/>
      <c r="F4" s="1023"/>
      <c r="G4" s="1023"/>
      <c r="H4" s="27"/>
      <c r="I4" s="27"/>
      <c r="J4" s="27"/>
      <c r="K4" s="27"/>
    </row>
    <row r="5" spans="1:11" ht="13.5" thickBot="1" x14ac:dyDescent="0.25"/>
    <row r="6" spans="1:11" ht="40.5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11" ht="42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11" x14ac:dyDescent="0.2">
      <c r="A8" s="1035" t="s">
        <v>173</v>
      </c>
      <c r="B8" s="138" t="s">
        <v>500</v>
      </c>
      <c r="C8" s="147">
        <v>1055576.08</v>
      </c>
      <c r="D8" s="147">
        <v>85.46</v>
      </c>
      <c r="E8" s="147">
        <v>963978.8</v>
      </c>
      <c r="F8" s="147">
        <v>21.32</v>
      </c>
      <c r="G8" s="148">
        <v>0.91</v>
      </c>
    </row>
    <row r="9" spans="1:11" x14ac:dyDescent="0.2">
      <c r="A9" s="1025" t="s">
        <v>527</v>
      </c>
      <c r="B9" s="139" t="s">
        <v>501</v>
      </c>
      <c r="C9" s="83">
        <v>76007.570000000007</v>
      </c>
      <c r="D9" s="83">
        <v>6.15</v>
      </c>
      <c r="E9" s="83">
        <v>534133.1</v>
      </c>
      <c r="F9" s="83">
        <v>11.81</v>
      </c>
      <c r="G9" s="84">
        <v>7.03</v>
      </c>
    </row>
    <row r="10" spans="1:11" x14ac:dyDescent="0.2">
      <c r="A10" s="1025" t="s">
        <v>527</v>
      </c>
      <c r="B10" s="140" t="s">
        <v>502</v>
      </c>
      <c r="C10" s="83">
        <v>52680.34</v>
      </c>
      <c r="D10" s="83">
        <v>4.2699999999999996</v>
      </c>
      <c r="E10" s="83">
        <v>806809.81</v>
      </c>
      <c r="F10" s="83">
        <v>17.84</v>
      </c>
      <c r="G10" s="84">
        <v>15.32</v>
      </c>
    </row>
    <row r="11" spans="1:11" x14ac:dyDescent="0.2">
      <c r="A11" s="1025" t="s">
        <v>527</v>
      </c>
      <c r="B11" s="140" t="s">
        <v>503</v>
      </c>
      <c r="C11" s="83">
        <v>15928.17</v>
      </c>
      <c r="D11" s="83">
        <v>1.29</v>
      </c>
      <c r="E11" s="83">
        <v>547317.6</v>
      </c>
      <c r="F11" s="83">
        <v>12.1</v>
      </c>
      <c r="G11" s="84">
        <v>34.36</v>
      </c>
    </row>
    <row r="12" spans="1:11" x14ac:dyDescent="0.2">
      <c r="A12" s="1025" t="s">
        <v>527</v>
      </c>
      <c r="B12" s="140" t="s">
        <v>504</v>
      </c>
      <c r="C12" s="83">
        <v>6732.76</v>
      </c>
      <c r="D12" s="83">
        <v>0.55000000000000004</v>
      </c>
      <c r="E12" s="83">
        <v>463564.12</v>
      </c>
      <c r="F12" s="83">
        <v>10.25</v>
      </c>
      <c r="G12" s="84">
        <v>68.849999999999994</v>
      </c>
    </row>
    <row r="13" spans="1:11" x14ac:dyDescent="0.2">
      <c r="A13" s="1025" t="s">
        <v>527</v>
      </c>
      <c r="B13" s="140" t="s">
        <v>505</v>
      </c>
      <c r="C13" s="83">
        <v>2907.25</v>
      </c>
      <c r="D13" s="83">
        <v>0.24</v>
      </c>
      <c r="E13" s="83">
        <v>398725.47</v>
      </c>
      <c r="F13" s="83">
        <v>8.82</v>
      </c>
      <c r="G13" s="84">
        <v>137.15</v>
      </c>
    </row>
    <row r="14" spans="1:11" x14ac:dyDescent="0.2">
      <c r="A14" s="1025" t="s">
        <v>527</v>
      </c>
      <c r="B14" s="140" t="s">
        <v>358</v>
      </c>
      <c r="C14" s="83">
        <v>1707.19</v>
      </c>
      <c r="D14" s="83">
        <v>0.14000000000000001</v>
      </c>
      <c r="E14" s="83">
        <v>807569.9</v>
      </c>
      <c r="F14" s="83">
        <v>17.86</v>
      </c>
      <c r="G14" s="84">
        <v>473.04</v>
      </c>
    </row>
    <row r="15" spans="1:11" x14ac:dyDescent="0.2">
      <c r="A15" s="1025" t="s">
        <v>527</v>
      </c>
      <c r="B15" s="39" t="s">
        <v>359</v>
      </c>
      <c r="C15" s="83">
        <v>1211539.3600000001</v>
      </c>
      <c r="D15" s="83">
        <v>98.1</v>
      </c>
      <c r="E15" s="83">
        <v>4522098.8</v>
      </c>
      <c r="F15" s="83">
        <v>100</v>
      </c>
      <c r="G15" s="84">
        <v>3.73</v>
      </c>
    </row>
    <row r="16" spans="1:11" ht="30.75" customHeight="1" x14ac:dyDescent="0.2">
      <c r="A16" s="1025" t="s">
        <v>527</v>
      </c>
      <c r="B16" s="133" t="s">
        <v>360</v>
      </c>
      <c r="C16" s="135">
        <v>10232.68</v>
      </c>
      <c r="D16" s="135">
        <v>0.83</v>
      </c>
      <c r="E16" s="135"/>
      <c r="F16" s="135"/>
      <c r="G16" s="84"/>
    </row>
    <row r="17" spans="1:7" ht="18" customHeight="1" x14ac:dyDescent="0.2">
      <c r="A17" s="1025" t="s">
        <v>527</v>
      </c>
      <c r="B17" s="133" t="s">
        <v>361</v>
      </c>
      <c r="C17" s="135">
        <v>13222.55</v>
      </c>
      <c r="D17" s="135">
        <v>1.07</v>
      </c>
      <c r="E17" s="135"/>
      <c r="F17" s="135"/>
      <c r="G17" s="84"/>
    </row>
    <row r="18" spans="1:7" x14ac:dyDescent="0.2">
      <c r="A18" s="1026" t="s">
        <v>527</v>
      </c>
      <c r="B18" s="39" t="s">
        <v>324</v>
      </c>
      <c r="C18" s="83">
        <v>1234994.5900000001</v>
      </c>
      <c r="D18" s="83">
        <v>100</v>
      </c>
      <c r="E18" s="83"/>
      <c r="F18" s="83"/>
      <c r="G18" s="84"/>
    </row>
    <row r="19" spans="1:7" x14ac:dyDescent="0.2">
      <c r="A19" s="1042" t="s">
        <v>686</v>
      </c>
      <c r="B19" s="204" t="s">
        <v>500</v>
      </c>
      <c r="C19" s="216">
        <v>595552.23</v>
      </c>
      <c r="D19" s="216">
        <v>86.02</v>
      </c>
      <c r="E19" s="216">
        <v>602304.04</v>
      </c>
      <c r="F19" s="216">
        <v>36.840000000000003</v>
      </c>
      <c r="G19" s="217">
        <v>1.01</v>
      </c>
    </row>
    <row r="20" spans="1:7" x14ac:dyDescent="0.2">
      <c r="A20" s="1042"/>
      <c r="B20" s="205" t="s">
        <v>501</v>
      </c>
      <c r="C20" s="218">
        <v>46938.97</v>
      </c>
      <c r="D20" s="218">
        <v>6.78</v>
      </c>
      <c r="E20" s="218">
        <v>328899.37</v>
      </c>
      <c r="F20" s="218">
        <v>20.11</v>
      </c>
      <c r="G20" s="219">
        <v>7.01</v>
      </c>
    </row>
    <row r="21" spans="1:7" x14ac:dyDescent="0.2">
      <c r="A21" s="1042"/>
      <c r="B21" s="206" t="s">
        <v>502</v>
      </c>
      <c r="C21" s="218">
        <v>30081.31</v>
      </c>
      <c r="D21" s="218">
        <v>4.3499999999999996</v>
      </c>
      <c r="E21" s="218">
        <v>449107.54</v>
      </c>
      <c r="F21" s="218">
        <v>27.47</v>
      </c>
      <c r="G21" s="219">
        <v>14.93</v>
      </c>
    </row>
    <row r="22" spans="1:7" x14ac:dyDescent="0.2">
      <c r="A22" s="1042"/>
      <c r="B22" s="206" t="s">
        <v>503</v>
      </c>
      <c r="C22" s="218">
        <v>5787.25</v>
      </c>
      <c r="D22" s="218">
        <v>0.84</v>
      </c>
      <c r="E22" s="218">
        <v>191225.82</v>
      </c>
      <c r="F22" s="218">
        <v>11.69</v>
      </c>
      <c r="G22" s="219">
        <v>33.04</v>
      </c>
    </row>
    <row r="23" spans="1:7" x14ac:dyDescent="0.2">
      <c r="A23" s="1042"/>
      <c r="B23" s="206" t="s">
        <v>504</v>
      </c>
      <c r="C23" s="218">
        <v>914.07</v>
      </c>
      <c r="D23" s="218">
        <v>0.13</v>
      </c>
      <c r="E23" s="218">
        <v>57638.75</v>
      </c>
      <c r="F23" s="218">
        <v>3.52</v>
      </c>
      <c r="G23" s="219">
        <v>63.06</v>
      </c>
    </row>
    <row r="24" spans="1:7" x14ac:dyDescent="0.2">
      <c r="A24" s="1042"/>
      <c r="B24" s="206" t="s">
        <v>505</v>
      </c>
      <c r="C24" s="218">
        <v>51.23</v>
      </c>
      <c r="D24" s="218">
        <v>0.01</v>
      </c>
      <c r="E24" s="218">
        <v>6116.12</v>
      </c>
      <c r="F24" s="218">
        <v>0.37</v>
      </c>
      <c r="G24" s="219">
        <v>119.39</v>
      </c>
    </row>
    <row r="25" spans="1:7" x14ac:dyDescent="0.2">
      <c r="A25" s="1042"/>
      <c r="B25" s="206" t="s">
        <v>358</v>
      </c>
      <c r="C25" s="218">
        <v>0.31</v>
      </c>
      <c r="D25" s="218" t="s">
        <v>357</v>
      </c>
      <c r="E25" s="218">
        <v>67.989999999999995</v>
      </c>
      <c r="F25" s="218" t="s">
        <v>357</v>
      </c>
      <c r="G25" s="219">
        <v>219.32</v>
      </c>
    </row>
    <row r="26" spans="1:7" x14ac:dyDescent="0.2">
      <c r="A26" s="1042"/>
      <c r="B26" s="207" t="s">
        <v>359</v>
      </c>
      <c r="C26" s="218">
        <v>679325.37</v>
      </c>
      <c r="D26" s="218">
        <v>98.13</v>
      </c>
      <c r="E26" s="218">
        <v>1635359.6300000001</v>
      </c>
      <c r="F26" s="218">
        <v>100</v>
      </c>
      <c r="G26" s="219">
        <v>2.41</v>
      </c>
    </row>
    <row r="27" spans="1:7" ht="30" customHeight="1" x14ac:dyDescent="0.2">
      <c r="A27" s="1042"/>
      <c r="B27" s="208" t="s">
        <v>360</v>
      </c>
      <c r="C27" s="427">
        <v>1071.21</v>
      </c>
      <c r="D27" s="427">
        <v>0.15</v>
      </c>
      <c r="E27" s="427"/>
      <c r="F27" s="427"/>
      <c r="G27" s="219"/>
    </row>
    <row r="28" spans="1:7" x14ac:dyDescent="0.2">
      <c r="A28" s="1042"/>
      <c r="B28" s="208" t="s">
        <v>361</v>
      </c>
      <c r="C28" s="427">
        <v>11878.76</v>
      </c>
      <c r="D28" s="427">
        <v>1.72</v>
      </c>
      <c r="E28" s="427"/>
      <c r="F28" s="427"/>
      <c r="G28" s="219"/>
    </row>
    <row r="29" spans="1:7" x14ac:dyDescent="0.2">
      <c r="A29" s="1042"/>
      <c r="B29" s="209" t="s">
        <v>324</v>
      </c>
      <c r="C29" s="221">
        <v>692275.34</v>
      </c>
      <c r="D29" s="221">
        <v>100</v>
      </c>
      <c r="E29" s="221"/>
      <c r="F29" s="221"/>
      <c r="G29" s="222"/>
    </row>
    <row r="30" spans="1:7" x14ac:dyDescent="0.2">
      <c r="A30" s="1026" t="s">
        <v>527</v>
      </c>
      <c r="B30" s="141" t="s">
        <v>500</v>
      </c>
      <c r="C30" s="88">
        <v>688884.69</v>
      </c>
      <c r="D30" s="424">
        <v>49.08</v>
      </c>
      <c r="E30" s="88">
        <v>1340347.8700000001</v>
      </c>
      <c r="F30" s="88">
        <v>6.23</v>
      </c>
      <c r="G30" s="89">
        <v>1.95</v>
      </c>
    </row>
    <row r="31" spans="1:7" x14ac:dyDescent="0.2">
      <c r="A31" s="1027"/>
      <c r="B31" s="139" t="s">
        <v>501</v>
      </c>
      <c r="C31" s="83">
        <v>227370.14</v>
      </c>
      <c r="D31" s="83">
        <v>16.2</v>
      </c>
      <c r="E31" s="83">
        <v>1606037.37</v>
      </c>
      <c r="F31" s="83">
        <v>7.46</v>
      </c>
      <c r="G31" s="84">
        <v>7.06</v>
      </c>
    </row>
    <row r="32" spans="1:7" x14ac:dyDescent="0.2">
      <c r="A32" s="1027"/>
      <c r="B32" s="140" t="s">
        <v>502</v>
      </c>
      <c r="C32" s="83">
        <v>181861.73</v>
      </c>
      <c r="D32" s="83">
        <v>12.96</v>
      </c>
      <c r="E32" s="83">
        <v>2901130.6</v>
      </c>
      <c r="F32" s="83">
        <v>13.48</v>
      </c>
      <c r="G32" s="84">
        <v>15.95</v>
      </c>
    </row>
    <row r="33" spans="1:8" x14ac:dyDescent="0.2">
      <c r="A33" s="1027"/>
      <c r="B33" s="140" t="s">
        <v>503</v>
      </c>
      <c r="C33" s="83">
        <v>112617.7</v>
      </c>
      <c r="D33" s="83">
        <v>8.02</v>
      </c>
      <c r="E33" s="83">
        <v>4005422.87</v>
      </c>
      <c r="F33" s="83">
        <v>18.61</v>
      </c>
      <c r="G33" s="84">
        <v>35.57</v>
      </c>
    </row>
    <row r="34" spans="1:8" x14ac:dyDescent="0.2">
      <c r="A34" s="1027"/>
      <c r="B34" s="140" t="s">
        <v>504</v>
      </c>
      <c r="C34" s="83">
        <v>67622.42</v>
      </c>
      <c r="D34" s="83">
        <v>4.82</v>
      </c>
      <c r="E34" s="83">
        <v>4664605.45</v>
      </c>
      <c r="F34" s="83">
        <v>21.66</v>
      </c>
      <c r="G34" s="84">
        <v>68.98</v>
      </c>
    </row>
    <row r="35" spans="1:8" x14ac:dyDescent="0.2">
      <c r="A35" s="1027"/>
      <c r="B35" s="140" t="s">
        <v>505</v>
      </c>
      <c r="C35" s="83">
        <v>27835.439999999999</v>
      </c>
      <c r="D35" s="83">
        <v>1.98</v>
      </c>
      <c r="E35" s="83">
        <v>3793701.69</v>
      </c>
      <c r="F35" s="83">
        <v>17.63</v>
      </c>
      <c r="G35" s="84">
        <v>136.29</v>
      </c>
    </row>
    <row r="36" spans="1:8" x14ac:dyDescent="0.2">
      <c r="A36" s="1027"/>
      <c r="B36" s="140" t="s">
        <v>358</v>
      </c>
      <c r="C36" s="83">
        <v>10345.17</v>
      </c>
      <c r="D36" s="83">
        <v>0.74</v>
      </c>
      <c r="E36" s="83">
        <v>3213041.46</v>
      </c>
      <c r="F36" s="83">
        <v>14.93</v>
      </c>
      <c r="G36" s="84">
        <v>310.58</v>
      </c>
    </row>
    <row r="37" spans="1:8" x14ac:dyDescent="0.2">
      <c r="A37" s="1027"/>
      <c r="B37" s="39" t="s">
        <v>359</v>
      </c>
      <c r="C37" s="83">
        <v>1316537.29</v>
      </c>
      <c r="D37" s="83">
        <v>93.8</v>
      </c>
      <c r="E37" s="83">
        <v>21524287.310000002</v>
      </c>
      <c r="F37" s="83">
        <v>100</v>
      </c>
      <c r="G37" s="84">
        <v>16.350000000000001</v>
      </c>
    </row>
    <row r="38" spans="1:8" ht="30" customHeight="1" x14ac:dyDescent="0.2">
      <c r="A38" s="1027"/>
      <c r="B38" s="133" t="s">
        <v>360</v>
      </c>
      <c r="C38" s="135">
        <v>32742.13</v>
      </c>
      <c r="D38" s="135">
        <v>2.33</v>
      </c>
      <c r="E38" s="135"/>
      <c r="F38" s="135"/>
      <c r="G38" s="84"/>
    </row>
    <row r="39" spans="1:8" x14ac:dyDescent="0.2">
      <c r="A39" s="1027"/>
      <c r="B39" s="39" t="s">
        <v>361</v>
      </c>
      <c r="C39" s="135">
        <v>54329.279999999999</v>
      </c>
      <c r="D39" s="135">
        <v>3.87</v>
      </c>
      <c r="E39" s="135"/>
      <c r="F39" s="135"/>
      <c r="G39" s="84"/>
    </row>
    <row r="40" spans="1:8" x14ac:dyDescent="0.2">
      <c r="A40" s="1028"/>
      <c r="B40" s="197" t="s">
        <v>324</v>
      </c>
      <c r="C40" s="85">
        <v>1403608.7</v>
      </c>
      <c r="D40" s="85">
        <v>100</v>
      </c>
      <c r="E40" s="85"/>
      <c r="F40" s="85"/>
      <c r="G40" s="86"/>
    </row>
    <row r="41" spans="1:8" s="64" customFormat="1" x14ac:dyDescent="0.2">
      <c r="A41" s="1043" t="s">
        <v>748</v>
      </c>
      <c r="B41" s="141" t="s">
        <v>500</v>
      </c>
      <c r="C41" s="88">
        <v>884007.88</v>
      </c>
      <c r="D41" s="424">
        <v>85.77</v>
      </c>
      <c r="E41" s="88">
        <v>1132307.79</v>
      </c>
      <c r="F41" s="88">
        <v>45.63</v>
      </c>
      <c r="G41" s="89">
        <v>1.28</v>
      </c>
      <c r="H41" s="236"/>
    </row>
    <row r="42" spans="1:8" s="64" customFormat="1" x14ac:dyDescent="0.2">
      <c r="A42" s="1044"/>
      <c r="B42" s="139" t="s">
        <v>501</v>
      </c>
      <c r="C42" s="83">
        <v>92778.41</v>
      </c>
      <c r="D42" s="83">
        <v>9</v>
      </c>
      <c r="E42" s="83">
        <v>640687.68000000005</v>
      </c>
      <c r="F42" s="83">
        <v>25.82</v>
      </c>
      <c r="G42" s="84">
        <v>6.91</v>
      </c>
      <c r="H42" s="236"/>
    </row>
    <row r="43" spans="1:8" s="64" customFormat="1" x14ac:dyDescent="0.2">
      <c r="A43" s="1044"/>
      <c r="B43" s="140" t="s">
        <v>502</v>
      </c>
      <c r="C43" s="83">
        <v>39956.75</v>
      </c>
      <c r="D43" s="83">
        <v>3.88</v>
      </c>
      <c r="E43" s="83">
        <v>574828.9</v>
      </c>
      <c r="F43" s="83">
        <v>23.17</v>
      </c>
      <c r="G43" s="84">
        <v>14.39</v>
      </c>
      <c r="H43" s="236"/>
    </row>
    <row r="44" spans="1:8" s="64" customFormat="1" x14ac:dyDescent="0.2">
      <c r="A44" s="1044"/>
      <c r="B44" s="140" t="s">
        <v>503</v>
      </c>
      <c r="C44" s="83">
        <v>3859.36</v>
      </c>
      <c r="D44" s="83">
        <v>0.37</v>
      </c>
      <c r="E44" s="83">
        <v>121510.78</v>
      </c>
      <c r="F44" s="83">
        <v>4.9000000000000004</v>
      </c>
      <c r="G44" s="84">
        <v>31.48</v>
      </c>
      <c r="H44" s="236"/>
    </row>
    <row r="45" spans="1:8" s="64" customFormat="1" x14ac:dyDescent="0.2">
      <c r="A45" s="1044"/>
      <c r="B45" s="140" t="s">
        <v>504</v>
      </c>
      <c r="C45" s="83">
        <v>194.33</v>
      </c>
      <c r="D45" s="83">
        <v>0.02</v>
      </c>
      <c r="E45" s="83">
        <v>11526.19</v>
      </c>
      <c r="F45" s="83">
        <v>0.46</v>
      </c>
      <c r="G45" s="84">
        <v>59.31</v>
      </c>
      <c r="H45" s="236"/>
    </row>
    <row r="46" spans="1:8" s="64" customFormat="1" x14ac:dyDescent="0.2">
      <c r="A46" s="1044"/>
      <c r="B46" s="140" t="s">
        <v>505</v>
      </c>
      <c r="C46" s="83">
        <v>3.19</v>
      </c>
      <c r="D46" s="83" t="s">
        <v>357</v>
      </c>
      <c r="E46" s="83">
        <v>397.92</v>
      </c>
      <c r="F46" s="83">
        <v>0.02</v>
      </c>
      <c r="G46" s="84">
        <v>124.74</v>
      </c>
      <c r="H46" s="236"/>
    </row>
    <row r="47" spans="1:8" s="64" customFormat="1" x14ac:dyDescent="0.2">
      <c r="A47" s="1044"/>
      <c r="B47" s="140" t="s">
        <v>358</v>
      </c>
      <c r="C47" s="83">
        <v>0</v>
      </c>
      <c r="D47" s="83">
        <v>0</v>
      </c>
      <c r="E47" s="83">
        <v>0</v>
      </c>
      <c r="F47" s="83">
        <v>0</v>
      </c>
      <c r="G47" s="84">
        <v>0</v>
      </c>
      <c r="H47" s="236"/>
    </row>
    <row r="48" spans="1:8" s="64" customFormat="1" x14ac:dyDescent="0.2">
      <c r="A48" s="1044"/>
      <c r="B48" s="39" t="s">
        <v>359</v>
      </c>
      <c r="C48" s="83">
        <v>1020799.9199999999</v>
      </c>
      <c r="D48" s="83">
        <v>99.039999999999992</v>
      </c>
      <c r="E48" s="83">
        <v>2481259.2599999998</v>
      </c>
      <c r="F48" s="83">
        <v>100</v>
      </c>
      <c r="G48" s="84">
        <v>2.4300000000000002</v>
      </c>
      <c r="H48" s="236"/>
    </row>
    <row r="49" spans="1:8" s="64" customFormat="1" ht="30" customHeight="1" x14ac:dyDescent="0.2">
      <c r="A49" s="1044"/>
      <c r="B49" s="133" t="s">
        <v>360</v>
      </c>
      <c r="C49" s="135">
        <v>2779.62</v>
      </c>
      <c r="D49" s="135">
        <v>0.27</v>
      </c>
      <c r="E49" s="135"/>
      <c r="F49" s="135"/>
      <c r="G49" s="84"/>
      <c r="H49" s="236"/>
    </row>
    <row r="50" spans="1:8" s="64" customFormat="1" x14ac:dyDescent="0.2">
      <c r="A50" s="1044"/>
      <c r="B50" s="39" t="s">
        <v>361</v>
      </c>
      <c r="C50" s="135">
        <v>7062.49</v>
      </c>
      <c r="D50" s="135">
        <v>0.69</v>
      </c>
      <c r="E50" s="135"/>
      <c r="F50" s="135"/>
      <c r="G50" s="84"/>
      <c r="H50" s="236"/>
    </row>
    <row r="51" spans="1:8" s="64" customFormat="1" x14ac:dyDescent="0.2">
      <c r="A51" s="1045"/>
      <c r="B51" s="197" t="s">
        <v>324</v>
      </c>
      <c r="C51" s="85">
        <v>1030642.0299999999</v>
      </c>
      <c r="D51" s="85">
        <v>99.999999999999986</v>
      </c>
      <c r="E51" s="85"/>
      <c r="F51" s="85"/>
      <c r="G51" s="86"/>
      <c r="H51" s="236"/>
    </row>
    <row r="52" spans="1:8" x14ac:dyDescent="0.2">
      <c r="A52" s="1026" t="s">
        <v>528</v>
      </c>
      <c r="B52" s="141" t="s">
        <v>500</v>
      </c>
      <c r="C52" s="88">
        <v>226904.09</v>
      </c>
      <c r="D52" s="424">
        <v>36.01</v>
      </c>
      <c r="E52" s="88">
        <v>537340.54</v>
      </c>
      <c r="F52" s="88">
        <v>3.9</v>
      </c>
      <c r="G52" s="89">
        <v>2.37</v>
      </c>
    </row>
    <row r="53" spans="1:8" x14ac:dyDescent="0.2">
      <c r="A53" s="1027"/>
      <c r="B53" s="139" t="s">
        <v>501</v>
      </c>
      <c r="C53" s="83">
        <v>124956.39</v>
      </c>
      <c r="D53" s="83">
        <v>19.829999999999998</v>
      </c>
      <c r="E53" s="83">
        <v>891866.93</v>
      </c>
      <c r="F53" s="83">
        <v>6.47</v>
      </c>
      <c r="G53" s="84">
        <v>7.14</v>
      </c>
    </row>
    <row r="54" spans="1:8" x14ac:dyDescent="0.2">
      <c r="A54" s="1027"/>
      <c r="B54" s="140" t="s">
        <v>502</v>
      </c>
      <c r="C54" s="83">
        <v>112025.15</v>
      </c>
      <c r="D54" s="83">
        <v>17.77</v>
      </c>
      <c r="E54" s="83">
        <v>1772189.53</v>
      </c>
      <c r="F54" s="83">
        <v>12.85</v>
      </c>
      <c r="G54" s="84">
        <v>15.82</v>
      </c>
    </row>
    <row r="55" spans="1:8" x14ac:dyDescent="0.2">
      <c r="A55" s="1027"/>
      <c r="B55" s="140" t="s">
        <v>503</v>
      </c>
      <c r="C55" s="83">
        <v>61301.45</v>
      </c>
      <c r="D55" s="83">
        <v>9.73</v>
      </c>
      <c r="E55" s="83">
        <v>2177126.85</v>
      </c>
      <c r="F55" s="83">
        <v>15.79</v>
      </c>
      <c r="G55" s="84">
        <v>35.520000000000003</v>
      </c>
    </row>
    <row r="56" spans="1:8" x14ac:dyDescent="0.2">
      <c r="A56" s="1027"/>
      <c r="B56" s="140" t="s">
        <v>504</v>
      </c>
      <c r="C56" s="83">
        <v>43197.39</v>
      </c>
      <c r="D56" s="83">
        <v>6.85</v>
      </c>
      <c r="E56" s="83">
        <v>3031818.01</v>
      </c>
      <c r="F56" s="83">
        <v>21.99</v>
      </c>
      <c r="G56" s="84">
        <v>70.19</v>
      </c>
    </row>
    <row r="57" spans="1:8" x14ac:dyDescent="0.2">
      <c r="A57" s="1027"/>
      <c r="B57" s="140" t="s">
        <v>505</v>
      </c>
      <c r="C57" s="83">
        <v>22623.919999999998</v>
      </c>
      <c r="D57" s="83">
        <v>3.59</v>
      </c>
      <c r="E57" s="83">
        <v>3104810.85</v>
      </c>
      <c r="F57" s="83">
        <v>22.51</v>
      </c>
      <c r="G57" s="84">
        <v>137.24</v>
      </c>
    </row>
    <row r="58" spans="1:8" x14ac:dyDescent="0.2">
      <c r="A58" s="1027"/>
      <c r="B58" s="140" t="s">
        <v>358</v>
      </c>
      <c r="C58" s="83">
        <v>7840.66</v>
      </c>
      <c r="D58" s="83">
        <v>1.24</v>
      </c>
      <c r="E58" s="83">
        <v>2274526.9500000002</v>
      </c>
      <c r="F58" s="83">
        <v>16.489999999999998</v>
      </c>
      <c r="G58" s="84">
        <v>290.08999999999997</v>
      </c>
    </row>
    <row r="59" spans="1:8" x14ac:dyDescent="0.2">
      <c r="A59" s="1027"/>
      <c r="B59" s="39" t="s">
        <v>359</v>
      </c>
      <c r="C59" s="83">
        <v>598849.05000000005</v>
      </c>
      <c r="D59" s="83">
        <v>95.02</v>
      </c>
      <c r="E59" s="83">
        <v>13789679.66</v>
      </c>
      <c r="F59" s="83">
        <v>100</v>
      </c>
      <c r="G59" s="84">
        <v>23.03</v>
      </c>
    </row>
    <row r="60" spans="1:8" ht="30" customHeight="1" x14ac:dyDescent="0.2">
      <c r="A60" s="1027"/>
      <c r="B60" s="133" t="s">
        <v>360</v>
      </c>
      <c r="C60" s="135">
        <v>9418.76</v>
      </c>
      <c r="D60" s="135">
        <v>1.49</v>
      </c>
      <c r="E60" s="135"/>
      <c r="F60" s="135"/>
      <c r="G60" s="84"/>
    </row>
    <row r="61" spans="1:8" x14ac:dyDescent="0.2">
      <c r="A61" s="1027"/>
      <c r="B61" s="39" t="s">
        <v>361</v>
      </c>
      <c r="C61" s="135">
        <v>22018.52</v>
      </c>
      <c r="D61" s="135">
        <v>3.49</v>
      </c>
      <c r="E61" s="135"/>
      <c r="F61" s="135"/>
      <c r="G61" s="84"/>
    </row>
    <row r="62" spans="1:8" x14ac:dyDescent="0.2">
      <c r="A62" s="1028"/>
      <c r="B62" s="197" t="s">
        <v>324</v>
      </c>
      <c r="C62" s="85">
        <v>630286.32999999996</v>
      </c>
      <c r="D62" s="85">
        <v>100</v>
      </c>
      <c r="E62" s="85"/>
      <c r="F62" s="85"/>
      <c r="G62" s="86"/>
    </row>
    <row r="63" spans="1:8" x14ac:dyDescent="0.2">
      <c r="A63" s="1026" t="s">
        <v>529</v>
      </c>
      <c r="B63" s="141" t="s">
        <v>500</v>
      </c>
      <c r="C63" s="88">
        <v>56942.41</v>
      </c>
      <c r="D63" s="88">
        <v>27.99</v>
      </c>
      <c r="E63" s="88">
        <v>159494.67000000001</v>
      </c>
      <c r="F63" s="88">
        <v>6.61</v>
      </c>
      <c r="G63" s="89">
        <v>2.8</v>
      </c>
    </row>
    <row r="64" spans="1:8" x14ac:dyDescent="0.2">
      <c r="A64" s="1027"/>
      <c r="B64" s="139" t="s">
        <v>501</v>
      </c>
      <c r="C64" s="83">
        <v>50700.97</v>
      </c>
      <c r="D64" s="83">
        <v>24.92</v>
      </c>
      <c r="E64" s="83">
        <v>370792.11</v>
      </c>
      <c r="F64" s="83">
        <v>15.36</v>
      </c>
      <c r="G64" s="84">
        <v>7.31</v>
      </c>
    </row>
    <row r="65" spans="1:8" x14ac:dyDescent="0.2">
      <c r="A65" s="1027"/>
      <c r="B65" s="140" t="s">
        <v>502</v>
      </c>
      <c r="C65" s="83">
        <v>59742.34</v>
      </c>
      <c r="D65" s="83">
        <v>29.37</v>
      </c>
      <c r="E65" s="83">
        <v>925669.72</v>
      </c>
      <c r="F65" s="83">
        <v>38.340000000000003</v>
      </c>
      <c r="G65" s="84">
        <v>15.49</v>
      </c>
    </row>
    <row r="66" spans="1:8" x14ac:dyDescent="0.2">
      <c r="A66" s="1027"/>
      <c r="B66" s="140" t="s">
        <v>503</v>
      </c>
      <c r="C66" s="83">
        <v>15005.26</v>
      </c>
      <c r="D66" s="83">
        <v>7.38</v>
      </c>
      <c r="E66" s="83">
        <v>500016.69</v>
      </c>
      <c r="F66" s="83">
        <v>20.71</v>
      </c>
      <c r="G66" s="84">
        <v>33.32</v>
      </c>
    </row>
    <row r="67" spans="1:8" x14ac:dyDescent="0.2">
      <c r="A67" s="1027"/>
      <c r="B67" s="140" t="s">
        <v>504</v>
      </c>
      <c r="C67" s="83">
        <v>4645.37</v>
      </c>
      <c r="D67" s="83">
        <v>2.2799999999999998</v>
      </c>
      <c r="E67" s="83">
        <v>317983.05</v>
      </c>
      <c r="F67" s="83">
        <v>13.17</v>
      </c>
      <c r="G67" s="84">
        <v>68.45</v>
      </c>
    </row>
    <row r="68" spans="1:8" x14ac:dyDescent="0.2">
      <c r="A68" s="1027"/>
      <c r="B68" s="140" t="s">
        <v>505</v>
      </c>
      <c r="C68" s="83">
        <v>951.94</v>
      </c>
      <c r="D68" s="83">
        <v>0.47</v>
      </c>
      <c r="E68" s="83">
        <v>115493.73</v>
      </c>
      <c r="F68" s="83">
        <v>4.78</v>
      </c>
      <c r="G68" s="84">
        <v>121.32</v>
      </c>
    </row>
    <row r="69" spans="1:8" x14ac:dyDescent="0.2">
      <c r="A69" s="1027"/>
      <c r="B69" s="140" t="s">
        <v>358</v>
      </c>
      <c r="C69" s="83">
        <v>90.27</v>
      </c>
      <c r="D69" s="83">
        <v>0.04</v>
      </c>
      <c r="E69" s="83">
        <v>24909.29</v>
      </c>
      <c r="F69" s="83">
        <v>1.03</v>
      </c>
      <c r="G69" s="84">
        <v>275.94</v>
      </c>
    </row>
    <row r="70" spans="1:8" x14ac:dyDescent="0.2">
      <c r="A70" s="1027"/>
      <c r="B70" s="39" t="s">
        <v>359</v>
      </c>
      <c r="C70" s="83">
        <v>188078.56</v>
      </c>
      <c r="D70" s="83">
        <v>92.45</v>
      </c>
      <c r="E70" s="83">
        <v>2414359.2599999998</v>
      </c>
      <c r="F70" s="83">
        <v>100</v>
      </c>
      <c r="G70" s="84">
        <v>12.84</v>
      </c>
    </row>
    <row r="71" spans="1:8" ht="30" customHeight="1" x14ac:dyDescent="0.2">
      <c r="A71" s="1027"/>
      <c r="B71" s="133" t="s">
        <v>360</v>
      </c>
      <c r="C71" s="135">
        <v>82.33</v>
      </c>
      <c r="D71" s="135">
        <v>0.04</v>
      </c>
      <c r="E71" s="135"/>
      <c r="F71" s="135"/>
      <c r="G71" s="84"/>
    </row>
    <row r="72" spans="1:8" x14ac:dyDescent="0.2">
      <c r="A72" s="1027"/>
      <c r="B72" s="133" t="s">
        <v>361</v>
      </c>
      <c r="C72" s="135">
        <v>15275.54</v>
      </c>
      <c r="D72" s="135">
        <v>7.51</v>
      </c>
      <c r="E72" s="135"/>
      <c r="F72" s="135"/>
      <c r="G72" s="84"/>
    </row>
    <row r="73" spans="1:8" x14ac:dyDescent="0.2">
      <c r="A73" s="1028"/>
      <c r="B73" s="197" t="s">
        <v>324</v>
      </c>
      <c r="C73" s="85">
        <v>203436.43</v>
      </c>
      <c r="D73" s="85">
        <v>100</v>
      </c>
      <c r="E73" s="85"/>
      <c r="F73" s="85"/>
      <c r="G73" s="86"/>
    </row>
    <row r="74" spans="1:8" s="64" customFormat="1" x14ac:dyDescent="0.2">
      <c r="A74" s="1026" t="s">
        <v>759</v>
      </c>
      <c r="B74" s="141" t="s">
        <v>500</v>
      </c>
      <c r="C74" s="88">
        <v>949074.33</v>
      </c>
      <c r="D74" s="88">
        <v>64.08</v>
      </c>
      <c r="E74" s="88">
        <v>1868103.3</v>
      </c>
      <c r="F74" s="88">
        <v>14.89</v>
      </c>
      <c r="G74" s="89">
        <v>1.97</v>
      </c>
      <c r="H74" s="236"/>
    </row>
    <row r="75" spans="1:8" s="64" customFormat="1" x14ac:dyDescent="0.2">
      <c r="A75" s="1027"/>
      <c r="B75" s="139" t="s">
        <v>501</v>
      </c>
      <c r="C75" s="83">
        <v>215625.57</v>
      </c>
      <c r="D75" s="83">
        <v>14.56</v>
      </c>
      <c r="E75" s="83">
        <v>1523644.31</v>
      </c>
      <c r="F75" s="83">
        <v>12.14</v>
      </c>
      <c r="G75" s="84">
        <v>7.07</v>
      </c>
      <c r="H75" s="236"/>
    </row>
    <row r="76" spans="1:8" s="64" customFormat="1" x14ac:dyDescent="0.2">
      <c r="A76" s="1027"/>
      <c r="B76" s="140" t="s">
        <v>502</v>
      </c>
      <c r="C76" s="83">
        <v>189753.8</v>
      </c>
      <c r="D76" s="83">
        <v>12.81</v>
      </c>
      <c r="E76" s="83">
        <v>2970872.7</v>
      </c>
      <c r="F76" s="83">
        <v>23.669999999999998</v>
      </c>
      <c r="G76" s="84">
        <v>15.66</v>
      </c>
      <c r="H76" s="236"/>
    </row>
    <row r="77" spans="1:8" s="64" customFormat="1" x14ac:dyDescent="0.2">
      <c r="A77" s="1027"/>
      <c r="B77" s="140" t="s">
        <v>503</v>
      </c>
      <c r="C77" s="83">
        <v>70584.91</v>
      </c>
      <c r="D77" s="83">
        <v>4.7699999999999996</v>
      </c>
      <c r="E77" s="83">
        <v>2435367.54</v>
      </c>
      <c r="F77" s="83">
        <v>19.41</v>
      </c>
      <c r="G77" s="84">
        <v>34.5</v>
      </c>
      <c r="H77" s="236"/>
    </row>
    <row r="78" spans="1:8" s="64" customFormat="1" x14ac:dyDescent="0.2">
      <c r="A78" s="1027"/>
      <c r="B78" s="140" t="s">
        <v>504</v>
      </c>
      <c r="C78" s="83">
        <v>29845.65</v>
      </c>
      <c r="D78" s="83">
        <v>2.02</v>
      </c>
      <c r="E78" s="83">
        <v>2032894.37</v>
      </c>
      <c r="F78" s="83">
        <v>16.2</v>
      </c>
      <c r="G78" s="84">
        <v>68.11</v>
      </c>
      <c r="H78" s="236"/>
    </row>
    <row r="79" spans="1:8" s="64" customFormat="1" x14ac:dyDescent="0.2">
      <c r="A79" s="1027"/>
      <c r="B79" s="140" t="s">
        <v>505</v>
      </c>
      <c r="C79" s="83">
        <v>9272.0400000000009</v>
      </c>
      <c r="D79" s="83">
        <v>0.63</v>
      </c>
      <c r="E79" s="83">
        <v>1233647.73</v>
      </c>
      <c r="F79" s="83">
        <v>9.83</v>
      </c>
      <c r="G79" s="84">
        <v>133.05000000000001</v>
      </c>
      <c r="H79" s="236"/>
    </row>
    <row r="80" spans="1:8" s="64" customFormat="1" x14ac:dyDescent="0.2">
      <c r="A80" s="1027"/>
      <c r="B80" s="140" t="s">
        <v>358</v>
      </c>
      <c r="C80" s="83">
        <v>1791.3</v>
      </c>
      <c r="D80" s="83">
        <v>0.12</v>
      </c>
      <c r="E80" s="83">
        <v>483960.58</v>
      </c>
      <c r="F80" s="83">
        <v>3.86</v>
      </c>
      <c r="G80" s="84">
        <v>270.17</v>
      </c>
      <c r="H80" s="236"/>
    </row>
    <row r="81" spans="1:8" s="64" customFormat="1" x14ac:dyDescent="0.2">
      <c r="A81" s="1027"/>
      <c r="B81" s="39" t="s">
        <v>359</v>
      </c>
      <c r="C81" s="83">
        <v>1465947.5999999999</v>
      </c>
      <c r="D81" s="83">
        <v>98.99</v>
      </c>
      <c r="E81" s="83">
        <v>12548490.530000003</v>
      </c>
      <c r="F81" s="83">
        <v>100</v>
      </c>
      <c r="G81" s="84">
        <v>8.56</v>
      </c>
      <c r="H81" s="236"/>
    </row>
    <row r="82" spans="1:8" s="64" customFormat="1" ht="30" customHeight="1" x14ac:dyDescent="0.2">
      <c r="A82" s="1027"/>
      <c r="B82" s="133" t="s">
        <v>360</v>
      </c>
      <c r="C82" s="135">
        <v>3177.13</v>
      </c>
      <c r="D82" s="135">
        <v>0.21</v>
      </c>
      <c r="E82" s="135"/>
      <c r="F82" s="135"/>
      <c r="G82" s="84"/>
      <c r="H82" s="236"/>
    </row>
    <row r="83" spans="1:8" s="64" customFormat="1" x14ac:dyDescent="0.2">
      <c r="A83" s="1027"/>
      <c r="B83" s="133" t="s">
        <v>361</v>
      </c>
      <c r="C83" s="135">
        <v>11832.22</v>
      </c>
      <c r="D83" s="135">
        <v>0.8</v>
      </c>
      <c r="E83" s="135"/>
      <c r="F83" s="135"/>
      <c r="G83" s="84"/>
      <c r="H83" s="236"/>
    </row>
    <row r="84" spans="1:8" s="64" customFormat="1" x14ac:dyDescent="0.2">
      <c r="A84" s="1028"/>
      <c r="B84" s="197" t="s">
        <v>324</v>
      </c>
      <c r="C84" s="85">
        <v>1480956.9499999997</v>
      </c>
      <c r="D84" s="85">
        <v>99.999999999999986</v>
      </c>
      <c r="E84" s="85"/>
      <c r="F84" s="85"/>
      <c r="G84" s="86"/>
      <c r="H84" s="236"/>
    </row>
  </sheetData>
  <mergeCells count="13">
    <mergeCell ref="A19:A29"/>
    <mergeCell ref="A30:A40"/>
    <mergeCell ref="A52:A62"/>
    <mergeCell ref="A63:A73"/>
    <mergeCell ref="A74:A84"/>
    <mergeCell ref="A41:A51"/>
    <mergeCell ref="A8:A18"/>
    <mergeCell ref="A1:G1"/>
    <mergeCell ref="A3:G3"/>
    <mergeCell ref="A4:G4"/>
    <mergeCell ref="A6:A7"/>
    <mergeCell ref="C6:D6"/>
    <mergeCell ref="E6:F6"/>
  </mergeCells>
  <printOptions horizontalCentered="1"/>
  <pageMargins left="0.39" right="0.36" top="0.6" bottom="0.6" header="0" footer="0"/>
  <pageSetup paperSize="9" scale="51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K129"/>
  <sheetViews>
    <sheetView view="pageBreakPreview" topLeftCell="A28" zoomScale="65" zoomScaleNormal="100" zoomScaleSheetLayoutView="65" workbookViewId="0">
      <selection activeCell="I50" sqref="I50"/>
    </sheetView>
  </sheetViews>
  <sheetFormatPr baseColWidth="10" defaultColWidth="11.42578125" defaultRowHeight="12.75" x14ac:dyDescent="0.2"/>
  <cols>
    <col min="1" max="1" width="25.42578125" style="236" bestFit="1" customWidth="1"/>
    <col min="2" max="2" width="30.7109375" style="236" customWidth="1"/>
    <col min="3" max="3" width="20.5703125" style="236" customWidth="1"/>
    <col min="4" max="4" width="18.140625" style="236" customWidth="1"/>
    <col min="5" max="5" width="14.42578125" style="236" customWidth="1"/>
    <col min="6" max="6" width="16.5703125" style="236" customWidth="1"/>
    <col min="7" max="7" width="19.85546875" style="236" customWidth="1"/>
    <col min="8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</row>
    <row r="3" spans="1:11" s="801" customFormat="1" ht="15" x14ac:dyDescent="0.25">
      <c r="A3" s="1030" t="s">
        <v>1182</v>
      </c>
      <c r="B3" s="1030"/>
      <c r="C3" s="1030"/>
      <c r="D3" s="1030"/>
      <c r="E3" s="1030"/>
      <c r="F3" s="1030"/>
      <c r="G3" s="1030"/>
      <c r="H3" s="203"/>
      <c r="I3" s="203"/>
      <c r="J3" s="203"/>
      <c r="K3" s="203"/>
    </row>
    <row r="4" spans="1:11" ht="15" x14ac:dyDescent="0.25">
      <c r="A4" s="1023" t="s">
        <v>252</v>
      </c>
      <c r="B4" s="1023"/>
      <c r="C4" s="1023"/>
      <c r="D4" s="1023"/>
      <c r="E4" s="1023"/>
      <c r="F4" s="1023"/>
      <c r="G4" s="1023"/>
      <c r="H4" s="27"/>
      <c r="I4" s="27"/>
      <c r="J4" s="27"/>
      <c r="K4" s="27"/>
    </row>
    <row r="5" spans="1:11" ht="13.5" thickBot="1" x14ac:dyDescent="0.25"/>
    <row r="6" spans="1:11" ht="40.5" customHeight="1" x14ac:dyDescent="0.2">
      <c r="A6" s="1031" t="s">
        <v>166</v>
      </c>
      <c r="B6" s="793" t="s">
        <v>351</v>
      </c>
      <c r="C6" s="1033" t="s">
        <v>352</v>
      </c>
      <c r="D6" s="1034"/>
      <c r="E6" s="1033" t="s">
        <v>353</v>
      </c>
      <c r="F6" s="1034"/>
      <c r="G6" s="794" t="s">
        <v>354</v>
      </c>
    </row>
    <row r="7" spans="1:11" ht="42" customHeight="1" thickBot="1" x14ac:dyDescent="0.25">
      <c r="A7" s="1032"/>
      <c r="B7" s="797" t="s">
        <v>499</v>
      </c>
      <c r="C7" s="70" t="s">
        <v>549</v>
      </c>
      <c r="D7" s="70" t="s">
        <v>485</v>
      </c>
      <c r="E7" s="70" t="s">
        <v>356</v>
      </c>
      <c r="F7" s="70" t="s">
        <v>485</v>
      </c>
      <c r="G7" s="137" t="s">
        <v>355</v>
      </c>
    </row>
    <row r="8" spans="1:11" s="834" customFormat="1" x14ac:dyDescent="0.2">
      <c r="A8" s="1026" t="s">
        <v>765</v>
      </c>
      <c r="B8" s="141" t="s">
        <v>500</v>
      </c>
      <c r="C8" s="88">
        <v>1168036.8</v>
      </c>
      <c r="D8" s="88">
        <v>75.989999999999995</v>
      </c>
      <c r="E8" s="88">
        <v>1786846.47</v>
      </c>
      <c r="F8" s="88">
        <v>26.64</v>
      </c>
      <c r="G8" s="89">
        <v>1.53</v>
      </c>
      <c r="H8" s="236"/>
    </row>
    <row r="9" spans="1:11" s="834" customFormat="1" x14ac:dyDescent="0.2">
      <c r="A9" s="1027"/>
      <c r="B9" s="139" t="s">
        <v>501</v>
      </c>
      <c r="C9" s="83">
        <v>167941.09</v>
      </c>
      <c r="D9" s="83">
        <v>10.93</v>
      </c>
      <c r="E9" s="83">
        <v>1180154.83</v>
      </c>
      <c r="F9" s="83">
        <v>17.59</v>
      </c>
      <c r="G9" s="84">
        <v>7.03</v>
      </c>
      <c r="H9" s="236"/>
    </row>
    <row r="10" spans="1:11" s="834" customFormat="1" x14ac:dyDescent="0.2">
      <c r="A10" s="1027"/>
      <c r="B10" s="140" t="s">
        <v>502</v>
      </c>
      <c r="C10" s="83">
        <v>112767.73</v>
      </c>
      <c r="D10" s="83">
        <v>7.34</v>
      </c>
      <c r="E10" s="83">
        <v>1702436.97</v>
      </c>
      <c r="F10" s="83">
        <v>25.37</v>
      </c>
      <c r="G10" s="84">
        <v>15.1</v>
      </c>
      <c r="H10" s="236"/>
    </row>
    <row r="11" spans="1:11" s="834" customFormat="1" x14ac:dyDescent="0.2">
      <c r="A11" s="1027"/>
      <c r="B11" s="140" t="s">
        <v>503</v>
      </c>
      <c r="C11" s="83">
        <v>29833.66</v>
      </c>
      <c r="D11" s="83">
        <v>1.94</v>
      </c>
      <c r="E11" s="83">
        <v>1017842.74</v>
      </c>
      <c r="F11" s="83">
        <v>15.17</v>
      </c>
      <c r="G11" s="84">
        <v>34.119999999999997</v>
      </c>
      <c r="H11" s="236"/>
    </row>
    <row r="12" spans="1:11" s="834" customFormat="1" x14ac:dyDescent="0.2">
      <c r="A12" s="1027"/>
      <c r="B12" s="140" t="s">
        <v>504</v>
      </c>
      <c r="C12" s="83">
        <v>10184.709999999999</v>
      </c>
      <c r="D12" s="83">
        <v>0.66</v>
      </c>
      <c r="E12" s="83">
        <v>682088.97</v>
      </c>
      <c r="F12" s="83">
        <v>10.17</v>
      </c>
      <c r="G12" s="84">
        <v>66.97</v>
      </c>
      <c r="H12" s="236"/>
    </row>
    <row r="13" spans="1:11" s="834" customFormat="1" x14ac:dyDescent="0.2">
      <c r="A13" s="1027"/>
      <c r="B13" s="140" t="s">
        <v>505</v>
      </c>
      <c r="C13" s="83">
        <v>2233.67</v>
      </c>
      <c r="D13" s="83">
        <v>0.15</v>
      </c>
      <c r="E13" s="83">
        <v>288523.74</v>
      </c>
      <c r="F13" s="83">
        <v>4.3</v>
      </c>
      <c r="G13" s="84">
        <v>129.16999999999999</v>
      </c>
      <c r="H13" s="236"/>
    </row>
    <row r="14" spans="1:11" s="834" customFormat="1" x14ac:dyDescent="0.2">
      <c r="A14" s="1027"/>
      <c r="B14" s="140" t="s">
        <v>358</v>
      </c>
      <c r="C14" s="83">
        <v>202.73</v>
      </c>
      <c r="D14" s="83">
        <v>0.01</v>
      </c>
      <c r="E14" s="83">
        <v>51255.95</v>
      </c>
      <c r="F14" s="83">
        <v>0.76</v>
      </c>
      <c r="G14" s="84">
        <v>252.83</v>
      </c>
      <c r="H14" s="236"/>
    </row>
    <row r="15" spans="1:11" s="834" customFormat="1" x14ac:dyDescent="0.2">
      <c r="A15" s="1027"/>
      <c r="B15" s="39" t="s">
        <v>359</v>
      </c>
      <c r="C15" s="83">
        <v>1491200.39</v>
      </c>
      <c r="D15" s="83">
        <v>97.02</v>
      </c>
      <c r="E15" s="83">
        <v>6709149.6699999999</v>
      </c>
      <c r="F15" s="83">
        <v>100.00000000000001</v>
      </c>
      <c r="G15" s="84">
        <v>4.5</v>
      </c>
      <c r="H15" s="236"/>
    </row>
    <row r="16" spans="1:11" s="834" customFormat="1" ht="30" customHeight="1" x14ac:dyDescent="0.2">
      <c r="A16" s="1027"/>
      <c r="B16" s="133" t="s">
        <v>360</v>
      </c>
      <c r="C16" s="135">
        <v>13264.42</v>
      </c>
      <c r="D16" s="135">
        <v>0.86</v>
      </c>
      <c r="E16" s="135"/>
      <c r="F16" s="135"/>
      <c r="G16" s="84"/>
      <c r="H16" s="236"/>
    </row>
    <row r="17" spans="1:8" s="834" customFormat="1" x14ac:dyDescent="0.2">
      <c r="A17" s="1027"/>
      <c r="B17" s="133" t="s">
        <v>361</v>
      </c>
      <c r="C17" s="135">
        <v>32517.43</v>
      </c>
      <c r="D17" s="135">
        <v>2.12</v>
      </c>
      <c r="E17" s="135"/>
      <c r="F17" s="135"/>
      <c r="G17" s="84"/>
      <c r="H17" s="236"/>
    </row>
    <row r="18" spans="1:8" s="834" customFormat="1" x14ac:dyDescent="0.2">
      <c r="A18" s="1028"/>
      <c r="B18" s="197" t="s">
        <v>324</v>
      </c>
      <c r="C18" s="85">
        <v>1536982.2399999998</v>
      </c>
      <c r="D18" s="85">
        <v>100</v>
      </c>
      <c r="E18" s="85"/>
      <c r="F18" s="85"/>
      <c r="G18" s="86"/>
      <c r="H18" s="236"/>
    </row>
    <row r="19" spans="1:8" x14ac:dyDescent="0.2">
      <c r="A19" s="1026" t="s">
        <v>530</v>
      </c>
      <c r="B19" s="141" t="s">
        <v>500</v>
      </c>
      <c r="C19" s="88">
        <v>506454.27</v>
      </c>
      <c r="D19" s="88">
        <v>46.87</v>
      </c>
      <c r="E19" s="88">
        <v>1125945.0900000001</v>
      </c>
      <c r="F19" s="88">
        <v>8.8800000000000008</v>
      </c>
      <c r="G19" s="89">
        <v>2.2200000000000002</v>
      </c>
    </row>
    <row r="20" spans="1:8" x14ac:dyDescent="0.2">
      <c r="A20" s="1027"/>
      <c r="B20" s="139" t="s">
        <v>501</v>
      </c>
      <c r="C20" s="83">
        <v>221571.05</v>
      </c>
      <c r="D20" s="83">
        <v>20.5</v>
      </c>
      <c r="E20" s="83">
        <v>1578234.2</v>
      </c>
      <c r="F20" s="83">
        <v>12.44</v>
      </c>
      <c r="G20" s="84">
        <v>7.12</v>
      </c>
    </row>
    <row r="21" spans="1:8" x14ac:dyDescent="0.2">
      <c r="A21" s="1027"/>
      <c r="B21" s="140" t="s">
        <v>502</v>
      </c>
      <c r="C21" s="83">
        <v>164091.01999999999</v>
      </c>
      <c r="D21" s="83">
        <v>15.19</v>
      </c>
      <c r="E21" s="83">
        <v>2524930.48</v>
      </c>
      <c r="F21" s="83">
        <v>19.91</v>
      </c>
      <c r="G21" s="84">
        <v>15.39</v>
      </c>
    </row>
    <row r="22" spans="1:8" x14ac:dyDescent="0.2">
      <c r="A22" s="1027"/>
      <c r="B22" s="140" t="s">
        <v>503</v>
      </c>
      <c r="C22" s="83">
        <v>66327.16</v>
      </c>
      <c r="D22" s="83">
        <v>6.14</v>
      </c>
      <c r="E22" s="83">
        <v>2315399.42</v>
      </c>
      <c r="F22" s="83">
        <v>18.25</v>
      </c>
      <c r="G22" s="84">
        <v>34.909999999999997</v>
      </c>
    </row>
    <row r="23" spans="1:8" x14ac:dyDescent="0.2">
      <c r="A23" s="1027"/>
      <c r="B23" s="140" t="s">
        <v>504</v>
      </c>
      <c r="C23" s="83">
        <v>34483.94</v>
      </c>
      <c r="D23" s="83">
        <v>3.19</v>
      </c>
      <c r="E23" s="83">
        <v>2375097.75</v>
      </c>
      <c r="F23" s="83">
        <v>18.73</v>
      </c>
      <c r="G23" s="84">
        <v>68.88</v>
      </c>
    </row>
    <row r="24" spans="1:8" x14ac:dyDescent="0.2">
      <c r="A24" s="1027"/>
      <c r="B24" s="140" t="s">
        <v>505</v>
      </c>
      <c r="C24" s="83">
        <v>12731.98</v>
      </c>
      <c r="D24" s="83">
        <v>1.18</v>
      </c>
      <c r="E24" s="83">
        <v>1711093.11</v>
      </c>
      <c r="F24" s="83">
        <v>13.49</v>
      </c>
      <c r="G24" s="84">
        <v>134.38999999999999</v>
      </c>
    </row>
    <row r="25" spans="1:8" x14ac:dyDescent="0.2">
      <c r="A25" s="1027"/>
      <c r="B25" s="140" t="s">
        <v>358</v>
      </c>
      <c r="C25" s="83">
        <v>3473.89</v>
      </c>
      <c r="D25" s="83">
        <v>0.32</v>
      </c>
      <c r="E25" s="83">
        <v>1053095.1499999999</v>
      </c>
      <c r="F25" s="83">
        <v>8.3000000000000007</v>
      </c>
      <c r="G25" s="84">
        <v>303.14999999999998</v>
      </c>
    </row>
    <row r="26" spans="1:8" x14ac:dyDescent="0.2">
      <c r="A26" s="1027"/>
      <c r="B26" s="39" t="s">
        <v>359</v>
      </c>
      <c r="C26" s="83">
        <v>1009133.31</v>
      </c>
      <c r="D26" s="83">
        <v>93.39</v>
      </c>
      <c r="E26" s="83">
        <v>12683795.199999999</v>
      </c>
      <c r="F26" s="83">
        <v>100</v>
      </c>
      <c r="G26" s="84">
        <v>12.57</v>
      </c>
    </row>
    <row r="27" spans="1:8" ht="30" customHeight="1" x14ac:dyDescent="0.2">
      <c r="A27" s="1027"/>
      <c r="B27" s="133" t="s">
        <v>360</v>
      </c>
      <c r="C27" s="135">
        <v>12646.42</v>
      </c>
      <c r="D27" s="135">
        <v>1.17</v>
      </c>
      <c r="E27" s="135"/>
      <c r="F27" s="135"/>
      <c r="G27" s="84"/>
    </row>
    <row r="28" spans="1:8" x14ac:dyDescent="0.2">
      <c r="A28" s="1027"/>
      <c r="B28" s="133" t="s">
        <v>361</v>
      </c>
      <c r="C28" s="135">
        <v>58829.01</v>
      </c>
      <c r="D28" s="135">
        <v>5.44</v>
      </c>
      <c r="E28" s="135"/>
      <c r="F28" s="135"/>
      <c r="G28" s="84"/>
    </row>
    <row r="29" spans="1:8" x14ac:dyDescent="0.2">
      <c r="A29" s="1028"/>
      <c r="B29" s="197" t="s">
        <v>324</v>
      </c>
      <c r="C29" s="85">
        <v>1080608.74</v>
      </c>
      <c r="D29" s="85">
        <v>100</v>
      </c>
      <c r="E29" s="85"/>
      <c r="F29" s="85"/>
      <c r="G29" s="86"/>
    </row>
    <row r="30" spans="1:8" x14ac:dyDescent="0.2">
      <c r="A30" s="1026" t="s">
        <v>531</v>
      </c>
      <c r="B30" s="141" t="s">
        <v>500</v>
      </c>
      <c r="C30" s="88">
        <v>719808.1</v>
      </c>
      <c r="D30" s="88">
        <v>88.76</v>
      </c>
      <c r="E30" s="88">
        <v>688996.25</v>
      </c>
      <c r="F30" s="88">
        <v>42.57</v>
      </c>
      <c r="G30" s="89">
        <v>0.96</v>
      </c>
    </row>
    <row r="31" spans="1:8" x14ac:dyDescent="0.2">
      <c r="A31" s="1027"/>
      <c r="B31" s="139" t="s">
        <v>501</v>
      </c>
      <c r="C31" s="83">
        <v>40068.78</v>
      </c>
      <c r="D31" s="83">
        <v>4.9400000000000004</v>
      </c>
      <c r="E31" s="83">
        <v>277879.08</v>
      </c>
      <c r="F31" s="83">
        <v>17.170000000000002</v>
      </c>
      <c r="G31" s="84">
        <v>6.94</v>
      </c>
    </row>
    <row r="32" spans="1:8" x14ac:dyDescent="0.2">
      <c r="A32" s="1027"/>
      <c r="B32" s="140" t="s">
        <v>502</v>
      </c>
      <c r="C32" s="83">
        <v>25721.759999999998</v>
      </c>
      <c r="D32" s="83">
        <v>3.17</v>
      </c>
      <c r="E32" s="83">
        <v>392752.83</v>
      </c>
      <c r="F32" s="83">
        <v>24.26</v>
      </c>
      <c r="G32" s="84">
        <v>15.27</v>
      </c>
    </row>
    <row r="33" spans="1:7" x14ac:dyDescent="0.2">
      <c r="A33" s="1027"/>
      <c r="B33" s="140" t="s">
        <v>503</v>
      </c>
      <c r="C33" s="83">
        <v>6153.21</v>
      </c>
      <c r="D33" s="83">
        <v>0.76</v>
      </c>
      <c r="E33" s="83">
        <v>203975.78</v>
      </c>
      <c r="F33" s="83">
        <v>12.6</v>
      </c>
      <c r="G33" s="84">
        <v>33.15</v>
      </c>
    </row>
    <row r="34" spans="1:7" x14ac:dyDescent="0.2">
      <c r="A34" s="1027"/>
      <c r="B34" s="140" t="s">
        <v>504</v>
      </c>
      <c r="C34" s="83">
        <v>838.85</v>
      </c>
      <c r="D34" s="83">
        <v>0.1</v>
      </c>
      <c r="E34" s="83">
        <v>51651.3</v>
      </c>
      <c r="F34" s="83">
        <v>3.19</v>
      </c>
      <c r="G34" s="84">
        <v>61.57</v>
      </c>
    </row>
    <row r="35" spans="1:7" x14ac:dyDescent="0.2">
      <c r="A35" s="1027"/>
      <c r="B35" s="140" t="s">
        <v>505</v>
      </c>
      <c r="C35" s="83">
        <v>29.26</v>
      </c>
      <c r="D35" s="83">
        <v>0</v>
      </c>
      <c r="E35" s="83">
        <v>3363.19</v>
      </c>
      <c r="F35" s="83">
        <v>0.21</v>
      </c>
      <c r="G35" s="84">
        <v>114.94</v>
      </c>
    </row>
    <row r="36" spans="1:7" x14ac:dyDescent="0.2">
      <c r="A36" s="1027"/>
      <c r="B36" s="140" t="s">
        <v>358</v>
      </c>
      <c r="C36" s="83">
        <v>0</v>
      </c>
      <c r="D36" s="83">
        <v>0</v>
      </c>
      <c r="E36" s="83">
        <v>0</v>
      </c>
      <c r="F36" s="83">
        <v>0</v>
      </c>
      <c r="G36" s="84">
        <v>0</v>
      </c>
    </row>
    <row r="37" spans="1:7" x14ac:dyDescent="0.2">
      <c r="A37" s="1027"/>
      <c r="B37" s="39" t="s">
        <v>359</v>
      </c>
      <c r="C37" s="83">
        <v>792619.96</v>
      </c>
      <c r="D37" s="83">
        <v>97.73</v>
      </c>
      <c r="E37" s="83">
        <v>1618618.43</v>
      </c>
      <c r="F37" s="83">
        <v>100</v>
      </c>
      <c r="G37" s="84">
        <v>2.04</v>
      </c>
    </row>
    <row r="38" spans="1:7" ht="30" customHeight="1" x14ac:dyDescent="0.2">
      <c r="A38" s="1027"/>
      <c r="B38" s="133" t="s">
        <v>360</v>
      </c>
      <c r="C38" s="135">
        <v>1488.54</v>
      </c>
      <c r="D38" s="135">
        <v>0.18</v>
      </c>
      <c r="E38" s="135"/>
      <c r="F38" s="135"/>
      <c r="G38" s="84"/>
    </row>
    <row r="39" spans="1:7" x14ac:dyDescent="0.2">
      <c r="A39" s="1027"/>
      <c r="B39" s="133" t="s">
        <v>361</v>
      </c>
      <c r="C39" s="135">
        <v>16940.47</v>
      </c>
      <c r="D39" s="135">
        <v>2.09</v>
      </c>
      <c r="E39" s="135"/>
      <c r="F39" s="135"/>
      <c r="G39" s="84"/>
    </row>
    <row r="40" spans="1:7" x14ac:dyDescent="0.2">
      <c r="A40" s="1028"/>
      <c r="B40" s="39" t="s">
        <v>324</v>
      </c>
      <c r="C40" s="83">
        <v>811048.97</v>
      </c>
      <c r="D40" s="83">
        <v>100</v>
      </c>
      <c r="E40" s="83"/>
      <c r="F40" s="83"/>
      <c r="G40" s="84"/>
    </row>
    <row r="41" spans="1:7" x14ac:dyDescent="0.2">
      <c r="A41" s="1026" t="s">
        <v>126</v>
      </c>
      <c r="B41" s="141" t="s">
        <v>500</v>
      </c>
      <c r="C41" s="88">
        <v>853008.3</v>
      </c>
      <c r="D41" s="88">
        <v>80.77</v>
      </c>
      <c r="E41" s="88">
        <v>1029733.93</v>
      </c>
      <c r="F41" s="88">
        <v>28.82</v>
      </c>
      <c r="G41" s="89">
        <v>1.21</v>
      </c>
    </row>
    <row r="42" spans="1:7" x14ac:dyDescent="0.2">
      <c r="A42" s="1027"/>
      <c r="B42" s="139" t="s">
        <v>501</v>
      </c>
      <c r="C42" s="83">
        <v>98957.13</v>
      </c>
      <c r="D42" s="83">
        <v>9.3699999999999992</v>
      </c>
      <c r="E42" s="83">
        <v>697467.58</v>
      </c>
      <c r="F42" s="83">
        <v>19.52</v>
      </c>
      <c r="G42" s="84">
        <v>7.05</v>
      </c>
    </row>
    <row r="43" spans="1:7" x14ac:dyDescent="0.2">
      <c r="A43" s="1027"/>
      <c r="B43" s="140" t="s">
        <v>502</v>
      </c>
      <c r="C43" s="83">
        <v>57486.57</v>
      </c>
      <c r="D43" s="83">
        <v>5.44</v>
      </c>
      <c r="E43" s="83">
        <v>849122.28</v>
      </c>
      <c r="F43" s="83">
        <v>23.76</v>
      </c>
      <c r="G43" s="84">
        <v>14.77</v>
      </c>
    </row>
    <row r="44" spans="1:7" x14ac:dyDescent="0.2">
      <c r="A44" s="1027"/>
      <c r="B44" s="140" t="s">
        <v>503</v>
      </c>
      <c r="C44" s="83">
        <v>11133.93</v>
      </c>
      <c r="D44" s="83">
        <v>1.05</v>
      </c>
      <c r="E44" s="83">
        <v>375258.29</v>
      </c>
      <c r="F44" s="83">
        <v>10.5</v>
      </c>
      <c r="G44" s="84">
        <v>33.700000000000003</v>
      </c>
    </row>
    <row r="45" spans="1:7" x14ac:dyDescent="0.2">
      <c r="A45" s="1027"/>
      <c r="B45" s="140" t="s">
        <v>504</v>
      </c>
      <c r="C45" s="83">
        <v>3619.51</v>
      </c>
      <c r="D45" s="83">
        <v>0.34</v>
      </c>
      <c r="E45" s="83">
        <v>247292.82</v>
      </c>
      <c r="F45" s="83">
        <v>6.92</v>
      </c>
      <c r="G45" s="84">
        <v>68.319999999999993</v>
      </c>
    </row>
    <row r="46" spans="1:7" x14ac:dyDescent="0.2">
      <c r="A46" s="1027"/>
      <c r="B46" s="140" t="s">
        <v>505</v>
      </c>
      <c r="C46" s="83">
        <v>1337.07</v>
      </c>
      <c r="D46" s="83">
        <v>0.13</v>
      </c>
      <c r="E46" s="83">
        <v>181735.1</v>
      </c>
      <c r="F46" s="83">
        <v>5.09</v>
      </c>
      <c r="G46" s="84">
        <v>135.91999999999999</v>
      </c>
    </row>
    <row r="47" spans="1:7" x14ac:dyDescent="0.2">
      <c r="A47" s="1027"/>
      <c r="B47" s="140" t="s">
        <v>358</v>
      </c>
      <c r="C47" s="83">
        <v>573.95000000000005</v>
      </c>
      <c r="D47" s="83">
        <v>0.05</v>
      </c>
      <c r="E47" s="83">
        <v>192693.87</v>
      </c>
      <c r="F47" s="83">
        <v>5.39</v>
      </c>
      <c r="G47" s="84">
        <v>335.73</v>
      </c>
    </row>
    <row r="48" spans="1:7" x14ac:dyDescent="0.2">
      <c r="A48" s="1027"/>
      <c r="B48" s="39" t="s">
        <v>359</v>
      </c>
      <c r="C48" s="83">
        <v>1026116.46</v>
      </c>
      <c r="D48" s="83">
        <v>97.15</v>
      </c>
      <c r="E48" s="83">
        <v>3573303.87</v>
      </c>
      <c r="F48" s="83">
        <v>100</v>
      </c>
      <c r="G48" s="84">
        <v>3.48</v>
      </c>
    </row>
    <row r="49" spans="1:8" ht="30" customHeight="1" x14ac:dyDescent="0.2">
      <c r="A49" s="1027"/>
      <c r="B49" s="133" t="s">
        <v>360</v>
      </c>
      <c r="C49" s="135">
        <v>16532.8</v>
      </c>
      <c r="D49" s="135">
        <v>1.57</v>
      </c>
      <c r="E49" s="135"/>
      <c r="F49" s="135"/>
      <c r="G49" s="84"/>
    </row>
    <row r="50" spans="1:8" x14ac:dyDescent="0.2">
      <c r="A50" s="1027"/>
      <c r="B50" s="133" t="s">
        <v>361</v>
      </c>
      <c r="C50" s="135">
        <v>13477.13</v>
      </c>
      <c r="D50" s="135">
        <v>1.28</v>
      </c>
      <c r="E50" s="135"/>
      <c r="F50" s="135"/>
      <c r="G50" s="84"/>
    </row>
    <row r="51" spans="1:8" x14ac:dyDescent="0.2">
      <c r="A51" s="1027"/>
      <c r="B51" s="39" t="s">
        <v>324</v>
      </c>
      <c r="C51" s="83">
        <v>1056126.3899999999</v>
      </c>
      <c r="D51" s="83">
        <v>100</v>
      </c>
      <c r="E51" s="83"/>
      <c r="F51" s="83"/>
      <c r="G51" s="84"/>
    </row>
    <row r="52" spans="1:8" s="801" customFormat="1" x14ac:dyDescent="0.2">
      <c r="A52" s="1047" t="s">
        <v>749</v>
      </c>
      <c r="B52" s="204" t="s">
        <v>500</v>
      </c>
      <c r="C52" s="216">
        <v>1189100</v>
      </c>
      <c r="D52" s="216">
        <v>68.850000000000009</v>
      </c>
      <c r="E52" s="216">
        <v>2021097.61</v>
      </c>
      <c r="F52" s="216">
        <v>20.79</v>
      </c>
      <c r="G52" s="217">
        <v>1.7</v>
      </c>
    </row>
    <row r="53" spans="1:8" s="801" customFormat="1" x14ac:dyDescent="0.2">
      <c r="A53" s="1048"/>
      <c r="B53" s="205" t="s">
        <v>501</v>
      </c>
      <c r="C53" s="218">
        <v>216151.95</v>
      </c>
      <c r="D53" s="218">
        <v>12.51</v>
      </c>
      <c r="E53" s="218">
        <v>1538310.5</v>
      </c>
      <c r="F53" s="218">
        <v>15.83</v>
      </c>
      <c r="G53" s="219">
        <v>7.12</v>
      </c>
    </row>
    <row r="54" spans="1:8" s="801" customFormat="1" x14ac:dyDescent="0.2">
      <c r="A54" s="1048"/>
      <c r="B54" s="206" t="s">
        <v>502</v>
      </c>
      <c r="C54" s="218">
        <v>196725.43</v>
      </c>
      <c r="D54" s="218">
        <v>11.39</v>
      </c>
      <c r="E54" s="218">
        <v>3068956.56</v>
      </c>
      <c r="F54" s="218">
        <v>31.56</v>
      </c>
      <c r="G54" s="219">
        <v>15.6</v>
      </c>
    </row>
    <row r="55" spans="1:8" s="801" customFormat="1" x14ac:dyDescent="0.2">
      <c r="A55" s="1048"/>
      <c r="B55" s="206" t="s">
        <v>503</v>
      </c>
      <c r="C55" s="218">
        <v>63478.58</v>
      </c>
      <c r="D55" s="218">
        <v>3.67</v>
      </c>
      <c r="E55" s="218">
        <v>2143008.04</v>
      </c>
      <c r="F55" s="218">
        <v>22.05</v>
      </c>
      <c r="G55" s="219">
        <v>33.76</v>
      </c>
    </row>
    <row r="56" spans="1:8" s="801" customFormat="1" x14ac:dyDescent="0.2">
      <c r="A56" s="1048"/>
      <c r="B56" s="206" t="s">
        <v>504</v>
      </c>
      <c r="C56" s="218">
        <v>13479.76</v>
      </c>
      <c r="D56" s="218">
        <v>0.78</v>
      </c>
      <c r="E56" s="218">
        <v>859955.58</v>
      </c>
      <c r="F56" s="218">
        <v>8.85</v>
      </c>
      <c r="G56" s="219">
        <v>63.8</v>
      </c>
    </row>
    <row r="57" spans="1:8" s="801" customFormat="1" x14ac:dyDescent="0.2">
      <c r="A57" s="1048"/>
      <c r="B57" s="206" t="s">
        <v>505</v>
      </c>
      <c r="C57" s="218">
        <v>752.33</v>
      </c>
      <c r="D57" s="218">
        <v>0.04</v>
      </c>
      <c r="E57" s="218">
        <v>88430.77</v>
      </c>
      <c r="F57" s="218">
        <v>0.91</v>
      </c>
      <c r="G57" s="219">
        <v>117.54</v>
      </c>
    </row>
    <row r="58" spans="1:8" s="801" customFormat="1" x14ac:dyDescent="0.2">
      <c r="A58" s="1048"/>
      <c r="B58" s="206" t="s">
        <v>358</v>
      </c>
      <c r="C58" s="218">
        <v>4</v>
      </c>
      <c r="D58" s="218" t="s">
        <v>357</v>
      </c>
      <c r="E58" s="218">
        <v>890.52</v>
      </c>
      <c r="F58" s="218">
        <v>0.01</v>
      </c>
      <c r="G58" s="219">
        <v>0</v>
      </c>
    </row>
    <row r="59" spans="1:8" s="801" customFormat="1" x14ac:dyDescent="0.2">
      <c r="A59" s="1048"/>
      <c r="B59" s="207" t="s">
        <v>359</v>
      </c>
      <c r="C59" s="218">
        <v>1679692.05</v>
      </c>
      <c r="D59" s="218">
        <v>97.240000000000023</v>
      </c>
      <c r="E59" s="218">
        <v>9720649.5800000001</v>
      </c>
      <c r="F59" s="218">
        <v>99.999999999999986</v>
      </c>
      <c r="G59" s="219">
        <v>5.79</v>
      </c>
    </row>
    <row r="60" spans="1:8" s="801" customFormat="1" ht="30" customHeight="1" x14ac:dyDescent="0.2">
      <c r="A60" s="1048"/>
      <c r="B60" s="208" t="s">
        <v>360</v>
      </c>
      <c r="C60" s="427">
        <v>18452.36</v>
      </c>
      <c r="D60" s="427">
        <v>1.07</v>
      </c>
      <c r="E60" s="427"/>
      <c r="F60" s="427"/>
      <c r="G60" s="219"/>
    </row>
    <row r="61" spans="1:8" s="801" customFormat="1" x14ac:dyDescent="0.2">
      <c r="A61" s="1048"/>
      <c r="B61" s="207" t="s">
        <v>361</v>
      </c>
      <c r="C61" s="427">
        <v>29278.34</v>
      </c>
      <c r="D61" s="427">
        <v>1.69</v>
      </c>
      <c r="E61" s="427"/>
      <c r="F61" s="427"/>
      <c r="G61" s="219"/>
    </row>
    <row r="62" spans="1:8" s="801" customFormat="1" x14ac:dyDescent="0.2">
      <c r="A62" s="1049"/>
      <c r="B62" s="209" t="s">
        <v>324</v>
      </c>
      <c r="C62" s="221">
        <v>1727422.7500000002</v>
      </c>
      <c r="D62" s="221">
        <v>100.00000000000001</v>
      </c>
      <c r="E62" s="221"/>
      <c r="F62" s="221"/>
      <c r="G62" s="222"/>
    </row>
    <row r="63" spans="1:8" s="64" customFormat="1" x14ac:dyDescent="0.2">
      <c r="A63" s="236"/>
      <c r="B63" s="236"/>
      <c r="C63" s="236"/>
      <c r="D63" s="236"/>
      <c r="E63" s="236"/>
      <c r="F63" s="236"/>
      <c r="G63" s="236"/>
      <c r="H63" s="1046"/>
    </row>
    <row r="64" spans="1:8" s="64" customFormat="1" x14ac:dyDescent="0.2">
      <c r="A64" s="236"/>
      <c r="B64" s="236"/>
      <c r="C64" s="236"/>
      <c r="D64" s="236"/>
      <c r="E64" s="236"/>
      <c r="F64" s="236"/>
      <c r="G64" s="236"/>
      <c r="H64" s="1046"/>
    </row>
    <row r="65" spans="1:8" s="64" customFormat="1" x14ac:dyDescent="0.2">
      <c r="A65" s="236"/>
      <c r="B65" s="236"/>
      <c r="C65" s="236"/>
      <c r="D65" s="236"/>
      <c r="E65" s="236"/>
      <c r="F65" s="236"/>
      <c r="G65" s="236"/>
      <c r="H65" s="1046"/>
    </row>
    <row r="66" spans="1:8" s="64" customFormat="1" x14ac:dyDescent="0.2">
      <c r="A66" s="236"/>
      <c r="B66" s="236"/>
      <c r="C66" s="236"/>
      <c r="D66" s="236"/>
      <c r="E66" s="236"/>
      <c r="F66" s="236"/>
      <c r="G66" s="236"/>
      <c r="H66" s="1046"/>
    </row>
    <row r="67" spans="1:8" s="64" customFormat="1" x14ac:dyDescent="0.2">
      <c r="A67" s="236"/>
      <c r="B67" s="236"/>
      <c r="C67" s="236"/>
      <c r="D67" s="236"/>
      <c r="E67" s="236"/>
      <c r="F67" s="236"/>
      <c r="G67" s="236"/>
      <c r="H67" s="1046"/>
    </row>
    <row r="68" spans="1:8" s="64" customFormat="1" x14ac:dyDescent="0.2">
      <c r="A68" s="236"/>
      <c r="B68" s="236"/>
      <c r="C68" s="236"/>
      <c r="D68" s="236"/>
      <c r="E68" s="236"/>
      <c r="F68" s="236"/>
      <c r="G68" s="236"/>
      <c r="H68" s="1046"/>
    </row>
    <row r="69" spans="1:8" s="64" customFormat="1" x14ac:dyDescent="0.2">
      <c r="A69" s="236"/>
      <c r="B69" s="236"/>
      <c r="C69" s="236"/>
      <c r="D69" s="236"/>
      <c r="E69" s="236"/>
      <c r="F69" s="236"/>
      <c r="G69" s="236"/>
      <c r="H69" s="1046"/>
    </row>
    <row r="70" spans="1:8" s="64" customFormat="1" x14ac:dyDescent="0.2">
      <c r="A70" s="236"/>
      <c r="B70" s="236"/>
      <c r="C70" s="236"/>
      <c r="D70" s="236"/>
      <c r="E70" s="236"/>
      <c r="F70" s="236"/>
      <c r="G70" s="236"/>
      <c r="H70" s="1046"/>
    </row>
    <row r="71" spans="1:8" s="64" customFormat="1" ht="30" customHeight="1" x14ac:dyDescent="0.2">
      <c r="A71" s="236"/>
      <c r="B71" s="236"/>
      <c r="C71" s="236"/>
      <c r="D71" s="236"/>
      <c r="E71" s="236"/>
      <c r="F71" s="236"/>
      <c r="G71" s="236"/>
      <c r="H71" s="1046"/>
    </row>
    <row r="72" spans="1:8" s="64" customFormat="1" x14ac:dyDescent="0.2">
      <c r="A72" s="236"/>
      <c r="B72" s="236"/>
      <c r="C72" s="236"/>
      <c r="D72" s="236"/>
      <c r="E72" s="236"/>
      <c r="F72" s="236"/>
      <c r="G72" s="236"/>
      <c r="H72" s="1046"/>
    </row>
    <row r="73" spans="1:8" s="64" customFormat="1" x14ac:dyDescent="0.2">
      <c r="A73" s="236"/>
      <c r="B73" s="236"/>
      <c r="C73" s="236"/>
      <c r="D73" s="236"/>
      <c r="E73" s="236"/>
      <c r="F73" s="236"/>
      <c r="G73" s="236"/>
      <c r="H73" s="1046"/>
    </row>
    <row r="82" ht="30" customHeight="1" x14ac:dyDescent="0.2"/>
    <row r="93" ht="30" customHeight="1" x14ac:dyDescent="0.2"/>
    <row r="109" spans="1:7" s="2" customFormat="1" x14ac:dyDescent="0.2">
      <c r="A109" s="236"/>
      <c r="B109" s="236"/>
      <c r="C109" s="236"/>
      <c r="D109" s="236"/>
      <c r="E109" s="236"/>
      <c r="F109" s="236"/>
      <c r="G109" s="236"/>
    </row>
    <row r="110" spans="1:7" s="2" customFormat="1" x14ac:dyDescent="0.2">
      <c r="A110" s="236"/>
      <c r="B110" s="236"/>
      <c r="C110" s="236"/>
      <c r="D110" s="236"/>
      <c r="E110" s="236"/>
      <c r="F110" s="236"/>
      <c r="G110" s="236"/>
    </row>
    <row r="111" spans="1:7" s="2" customFormat="1" x14ac:dyDescent="0.2">
      <c r="A111" s="431"/>
      <c r="B111" s="283"/>
      <c r="C111" s="432"/>
      <c r="D111" s="432"/>
      <c r="E111" s="432"/>
      <c r="F111" s="432"/>
      <c r="G111" s="432"/>
    </row>
    <row r="112" spans="1:7" s="2" customFormat="1" x14ac:dyDescent="0.2">
      <c r="A112" s="431"/>
      <c r="B112" s="283"/>
      <c r="C112" s="432"/>
      <c r="D112" s="432"/>
      <c r="E112" s="432"/>
      <c r="F112" s="432"/>
      <c r="G112" s="432"/>
    </row>
    <row r="113" spans="1:7" s="2" customFormat="1" x14ac:dyDescent="0.2">
      <c r="A113" s="431"/>
      <c r="B113" s="283"/>
      <c r="C113" s="432"/>
      <c r="D113" s="432"/>
      <c r="E113" s="432"/>
      <c r="F113" s="432"/>
      <c r="G113" s="432"/>
    </row>
    <row r="114" spans="1:7" s="2" customFormat="1" x14ac:dyDescent="0.2">
      <c r="A114" s="431"/>
      <c r="C114" s="432"/>
      <c r="D114" s="432"/>
      <c r="E114" s="432"/>
      <c r="F114" s="432"/>
      <c r="G114" s="432"/>
    </row>
    <row r="115" spans="1:7" s="2" customFormat="1" ht="30" customHeight="1" x14ac:dyDescent="0.2">
      <c r="A115" s="431"/>
      <c r="B115" s="429"/>
      <c r="C115" s="433"/>
      <c r="D115" s="433"/>
      <c r="E115" s="433"/>
      <c r="F115" s="433"/>
      <c r="G115" s="432"/>
    </row>
    <row r="116" spans="1:7" s="2" customFormat="1" x14ac:dyDescent="0.2">
      <c r="A116" s="431"/>
      <c r="B116" s="429"/>
      <c r="C116" s="433"/>
      <c r="D116" s="433"/>
      <c r="E116" s="433"/>
      <c r="F116" s="433"/>
      <c r="G116" s="432"/>
    </row>
    <row r="117" spans="1:7" s="2" customFormat="1" x14ac:dyDescent="0.2">
      <c r="A117" s="431"/>
      <c r="C117" s="432"/>
      <c r="D117" s="432"/>
      <c r="E117" s="432"/>
      <c r="F117" s="432"/>
      <c r="G117" s="432"/>
    </row>
    <row r="118" spans="1:7" s="2" customFormat="1" x14ac:dyDescent="0.2">
      <c r="A118" s="1046"/>
      <c r="B118" s="283"/>
      <c r="C118" s="432"/>
      <c r="D118" s="432"/>
      <c r="E118" s="432"/>
      <c r="F118" s="432"/>
      <c r="G118" s="432"/>
    </row>
    <row r="119" spans="1:7" s="2" customFormat="1" x14ac:dyDescent="0.2">
      <c r="A119" s="1046"/>
      <c r="B119" s="428"/>
      <c r="C119" s="432"/>
      <c r="D119" s="432"/>
      <c r="E119" s="432"/>
      <c r="F119" s="432"/>
      <c r="G119" s="432"/>
    </row>
    <row r="120" spans="1:7" s="2" customFormat="1" x14ac:dyDescent="0.2">
      <c r="A120" s="1046"/>
      <c r="B120" s="283"/>
      <c r="C120" s="432"/>
      <c r="D120" s="432"/>
      <c r="E120" s="432"/>
      <c r="F120" s="432"/>
      <c r="G120" s="432"/>
    </row>
    <row r="121" spans="1:7" s="2" customFormat="1" x14ac:dyDescent="0.2">
      <c r="A121" s="1046"/>
      <c r="B121" s="283"/>
      <c r="C121" s="432"/>
      <c r="D121" s="432"/>
      <c r="E121" s="432"/>
      <c r="F121" s="432"/>
      <c r="G121" s="432"/>
    </row>
    <row r="122" spans="1:7" s="2" customFormat="1" x14ac:dyDescent="0.2">
      <c r="A122" s="1046"/>
      <c r="B122" s="283"/>
      <c r="C122" s="432"/>
      <c r="D122" s="432"/>
      <c r="E122" s="432"/>
      <c r="F122" s="432"/>
      <c r="G122" s="432"/>
    </row>
    <row r="123" spans="1:7" s="2" customFormat="1" x14ac:dyDescent="0.2">
      <c r="A123" s="1046"/>
      <c r="B123" s="283"/>
      <c r="C123" s="432"/>
      <c r="D123" s="432"/>
      <c r="E123" s="432"/>
      <c r="F123" s="432"/>
      <c r="G123" s="432"/>
    </row>
    <row r="124" spans="1:7" s="2" customFormat="1" x14ac:dyDescent="0.2">
      <c r="A124" s="1046"/>
      <c r="B124" s="283"/>
      <c r="C124" s="432"/>
      <c r="D124" s="432"/>
      <c r="E124" s="432"/>
      <c r="F124" s="432"/>
      <c r="G124" s="432"/>
    </row>
    <row r="125" spans="1:7" s="2" customFormat="1" x14ac:dyDescent="0.2">
      <c r="A125" s="1046"/>
      <c r="C125" s="432"/>
      <c r="D125" s="432"/>
      <c r="E125" s="432"/>
      <c r="F125" s="432"/>
      <c r="G125" s="432"/>
    </row>
    <row r="126" spans="1:7" s="2" customFormat="1" ht="30" customHeight="1" x14ac:dyDescent="0.2">
      <c r="A126" s="1046"/>
      <c r="B126" s="429"/>
      <c r="C126" s="433"/>
      <c r="D126" s="433"/>
      <c r="E126" s="433"/>
      <c r="F126" s="433"/>
      <c r="G126" s="432"/>
    </row>
    <row r="127" spans="1:7" s="2" customFormat="1" x14ac:dyDescent="0.2">
      <c r="A127" s="1046"/>
      <c r="B127" s="429"/>
      <c r="C127" s="433"/>
      <c r="D127" s="433"/>
      <c r="E127" s="433"/>
      <c r="F127" s="433"/>
      <c r="G127" s="432"/>
    </row>
    <row r="128" spans="1:7" s="2" customFormat="1" x14ac:dyDescent="0.2">
      <c r="A128" s="1046"/>
      <c r="C128" s="432"/>
      <c r="D128" s="432"/>
      <c r="E128" s="432"/>
      <c r="F128" s="432"/>
      <c r="G128" s="432"/>
    </row>
    <row r="129" s="2" customFormat="1" x14ac:dyDescent="0.2"/>
  </sheetData>
  <mergeCells count="13">
    <mergeCell ref="A8:A18"/>
    <mergeCell ref="A19:A29"/>
    <mergeCell ref="A1:G1"/>
    <mergeCell ref="A3:G3"/>
    <mergeCell ref="A4:G4"/>
    <mergeCell ref="A6:A7"/>
    <mergeCell ref="C6:D6"/>
    <mergeCell ref="E6:F6"/>
    <mergeCell ref="A118:A128"/>
    <mergeCell ref="H63:H73"/>
    <mergeCell ref="A30:A40"/>
    <mergeCell ref="A41:A51"/>
    <mergeCell ref="A52:A62"/>
  </mergeCells>
  <printOptions horizontalCentered="1"/>
  <pageMargins left="0.78740157480314965" right="0.78740157480314965" top="0.59055118110236227" bottom="0.98425196850393704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BreakPreview" zoomScaleNormal="100" zoomScaleSheetLayoutView="100" workbookViewId="0">
      <selection activeCell="F26" sqref="F26"/>
    </sheetView>
  </sheetViews>
  <sheetFormatPr baseColWidth="10" defaultColWidth="11.42578125" defaultRowHeight="12.75" x14ac:dyDescent="0.2"/>
  <cols>
    <col min="1" max="1" width="35.5703125" style="236" customWidth="1"/>
    <col min="2" max="6" width="23.5703125" style="236" customWidth="1"/>
    <col min="7" max="7" width="2.42578125" style="236" customWidth="1"/>
    <col min="8" max="16384" width="11.42578125" style="236"/>
  </cols>
  <sheetData>
    <row r="1" spans="1:6" ht="18" x14ac:dyDescent="0.25">
      <c r="A1" s="930" t="s">
        <v>327</v>
      </c>
      <c r="B1" s="930"/>
      <c r="C1" s="930"/>
      <c r="D1" s="930"/>
      <c r="E1" s="930"/>
      <c r="F1" s="930"/>
    </row>
    <row r="2" spans="1:6" x14ac:dyDescent="0.2">
      <c r="A2" s="858"/>
      <c r="B2" s="858"/>
      <c r="C2" s="858"/>
      <c r="D2" s="858"/>
      <c r="E2" s="858"/>
      <c r="F2" s="858"/>
    </row>
    <row r="3" spans="1:6" ht="15" x14ac:dyDescent="0.2">
      <c r="A3" s="931" t="s">
        <v>1252</v>
      </c>
      <c r="B3" s="931"/>
      <c r="C3" s="931"/>
      <c r="D3" s="931"/>
      <c r="E3" s="931"/>
      <c r="F3" s="931"/>
    </row>
    <row r="4" spans="1:6" ht="13.5" thickBot="1" x14ac:dyDescent="0.25">
      <c r="A4" s="864"/>
      <c r="B4" s="864"/>
      <c r="C4" s="864"/>
      <c r="D4" s="864"/>
      <c r="E4" s="864"/>
      <c r="F4" s="864"/>
    </row>
    <row r="5" spans="1:6" ht="26.25" thickBot="1" x14ac:dyDescent="0.25">
      <c r="A5" s="510" t="s">
        <v>251</v>
      </c>
      <c r="B5" s="511" t="s">
        <v>432</v>
      </c>
      <c r="C5" s="511" t="s">
        <v>322</v>
      </c>
      <c r="D5" s="511" t="s">
        <v>496</v>
      </c>
      <c r="E5" s="511" t="s">
        <v>323</v>
      </c>
      <c r="F5" s="523" t="s">
        <v>324</v>
      </c>
    </row>
    <row r="6" spans="1:6" x14ac:dyDescent="0.2">
      <c r="A6" s="866" t="s">
        <v>328</v>
      </c>
      <c r="B6" s="567">
        <v>602291.18999999994</v>
      </c>
      <c r="C6" s="567">
        <v>567984.09</v>
      </c>
      <c r="D6" s="877">
        <v>3220791.7800000003</v>
      </c>
      <c r="E6" s="627">
        <v>732.97</v>
      </c>
      <c r="F6" s="878">
        <v>4391800.03</v>
      </c>
    </row>
    <row r="7" spans="1:6" x14ac:dyDescent="0.2">
      <c r="A7" s="868" t="s">
        <v>329</v>
      </c>
      <c r="B7" s="568">
        <v>87831</v>
      </c>
      <c r="C7" s="568">
        <v>958124</v>
      </c>
      <c r="D7" s="877">
        <v>1562356.3</v>
      </c>
      <c r="E7" s="630"/>
      <c r="F7" s="878">
        <v>2608311.2999999998</v>
      </c>
    </row>
    <row r="8" spans="1:6" x14ac:dyDescent="0.2">
      <c r="A8" s="868" t="s">
        <v>330</v>
      </c>
      <c r="B8" s="568">
        <v>27327</v>
      </c>
      <c r="C8" s="568">
        <v>82438</v>
      </c>
      <c r="D8" s="877">
        <v>453580.78</v>
      </c>
      <c r="E8" s="630">
        <v>299.61</v>
      </c>
      <c r="F8" s="878">
        <v>563645.39</v>
      </c>
    </row>
    <row r="9" spans="1:6" x14ac:dyDescent="0.2">
      <c r="A9" s="868" t="s">
        <v>331</v>
      </c>
      <c r="B9" s="568">
        <v>157.44981610366409</v>
      </c>
      <c r="C9" s="568">
        <v>42893.864803929166</v>
      </c>
      <c r="D9" s="877">
        <v>102503.91256630093</v>
      </c>
      <c r="E9" s="270">
        <v>218238.14299995606</v>
      </c>
      <c r="F9" s="878">
        <v>363793.37018628983</v>
      </c>
    </row>
    <row r="10" spans="1:6" x14ac:dyDescent="0.2">
      <c r="A10" s="868" t="s">
        <v>433</v>
      </c>
      <c r="B10" s="568">
        <v>209053</v>
      </c>
      <c r="C10" s="568">
        <v>611522</v>
      </c>
      <c r="D10" s="877">
        <v>2744204</v>
      </c>
      <c r="E10" s="270"/>
      <c r="F10" s="878">
        <v>3564779</v>
      </c>
    </row>
    <row r="11" spans="1:6" x14ac:dyDescent="0.2">
      <c r="A11" s="868" t="s">
        <v>333</v>
      </c>
      <c r="B11" s="568">
        <v>85551</v>
      </c>
      <c r="C11" s="568">
        <v>1628614</v>
      </c>
      <c r="D11" s="877">
        <v>3093566</v>
      </c>
      <c r="E11" s="270"/>
      <c r="F11" s="878">
        <v>4807731</v>
      </c>
    </row>
    <row r="12" spans="1:6" x14ac:dyDescent="0.2">
      <c r="A12" s="868" t="s">
        <v>334</v>
      </c>
      <c r="B12" s="568">
        <v>96983.185454654362</v>
      </c>
      <c r="C12" s="568">
        <v>385461.70999999996</v>
      </c>
      <c r="D12" s="877">
        <v>1519382</v>
      </c>
      <c r="E12" s="270"/>
      <c r="F12" s="878">
        <v>2001826.8954546545</v>
      </c>
    </row>
    <row r="13" spans="1:6" x14ac:dyDescent="0.2">
      <c r="A13" s="868" t="s">
        <v>344</v>
      </c>
      <c r="B13" s="568">
        <v>68178.635555808374</v>
      </c>
      <c r="C13" s="568">
        <v>76185.449591259414</v>
      </c>
      <c r="D13" s="877">
        <v>293897.96530124109</v>
      </c>
      <c r="E13" s="270"/>
      <c r="F13" s="878">
        <v>438262.05044830887</v>
      </c>
    </row>
    <row r="14" spans="1:6" x14ac:dyDescent="0.2">
      <c r="A14" s="868" t="s">
        <v>346</v>
      </c>
      <c r="B14" s="568">
        <v>43825.710000000006</v>
      </c>
      <c r="C14" s="568">
        <v>389768</v>
      </c>
      <c r="D14" s="877">
        <v>160762.97999999998</v>
      </c>
      <c r="E14" s="270"/>
      <c r="F14" s="878">
        <v>594356.68999999994</v>
      </c>
    </row>
    <row r="15" spans="1:6" x14ac:dyDescent="0.2">
      <c r="A15" s="868" t="s">
        <v>343</v>
      </c>
      <c r="B15" s="568">
        <v>95062</v>
      </c>
      <c r="C15" s="568">
        <v>308430</v>
      </c>
      <c r="D15" s="877">
        <v>851848.35</v>
      </c>
      <c r="E15" s="270"/>
      <c r="F15" s="878">
        <v>1255340.3500000001</v>
      </c>
    </row>
    <row r="16" spans="1:6" x14ac:dyDescent="0.2">
      <c r="A16" s="868" t="s">
        <v>336</v>
      </c>
      <c r="B16" s="568">
        <v>43845.317188959438</v>
      </c>
      <c r="C16" s="568">
        <v>149887.98542539059</v>
      </c>
      <c r="D16" s="877">
        <v>2678717.5760918311</v>
      </c>
      <c r="E16" s="270"/>
      <c r="F16" s="878">
        <v>2872451.1991410651</v>
      </c>
    </row>
    <row r="17" spans="1:7" x14ac:dyDescent="0.2">
      <c r="A17" s="868" t="s">
        <v>337</v>
      </c>
      <c r="B17" s="568">
        <v>10720.46</v>
      </c>
      <c r="C17" s="568">
        <v>19512.22</v>
      </c>
      <c r="D17" s="877">
        <v>1380135.3399999999</v>
      </c>
      <c r="E17" s="270">
        <v>620313.01</v>
      </c>
      <c r="F17" s="878">
        <v>2030681.0300000003</v>
      </c>
    </row>
    <row r="18" spans="1:7" x14ac:dyDescent="0.2">
      <c r="A18" s="868" t="s">
        <v>347</v>
      </c>
      <c r="B18" s="568">
        <v>8695.5191719785835</v>
      </c>
      <c r="C18" s="568">
        <v>4397.6275143875619</v>
      </c>
      <c r="D18" s="877">
        <v>207693.44092596826</v>
      </c>
      <c r="E18" s="270"/>
      <c r="F18" s="878">
        <v>220786.58761233438</v>
      </c>
    </row>
    <row r="19" spans="1:7" x14ac:dyDescent="0.2">
      <c r="A19" s="868" t="s">
        <v>338</v>
      </c>
      <c r="B19" s="568">
        <v>16565.222852761861</v>
      </c>
      <c r="C19" s="568">
        <v>189942.48670541248</v>
      </c>
      <c r="D19" s="877">
        <v>104444.56151674336</v>
      </c>
      <c r="E19" s="270"/>
      <c r="F19" s="878">
        <v>310952.27107491769</v>
      </c>
    </row>
    <row r="20" spans="1:7" x14ac:dyDescent="0.2">
      <c r="A20" s="868" t="s">
        <v>340</v>
      </c>
      <c r="B20" s="568">
        <v>16789.587669068293</v>
      </c>
      <c r="C20" s="568">
        <v>210619.18931194415</v>
      </c>
      <c r="D20" s="877">
        <v>274110.88694547251</v>
      </c>
      <c r="E20" s="270"/>
      <c r="F20" s="878">
        <v>501519.66392648494</v>
      </c>
    </row>
    <row r="21" spans="1:7" x14ac:dyDescent="0.2">
      <c r="A21" s="868" t="s">
        <v>341</v>
      </c>
      <c r="B21" s="568">
        <v>9489.3346403713294</v>
      </c>
      <c r="C21" s="568">
        <v>289554.64852755039</v>
      </c>
      <c r="D21" s="877">
        <v>470334.99999335461</v>
      </c>
      <c r="E21" s="270">
        <v>1170.9502661898644</v>
      </c>
      <c r="F21" s="878">
        <v>770549.9334274662</v>
      </c>
    </row>
    <row r="22" spans="1:7" x14ac:dyDescent="0.2">
      <c r="A22" s="868" t="s">
        <v>345</v>
      </c>
      <c r="B22" s="568">
        <v>59689.998430516192</v>
      </c>
      <c r="C22" s="568">
        <v>89093.386507113071</v>
      </c>
      <c r="D22" s="877">
        <v>362510.3682900517</v>
      </c>
      <c r="E22" s="630"/>
      <c r="F22" s="878">
        <v>511293.75322768098</v>
      </c>
    </row>
    <row r="23" spans="1:7" x14ac:dyDescent="0.2">
      <c r="A23" s="868"/>
      <c r="B23" s="568"/>
      <c r="C23" s="568"/>
      <c r="D23" s="877"/>
      <c r="E23" s="630"/>
    </row>
    <row r="24" spans="1:7" ht="13.5" thickBot="1" x14ac:dyDescent="0.25">
      <c r="A24" s="234" t="s">
        <v>325</v>
      </c>
      <c r="B24" s="94">
        <v>1482055.6107802219</v>
      </c>
      <c r="C24" s="94">
        <v>6004428.6583869858</v>
      </c>
      <c r="D24" s="94">
        <v>19480841.24163096</v>
      </c>
      <c r="E24" s="94">
        <v>840754.68326614588</v>
      </c>
      <c r="F24" s="96">
        <v>27808080.51449921</v>
      </c>
      <c r="G24" s="2"/>
    </row>
    <row r="25" spans="1:7" ht="14.25" x14ac:dyDescent="0.2">
      <c r="A25" s="945"/>
      <c r="B25" s="945"/>
      <c r="C25" s="945"/>
      <c r="D25" s="945"/>
      <c r="E25" s="945"/>
      <c r="F25" s="201"/>
    </row>
    <row r="26" spans="1:7" x14ac:dyDescent="0.2">
      <c r="A26" s="873" t="s">
        <v>1213</v>
      </c>
      <c r="B26" s="874"/>
      <c r="C26" s="880"/>
      <c r="D26" s="880"/>
      <c r="E26" s="880"/>
      <c r="F26" s="202"/>
    </row>
    <row r="27" spans="1:7" x14ac:dyDescent="0.2">
      <c r="A27" s="944" t="s">
        <v>434</v>
      </c>
      <c r="B27" s="944"/>
    </row>
  </sheetData>
  <mergeCells count="4">
    <mergeCell ref="A1:F1"/>
    <mergeCell ref="A3:F3"/>
    <mergeCell ref="A25:E25"/>
    <mergeCell ref="A27:B27"/>
  </mergeCells>
  <pageMargins left="0.34" right="0.3" top="0.75" bottom="0.75" header="0.3" footer="0.3"/>
  <pageSetup paperSize="9" scale="63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J84"/>
  <sheetViews>
    <sheetView view="pageBreakPreview" topLeftCell="A22" zoomScale="60" zoomScaleNormal="100" workbookViewId="0">
      <selection activeCell="I50" sqref="I50"/>
    </sheetView>
  </sheetViews>
  <sheetFormatPr baseColWidth="10" defaultColWidth="9.140625" defaultRowHeight="12.75" x14ac:dyDescent="0.2"/>
  <cols>
    <col min="1" max="1" width="21.7109375" style="236" customWidth="1"/>
    <col min="2" max="2" width="28.28515625" style="236" customWidth="1"/>
    <col min="3" max="8" width="15.28515625" style="236" customWidth="1"/>
    <col min="9" max="9" width="18.7109375" style="236" customWidth="1"/>
    <col min="10" max="10" width="16.28515625" style="236" customWidth="1"/>
    <col min="11" max="11" width="2.140625" style="236" customWidth="1"/>
    <col min="12" max="16384" width="9.1406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1183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31.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31.5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31.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ht="27.75" customHeight="1" x14ac:dyDescent="0.2">
      <c r="A8" s="1026" t="s">
        <v>118</v>
      </c>
      <c r="B8" s="141" t="s">
        <v>500</v>
      </c>
      <c r="C8" s="88"/>
      <c r="D8" s="88"/>
      <c r="E8" s="88">
        <v>330.01</v>
      </c>
      <c r="F8" s="88">
        <v>0.04</v>
      </c>
      <c r="G8" s="88">
        <v>9436.75</v>
      </c>
      <c r="H8" s="88">
        <v>1.19</v>
      </c>
      <c r="I8" s="88">
        <v>9766.76</v>
      </c>
      <c r="J8" s="89">
        <v>1.23</v>
      </c>
    </row>
    <row r="9" spans="1:10" x14ac:dyDescent="0.2">
      <c r="A9" s="1027"/>
      <c r="B9" s="139" t="s">
        <v>501</v>
      </c>
      <c r="C9" s="83"/>
      <c r="D9" s="83"/>
      <c r="E9" s="83">
        <v>220.63</v>
      </c>
      <c r="F9" s="83">
        <v>0.03</v>
      </c>
      <c r="G9" s="83">
        <v>2504.16</v>
      </c>
      <c r="H9" s="83">
        <v>0.31</v>
      </c>
      <c r="I9" s="83">
        <v>2724.79</v>
      </c>
      <c r="J9" s="84">
        <v>0.34</v>
      </c>
    </row>
    <row r="10" spans="1:10" x14ac:dyDescent="0.2">
      <c r="A10" s="1027"/>
      <c r="B10" s="140" t="s">
        <v>502</v>
      </c>
      <c r="C10" s="83"/>
      <c r="D10" s="83"/>
      <c r="E10" s="83">
        <v>1182.51</v>
      </c>
      <c r="F10" s="83">
        <v>0.15</v>
      </c>
      <c r="G10" s="83">
        <v>19788.73</v>
      </c>
      <c r="H10" s="83">
        <v>2.4900000000000002</v>
      </c>
      <c r="I10" s="83">
        <v>20971.240000000002</v>
      </c>
      <c r="J10" s="84">
        <v>2.64</v>
      </c>
    </row>
    <row r="11" spans="1:10" x14ac:dyDescent="0.2">
      <c r="A11" s="1027"/>
      <c r="B11" s="140" t="s">
        <v>503</v>
      </c>
      <c r="C11" s="83"/>
      <c r="D11" s="83"/>
      <c r="E11" s="83">
        <v>2926.41</v>
      </c>
      <c r="F11" s="83">
        <v>0.37</v>
      </c>
      <c r="G11" s="83">
        <v>58299.56</v>
      </c>
      <c r="H11" s="83">
        <v>7.33</v>
      </c>
      <c r="I11" s="83">
        <v>61225.97</v>
      </c>
      <c r="J11" s="84">
        <v>7.7</v>
      </c>
    </row>
    <row r="12" spans="1:10" x14ac:dyDescent="0.2">
      <c r="A12" s="1027"/>
      <c r="B12" s="140" t="s">
        <v>504</v>
      </c>
      <c r="C12" s="83"/>
      <c r="D12" s="83"/>
      <c r="E12" s="83">
        <v>4678.82</v>
      </c>
      <c r="F12" s="83">
        <v>0.59</v>
      </c>
      <c r="G12" s="83">
        <v>106804.35</v>
      </c>
      <c r="H12" s="83">
        <v>13.43</v>
      </c>
      <c r="I12" s="83">
        <v>111483.17</v>
      </c>
      <c r="J12" s="84">
        <v>14.02</v>
      </c>
    </row>
    <row r="13" spans="1:10" x14ac:dyDescent="0.2">
      <c r="A13" s="1027"/>
      <c r="B13" s="140" t="s">
        <v>505</v>
      </c>
      <c r="C13" s="83"/>
      <c r="D13" s="83"/>
      <c r="E13" s="83">
        <v>5526.76</v>
      </c>
      <c r="F13" s="83">
        <v>0.7</v>
      </c>
      <c r="G13" s="83">
        <v>132989.6</v>
      </c>
      <c r="H13" s="83">
        <v>16.73</v>
      </c>
      <c r="I13" s="83">
        <v>138516.35999999999</v>
      </c>
      <c r="J13" s="84">
        <v>17.43</v>
      </c>
    </row>
    <row r="14" spans="1:10" x14ac:dyDescent="0.2">
      <c r="A14" s="1027"/>
      <c r="B14" s="140" t="s">
        <v>358</v>
      </c>
      <c r="C14" s="83"/>
      <c r="D14" s="83"/>
      <c r="E14" s="83">
        <v>15107.6</v>
      </c>
      <c r="F14" s="83">
        <v>1.9</v>
      </c>
      <c r="G14" s="83">
        <v>407404.23</v>
      </c>
      <c r="H14" s="83">
        <v>51.24</v>
      </c>
      <c r="I14" s="83">
        <v>422511.83</v>
      </c>
      <c r="J14" s="84">
        <v>53.14</v>
      </c>
    </row>
    <row r="15" spans="1:10" x14ac:dyDescent="0.2">
      <c r="A15" s="1027"/>
      <c r="B15" s="39" t="s">
        <v>359</v>
      </c>
      <c r="C15" s="83"/>
      <c r="D15" s="83"/>
      <c r="E15" s="83">
        <v>29972.74</v>
      </c>
      <c r="F15" s="83">
        <v>3.78</v>
      </c>
      <c r="G15" s="83">
        <v>737227.38</v>
      </c>
      <c r="H15" s="83">
        <v>92.72</v>
      </c>
      <c r="I15" s="83">
        <v>767200.12</v>
      </c>
      <c r="J15" s="84">
        <v>96.5</v>
      </c>
    </row>
    <row r="16" spans="1:10" ht="25.5" customHeight="1" x14ac:dyDescent="0.2">
      <c r="A16" s="1027"/>
      <c r="B16" s="133" t="s">
        <v>360</v>
      </c>
      <c r="C16" s="83"/>
      <c r="D16" s="83"/>
      <c r="E16" s="83">
        <v>481.47</v>
      </c>
      <c r="F16" s="83">
        <v>0.06</v>
      </c>
      <c r="G16" s="83">
        <v>5800.72</v>
      </c>
      <c r="H16" s="83">
        <v>0.73</v>
      </c>
      <c r="I16" s="83">
        <v>6282.19</v>
      </c>
      <c r="J16" s="84">
        <v>0.79</v>
      </c>
    </row>
    <row r="17" spans="1:10" x14ac:dyDescent="0.2">
      <c r="A17" s="1027"/>
      <c r="B17" s="39" t="s">
        <v>361</v>
      </c>
      <c r="C17" s="83"/>
      <c r="D17" s="83"/>
      <c r="E17" s="83">
        <v>4510.1000000000004</v>
      </c>
      <c r="F17" s="83">
        <v>0.56000000000000005</v>
      </c>
      <c r="G17" s="83">
        <v>17046.009999999998</v>
      </c>
      <c r="H17" s="83">
        <v>2.15</v>
      </c>
      <c r="I17" s="83">
        <v>21556.11</v>
      </c>
      <c r="J17" s="84">
        <v>2.71</v>
      </c>
    </row>
    <row r="18" spans="1:10" x14ac:dyDescent="0.2">
      <c r="A18" s="1028"/>
      <c r="B18" s="197" t="s">
        <v>324</v>
      </c>
      <c r="C18" s="85"/>
      <c r="D18" s="85"/>
      <c r="E18" s="85">
        <v>34964.31</v>
      </c>
      <c r="F18" s="85">
        <v>4.4000000000000004</v>
      </c>
      <c r="G18" s="85">
        <v>760074.11</v>
      </c>
      <c r="H18" s="85">
        <v>95.6</v>
      </c>
      <c r="I18" s="85">
        <v>795038.42</v>
      </c>
      <c r="J18" s="86">
        <v>100</v>
      </c>
    </row>
    <row r="19" spans="1:10" ht="18" customHeight="1" x14ac:dyDescent="0.2">
      <c r="A19" s="1026" t="s">
        <v>506</v>
      </c>
      <c r="B19" s="141" t="s">
        <v>500</v>
      </c>
      <c r="C19" s="88">
        <v>47869.47</v>
      </c>
      <c r="D19" s="88">
        <v>8.23</v>
      </c>
      <c r="E19" s="88">
        <v>2.37</v>
      </c>
      <c r="F19" s="88" t="s">
        <v>357</v>
      </c>
      <c r="G19" s="88">
        <v>0</v>
      </c>
      <c r="H19" s="88">
        <v>0</v>
      </c>
      <c r="I19" s="88">
        <v>47871.839999999997</v>
      </c>
      <c r="J19" s="89">
        <v>8.23</v>
      </c>
    </row>
    <row r="20" spans="1:10" x14ac:dyDescent="0.2">
      <c r="A20" s="1027"/>
      <c r="B20" s="139" t="s">
        <v>501</v>
      </c>
      <c r="C20" s="83">
        <v>39994.31</v>
      </c>
      <c r="D20" s="83">
        <v>6.88</v>
      </c>
      <c r="E20" s="83">
        <v>13.24</v>
      </c>
      <c r="F20" s="83" t="s">
        <v>357</v>
      </c>
      <c r="G20" s="83">
        <v>0</v>
      </c>
      <c r="H20" s="83">
        <v>0</v>
      </c>
      <c r="I20" s="83">
        <v>40007.550000000003</v>
      </c>
      <c r="J20" s="84">
        <v>6.88</v>
      </c>
    </row>
    <row r="21" spans="1:10" x14ac:dyDescent="0.2">
      <c r="A21" s="1027"/>
      <c r="B21" s="140" t="s">
        <v>502</v>
      </c>
      <c r="C21" s="83">
        <v>62975.54</v>
      </c>
      <c r="D21" s="83">
        <v>10.83</v>
      </c>
      <c r="E21" s="83">
        <v>236.09</v>
      </c>
      <c r="F21" s="83">
        <v>0.04</v>
      </c>
      <c r="G21" s="83">
        <v>0</v>
      </c>
      <c r="H21" s="83">
        <v>0</v>
      </c>
      <c r="I21" s="83">
        <v>63211.63</v>
      </c>
      <c r="J21" s="84">
        <v>10.87</v>
      </c>
    </row>
    <row r="22" spans="1:10" x14ac:dyDescent="0.2">
      <c r="A22" s="1027"/>
      <c r="B22" s="140" t="s">
        <v>503</v>
      </c>
      <c r="C22" s="83">
        <v>64660.89</v>
      </c>
      <c r="D22" s="83">
        <v>11.12</v>
      </c>
      <c r="E22" s="83">
        <v>650.41</v>
      </c>
      <c r="F22" s="83">
        <v>0.11</v>
      </c>
      <c r="G22" s="83">
        <v>0</v>
      </c>
      <c r="H22" s="83">
        <v>0</v>
      </c>
      <c r="I22" s="83">
        <v>65311.3</v>
      </c>
      <c r="J22" s="84">
        <v>11.23</v>
      </c>
    </row>
    <row r="23" spans="1:10" x14ac:dyDescent="0.2">
      <c r="A23" s="1027"/>
      <c r="B23" s="140" t="s">
        <v>504</v>
      </c>
      <c r="C23" s="83">
        <v>73234.62</v>
      </c>
      <c r="D23" s="83">
        <v>12.59</v>
      </c>
      <c r="E23" s="83">
        <v>785.48</v>
      </c>
      <c r="F23" s="83">
        <v>0.14000000000000001</v>
      </c>
      <c r="G23" s="83">
        <v>0</v>
      </c>
      <c r="H23" s="83">
        <v>0</v>
      </c>
      <c r="I23" s="83">
        <v>74020.100000000006</v>
      </c>
      <c r="J23" s="84">
        <v>12.73</v>
      </c>
    </row>
    <row r="24" spans="1:10" x14ac:dyDescent="0.2">
      <c r="A24" s="1027"/>
      <c r="B24" s="140" t="s">
        <v>505</v>
      </c>
      <c r="C24" s="83">
        <v>76497.11</v>
      </c>
      <c r="D24" s="83">
        <v>13.15</v>
      </c>
      <c r="E24" s="83">
        <v>825.65</v>
      </c>
      <c r="F24" s="83">
        <v>0.14000000000000001</v>
      </c>
      <c r="G24" s="83">
        <v>0</v>
      </c>
      <c r="H24" s="83">
        <v>0</v>
      </c>
      <c r="I24" s="83">
        <v>77322.759999999995</v>
      </c>
      <c r="J24" s="84">
        <v>13.29</v>
      </c>
    </row>
    <row r="25" spans="1:10" x14ac:dyDescent="0.2">
      <c r="A25" s="1027"/>
      <c r="B25" s="140" t="s">
        <v>358</v>
      </c>
      <c r="C25" s="83">
        <v>148362.94</v>
      </c>
      <c r="D25" s="83">
        <v>25.5</v>
      </c>
      <c r="E25" s="83">
        <v>3639.58</v>
      </c>
      <c r="F25" s="83">
        <v>0.62</v>
      </c>
      <c r="G25" s="83">
        <v>0</v>
      </c>
      <c r="H25" s="83">
        <v>0</v>
      </c>
      <c r="I25" s="83">
        <v>152002.51999999999</v>
      </c>
      <c r="J25" s="84">
        <v>26.12</v>
      </c>
    </row>
    <row r="26" spans="1:10" x14ac:dyDescent="0.2">
      <c r="A26" s="1027"/>
      <c r="B26" s="39" t="s">
        <v>359</v>
      </c>
      <c r="C26" s="83">
        <v>513594.88</v>
      </c>
      <c r="D26" s="83">
        <v>88.3</v>
      </c>
      <c r="E26" s="83">
        <v>6152.82</v>
      </c>
      <c r="F26" s="83">
        <v>1.05</v>
      </c>
      <c r="G26" s="83">
        <v>0</v>
      </c>
      <c r="H26" s="83">
        <v>0</v>
      </c>
      <c r="I26" s="83">
        <v>519747.7</v>
      </c>
      <c r="J26" s="84">
        <v>89.35</v>
      </c>
    </row>
    <row r="27" spans="1:10" ht="27.75" customHeight="1" x14ac:dyDescent="0.2">
      <c r="A27" s="1027"/>
      <c r="B27" s="133" t="s">
        <v>360</v>
      </c>
      <c r="C27" s="83">
        <v>10472.61</v>
      </c>
      <c r="D27" s="83">
        <v>1.8</v>
      </c>
      <c r="E27" s="83">
        <v>39.42</v>
      </c>
      <c r="F27" s="83">
        <v>0.01</v>
      </c>
      <c r="G27" s="83">
        <v>0</v>
      </c>
      <c r="H27" s="83">
        <v>0</v>
      </c>
      <c r="I27" s="83">
        <v>10512.03</v>
      </c>
      <c r="J27" s="84">
        <v>1.81</v>
      </c>
    </row>
    <row r="28" spans="1:10" x14ac:dyDescent="0.2">
      <c r="A28" s="1027"/>
      <c r="B28" s="39" t="s">
        <v>361</v>
      </c>
      <c r="C28" s="83">
        <v>51077.47</v>
      </c>
      <c r="D28" s="83">
        <v>8.7799999999999994</v>
      </c>
      <c r="E28" s="83">
        <v>320.99</v>
      </c>
      <c r="F28" s="83">
        <v>0.06</v>
      </c>
      <c r="G28" s="83">
        <v>0</v>
      </c>
      <c r="H28" s="83">
        <v>0</v>
      </c>
      <c r="I28" s="83">
        <v>51398.46</v>
      </c>
      <c r="J28" s="84">
        <v>8.84</v>
      </c>
    </row>
    <row r="29" spans="1:10" x14ac:dyDescent="0.2">
      <c r="A29" s="1028"/>
      <c r="B29" s="197" t="s">
        <v>324</v>
      </c>
      <c r="C29" s="85">
        <v>575144.95999999996</v>
      </c>
      <c r="D29" s="85">
        <v>98.88</v>
      </c>
      <c r="E29" s="85">
        <v>6513.23</v>
      </c>
      <c r="F29" s="85">
        <v>1.1200000000000001</v>
      </c>
      <c r="G29" s="85">
        <v>0</v>
      </c>
      <c r="H29" s="85">
        <v>0</v>
      </c>
      <c r="I29" s="85">
        <v>581658.18999999994</v>
      </c>
      <c r="J29" s="86">
        <v>100</v>
      </c>
    </row>
    <row r="30" spans="1:10" ht="15.75" customHeight="1" x14ac:dyDescent="0.2">
      <c r="A30" s="1026" t="s">
        <v>507</v>
      </c>
      <c r="B30" s="141" t="s">
        <v>500</v>
      </c>
      <c r="C30" s="88">
        <v>32106.959999999999</v>
      </c>
      <c r="D30" s="88">
        <v>3.66</v>
      </c>
      <c r="E30" s="88">
        <v>0</v>
      </c>
      <c r="F30" s="88">
        <v>0</v>
      </c>
      <c r="G30" s="88">
        <v>0</v>
      </c>
      <c r="H30" s="88">
        <v>0</v>
      </c>
      <c r="I30" s="88">
        <v>32106.959999999999</v>
      </c>
      <c r="J30" s="89">
        <v>3.66</v>
      </c>
    </row>
    <row r="31" spans="1:10" x14ac:dyDescent="0.2">
      <c r="A31" s="1027"/>
      <c r="B31" s="139" t="s">
        <v>501</v>
      </c>
      <c r="C31" s="83">
        <v>37222.239999999998</v>
      </c>
      <c r="D31" s="83">
        <v>4.24</v>
      </c>
      <c r="E31" s="83">
        <v>0.88</v>
      </c>
      <c r="F31" s="83" t="s">
        <v>357</v>
      </c>
      <c r="G31" s="83">
        <v>0</v>
      </c>
      <c r="H31" s="83">
        <v>0</v>
      </c>
      <c r="I31" s="83">
        <v>37223.120000000003</v>
      </c>
      <c r="J31" s="84">
        <v>4.24</v>
      </c>
    </row>
    <row r="32" spans="1:10" x14ac:dyDescent="0.2">
      <c r="A32" s="1027"/>
      <c r="B32" s="140" t="s">
        <v>502</v>
      </c>
      <c r="C32" s="83">
        <v>81932.789999999994</v>
      </c>
      <c r="D32" s="83">
        <v>9.34</v>
      </c>
      <c r="E32" s="83">
        <v>27.27</v>
      </c>
      <c r="F32" s="83" t="s">
        <v>357</v>
      </c>
      <c r="G32" s="83">
        <v>0</v>
      </c>
      <c r="H32" s="83">
        <v>0</v>
      </c>
      <c r="I32" s="83">
        <v>81960.06</v>
      </c>
      <c r="J32" s="84">
        <v>9.34</v>
      </c>
    </row>
    <row r="33" spans="1:10" x14ac:dyDescent="0.2">
      <c r="A33" s="1027"/>
      <c r="B33" s="140" t="s">
        <v>503</v>
      </c>
      <c r="C33" s="83">
        <v>111029.6</v>
      </c>
      <c r="D33" s="83">
        <v>12.65</v>
      </c>
      <c r="E33" s="83">
        <v>154.47999999999999</v>
      </c>
      <c r="F33" s="83">
        <v>0.02</v>
      </c>
      <c r="G33" s="83">
        <v>0</v>
      </c>
      <c r="H33" s="83">
        <v>0</v>
      </c>
      <c r="I33" s="83">
        <v>111184.08</v>
      </c>
      <c r="J33" s="84">
        <v>12.67</v>
      </c>
    </row>
    <row r="34" spans="1:10" x14ac:dyDescent="0.2">
      <c r="A34" s="1027"/>
      <c r="B34" s="140" t="s">
        <v>504</v>
      </c>
      <c r="C34" s="83">
        <v>170070</v>
      </c>
      <c r="D34" s="83">
        <v>19.38</v>
      </c>
      <c r="E34" s="83">
        <v>644.51</v>
      </c>
      <c r="F34" s="83">
        <v>7.0000000000000007E-2</v>
      </c>
      <c r="G34" s="83">
        <v>0</v>
      </c>
      <c r="H34" s="83">
        <v>0</v>
      </c>
      <c r="I34" s="83">
        <v>170714.51</v>
      </c>
      <c r="J34" s="84">
        <v>19.45</v>
      </c>
    </row>
    <row r="35" spans="1:10" x14ac:dyDescent="0.2">
      <c r="A35" s="1027"/>
      <c r="B35" s="140" t="s">
        <v>505</v>
      </c>
      <c r="C35" s="83">
        <v>205012.98</v>
      </c>
      <c r="D35" s="83">
        <v>23.37</v>
      </c>
      <c r="E35" s="83">
        <v>2075.06</v>
      </c>
      <c r="F35" s="83">
        <v>0.24</v>
      </c>
      <c r="G35" s="83">
        <v>0</v>
      </c>
      <c r="H35" s="83">
        <v>0</v>
      </c>
      <c r="I35" s="83">
        <v>207088.04</v>
      </c>
      <c r="J35" s="84">
        <v>23.61</v>
      </c>
    </row>
    <row r="36" spans="1:10" x14ac:dyDescent="0.2">
      <c r="A36" s="1027"/>
      <c r="B36" s="140" t="s">
        <v>358</v>
      </c>
      <c r="C36" s="83">
        <v>195765.52</v>
      </c>
      <c r="D36" s="83">
        <v>22.31</v>
      </c>
      <c r="E36" s="83">
        <v>10344.780000000001</v>
      </c>
      <c r="F36" s="83">
        <v>1.18</v>
      </c>
      <c r="G36" s="83">
        <v>0</v>
      </c>
      <c r="H36" s="83">
        <v>0</v>
      </c>
      <c r="I36" s="83">
        <v>206110.3</v>
      </c>
      <c r="J36" s="84">
        <v>23.49</v>
      </c>
    </row>
    <row r="37" spans="1:10" x14ac:dyDescent="0.2">
      <c r="A37" s="1027"/>
      <c r="B37" s="39" t="s">
        <v>359</v>
      </c>
      <c r="C37" s="83">
        <v>833140.09</v>
      </c>
      <c r="D37" s="83">
        <v>94.95</v>
      </c>
      <c r="E37" s="83">
        <v>13246.98</v>
      </c>
      <c r="F37" s="83">
        <v>1.51</v>
      </c>
      <c r="G37" s="83">
        <v>0</v>
      </c>
      <c r="H37" s="83">
        <v>0</v>
      </c>
      <c r="I37" s="83">
        <v>846387.07</v>
      </c>
      <c r="J37" s="84">
        <v>96.46</v>
      </c>
    </row>
    <row r="38" spans="1:10" ht="24" customHeight="1" x14ac:dyDescent="0.2">
      <c r="A38" s="1027"/>
      <c r="B38" s="133" t="s">
        <v>360</v>
      </c>
      <c r="C38" s="83">
        <v>10389.19</v>
      </c>
      <c r="D38" s="83">
        <v>1.18</v>
      </c>
      <c r="E38" s="83">
        <v>2.31</v>
      </c>
      <c r="F38" s="83" t="s">
        <v>357</v>
      </c>
      <c r="G38" s="83">
        <v>0</v>
      </c>
      <c r="H38" s="83">
        <v>0</v>
      </c>
      <c r="I38" s="83">
        <v>10391.5</v>
      </c>
      <c r="J38" s="84">
        <v>1.18</v>
      </c>
    </row>
    <row r="39" spans="1:10" x14ac:dyDescent="0.2">
      <c r="A39" s="1027"/>
      <c r="B39" s="39" t="s">
        <v>361</v>
      </c>
      <c r="C39" s="83">
        <v>20478.73</v>
      </c>
      <c r="D39" s="83">
        <v>2.33</v>
      </c>
      <c r="E39" s="83">
        <v>231.28</v>
      </c>
      <c r="F39" s="83">
        <v>0.03</v>
      </c>
      <c r="G39" s="83">
        <v>0</v>
      </c>
      <c r="H39" s="83">
        <v>0</v>
      </c>
      <c r="I39" s="83">
        <v>20710.009999999998</v>
      </c>
      <c r="J39" s="84">
        <v>2.36</v>
      </c>
    </row>
    <row r="40" spans="1:10" x14ac:dyDescent="0.2">
      <c r="A40" s="1028"/>
      <c r="B40" s="197" t="s">
        <v>324</v>
      </c>
      <c r="C40" s="85">
        <v>864008.01</v>
      </c>
      <c r="D40" s="85">
        <v>98.46</v>
      </c>
      <c r="E40" s="85">
        <v>13480.57</v>
      </c>
      <c r="F40" s="85">
        <v>1.54</v>
      </c>
      <c r="G40" s="85">
        <v>0</v>
      </c>
      <c r="H40" s="85">
        <v>0</v>
      </c>
      <c r="I40" s="85">
        <v>877488.58</v>
      </c>
      <c r="J40" s="86">
        <v>100</v>
      </c>
    </row>
    <row r="41" spans="1:10" ht="21.75" customHeight="1" x14ac:dyDescent="0.2">
      <c r="A41" s="1059" t="s">
        <v>128</v>
      </c>
      <c r="B41" s="87" t="s">
        <v>500</v>
      </c>
      <c r="C41" s="88">
        <v>134101.97</v>
      </c>
      <c r="D41" s="88">
        <v>16.66</v>
      </c>
      <c r="E41" s="88">
        <v>82231.73</v>
      </c>
      <c r="F41" s="88">
        <v>10.210000000000001</v>
      </c>
      <c r="G41" s="88">
        <v>0</v>
      </c>
      <c r="H41" s="88">
        <v>0</v>
      </c>
      <c r="I41" s="88">
        <v>216333.7</v>
      </c>
      <c r="J41" s="89">
        <v>26.87</v>
      </c>
    </row>
    <row r="42" spans="1:10" x14ac:dyDescent="0.2">
      <c r="A42" s="1060"/>
      <c r="B42" s="142" t="s">
        <v>501</v>
      </c>
      <c r="C42" s="83">
        <v>37105.589999999997</v>
      </c>
      <c r="D42" s="83">
        <v>4.6100000000000003</v>
      </c>
      <c r="E42" s="83">
        <v>38726.699999999997</v>
      </c>
      <c r="F42" s="83">
        <v>4.8099999999999996</v>
      </c>
      <c r="G42" s="83">
        <v>0</v>
      </c>
      <c r="H42" s="83">
        <v>0</v>
      </c>
      <c r="I42" s="83">
        <v>75832.289999999994</v>
      </c>
      <c r="J42" s="84">
        <v>9.42</v>
      </c>
    </row>
    <row r="43" spans="1:10" x14ac:dyDescent="0.2">
      <c r="A43" s="1060"/>
      <c r="B43" s="82" t="s">
        <v>502</v>
      </c>
      <c r="C43" s="83">
        <v>38041.07</v>
      </c>
      <c r="D43" s="83">
        <v>4.7300000000000004</v>
      </c>
      <c r="E43" s="83">
        <v>79475.38</v>
      </c>
      <c r="F43" s="83">
        <v>9.8699999999999992</v>
      </c>
      <c r="G43" s="83">
        <v>0</v>
      </c>
      <c r="H43" s="83">
        <v>0</v>
      </c>
      <c r="I43" s="83">
        <v>117516.45</v>
      </c>
      <c r="J43" s="84">
        <v>14.6</v>
      </c>
    </row>
    <row r="44" spans="1:10" x14ac:dyDescent="0.2">
      <c r="A44" s="1060"/>
      <c r="B44" s="82" t="s">
        <v>503</v>
      </c>
      <c r="C44" s="83">
        <v>17038.7</v>
      </c>
      <c r="D44" s="83">
        <v>2.12</v>
      </c>
      <c r="E44" s="83">
        <v>69608.19</v>
      </c>
      <c r="F44" s="83">
        <v>8.65</v>
      </c>
      <c r="G44" s="83">
        <v>0</v>
      </c>
      <c r="H44" s="83">
        <v>0</v>
      </c>
      <c r="I44" s="83">
        <v>86646.89</v>
      </c>
      <c r="J44" s="84">
        <v>10.77</v>
      </c>
    </row>
    <row r="45" spans="1:10" x14ac:dyDescent="0.2">
      <c r="A45" s="1060"/>
      <c r="B45" s="82" t="s">
        <v>504</v>
      </c>
      <c r="C45" s="83">
        <v>10737.27</v>
      </c>
      <c r="D45" s="83">
        <v>1.33</v>
      </c>
      <c r="E45" s="83">
        <v>68721.41</v>
      </c>
      <c r="F45" s="83">
        <v>8.5399999999999991</v>
      </c>
      <c r="G45" s="83">
        <v>0</v>
      </c>
      <c r="H45" s="83">
        <v>0</v>
      </c>
      <c r="I45" s="83">
        <v>79458.679999999993</v>
      </c>
      <c r="J45" s="84">
        <v>9.8699999999999992</v>
      </c>
    </row>
    <row r="46" spans="1:10" x14ac:dyDescent="0.2">
      <c r="A46" s="1060"/>
      <c r="B46" s="82" t="s">
        <v>505</v>
      </c>
      <c r="C46" s="83">
        <v>7472.99</v>
      </c>
      <c r="D46" s="83">
        <v>0.93</v>
      </c>
      <c r="E46" s="83">
        <v>65706.649999999994</v>
      </c>
      <c r="F46" s="83">
        <v>8.16</v>
      </c>
      <c r="G46" s="83">
        <v>0</v>
      </c>
      <c r="H46" s="83">
        <v>0</v>
      </c>
      <c r="I46" s="83">
        <v>73179.64</v>
      </c>
      <c r="J46" s="84">
        <v>9.09</v>
      </c>
    </row>
    <row r="47" spans="1:10" x14ac:dyDescent="0.2">
      <c r="A47" s="1060"/>
      <c r="B47" s="82" t="s">
        <v>358</v>
      </c>
      <c r="C47" s="83">
        <v>6538.39</v>
      </c>
      <c r="D47" s="83">
        <v>0.81</v>
      </c>
      <c r="E47" s="83">
        <v>136427.41</v>
      </c>
      <c r="F47" s="83">
        <v>16.940000000000001</v>
      </c>
      <c r="G47" s="83">
        <v>0</v>
      </c>
      <c r="H47" s="83">
        <v>0</v>
      </c>
      <c r="I47" s="83">
        <v>142965.79999999999</v>
      </c>
      <c r="J47" s="84">
        <v>17.75</v>
      </c>
    </row>
    <row r="48" spans="1:10" x14ac:dyDescent="0.2">
      <c r="A48" s="1060"/>
      <c r="B48" s="67" t="s">
        <v>359</v>
      </c>
      <c r="C48" s="83">
        <v>251035.98</v>
      </c>
      <c r="D48" s="83">
        <v>31.19</v>
      </c>
      <c r="E48" s="83">
        <v>540897.47</v>
      </c>
      <c r="F48" s="83">
        <v>67.180000000000007</v>
      </c>
      <c r="G48" s="83">
        <v>0</v>
      </c>
      <c r="H48" s="83">
        <v>0</v>
      </c>
      <c r="I48" s="83">
        <v>791933.45</v>
      </c>
      <c r="J48" s="84">
        <v>98.37</v>
      </c>
    </row>
    <row r="49" spans="1:10" ht="27.75" customHeight="1" x14ac:dyDescent="0.2">
      <c r="A49" s="1060"/>
      <c r="B49" s="143" t="s">
        <v>360</v>
      </c>
      <c r="C49" s="83">
        <v>1880.58</v>
      </c>
      <c r="D49" s="83">
        <v>0.23</v>
      </c>
      <c r="E49" s="83">
        <v>2508.4499999999998</v>
      </c>
      <c r="F49" s="83">
        <v>0.32</v>
      </c>
      <c r="G49" s="83">
        <v>0</v>
      </c>
      <c r="H49" s="83">
        <v>0</v>
      </c>
      <c r="I49" s="83">
        <v>4389.03</v>
      </c>
      <c r="J49" s="84">
        <v>0.55000000000000004</v>
      </c>
    </row>
    <row r="50" spans="1:10" x14ac:dyDescent="0.2">
      <c r="A50" s="1060"/>
      <c r="B50" s="67" t="s">
        <v>361</v>
      </c>
      <c r="C50" s="83">
        <v>3885.1</v>
      </c>
      <c r="D50" s="83">
        <v>0.48</v>
      </c>
      <c r="E50" s="83">
        <v>4807.3900000000003</v>
      </c>
      <c r="F50" s="83">
        <v>0.6</v>
      </c>
      <c r="G50" s="83">
        <v>0</v>
      </c>
      <c r="H50" s="83">
        <v>0</v>
      </c>
      <c r="I50" s="83">
        <v>8692.49</v>
      </c>
      <c r="J50" s="84">
        <v>1.08</v>
      </c>
    </row>
    <row r="51" spans="1:10" x14ac:dyDescent="0.2">
      <c r="A51" s="1061"/>
      <c r="B51" s="73" t="s">
        <v>324</v>
      </c>
      <c r="C51" s="85">
        <v>256801.66</v>
      </c>
      <c r="D51" s="85">
        <v>31.9</v>
      </c>
      <c r="E51" s="85">
        <v>548213.31000000006</v>
      </c>
      <c r="F51" s="85">
        <v>68.099999999999994</v>
      </c>
      <c r="G51" s="85">
        <v>0</v>
      </c>
      <c r="H51" s="85">
        <v>0</v>
      </c>
      <c r="I51" s="85">
        <v>805014.97</v>
      </c>
      <c r="J51" s="86">
        <v>100</v>
      </c>
    </row>
    <row r="52" spans="1:10" ht="15.75" customHeight="1" x14ac:dyDescent="0.2">
      <c r="A52" s="1026" t="s">
        <v>508</v>
      </c>
      <c r="B52" s="141" t="s">
        <v>500</v>
      </c>
      <c r="C52" s="88">
        <v>266646.06</v>
      </c>
      <c r="D52" s="88">
        <v>12.25</v>
      </c>
      <c r="E52" s="88">
        <v>0</v>
      </c>
      <c r="F52" s="88">
        <v>0</v>
      </c>
      <c r="G52" s="88">
        <v>0</v>
      </c>
      <c r="H52" s="88">
        <v>0</v>
      </c>
      <c r="I52" s="88">
        <v>266646.06</v>
      </c>
      <c r="J52" s="89">
        <v>12.25</v>
      </c>
    </row>
    <row r="53" spans="1:10" x14ac:dyDescent="0.2">
      <c r="A53" s="1027"/>
      <c r="B53" s="139" t="s">
        <v>501</v>
      </c>
      <c r="C53" s="83">
        <v>295712.71999999997</v>
      </c>
      <c r="D53" s="83">
        <v>13.59</v>
      </c>
      <c r="E53" s="83">
        <v>0</v>
      </c>
      <c r="F53" s="83">
        <v>0</v>
      </c>
      <c r="G53" s="83">
        <v>0</v>
      </c>
      <c r="H53" s="83">
        <v>0</v>
      </c>
      <c r="I53" s="83">
        <v>295712.71999999997</v>
      </c>
      <c r="J53" s="84">
        <v>13.59</v>
      </c>
    </row>
    <row r="54" spans="1:10" x14ac:dyDescent="0.2">
      <c r="A54" s="1027"/>
      <c r="B54" s="140" t="s">
        <v>502</v>
      </c>
      <c r="C54" s="83">
        <v>489331.31</v>
      </c>
      <c r="D54" s="83">
        <v>22.47</v>
      </c>
      <c r="E54" s="83">
        <v>0</v>
      </c>
      <c r="F54" s="83">
        <v>0</v>
      </c>
      <c r="G54" s="83">
        <v>0</v>
      </c>
      <c r="H54" s="83">
        <v>0</v>
      </c>
      <c r="I54" s="83">
        <v>489331.31</v>
      </c>
      <c r="J54" s="84">
        <v>22.47</v>
      </c>
    </row>
    <row r="55" spans="1:10" x14ac:dyDescent="0.2">
      <c r="A55" s="1027"/>
      <c r="B55" s="140" t="s">
        <v>503</v>
      </c>
      <c r="C55" s="83">
        <v>388214.71</v>
      </c>
      <c r="D55" s="83">
        <v>17.84</v>
      </c>
      <c r="E55" s="83">
        <v>0</v>
      </c>
      <c r="F55" s="83">
        <v>0</v>
      </c>
      <c r="G55" s="83">
        <v>0</v>
      </c>
      <c r="H55" s="83">
        <v>0</v>
      </c>
      <c r="I55" s="83">
        <v>388214.71</v>
      </c>
      <c r="J55" s="84">
        <v>17.84</v>
      </c>
    </row>
    <row r="56" spans="1:10" x14ac:dyDescent="0.2">
      <c r="A56" s="1027"/>
      <c r="B56" s="140" t="s">
        <v>504</v>
      </c>
      <c r="C56" s="83">
        <v>320614.53999999998</v>
      </c>
      <c r="D56" s="83">
        <v>14.73</v>
      </c>
      <c r="E56" s="83">
        <v>0</v>
      </c>
      <c r="F56" s="83">
        <v>0</v>
      </c>
      <c r="G56" s="83">
        <v>0</v>
      </c>
      <c r="H56" s="83">
        <v>0</v>
      </c>
      <c r="I56" s="83">
        <v>320614.53999999998</v>
      </c>
      <c r="J56" s="84">
        <v>14.73</v>
      </c>
    </row>
    <row r="57" spans="1:10" x14ac:dyDescent="0.2">
      <c r="A57" s="1027"/>
      <c r="B57" s="140" t="s">
        <v>505</v>
      </c>
      <c r="C57" s="83">
        <v>221250.11</v>
      </c>
      <c r="D57" s="83">
        <v>10.16</v>
      </c>
      <c r="E57" s="83">
        <v>0</v>
      </c>
      <c r="F57" s="83">
        <v>0</v>
      </c>
      <c r="G57" s="83">
        <v>0</v>
      </c>
      <c r="H57" s="83">
        <v>0</v>
      </c>
      <c r="I57" s="83">
        <v>221250.11</v>
      </c>
      <c r="J57" s="84">
        <v>10.16</v>
      </c>
    </row>
    <row r="58" spans="1:10" x14ac:dyDescent="0.2">
      <c r="A58" s="1027"/>
      <c r="B58" s="140" t="s">
        <v>358</v>
      </c>
      <c r="C58" s="83">
        <v>126806.35</v>
      </c>
      <c r="D58" s="83">
        <v>5.83</v>
      </c>
      <c r="E58" s="83">
        <v>0</v>
      </c>
      <c r="F58" s="83">
        <v>0</v>
      </c>
      <c r="G58" s="83">
        <v>0</v>
      </c>
      <c r="H58" s="83">
        <v>0</v>
      </c>
      <c r="I58" s="83">
        <v>126806.35</v>
      </c>
      <c r="J58" s="84">
        <v>5.83</v>
      </c>
    </row>
    <row r="59" spans="1:10" x14ac:dyDescent="0.2">
      <c r="A59" s="1027"/>
      <c r="B59" s="39" t="s">
        <v>359</v>
      </c>
      <c r="C59" s="83">
        <v>2108575.7999999998</v>
      </c>
      <c r="D59" s="83">
        <v>96.87</v>
      </c>
      <c r="E59" s="83">
        <v>0</v>
      </c>
      <c r="F59" s="83">
        <v>0</v>
      </c>
      <c r="G59" s="83">
        <v>0</v>
      </c>
      <c r="H59" s="83">
        <v>0</v>
      </c>
      <c r="I59" s="83">
        <v>2108575.7999999998</v>
      </c>
      <c r="J59" s="84">
        <v>96.87</v>
      </c>
    </row>
    <row r="60" spans="1:10" ht="28.5" customHeight="1" x14ac:dyDescent="0.2">
      <c r="A60" s="1027"/>
      <c r="B60" s="133" t="s">
        <v>360</v>
      </c>
      <c r="C60" s="83">
        <v>45872.21</v>
      </c>
      <c r="D60" s="83">
        <v>2.11</v>
      </c>
      <c r="E60" s="83">
        <v>0</v>
      </c>
      <c r="F60" s="83">
        <v>0</v>
      </c>
      <c r="G60" s="83">
        <v>0</v>
      </c>
      <c r="H60" s="83">
        <v>0</v>
      </c>
      <c r="I60" s="83">
        <v>45872.21</v>
      </c>
      <c r="J60" s="84">
        <v>2.11</v>
      </c>
    </row>
    <row r="61" spans="1:10" x14ac:dyDescent="0.2">
      <c r="A61" s="1027"/>
      <c r="B61" s="39" t="s">
        <v>361</v>
      </c>
      <c r="C61" s="83">
        <v>22182.04</v>
      </c>
      <c r="D61" s="83">
        <v>1.02</v>
      </c>
      <c r="E61" s="83">
        <v>0</v>
      </c>
      <c r="F61" s="83">
        <v>0</v>
      </c>
      <c r="G61" s="83">
        <v>0</v>
      </c>
      <c r="H61" s="83">
        <v>0</v>
      </c>
      <c r="I61" s="83">
        <v>22182.04</v>
      </c>
      <c r="J61" s="84">
        <v>1.02</v>
      </c>
    </row>
    <row r="62" spans="1:10" x14ac:dyDescent="0.2">
      <c r="A62" s="1028"/>
      <c r="B62" s="197" t="s">
        <v>324</v>
      </c>
      <c r="C62" s="85">
        <v>2176630.0499999998</v>
      </c>
      <c r="D62" s="85">
        <v>100</v>
      </c>
      <c r="E62" s="85">
        <v>0</v>
      </c>
      <c r="F62" s="85">
        <v>0</v>
      </c>
      <c r="G62" s="85">
        <v>0</v>
      </c>
      <c r="H62" s="85">
        <v>0</v>
      </c>
      <c r="I62" s="85">
        <v>2176630.0499999998</v>
      </c>
      <c r="J62" s="86">
        <v>100</v>
      </c>
    </row>
    <row r="63" spans="1:10" ht="18" customHeight="1" x14ac:dyDescent="0.2">
      <c r="A63" s="1026" t="s">
        <v>509</v>
      </c>
      <c r="B63" s="141" t="s">
        <v>500</v>
      </c>
      <c r="C63" s="88">
        <v>0</v>
      </c>
      <c r="D63" s="88">
        <v>0</v>
      </c>
      <c r="E63" s="88">
        <v>4744.9799999999996</v>
      </c>
      <c r="F63" s="88">
        <v>0.61</v>
      </c>
      <c r="G63" s="88">
        <v>1473.34</v>
      </c>
      <c r="H63" s="88">
        <v>0.19</v>
      </c>
      <c r="I63" s="88">
        <v>6218.32</v>
      </c>
      <c r="J63" s="89">
        <v>0.8</v>
      </c>
    </row>
    <row r="64" spans="1:10" x14ac:dyDescent="0.2">
      <c r="A64" s="1027"/>
      <c r="B64" s="139" t="s">
        <v>501</v>
      </c>
      <c r="C64" s="83">
        <v>0</v>
      </c>
      <c r="D64" s="83">
        <v>0</v>
      </c>
      <c r="E64" s="83">
        <v>941.68</v>
      </c>
      <c r="F64" s="83">
        <v>0.12</v>
      </c>
      <c r="G64" s="83">
        <v>126.02</v>
      </c>
      <c r="H64" s="83">
        <v>0.02</v>
      </c>
      <c r="I64" s="83">
        <v>1067.7</v>
      </c>
      <c r="J64" s="84">
        <v>0.14000000000000001</v>
      </c>
    </row>
    <row r="65" spans="1:10" x14ac:dyDescent="0.2">
      <c r="A65" s="1027"/>
      <c r="B65" s="140" t="s">
        <v>502</v>
      </c>
      <c r="C65" s="83">
        <v>0</v>
      </c>
      <c r="D65" s="83">
        <v>0</v>
      </c>
      <c r="E65" s="83">
        <v>5226.6099999999997</v>
      </c>
      <c r="F65" s="83">
        <v>0.68</v>
      </c>
      <c r="G65" s="83">
        <v>2625.03</v>
      </c>
      <c r="H65" s="83">
        <v>0.34</v>
      </c>
      <c r="I65" s="83">
        <v>7851.64</v>
      </c>
      <c r="J65" s="84">
        <v>1.02</v>
      </c>
    </row>
    <row r="66" spans="1:10" x14ac:dyDescent="0.2">
      <c r="A66" s="1027"/>
      <c r="B66" s="140" t="s">
        <v>503</v>
      </c>
      <c r="C66" s="83">
        <v>0</v>
      </c>
      <c r="D66" s="83">
        <v>0</v>
      </c>
      <c r="E66" s="83">
        <v>10578.67</v>
      </c>
      <c r="F66" s="83">
        <v>1.37</v>
      </c>
      <c r="G66" s="83">
        <v>10276.66</v>
      </c>
      <c r="H66" s="83">
        <v>1.33</v>
      </c>
      <c r="I66" s="83">
        <v>20855.330000000002</v>
      </c>
      <c r="J66" s="84">
        <v>2.7</v>
      </c>
    </row>
    <row r="67" spans="1:10" x14ac:dyDescent="0.2">
      <c r="A67" s="1027"/>
      <c r="B67" s="140" t="s">
        <v>504</v>
      </c>
      <c r="C67" s="83">
        <v>0</v>
      </c>
      <c r="D67" s="83">
        <v>0</v>
      </c>
      <c r="E67" s="83">
        <v>17386.88</v>
      </c>
      <c r="F67" s="83">
        <v>2.25</v>
      </c>
      <c r="G67" s="83">
        <v>27222.37</v>
      </c>
      <c r="H67" s="83">
        <v>3.52</v>
      </c>
      <c r="I67" s="83">
        <v>44609.25</v>
      </c>
      <c r="J67" s="84">
        <v>5.77</v>
      </c>
    </row>
    <row r="68" spans="1:10" x14ac:dyDescent="0.2">
      <c r="A68" s="1027"/>
      <c r="B68" s="140" t="s">
        <v>505</v>
      </c>
      <c r="C68" s="83">
        <v>0</v>
      </c>
      <c r="D68" s="83">
        <v>0</v>
      </c>
      <c r="E68" s="83">
        <v>35348.44</v>
      </c>
      <c r="F68" s="83">
        <v>4.57</v>
      </c>
      <c r="G68" s="83">
        <v>68213.570000000007</v>
      </c>
      <c r="H68" s="83">
        <v>8.83</v>
      </c>
      <c r="I68" s="83">
        <v>103562.01</v>
      </c>
      <c r="J68" s="84">
        <v>13.4</v>
      </c>
    </row>
    <row r="69" spans="1:10" x14ac:dyDescent="0.2">
      <c r="A69" s="1027"/>
      <c r="B69" s="140" t="s">
        <v>358</v>
      </c>
      <c r="C69" s="83">
        <v>0</v>
      </c>
      <c r="D69" s="83">
        <v>0</v>
      </c>
      <c r="E69" s="83">
        <v>124592.83</v>
      </c>
      <c r="F69" s="83">
        <v>16.12</v>
      </c>
      <c r="G69" s="83">
        <v>374702.6</v>
      </c>
      <c r="H69" s="83">
        <v>48.49</v>
      </c>
      <c r="I69" s="83">
        <v>499295.43</v>
      </c>
      <c r="J69" s="84">
        <v>64.61</v>
      </c>
    </row>
    <row r="70" spans="1:10" x14ac:dyDescent="0.2">
      <c r="A70" s="1027"/>
      <c r="B70" s="39" t="s">
        <v>359</v>
      </c>
      <c r="C70" s="83">
        <v>0</v>
      </c>
      <c r="D70" s="83">
        <v>0</v>
      </c>
      <c r="E70" s="83">
        <v>198820.09</v>
      </c>
      <c r="F70" s="83">
        <v>25.72</v>
      </c>
      <c r="G70" s="83">
        <v>484639.59</v>
      </c>
      <c r="H70" s="83">
        <v>62.72</v>
      </c>
      <c r="I70" s="83">
        <v>683459.68</v>
      </c>
      <c r="J70" s="84">
        <v>88.44</v>
      </c>
    </row>
    <row r="71" spans="1:10" ht="27.75" customHeight="1" x14ac:dyDescent="0.2">
      <c r="A71" s="1027"/>
      <c r="B71" s="133" t="s">
        <v>360</v>
      </c>
      <c r="C71" s="83">
        <v>0</v>
      </c>
      <c r="D71" s="83">
        <v>0</v>
      </c>
      <c r="E71" s="83">
        <v>1943.44</v>
      </c>
      <c r="F71" s="83">
        <v>0.25</v>
      </c>
      <c r="G71" s="83">
        <v>1713.09</v>
      </c>
      <c r="H71" s="83">
        <v>0.22</v>
      </c>
      <c r="I71" s="83">
        <v>3656.53</v>
      </c>
      <c r="J71" s="84">
        <v>0.47</v>
      </c>
    </row>
    <row r="72" spans="1:10" x14ac:dyDescent="0.2">
      <c r="A72" s="1027"/>
      <c r="B72" s="39" t="s">
        <v>361</v>
      </c>
      <c r="C72" s="83">
        <v>0</v>
      </c>
      <c r="D72" s="83">
        <v>0</v>
      </c>
      <c r="E72" s="83">
        <v>62296.33</v>
      </c>
      <c r="F72" s="83">
        <v>8.07</v>
      </c>
      <c r="G72" s="83">
        <v>23423.33</v>
      </c>
      <c r="H72" s="83">
        <v>3.02</v>
      </c>
      <c r="I72" s="83">
        <v>85719.66</v>
      </c>
      <c r="J72" s="84">
        <v>11.09</v>
      </c>
    </row>
    <row r="73" spans="1:10" x14ac:dyDescent="0.2">
      <c r="A73" s="1028"/>
      <c r="B73" s="197" t="s">
        <v>324</v>
      </c>
      <c r="C73" s="85">
        <v>0</v>
      </c>
      <c r="D73" s="85">
        <v>0</v>
      </c>
      <c r="E73" s="85">
        <v>263059.86</v>
      </c>
      <c r="F73" s="85">
        <v>34.04</v>
      </c>
      <c r="G73" s="85">
        <v>509776.01</v>
      </c>
      <c r="H73" s="85">
        <v>65.959999999999994</v>
      </c>
      <c r="I73" s="85">
        <v>772835.87</v>
      </c>
      <c r="J73" s="86">
        <v>100</v>
      </c>
    </row>
    <row r="74" spans="1:10" ht="16.5" customHeight="1" x14ac:dyDescent="0.2">
      <c r="A74" s="1026" t="s">
        <v>374</v>
      </c>
      <c r="B74" s="141" t="s">
        <v>500</v>
      </c>
      <c r="C74" s="88">
        <v>23435.45</v>
      </c>
      <c r="D74" s="88">
        <v>1.64</v>
      </c>
      <c r="E74" s="88">
        <v>73622.81</v>
      </c>
      <c r="F74" s="88">
        <v>5.15</v>
      </c>
      <c r="G74" s="88">
        <v>3158.97</v>
      </c>
      <c r="H74" s="88">
        <v>0.22</v>
      </c>
      <c r="I74" s="88">
        <v>100217.23</v>
      </c>
      <c r="J74" s="89">
        <v>7.01</v>
      </c>
    </row>
    <row r="75" spans="1:10" x14ac:dyDescent="0.2">
      <c r="A75" s="1027"/>
      <c r="B75" s="139" t="s">
        <v>501</v>
      </c>
      <c r="C75" s="83">
        <v>13651.22</v>
      </c>
      <c r="D75" s="83">
        <v>0.96</v>
      </c>
      <c r="E75" s="83">
        <v>124630.51</v>
      </c>
      <c r="F75" s="83">
        <v>8.7200000000000006</v>
      </c>
      <c r="G75" s="83">
        <v>7749.92</v>
      </c>
      <c r="H75" s="83">
        <v>0.54</v>
      </c>
      <c r="I75" s="83">
        <v>146031.65</v>
      </c>
      <c r="J75" s="84">
        <v>10.220000000000001</v>
      </c>
    </row>
    <row r="76" spans="1:10" x14ac:dyDescent="0.2">
      <c r="A76" s="1027"/>
      <c r="B76" s="140" t="s">
        <v>502</v>
      </c>
      <c r="C76" s="83">
        <v>16624.57</v>
      </c>
      <c r="D76" s="83">
        <v>1.1599999999999999</v>
      </c>
      <c r="E76" s="83">
        <v>204825.93</v>
      </c>
      <c r="F76" s="83">
        <v>14.33</v>
      </c>
      <c r="G76" s="83">
        <v>24139.85</v>
      </c>
      <c r="H76" s="83">
        <v>1.69</v>
      </c>
      <c r="I76" s="83">
        <v>245590.35</v>
      </c>
      <c r="J76" s="84">
        <v>17.18</v>
      </c>
    </row>
    <row r="77" spans="1:10" x14ac:dyDescent="0.2">
      <c r="A77" s="1027"/>
      <c r="B77" s="140" t="s">
        <v>503</v>
      </c>
      <c r="C77" s="83">
        <v>11818.92</v>
      </c>
      <c r="D77" s="83">
        <v>0.83</v>
      </c>
      <c r="E77" s="83">
        <v>181255.63</v>
      </c>
      <c r="F77" s="83">
        <v>12.68</v>
      </c>
      <c r="G77" s="83">
        <v>29665.78</v>
      </c>
      <c r="H77" s="83">
        <v>2.08</v>
      </c>
      <c r="I77" s="83">
        <v>222740.33</v>
      </c>
      <c r="J77" s="84">
        <v>15.59</v>
      </c>
    </row>
    <row r="78" spans="1:10" x14ac:dyDescent="0.2">
      <c r="A78" s="1027"/>
      <c r="B78" s="140" t="s">
        <v>504</v>
      </c>
      <c r="C78" s="83">
        <v>8318.6</v>
      </c>
      <c r="D78" s="83">
        <v>0.57999999999999996</v>
      </c>
      <c r="E78" s="83">
        <v>183228.28</v>
      </c>
      <c r="F78" s="83">
        <v>12.82</v>
      </c>
      <c r="G78" s="83">
        <v>49419.67</v>
      </c>
      <c r="H78" s="83">
        <v>3.46</v>
      </c>
      <c r="I78" s="83">
        <v>240966.55</v>
      </c>
      <c r="J78" s="84">
        <v>16.86</v>
      </c>
    </row>
    <row r="79" spans="1:10" x14ac:dyDescent="0.2">
      <c r="A79" s="1027"/>
      <c r="B79" s="140" t="s">
        <v>505</v>
      </c>
      <c r="C79" s="83">
        <v>3379.74</v>
      </c>
      <c r="D79" s="83">
        <v>0.24</v>
      </c>
      <c r="E79" s="83">
        <v>157876.78</v>
      </c>
      <c r="F79" s="83">
        <v>11.05</v>
      </c>
      <c r="G79" s="83">
        <v>70705.429999999993</v>
      </c>
      <c r="H79" s="83">
        <v>4.95</v>
      </c>
      <c r="I79" s="83">
        <v>231961.95</v>
      </c>
      <c r="J79" s="84">
        <v>16.239999999999998</v>
      </c>
    </row>
    <row r="80" spans="1:10" x14ac:dyDescent="0.2">
      <c r="A80" s="1027"/>
      <c r="B80" s="140" t="s">
        <v>358</v>
      </c>
      <c r="C80" s="83">
        <v>457.23</v>
      </c>
      <c r="D80" s="83">
        <v>0.03</v>
      </c>
      <c r="E80" s="83">
        <v>97771.66</v>
      </c>
      <c r="F80" s="83">
        <v>6.84</v>
      </c>
      <c r="G80" s="83">
        <v>119831.67</v>
      </c>
      <c r="H80" s="83">
        <v>8.39</v>
      </c>
      <c r="I80" s="83">
        <v>218060.56</v>
      </c>
      <c r="J80" s="84">
        <v>15.26</v>
      </c>
    </row>
    <row r="81" spans="1:10" x14ac:dyDescent="0.2">
      <c r="A81" s="1027"/>
      <c r="B81" s="39" t="s">
        <v>359</v>
      </c>
      <c r="C81" s="83">
        <v>77685.73</v>
      </c>
      <c r="D81" s="83">
        <v>5.44</v>
      </c>
      <c r="E81" s="83">
        <v>1023211.6</v>
      </c>
      <c r="F81" s="83">
        <v>71.59</v>
      </c>
      <c r="G81" s="83">
        <v>304671.28999999998</v>
      </c>
      <c r="H81" s="83">
        <v>21.33</v>
      </c>
      <c r="I81" s="83">
        <v>1405568.62</v>
      </c>
      <c r="J81" s="84">
        <v>98.36</v>
      </c>
    </row>
    <row r="82" spans="1:10" ht="29.25" customHeight="1" x14ac:dyDescent="0.2">
      <c r="A82" s="1027"/>
      <c r="B82" s="133" t="s">
        <v>360</v>
      </c>
      <c r="C82" s="83">
        <v>94.94</v>
      </c>
      <c r="D82" s="83">
        <v>0.01</v>
      </c>
      <c r="E82" s="83">
        <v>2532.81</v>
      </c>
      <c r="F82" s="83">
        <v>0.17</v>
      </c>
      <c r="G82" s="83">
        <v>866.25</v>
      </c>
      <c r="H82" s="83">
        <v>0.06</v>
      </c>
      <c r="I82" s="83">
        <v>3494</v>
      </c>
      <c r="J82" s="84">
        <v>0.24</v>
      </c>
    </row>
    <row r="83" spans="1:10" x14ac:dyDescent="0.2">
      <c r="A83" s="1027"/>
      <c r="B83" s="39" t="s">
        <v>361</v>
      </c>
      <c r="C83" s="83">
        <v>1011.65</v>
      </c>
      <c r="D83" s="83">
        <v>7.0000000000000007E-2</v>
      </c>
      <c r="E83" s="83">
        <v>15620.49</v>
      </c>
      <c r="F83" s="83">
        <v>1.0900000000000001</v>
      </c>
      <c r="G83" s="83">
        <v>3409.13</v>
      </c>
      <c r="H83" s="83">
        <v>0.24</v>
      </c>
      <c r="I83" s="83">
        <v>20041.27</v>
      </c>
      <c r="J83" s="84">
        <v>1.4</v>
      </c>
    </row>
    <row r="84" spans="1:10" x14ac:dyDescent="0.2">
      <c r="A84" s="1028"/>
      <c r="B84" s="197" t="s">
        <v>324</v>
      </c>
      <c r="C84" s="85">
        <v>78792.320000000007</v>
      </c>
      <c r="D84" s="85">
        <v>5.52</v>
      </c>
      <c r="E84" s="85">
        <v>1041364.9</v>
      </c>
      <c r="F84" s="85">
        <v>72.849999999999994</v>
      </c>
      <c r="G84" s="85">
        <v>308946.67</v>
      </c>
      <c r="H84" s="85">
        <v>21.63</v>
      </c>
      <c r="I84" s="85">
        <v>1429103.89</v>
      </c>
      <c r="J84" s="86">
        <v>100</v>
      </c>
    </row>
  </sheetData>
  <mergeCells count="17">
    <mergeCell ref="A74:A84"/>
    <mergeCell ref="A8:A18"/>
    <mergeCell ref="A19:A29"/>
    <mergeCell ref="A30:A40"/>
    <mergeCell ref="A41:A51"/>
    <mergeCell ref="A52:A62"/>
    <mergeCell ref="A63:A73"/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6" right="0.59055118110236227" top="0.59055118110236227" bottom="0.98425196850393704" header="0.23" footer="0"/>
  <pageSetup paperSize="9" scale="48" orientation="portrait" r:id="rId2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84"/>
  <sheetViews>
    <sheetView view="pageBreakPreview" topLeftCell="A37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2.5703125" style="236" customWidth="1"/>
    <col min="2" max="2" width="28.28515625" style="236" customWidth="1"/>
    <col min="3" max="10" width="14.85546875" style="236" customWidth="1"/>
    <col min="11" max="16384" width="11.425781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1184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24.7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24.75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25.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x14ac:dyDescent="0.2">
      <c r="A8" s="1026" t="s">
        <v>130</v>
      </c>
      <c r="B8" s="141" t="s">
        <v>500</v>
      </c>
      <c r="C8" s="88">
        <v>141147.98000000001</v>
      </c>
      <c r="D8" s="88">
        <v>7.1</v>
      </c>
      <c r="E8" s="88">
        <v>9772.2900000000009</v>
      </c>
      <c r="F8" s="88">
        <v>0.49</v>
      </c>
      <c r="G8" s="88">
        <v>5954.44</v>
      </c>
      <c r="H8" s="88">
        <v>0.3</v>
      </c>
      <c r="I8" s="88">
        <v>156874.71</v>
      </c>
      <c r="J8" s="89">
        <v>7.89</v>
      </c>
    </row>
    <row r="9" spans="1:10" x14ac:dyDescent="0.2">
      <c r="A9" s="1027" t="s">
        <v>510</v>
      </c>
      <c r="B9" s="139" t="s">
        <v>501</v>
      </c>
      <c r="C9" s="83">
        <v>207365.82</v>
      </c>
      <c r="D9" s="83">
        <v>10.44</v>
      </c>
      <c r="E9" s="83">
        <v>4.43</v>
      </c>
      <c r="F9" s="83">
        <v>0</v>
      </c>
      <c r="G9" s="83">
        <v>0</v>
      </c>
      <c r="H9" s="83">
        <v>0</v>
      </c>
      <c r="I9" s="83">
        <v>207370.25</v>
      </c>
      <c r="J9" s="84">
        <v>10.44</v>
      </c>
    </row>
    <row r="10" spans="1:10" x14ac:dyDescent="0.2">
      <c r="A10" s="1027" t="s">
        <v>510</v>
      </c>
      <c r="B10" s="140" t="s">
        <v>502</v>
      </c>
      <c r="C10" s="83">
        <v>416248.59</v>
      </c>
      <c r="D10" s="83">
        <v>20.96</v>
      </c>
      <c r="E10" s="83">
        <v>32.78</v>
      </c>
      <c r="F10" s="83">
        <v>0</v>
      </c>
      <c r="G10" s="83">
        <v>1.87</v>
      </c>
      <c r="H10" s="83">
        <v>0</v>
      </c>
      <c r="I10" s="83">
        <v>416283.24</v>
      </c>
      <c r="J10" s="84">
        <v>20.96</v>
      </c>
    </row>
    <row r="11" spans="1:10" x14ac:dyDescent="0.2">
      <c r="A11" s="1027" t="s">
        <v>510</v>
      </c>
      <c r="B11" s="140" t="s">
        <v>503</v>
      </c>
      <c r="C11" s="83">
        <v>345526.84</v>
      </c>
      <c r="D11" s="83">
        <v>17.39</v>
      </c>
      <c r="E11" s="83">
        <v>245.6</v>
      </c>
      <c r="F11" s="83">
        <v>0.01</v>
      </c>
      <c r="G11" s="83">
        <v>16.420000000000002</v>
      </c>
      <c r="H11" s="83">
        <v>0</v>
      </c>
      <c r="I11" s="83">
        <v>345788.86</v>
      </c>
      <c r="J11" s="84">
        <v>17.399999999999999</v>
      </c>
    </row>
    <row r="12" spans="1:10" x14ac:dyDescent="0.2">
      <c r="A12" s="1027" t="s">
        <v>510</v>
      </c>
      <c r="B12" s="140" t="s">
        <v>504</v>
      </c>
      <c r="C12" s="83">
        <v>276470.21999999997</v>
      </c>
      <c r="D12" s="83">
        <v>13.92</v>
      </c>
      <c r="E12" s="83">
        <v>1155.18</v>
      </c>
      <c r="F12" s="83">
        <v>0.06</v>
      </c>
      <c r="G12" s="83">
        <v>63.88</v>
      </c>
      <c r="H12" s="83">
        <v>0</v>
      </c>
      <c r="I12" s="83">
        <v>277689.28000000003</v>
      </c>
      <c r="J12" s="84">
        <v>13.98</v>
      </c>
    </row>
    <row r="13" spans="1:10" x14ac:dyDescent="0.2">
      <c r="A13" s="1027" t="s">
        <v>510</v>
      </c>
      <c r="B13" s="140" t="s">
        <v>505</v>
      </c>
      <c r="C13" s="83">
        <v>202308.48000000001</v>
      </c>
      <c r="D13" s="83">
        <v>10.18</v>
      </c>
      <c r="E13" s="83">
        <v>4128.46</v>
      </c>
      <c r="F13" s="83">
        <v>0.21</v>
      </c>
      <c r="G13" s="83">
        <v>200.64</v>
      </c>
      <c r="H13" s="83">
        <v>0.01</v>
      </c>
      <c r="I13" s="83">
        <v>206637.58</v>
      </c>
      <c r="J13" s="84">
        <v>10.4</v>
      </c>
    </row>
    <row r="14" spans="1:10" x14ac:dyDescent="0.2">
      <c r="A14" s="1027" t="s">
        <v>510</v>
      </c>
      <c r="B14" s="140" t="s">
        <v>358</v>
      </c>
      <c r="C14" s="83">
        <v>223259.97</v>
      </c>
      <c r="D14" s="83">
        <v>11.24</v>
      </c>
      <c r="E14" s="83">
        <v>97561.4</v>
      </c>
      <c r="F14" s="83">
        <v>4.91</v>
      </c>
      <c r="G14" s="83">
        <v>3528.11</v>
      </c>
      <c r="H14" s="83">
        <v>0.18</v>
      </c>
      <c r="I14" s="83">
        <v>324349.48</v>
      </c>
      <c r="J14" s="84">
        <v>16.329999999999998</v>
      </c>
    </row>
    <row r="15" spans="1:10" x14ac:dyDescent="0.2">
      <c r="A15" s="1027" t="s">
        <v>510</v>
      </c>
      <c r="B15" s="39" t="s">
        <v>359</v>
      </c>
      <c r="C15" s="83">
        <v>1812327.9</v>
      </c>
      <c r="D15" s="83">
        <v>91.23</v>
      </c>
      <c r="E15" s="83">
        <v>112900.14</v>
      </c>
      <c r="F15" s="83">
        <v>5.68</v>
      </c>
      <c r="G15" s="83">
        <v>9765.36</v>
      </c>
      <c r="H15" s="83">
        <v>0.49</v>
      </c>
      <c r="I15" s="83">
        <v>1934993.4</v>
      </c>
      <c r="J15" s="84">
        <v>97.4</v>
      </c>
    </row>
    <row r="16" spans="1:10" ht="29.25" customHeight="1" x14ac:dyDescent="0.2">
      <c r="A16" s="1027" t="s">
        <v>510</v>
      </c>
      <c r="B16" s="133" t="s">
        <v>360</v>
      </c>
      <c r="C16" s="83">
        <v>36739.43</v>
      </c>
      <c r="D16" s="83">
        <v>1.84</v>
      </c>
      <c r="E16" s="83">
        <v>109.74</v>
      </c>
      <c r="F16" s="83">
        <v>0.01</v>
      </c>
      <c r="G16" s="83">
        <v>3.66</v>
      </c>
      <c r="H16" s="83">
        <v>0</v>
      </c>
      <c r="I16" s="83">
        <v>36852.83</v>
      </c>
      <c r="J16" s="84">
        <v>1.85</v>
      </c>
    </row>
    <row r="17" spans="1:10" x14ac:dyDescent="0.2">
      <c r="A17" s="1027" t="s">
        <v>510</v>
      </c>
      <c r="B17" s="39" t="s">
        <v>361</v>
      </c>
      <c r="C17" s="83">
        <v>14212.72</v>
      </c>
      <c r="D17" s="83">
        <v>0.71</v>
      </c>
      <c r="E17" s="83">
        <v>764.2</v>
      </c>
      <c r="F17" s="83">
        <v>0.04</v>
      </c>
      <c r="G17" s="83">
        <v>0</v>
      </c>
      <c r="H17" s="83">
        <v>0</v>
      </c>
      <c r="I17" s="83">
        <v>14976.92</v>
      </c>
      <c r="J17" s="84">
        <v>0.75</v>
      </c>
    </row>
    <row r="18" spans="1:10" x14ac:dyDescent="0.2">
      <c r="A18" s="1028" t="s">
        <v>510</v>
      </c>
      <c r="B18" s="197" t="s">
        <v>324</v>
      </c>
      <c r="C18" s="85">
        <v>1863280.05</v>
      </c>
      <c r="D18" s="85">
        <v>93.78</v>
      </c>
      <c r="E18" s="85">
        <v>113774.08</v>
      </c>
      <c r="F18" s="85">
        <v>5.73</v>
      </c>
      <c r="G18" s="85">
        <v>9769.02</v>
      </c>
      <c r="H18" s="85">
        <v>0.49</v>
      </c>
      <c r="I18" s="85">
        <v>1986823.15</v>
      </c>
      <c r="J18" s="86">
        <v>100</v>
      </c>
    </row>
    <row r="19" spans="1:10" x14ac:dyDescent="0.2">
      <c r="A19" s="1026" t="s">
        <v>510</v>
      </c>
      <c r="B19" s="141" t="s">
        <v>500</v>
      </c>
      <c r="C19" s="88">
        <v>53915.93</v>
      </c>
      <c r="D19" s="88">
        <v>7.25</v>
      </c>
      <c r="E19" s="88">
        <v>0</v>
      </c>
      <c r="F19" s="88">
        <v>0</v>
      </c>
      <c r="G19" s="88">
        <v>0</v>
      </c>
      <c r="H19" s="88">
        <v>0</v>
      </c>
      <c r="I19" s="88">
        <v>53915.93</v>
      </c>
      <c r="J19" s="89">
        <v>7.25</v>
      </c>
    </row>
    <row r="20" spans="1:10" x14ac:dyDescent="0.2">
      <c r="A20" s="1027" t="s">
        <v>403</v>
      </c>
      <c r="B20" s="139" t="s">
        <v>501</v>
      </c>
      <c r="C20" s="83">
        <v>33356.730000000003</v>
      </c>
      <c r="D20" s="83">
        <v>4.49</v>
      </c>
      <c r="E20" s="83">
        <v>0</v>
      </c>
      <c r="F20" s="83">
        <v>0</v>
      </c>
      <c r="G20" s="83">
        <v>0</v>
      </c>
      <c r="H20" s="83">
        <v>0</v>
      </c>
      <c r="I20" s="83">
        <v>33356.730000000003</v>
      </c>
      <c r="J20" s="84">
        <v>4.49</v>
      </c>
    </row>
    <row r="21" spans="1:10" x14ac:dyDescent="0.2">
      <c r="A21" s="1027" t="s">
        <v>403</v>
      </c>
      <c r="B21" s="140" t="s">
        <v>502</v>
      </c>
      <c r="C21" s="83">
        <v>71256.009999999995</v>
      </c>
      <c r="D21" s="83">
        <v>9.58</v>
      </c>
      <c r="E21" s="83">
        <v>0</v>
      </c>
      <c r="F21" s="83">
        <v>0</v>
      </c>
      <c r="G21" s="83">
        <v>0</v>
      </c>
      <c r="H21" s="83">
        <v>0</v>
      </c>
      <c r="I21" s="83">
        <v>71256.009999999995</v>
      </c>
      <c r="J21" s="84">
        <v>9.58</v>
      </c>
    </row>
    <row r="22" spans="1:10" x14ac:dyDescent="0.2">
      <c r="A22" s="1027" t="s">
        <v>403</v>
      </c>
      <c r="B22" s="140" t="s">
        <v>503</v>
      </c>
      <c r="C22" s="83">
        <v>65775.710000000006</v>
      </c>
      <c r="D22" s="83">
        <v>8.85</v>
      </c>
      <c r="E22" s="83">
        <v>0</v>
      </c>
      <c r="F22" s="83">
        <v>0</v>
      </c>
      <c r="G22" s="83">
        <v>0</v>
      </c>
      <c r="H22" s="83">
        <v>0</v>
      </c>
      <c r="I22" s="83">
        <v>65775.710000000006</v>
      </c>
      <c r="J22" s="84">
        <v>8.85</v>
      </c>
    </row>
    <row r="23" spans="1:10" x14ac:dyDescent="0.2">
      <c r="A23" s="1027" t="s">
        <v>403</v>
      </c>
      <c r="B23" s="140" t="s">
        <v>504</v>
      </c>
      <c r="C23" s="83">
        <v>85937.61</v>
      </c>
      <c r="D23" s="83">
        <v>11.56</v>
      </c>
      <c r="E23" s="83">
        <v>0</v>
      </c>
      <c r="F23" s="83">
        <v>0</v>
      </c>
      <c r="G23" s="83">
        <v>0</v>
      </c>
      <c r="H23" s="83">
        <v>0</v>
      </c>
      <c r="I23" s="83">
        <v>85937.61</v>
      </c>
      <c r="J23" s="84">
        <v>11.56</v>
      </c>
    </row>
    <row r="24" spans="1:10" x14ac:dyDescent="0.2">
      <c r="A24" s="1027" t="s">
        <v>403</v>
      </c>
      <c r="B24" s="140" t="s">
        <v>505</v>
      </c>
      <c r="C24" s="83">
        <v>104602.57</v>
      </c>
      <c r="D24" s="83">
        <v>14.07</v>
      </c>
      <c r="E24" s="83">
        <v>0</v>
      </c>
      <c r="F24" s="83">
        <v>0</v>
      </c>
      <c r="G24" s="83">
        <v>0</v>
      </c>
      <c r="H24" s="83">
        <v>0</v>
      </c>
      <c r="I24" s="83">
        <v>104602.57</v>
      </c>
      <c r="J24" s="84">
        <v>14.07</v>
      </c>
    </row>
    <row r="25" spans="1:10" x14ac:dyDescent="0.2">
      <c r="A25" s="1027" t="s">
        <v>403</v>
      </c>
      <c r="B25" s="140" t="s">
        <v>358</v>
      </c>
      <c r="C25" s="83">
        <v>268091.96999999997</v>
      </c>
      <c r="D25" s="83">
        <v>36.04</v>
      </c>
      <c r="E25" s="83">
        <v>0</v>
      </c>
      <c r="F25" s="83">
        <v>0</v>
      </c>
      <c r="G25" s="83">
        <v>0</v>
      </c>
      <c r="H25" s="83">
        <v>0</v>
      </c>
      <c r="I25" s="83">
        <v>268091.96999999997</v>
      </c>
      <c r="J25" s="84">
        <v>36.04</v>
      </c>
    </row>
    <row r="26" spans="1:10" x14ac:dyDescent="0.2">
      <c r="A26" s="1027" t="s">
        <v>403</v>
      </c>
      <c r="B26" s="39" t="s">
        <v>359</v>
      </c>
      <c r="C26" s="83">
        <v>682936.53</v>
      </c>
      <c r="D26" s="83">
        <v>91.84</v>
      </c>
      <c r="E26" s="83">
        <v>0</v>
      </c>
      <c r="F26" s="83">
        <v>0</v>
      </c>
      <c r="G26" s="83">
        <v>0</v>
      </c>
      <c r="H26" s="83">
        <v>0</v>
      </c>
      <c r="I26" s="83">
        <v>682936.53</v>
      </c>
      <c r="J26" s="84">
        <v>91.84</v>
      </c>
    </row>
    <row r="27" spans="1:10" ht="30" customHeight="1" x14ac:dyDescent="0.2">
      <c r="A27" s="1027" t="s">
        <v>403</v>
      </c>
      <c r="B27" s="133" t="s">
        <v>360</v>
      </c>
      <c r="C27" s="83">
        <v>23256.93</v>
      </c>
      <c r="D27" s="83">
        <v>3.13</v>
      </c>
      <c r="E27" s="83">
        <v>0</v>
      </c>
      <c r="F27" s="83">
        <v>0</v>
      </c>
      <c r="G27" s="83">
        <v>0</v>
      </c>
      <c r="H27" s="83">
        <v>0</v>
      </c>
      <c r="I27" s="83">
        <v>23256.93</v>
      </c>
      <c r="J27" s="84">
        <v>3.13</v>
      </c>
    </row>
    <row r="28" spans="1:10" x14ac:dyDescent="0.2">
      <c r="A28" s="1027" t="s">
        <v>403</v>
      </c>
      <c r="B28" s="39" t="s">
        <v>361</v>
      </c>
      <c r="C28" s="83">
        <v>37394.76</v>
      </c>
      <c r="D28" s="83">
        <v>5.03</v>
      </c>
      <c r="E28" s="83">
        <v>0</v>
      </c>
      <c r="F28" s="83">
        <v>0</v>
      </c>
      <c r="G28" s="83">
        <v>0</v>
      </c>
      <c r="H28" s="83">
        <v>0</v>
      </c>
      <c r="I28" s="83">
        <v>37394.76</v>
      </c>
      <c r="J28" s="84">
        <v>5.03</v>
      </c>
    </row>
    <row r="29" spans="1:10" x14ac:dyDescent="0.2">
      <c r="A29" s="1028" t="s">
        <v>403</v>
      </c>
      <c r="B29" s="197" t="s">
        <v>324</v>
      </c>
      <c r="C29" s="85">
        <v>743588.22</v>
      </c>
      <c r="D29" s="85">
        <v>100</v>
      </c>
      <c r="E29" s="85">
        <v>0</v>
      </c>
      <c r="F29" s="85">
        <v>0</v>
      </c>
      <c r="G29" s="85">
        <v>0</v>
      </c>
      <c r="H29" s="85">
        <v>0</v>
      </c>
      <c r="I29" s="85">
        <v>743588.22</v>
      </c>
      <c r="J29" s="86">
        <v>100</v>
      </c>
    </row>
    <row r="30" spans="1:10" x14ac:dyDescent="0.2">
      <c r="A30" s="1026" t="s">
        <v>403</v>
      </c>
      <c r="B30" s="141" t="s">
        <v>500</v>
      </c>
      <c r="C30" s="88">
        <v>0</v>
      </c>
      <c r="D30" s="88">
        <v>0</v>
      </c>
      <c r="E30" s="88">
        <v>9060.0300000000007</v>
      </c>
      <c r="F30" s="88">
        <v>1.7</v>
      </c>
      <c r="G30" s="88">
        <v>18574.39</v>
      </c>
      <c r="H30" s="88">
        <v>3.49</v>
      </c>
      <c r="I30" s="88">
        <v>27634.42</v>
      </c>
      <c r="J30" s="89">
        <v>5.19</v>
      </c>
    </row>
    <row r="31" spans="1:10" x14ac:dyDescent="0.2">
      <c r="A31" s="1027" t="s">
        <v>511</v>
      </c>
      <c r="B31" s="139" t="s">
        <v>501</v>
      </c>
      <c r="C31" s="83">
        <v>0</v>
      </c>
      <c r="D31" s="83">
        <v>0</v>
      </c>
      <c r="E31" s="83">
        <v>1200.9100000000001</v>
      </c>
      <c r="F31" s="83">
        <v>0.23</v>
      </c>
      <c r="G31" s="83">
        <v>5086.07</v>
      </c>
      <c r="H31" s="83">
        <v>0.96</v>
      </c>
      <c r="I31" s="83">
        <v>6286.98</v>
      </c>
      <c r="J31" s="84">
        <v>1.19</v>
      </c>
    </row>
    <row r="32" spans="1:10" x14ac:dyDescent="0.2">
      <c r="A32" s="1027" t="s">
        <v>511</v>
      </c>
      <c r="B32" s="140" t="s">
        <v>502</v>
      </c>
      <c r="C32" s="83">
        <v>0</v>
      </c>
      <c r="D32" s="83">
        <v>0</v>
      </c>
      <c r="E32" s="83">
        <v>2744.78</v>
      </c>
      <c r="F32" s="83">
        <v>0.52</v>
      </c>
      <c r="G32" s="83">
        <v>16468.75</v>
      </c>
      <c r="H32" s="83">
        <v>3.09</v>
      </c>
      <c r="I32" s="83">
        <v>19213.53</v>
      </c>
      <c r="J32" s="84">
        <v>3.61</v>
      </c>
    </row>
    <row r="33" spans="1:10" x14ac:dyDescent="0.2">
      <c r="A33" s="1027" t="s">
        <v>511</v>
      </c>
      <c r="B33" s="140" t="s">
        <v>503</v>
      </c>
      <c r="C33" s="83">
        <v>0</v>
      </c>
      <c r="D33" s="83">
        <v>0</v>
      </c>
      <c r="E33" s="83">
        <v>3121.63</v>
      </c>
      <c r="F33" s="83">
        <v>0.59</v>
      </c>
      <c r="G33" s="83">
        <v>24128.49</v>
      </c>
      <c r="H33" s="83">
        <v>4.53</v>
      </c>
      <c r="I33" s="83">
        <v>27250.12</v>
      </c>
      <c r="J33" s="84">
        <v>5.12</v>
      </c>
    </row>
    <row r="34" spans="1:10" x14ac:dyDescent="0.2">
      <c r="A34" s="1027" t="s">
        <v>511</v>
      </c>
      <c r="B34" s="140" t="s">
        <v>504</v>
      </c>
      <c r="C34" s="83">
        <v>0</v>
      </c>
      <c r="D34" s="83">
        <v>0</v>
      </c>
      <c r="E34" s="83">
        <v>4582.51</v>
      </c>
      <c r="F34" s="83">
        <v>0.86</v>
      </c>
      <c r="G34" s="83">
        <v>42590.69</v>
      </c>
      <c r="H34" s="83">
        <v>8</v>
      </c>
      <c r="I34" s="83">
        <v>47173.2</v>
      </c>
      <c r="J34" s="84">
        <v>8.86</v>
      </c>
    </row>
    <row r="35" spans="1:10" x14ac:dyDescent="0.2">
      <c r="A35" s="1027" t="s">
        <v>511</v>
      </c>
      <c r="B35" s="140" t="s">
        <v>505</v>
      </c>
      <c r="C35" s="83">
        <v>0</v>
      </c>
      <c r="D35" s="83">
        <v>0</v>
      </c>
      <c r="E35" s="83">
        <v>5242.8500000000004</v>
      </c>
      <c r="F35" s="83">
        <v>0.99</v>
      </c>
      <c r="G35" s="83">
        <v>74834.7</v>
      </c>
      <c r="H35" s="83">
        <v>14.06</v>
      </c>
      <c r="I35" s="83">
        <v>80077.55</v>
      </c>
      <c r="J35" s="84">
        <v>15.05</v>
      </c>
    </row>
    <row r="36" spans="1:10" x14ac:dyDescent="0.2">
      <c r="A36" s="1027" t="s">
        <v>511</v>
      </c>
      <c r="B36" s="140" t="s">
        <v>358</v>
      </c>
      <c r="C36" s="83">
        <v>0</v>
      </c>
      <c r="D36" s="83">
        <v>0</v>
      </c>
      <c r="E36" s="83">
        <v>27647.24</v>
      </c>
      <c r="F36" s="83">
        <v>5.2</v>
      </c>
      <c r="G36" s="83">
        <v>276410.48</v>
      </c>
      <c r="H36" s="83">
        <v>51.94</v>
      </c>
      <c r="I36" s="83">
        <v>304057.71999999997</v>
      </c>
      <c r="J36" s="84">
        <v>57.14</v>
      </c>
    </row>
    <row r="37" spans="1:10" x14ac:dyDescent="0.2">
      <c r="A37" s="1027" t="s">
        <v>511</v>
      </c>
      <c r="B37" s="39" t="s">
        <v>359</v>
      </c>
      <c r="C37" s="83">
        <v>0</v>
      </c>
      <c r="D37" s="83">
        <v>0</v>
      </c>
      <c r="E37" s="83">
        <v>53599.95</v>
      </c>
      <c r="F37" s="83">
        <v>10.09</v>
      </c>
      <c r="G37" s="83">
        <v>458093.57</v>
      </c>
      <c r="H37" s="83">
        <v>86.07</v>
      </c>
      <c r="I37" s="83">
        <v>511693.52</v>
      </c>
      <c r="J37" s="84">
        <v>96.16</v>
      </c>
    </row>
    <row r="38" spans="1:10" ht="30" customHeight="1" x14ac:dyDescent="0.2">
      <c r="A38" s="1027" t="s">
        <v>511</v>
      </c>
      <c r="B38" s="133" t="s">
        <v>360</v>
      </c>
      <c r="C38" s="83">
        <v>0</v>
      </c>
      <c r="D38" s="83">
        <v>0</v>
      </c>
      <c r="E38" s="83">
        <v>29.33</v>
      </c>
      <c r="F38" s="83">
        <v>0.01</v>
      </c>
      <c r="G38" s="83">
        <v>7513.59</v>
      </c>
      <c r="H38" s="83">
        <v>1.41</v>
      </c>
      <c r="I38" s="83">
        <v>7542.92</v>
      </c>
      <c r="J38" s="84">
        <v>1.42</v>
      </c>
    </row>
    <row r="39" spans="1:10" x14ac:dyDescent="0.2">
      <c r="A39" s="1027" t="s">
        <v>511</v>
      </c>
      <c r="B39" s="39" t="s">
        <v>361</v>
      </c>
      <c r="C39" s="83">
        <v>0</v>
      </c>
      <c r="D39" s="83">
        <v>0</v>
      </c>
      <c r="E39" s="83">
        <v>186.86</v>
      </c>
      <c r="F39" s="83">
        <v>0.04</v>
      </c>
      <c r="G39" s="83">
        <v>12716.05</v>
      </c>
      <c r="H39" s="83">
        <v>2.38</v>
      </c>
      <c r="I39" s="83">
        <v>12902.91</v>
      </c>
      <c r="J39" s="84">
        <v>2.42</v>
      </c>
    </row>
    <row r="40" spans="1:10" x14ac:dyDescent="0.2">
      <c r="A40" s="1028" t="s">
        <v>511</v>
      </c>
      <c r="B40" s="197" t="s">
        <v>324</v>
      </c>
      <c r="C40" s="85">
        <v>0</v>
      </c>
      <c r="D40" s="85">
        <v>0</v>
      </c>
      <c r="E40" s="85">
        <v>53816.14</v>
      </c>
      <c r="F40" s="85">
        <v>10.14</v>
      </c>
      <c r="G40" s="85">
        <v>478323.21</v>
      </c>
      <c r="H40" s="85">
        <v>89.86</v>
      </c>
      <c r="I40" s="85">
        <v>532139.35</v>
      </c>
      <c r="J40" s="86">
        <v>100</v>
      </c>
    </row>
    <row r="41" spans="1:10" x14ac:dyDescent="0.2">
      <c r="A41" s="1026" t="s">
        <v>511</v>
      </c>
      <c r="B41" s="141" t="s">
        <v>500</v>
      </c>
      <c r="C41" s="88">
        <v>9222.67</v>
      </c>
      <c r="D41" s="88">
        <v>1.39</v>
      </c>
      <c r="E41" s="88">
        <v>7405.2</v>
      </c>
      <c r="F41" s="88">
        <v>1.1200000000000001</v>
      </c>
      <c r="G41" s="88">
        <v>706.18</v>
      </c>
      <c r="H41" s="88">
        <v>0.11</v>
      </c>
      <c r="I41" s="88">
        <v>17334.05</v>
      </c>
      <c r="J41" s="89">
        <v>2.62</v>
      </c>
    </row>
    <row r="42" spans="1:10" x14ac:dyDescent="0.2">
      <c r="A42" s="1027" t="s">
        <v>512</v>
      </c>
      <c r="B42" s="139" t="s">
        <v>501</v>
      </c>
      <c r="C42" s="83">
        <v>4360.0600000000004</v>
      </c>
      <c r="D42" s="83">
        <v>0.66</v>
      </c>
      <c r="E42" s="83">
        <v>805.93</v>
      </c>
      <c r="F42" s="83">
        <v>0.12</v>
      </c>
      <c r="G42" s="83">
        <v>17.55</v>
      </c>
      <c r="H42" s="83">
        <v>0</v>
      </c>
      <c r="I42" s="83">
        <v>5183.54</v>
      </c>
      <c r="J42" s="84">
        <v>0.78</v>
      </c>
    </row>
    <row r="43" spans="1:10" x14ac:dyDescent="0.2">
      <c r="A43" s="1027" t="s">
        <v>512</v>
      </c>
      <c r="B43" s="140" t="s">
        <v>502</v>
      </c>
      <c r="C43" s="83">
        <v>22695.11</v>
      </c>
      <c r="D43" s="83">
        <v>3.42</v>
      </c>
      <c r="E43" s="83">
        <v>10329.23</v>
      </c>
      <c r="F43" s="83">
        <v>1.56</v>
      </c>
      <c r="G43" s="83">
        <v>780.01</v>
      </c>
      <c r="H43" s="83">
        <v>0.12</v>
      </c>
      <c r="I43" s="83">
        <v>33804.35</v>
      </c>
      <c r="J43" s="84">
        <v>5.0999999999999996</v>
      </c>
    </row>
    <row r="44" spans="1:10" x14ac:dyDescent="0.2">
      <c r="A44" s="1027" t="s">
        <v>512</v>
      </c>
      <c r="B44" s="140" t="s">
        <v>503</v>
      </c>
      <c r="C44" s="83">
        <v>19833.23</v>
      </c>
      <c r="D44" s="83">
        <v>2.99</v>
      </c>
      <c r="E44" s="83">
        <v>20441.16</v>
      </c>
      <c r="F44" s="83">
        <v>3.08</v>
      </c>
      <c r="G44" s="83">
        <v>2569.3200000000002</v>
      </c>
      <c r="H44" s="83">
        <v>0.39</v>
      </c>
      <c r="I44" s="83">
        <v>42843.71</v>
      </c>
      <c r="J44" s="84">
        <v>6.46</v>
      </c>
    </row>
    <row r="45" spans="1:10" x14ac:dyDescent="0.2">
      <c r="A45" s="1027" t="s">
        <v>512</v>
      </c>
      <c r="B45" s="140" t="s">
        <v>504</v>
      </c>
      <c r="C45" s="83">
        <v>21545.52</v>
      </c>
      <c r="D45" s="83">
        <v>3.25</v>
      </c>
      <c r="E45" s="83">
        <v>30098.87</v>
      </c>
      <c r="F45" s="83">
        <v>4.54</v>
      </c>
      <c r="G45" s="83">
        <v>5829.76</v>
      </c>
      <c r="H45" s="83">
        <v>0.88</v>
      </c>
      <c r="I45" s="83">
        <v>57474.15</v>
      </c>
      <c r="J45" s="84">
        <v>8.67</v>
      </c>
    </row>
    <row r="46" spans="1:10" x14ac:dyDescent="0.2">
      <c r="A46" s="1027" t="s">
        <v>512</v>
      </c>
      <c r="B46" s="140" t="s">
        <v>505</v>
      </c>
      <c r="C46" s="83">
        <v>35521.82</v>
      </c>
      <c r="D46" s="83">
        <v>5.36</v>
      </c>
      <c r="E46" s="83">
        <v>53175.74</v>
      </c>
      <c r="F46" s="83">
        <v>8.02</v>
      </c>
      <c r="G46" s="83">
        <v>12989.74</v>
      </c>
      <c r="H46" s="83">
        <v>1.96</v>
      </c>
      <c r="I46" s="83">
        <v>101687.3</v>
      </c>
      <c r="J46" s="84">
        <v>15.34</v>
      </c>
    </row>
    <row r="47" spans="1:10" x14ac:dyDescent="0.2">
      <c r="A47" s="1027" t="s">
        <v>512</v>
      </c>
      <c r="B47" s="140" t="s">
        <v>358</v>
      </c>
      <c r="C47" s="83">
        <v>128965.14</v>
      </c>
      <c r="D47" s="83">
        <v>19.440000000000001</v>
      </c>
      <c r="E47" s="83">
        <v>205716.59</v>
      </c>
      <c r="F47" s="83">
        <v>31.02</v>
      </c>
      <c r="G47" s="83">
        <v>44299.09</v>
      </c>
      <c r="H47" s="83">
        <v>6.67</v>
      </c>
      <c r="I47" s="83">
        <v>378980.82</v>
      </c>
      <c r="J47" s="84">
        <v>57.13</v>
      </c>
    </row>
    <row r="48" spans="1:10" x14ac:dyDescent="0.2">
      <c r="A48" s="1027" t="s">
        <v>512</v>
      </c>
      <c r="B48" s="39" t="s">
        <v>359</v>
      </c>
      <c r="C48" s="83">
        <v>242143.55</v>
      </c>
      <c r="D48" s="83">
        <v>36.51</v>
      </c>
      <c r="E48" s="83">
        <v>327972.71999999997</v>
      </c>
      <c r="F48" s="83">
        <v>49.46</v>
      </c>
      <c r="G48" s="83">
        <v>67191.649999999994</v>
      </c>
      <c r="H48" s="83">
        <v>10.130000000000001</v>
      </c>
      <c r="I48" s="83">
        <v>637307.92000000004</v>
      </c>
      <c r="J48" s="84">
        <v>96.1</v>
      </c>
    </row>
    <row r="49" spans="1:10" ht="30" customHeight="1" x14ac:dyDescent="0.2">
      <c r="A49" s="1027" t="s">
        <v>512</v>
      </c>
      <c r="B49" s="133" t="s">
        <v>360</v>
      </c>
      <c r="C49" s="83">
        <v>3606.91</v>
      </c>
      <c r="D49" s="83">
        <v>0.54</v>
      </c>
      <c r="E49" s="83">
        <v>3200.85</v>
      </c>
      <c r="F49" s="83">
        <v>0.49</v>
      </c>
      <c r="G49" s="83">
        <v>620.91999999999996</v>
      </c>
      <c r="H49" s="83">
        <v>0.09</v>
      </c>
      <c r="I49" s="83">
        <v>7428.68</v>
      </c>
      <c r="J49" s="84">
        <v>1.1200000000000001</v>
      </c>
    </row>
    <row r="50" spans="1:10" x14ac:dyDescent="0.2">
      <c r="A50" s="1027" t="s">
        <v>512</v>
      </c>
      <c r="B50" s="39" t="s">
        <v>361</v>
      </c>
      <c r="C50" s="83">
        <v>12861.7</v>
      </c>
      <c r="D50" s="83">
        <v>1.94</v>
      </c>
      <c r="E50" s="83">
        <v>5245.81</v>
      </c>
      <c r="F50" s="83">
        <v>0.79</v>
      </c>
      <c r="G50" s="83">
        <v>341.22</v>
      </c>
      <c r="H50" s="83">
        <v>0.05</v>
      </c>
      <c r="I50" s="83">
        <v>18448.73</v>
      </c>
      <c r="J50" s="84">
        <v>2.78</v>
      </c>
    </row>
    <row r="51" spans="1:10" x14ac:dyDescent="0.2">
      <c r="A51" s="1028" t="s">
        <v>512</v>
      </c>
      <c r="B51" s="197" t="s">
        <v>324</v>
      </c>
      <c r="C51" s="85">
        <v>258612.16</v>
      </c>
      <c r="D51" s="85">
        <v>38.99</v>
      </c>
      <c r="E51" s="85">
        <v>336419.38</v>
      </c>
      <c r="F51" s="85">
        <v>50.74</v>
      </c>
      <c r="G51" s="85">
        <v>68153.789999999994</v>
      </c>
      <c r="H51" s="85">
        <v>10.27</v>
      </c>
      <c r="I51" s="85">
        <v>663185.32999999996</v>
      </c>
      <c r="J51" s="86">
        <v>100</v>
      </c>
    </row>
    <row r="52" spans="1:10" x14ac:dyDescent="0.2">
      <c r="A52" s="1026" t="s">
        <v>512</v>
      </c>
      <c r="B52" s="141" t="s">
        <v>500</v>
      </c>
      <c r="C52" s="88">
        <v>31362.53</v>
      </c>
      <c r="D52" s="88">
        <v>2.2799999999999998</v>
      </c>
      <c r="E52" s="88">
        <v>40.19</v>
      </c>
      <c r="F52" s="88" t="s">
        <v>357</v>
      </c>
      <c r="G52" s="88">
        <v>0</v>
      </c>
      <c r="H52" s="88">
        <v>0</v>
      </c>
      <c r="I52" s="88">
        <v>31402.720000000001</v>
      </c>
      <c r="J52" s="89">
        <v>2.2799999999999998</v>
      </c>
    </row>
    <row r="53" spans="1:10" x14ac:dyDescent="0.2">
      <c r="A53" s="1027" t="s">
        <v>513</v>
      </c>
      <c r="B53" s="139" t="s">
        <v>501</v>
      </c>
      <c r="C53" s="83">
        <v>70074.14</v>
      </c>
      <c r="D53" s="83">
        <v>5.09</v>
      </c>
      <c r="E53" s="83">
        <v>15.56</v>
      </c>
      <c r="F53" s="83" t="s">
        <v>357</v>
      </c>
      <c r="G53" s="83">
        <v>0</v>
      </c>
      <c r="H53" s="83">
        <v>0</v>
      </c>
      <c r="I53" s="83">
        <v>70089.7</v>
      </c>
      <c r="J53" s="84">
        <v>5.09</v>
      </c>
    </row>
    <row r="54" spans="1:10" x14ac:dyDescent="0.2">
      <c r="A54" s="1027" t="s">
        <v>513</v>
      </c>
      <c r="B54" s="140" t="s">
        <v>502</v>
      </c>
      <c r="C54" s="83">
        <v>207145.76</v>
      </c>
      <c r="D54" s="83">
        <v>15.04</v>
      </c>
      <c r="E54" s="83">
        <v>148.34</v>
      </c>
      <c r="F54" s="83">
        <v>0.01</v>
      </c>
      <c r="G54" s="83">
        <v>0</v>
      </c>
      <c r="H54" s="83">
        <v>0</v>
      </c>
      <c r="I54" s="83">
        <v>207294.1</v>
      </c>
      <c r="J54" s="84">
        <v>15.05</v>
      </c>
    </row>
    <row r="55" spans="1:10" x14ac:dyDescent="0.2">
      <c r="A55" s="1027" t="s">
        <v>513</v>
      </c>
      <c r="B55" s="140" t="s">
        <v>503</v>
      </c>
      <c r="C55" s="83">
        <v>186043.87</v>
      </c>
      <c r="D55" s="83">
        <v>13.51</v>
      </c>
      <c r="E55" s="83">
        <v>301.92</v>
      </c>
      <c r="F55" s="83">
        <v>0.02</v>
      </c>
      <c r="G55" s="83">
        <v>0</v>
      </c>
      <c r="H55" s="83">
        <v>0</v>
      </c>
      <c r="I55" s="83">
        <v>186345.79</v>
      </c>
      <c r="J55" s="84">
        <v>13.53</v>
      </c>
    </row>
    <row r="56" spans="1:10" x14ac:dyDescent="0.2">
      <c r="A56" s="1027" t="s">
        <v>513</v>
      </c>
      <c r="B56" s="140" t="s">
        <v>504</v>
      </c>
      <c r="C56" s="83">
        <v>216280.67</v>
      </c>
      <c r="D56" s="83">
        <v>15.71</v>
      </c>
      <c r="E56" s="83">
        <v>805.19</v>
      </c>
      <c r="F56" s="83">
        <v>0.06</v>
      </c>
      <c r="G56" s="83">
        <v>0</v>
      </c>
      <c r="H56" s="83">
        <v>0</v>
      </c>
      <c r="I56" s="83">
        <v>217085.86</v>
      </c>
      <c r="J56" s="84">
        <v>15.77</v>
      </c>
    </row>
    <row r="57" spans="1:10" x14ac:dyDescent="0.2">
      <c r="A57" s="1027" t="s">
        <v>513</v>
      </c>
      <c r="B57" s="140" t="s">
        <v>505</v>
      </c>
      <c r="C57" s="83">
        <v>251386.91</v>
      </c>
      <c r="D57" s="83">
        <v>18.25</v>
      </c>
      <c r="E57" s="83">
        <v>1673.32</v>
      </c>
      <c r="F57" s="83">
        <v>0.12</v>
      </c>
      <c r="G57" s="83">
        <v>0</v>
      </c>
      <c r="H57" s="83">
        <v>0</v>
      </c>
      <c r="I57" s="83">
        <v>253060.23</v>
      </c>
      <c r="J57" s="84">
        <v>18.37</v>
      </c>
    </row>
    <row r="58" spans="1:10" x14ac:dyDescent="0.2">
      <c r="A58" s="1027" t="s">
        <v>513</v>
      </c>
      <c r="B58" s="140" t="s">
        <v>358</v>
      </c>
      <c r="C58" s="83">
        <v>360162.65</v>
      </c>
      <c r="D58" s="83">
        <v>26.15</v>
      </c>
      <c r="E58" s="83">
        <v>12248.46</v>
      </c>
      <c r="F58" s="83">
        <v>0.9</v>
      </c>
      <c r="G58" s="83">
        <v>0</v>
      </c>
      <c r="H58" s="83">
        <v>0</v>
      </c>
      <c r="I58" s="83">
        <v>372411.11</v>
      </c>
      <c r="J58" s="84">
        <v>27.05</v>
      </c>
    </row>
    <row r="59" spans="1:10" x14ac:dyDescent="0.2">
      <c r="A59" s="1027" t="s">
        <v>513</v>
      </c>
      <c r="B59" s="39" t="s">
        <v>359</v>
      </c>
      <c r="C59" s="83">
        <v>1322456.53</v>
      </c>
      <c r="D59" s="83">
        <v>96.03</v>
      </c>
      <c r="E59" s="83">
        <v>15232.98</v>
      </c>
      <c r="F59" s="83">
        <v>1.1100000000000001</v>
      </c>
      <c r="G59" s="83">
        <v>0</v>
      </c>
      <c r="H59" s="83">
        <v>0</v>
      </c>
      <c r="I59" s="83">
        <v>1337689.51</v>
      </c>
      <c r="J59" s="84">
        <v>97.14</v>
      </c>
    </row>
    <row r="60" spans="1:10" ht="29.25" customHeight="1" x14ac:dyDescent="0.2">
      <c r="A60" s="1027" t="s">
        <v>513</v>
      </c>
      <c r="B60" s="133" t="s">
        <v>360</v>
      </c>
      <c r="C60" s="83">
        <v>15039.32</v>
      </c>
      <c r="D60" s="83">
        <v>1.0900000000000001</v>
      </c>
      <c r="E60" s="83">
        <v>0</v>
      </c>
      <c r="F60" s="83">
        <v>0</v>
      </c>
      <c r="G60" s="83">
        <v>0</v>
      </c>
      <c r="H60" s="83">
        <v>0</v>
      </c>
      <c r="I60" s="83">
        <v>15039.32</v>
      </c>
      <c r="J60" s="84">
        <v>1.0900000000000001</v>
      </c>
    </row>
    <row r="61" spans="1:10" x14ac:dyDescent="0.2">
      <c r="A61" s="1027" t="s">
        <v>513</v>
      </c>
      <c r="B61" s="39" t="s">
        <v>361</v>
      </c>
      <c r="C61" s="83">
        <v>24349.57</v>
      </c>
      <c r="D61" s="83">
        <v>1.77</v>
      </c>
      <c r="E61" s="83">
        <v>52.45</v>
      </c>
      <c r="F61" s="83" t="s">
        <v>357</v>
      </c>
      <c r="G61" s="83">
        <v>0</v>
      </c>
      <c r="H61" s="83">
        <v>0</v>
      </c>
      <c r="I61" s="83">
        <v>24402.02</v>
      </c>
      <c r="J61" s="84">
        <v>1.77</v>
      </c>
    </row>
    <row r="62" spans="1:10" x14ac:dyDescent="0.2">
      <c r="A62" s="1028" t="s">
        <v>513</v>
      </c>
      <c r="B62" s="197" t="s">
        <v>324</v>
      </c>
      <c r="C62" s="85">
        <v>1361845.42</v>
      </c>
      <c r="D62" s="85">
        <v>98.89</v>
      </c>
      <c r="E62" s="85">
        <v>15285.43</v>
      </c>
      <c r="F62" s="85">
        <v>1.1100000000000001</v>
      </c>
      <c r="G62" s="85">
        <v>0</v>
      </c>
      <c r="H62" s="85">
        <v>0</v>
      </c>
      <c r="I62" s="85">
        <v>1377130.85</v>
      </c>
      <c r="J62" s="86">
        <v>100</v>
      </c>
    </row>
    <row r="63" spans="1:10" x14ac:dyDescent="0.2">
      <c r="A63" s="1026" t="s">
        <v>513</v>
      </c>
      <c r="B63" s="141" t="s">
        <v>500</v>
      </c>
      <c r="C63" s="88">
        <v>20.98</v>
      </c>
      <c r="D63" s="88">
        <v>0.08</v>
      </c>
      <c r="E63" s="88">
        <v>0</v>
      </c>
      <c r="F63" s="88">
        <v>0</v>
      </c>
      <c r="G63" s="88">
        <v>0</v>
      </c>
      <c r="H63" s="88">
        <v>0</v>
      </c>
      <c r="I63" s="88">
        <v>20.98</v>
      </c>
      <c r="J63" s="89">
        <v>0.08</v>
      </c>
    </row>
    <row r="64" spans="1:10" x14ac:dyDescent="0.2">
      <c r="A64" s="1027" t="s">
        <v>514</v>
      </c>
      <c r="B64" s="139" t="s">
        <v>501</v>
      </c>
      <c r="C64" s="83">
        <v>125.49</v>
      </c>
      <c r="D64" s="83">
        <v>0.47</v>
      </c>
      <c r="E64" s="83">
        <v>0</v>
      </c>
      <c r="F64" s="83">
        <v>0</v>
      </c>
      <c r="G64" s="83">
        <v>0</v>
      </c>
      <c r="H64" s="83">
        <v>0</v>
      </c>
      <c r="I64" s="83">
        <v>125.49</v>
      </c>
      <c r="J64" s="84">
        <v>0.47</v>
      </c>
    </row>
    <row r="65" spans="1:10" x14ac:dyDescent="0.2">
      <c r="A65" s="1027" t="s">
        <v>514</v>
      </c>
      <c r="B65" s="140" t="s">
        <v>502</v>
      </c>
      <c r="C65" s="83">
        <v>1405.33</v>
      </c>
      <c r="D65" s="83">
        <v>5.23</v>
      </c>
      <c r="E65" s="83">
        <v>0</v>
      </c>
      <c r="F65" s="83">
        <v>0</v>
      </c>
      <c r="G65" s="83">
        <v>0</v>
      </c>
      <c r="H65" s="83">
        <v>0</v>
      </c>
      <c r="I65" s="83">
        <v>1405.33</v>
      </c>
      <c r="J65" s="84">
        <v>5.23</v>
      </c>
    </row>
    <row r="66" spans="1:10" x14ac:dyDescent="0.2">
      <c r="A66" s="1027" t="s">
        <v>514</v>
      </c>
      <c r="B66" s="140" t="s">
        <v>503</v>
      </c>
      <c r="C66" s="83">
        <v>3106.2</v>
      </c>
      <c r="D66" s="83">
        <v>11.56</v>
      </c>
      <c r="E66" s="83">
        <v>0</v>
      </c>
      <c r="F66" s="83">
        <v>0</v>
      </c>
      <c r="G66" s="83">
        <v>0</v>
      </c>
      <c r="H66" s="83">
        <v>0</v>
      </c>
      <c r="I66" s="83">
        <v>3106.2</v>
      </c>
      <c r="J66" s="84">
        <v>11.56</v>
      </c>
    </row>
    <row r="67" spans="1:10" x14ac:dyDescent="0.2">
      <c r="A67" s="1027" t="s">
        <v>514</v>
      </c>
      <c r="B67" s="140" t="s">
        <v>504</v>
      </c>
      <c r="C67" s="83">
        <v>5308.72</v>
      </c>
      <c r="D67" s="83">
        <v>19.760000000000002</v>
      </c>
      <c r="E67" s="83">
        <v>0</v>
      </c>
      <c r="F67" s="83">
        <v>0</v>
      </c>
      <c r="G67" s="83">
        <v>0</v>
      </c>
      <c r="H67" s="83">
        <v>0</v>
      </c>
      <c r="I67" s="83">
        <v>5308.72</v>
      </c>
      <c r="J67" s="84">
        <v>19.760000000000002</v>
      </c>
    </row>
    <row r="68" spans="1:10" x14ac:dyDescent="0.2">
      <c r="A68" s="1027" t="s">
        <v>514</v>
      </c>
      <c r="B68" s="140" t="s">
        <v>505</v>
      </c>
      <c r="C68" s="83">
        <v>6788.15</v>
      </c>
      <c r="D68" s="83">
        <v>25.26</v>
      </c>
      <c r="E68" s="83">
        <v>0</v>
      </c>
      <c r="F68" s="83">
        <v>0</v>
      </c>
      <c r="G68" s="83">
        <v>0</v>
      </c>
      <c r="H68" s="83">
        <v>0</v>
      </c>
      <c r="I68" s="83">
        <v>6788.15</v>
      </c>
      <c r="J68" s="84">
        <v>25.26</v>
      </c>
    </row>
    <row r="69" spans="1:10" x14ac:dyDescent="0.2">
      <c r="A69" s="1027" t="s">
        <v>514</v>
      </c>
      <c r="B69" s="140" t="s">
        <v>358</v>
      </c>
      <c r="C69" s="83">
        <v>9717.0400000000009</v>
      </c>
      <c r="D69" s="83">
        <v>36.15</v>
      </c>
      <c r="E69" s="83">
        <v>0</v>
      </c>
      <c r="F69" s="83">
        <v>0</v>
      </c>
      <c r="G69" s="83">
        <v>0</v>
      </c>
      <c r="H69" s="83">
        <v>0</v>
      </c>
      <c r="I69" s="83">
        <v>9717.0400000000009</v>
      </c>
      <c r="J69" s="84">
        <v>36.15</v>
      </c>
    </row>
    <row r="70" spans="1:10" x14ac:dyDescent="0.2">
      <c r="A70" s="1027" t="s">
        <v>514</v>
      </c>
      <c r="B70" s="39" t="s">
        <v>359</v>
      </c>
      <c r="C70" s="83">
        <v>26471.91</v>
      </c>
      <c r="D70" s="83">
        <v>98.51</v>
      </c>
      <c r="E70" s="83">
        <v>0</v>
      </c>
      <c r="F70" s="83">
        <v>0</v>
      </c>
      <c r="G70" s="83">
        <v>0</v>
      </c>
      <c r="H70" s="83">
        <v>0</v>
      </c>
      <c r="I70" s="83">
        <v>26471.91</v>
      </c>
      <c r="J70" s="84">
        <v>98.51</v>
      </c>
    </row>
    <row r="71" spans="1:10" ht="24" customHeight="1" x14ac:dyDescent="0.2">
      <c r="A71" s="1027" t="s">
        <v>514</v>
      </c>
      <c r="B71" s="133" t="s">
        <v>360</v>
      </c>
      <c r="C71" s="83">
        <v>1.87</v>
      </c>
      <c r="D71" s="83">
        <v>0.01</v>
      </c>
      <c r="E71" s="83">
        <v>0</v>
      </c>
      <c r="F71" s="83">
        <v>0</v>
      </c>
      <c r="G71" s="83">
        <v>0</v>
      </c>
      <c r="H71" s="83">
        <v>0</v>
      </c>
      <c r="I71" s="83">
        <v>1.87</v>
      </c>
      <c r="J71" s="84">
        <v>0.01</v>
      </c>
    </row>
    <row r="72" spans="1:10" x14ac:dyDescent="0.2">
      <c r="A72" s="1027" t="s">
        <v>514</v>
      </c>
      <c r="B72" s="39" t="s">
        <v>361</v>
      </c>
      <c r="C72" s="83">
        <v>398.22</v>
      </c>
      <c r="D72" s="83">
        <v>1.48</v>
      </c>
      <c r="E72" s="83">
        <v>0</v>
      </c>
      <c r="F72" s="83">
        <v>0</v>
      </c>
      <c r="G72" s="83">
        <v>0</v>
      </c>
      <c r="H72" s="83">
        <v>0</v>
      </c>
      <c r="I72" s="83">
        <v>398.22</v>
      </c>
      <c r="J72" s="84">
        <v>1.48</v>
      </c>
    </row>
    <row r="73" spans="1:10" x14ac:dyDescent="0.2">
      <c r="A73" s="1028" t="s">
        <v>514</v>
      </c>
      <c r="B73" s="197" t="s">
        <v>324</v>
      </c>
      <c r="C73" s="85">
        <v>26872</v>
      </c>
      <c r="D73" s="85">
        <v>100</v>
      </c>
      <c r="E73" s="85">
        <v>0</v>
      </c>
      <c r="F73" s="85">
        <v>0</v>
      </c>
      <c r="G73" s="85">
        <v>0</v>
      </c>
      <c r="H73" s="85">
        <v>0</v>
      </c>
      <c r="I73" s="85">
        <v>26872</v>
      </c>
      <c r="J73" s="86">
        <v>100</v>
      </c>
    </row>
    <row r="74" spans="1:10" x14ac:dyDescent="0.2">
      <c r="A74" s="1026" t="s">
        <v>514</v>
      </c>
      <c r="B74" s="141" t="s">
        <v>500</v>
      </c>
      <c r="C74" s="88">
        <v>29390.09</v>
      </c>
      <c r="D74" s="88">
        <v>17.71</v>
      </c>
      <c r="E74" s="88">
        <v>0</v>
      </c>
      <c r="F74" s="88">
        <v>0</v>
      </c>
      <c r="G74" s="88">
        <v>0</v>
      </c>
      <c r="H74" s="88">
        <v>0</v>
      </c>
      <c r="I74" s="88">
        <v>29390.09</v>
      </c>
      <c r="J74" s="89">
        <v>17.71</v>
      </c>
    </row>
    <row r="75" spans="1:10" x14ac:dyDescent="0.2">
      <c r="A75" s="1027" t="s">
        <v>515</v>
      </c>
      <c r="B75" s="139" t="s">
        <v>501</v>
      </c>
      <c r="C75" s="83">
        <v>22106.09</v>
      </c>
      <c r="D75" s="83">
        <v>13.32</v>
      </c>
      <c r="E75" s="83">
        <v>0</v>
      </c>
      <c r="F75" s="83">
        <v>0</v>
      </c>
      <c r="G75" s="83">
        <v>0</v>
      </c>
      <c r="H75" s="83">
        <v>0</v>
      </c>
      <c r="I75" s="83">
        <v>22106.09</v>
      </c>
      <c r="J75" s="84">
        <v>13.32</v>
      </c>
    </row>
    <row r="76" spans="1:10" x14ac:dyDescent="0.2">
      <c r="A76" s="1027" t="s">
        <v>515</v>
      </c>
      <c r="B76" s="140" t="s">
        <v>502</v>
      </c>
      <c r="C76" s="83">
        <v>31681.49</v>
      </c>
      <c r="D76" s="83">
        <v>19.09</v>
      </c>
      <c r="E76" s="83">
        <v>0</v>
      </c>
      <c r="F76" s="83">
        <v>0</v>
      </c>
      <c r="G76" s="83">
        <v>0</v>
      </c>
      <c r="H76" s="83">
        <v>0</v>
      </c>
      <c r="I76" s="83">
        <v>31681.49</v>
      </c>
      <c r="J76" s="84">
        <v>19.09</v>
      </c>
    </row>
    <row r="77" spans="1:10" x14ac:dyDescent="0.2">
      <c r="A77" s="1027" t="s">
        <v>515</v>
      </c>
      <c r="B77" s="140" t="s">
        <v>503</v>
      </c>
      <c r="C77" s="83">
        <v>20532.52</v>
      </c>
      <c r="D77" s="83">
        <v>12.37</v>
      </c>
      <c r="E77" s="83">
        <v>0</v>
      </c>
      <c r="F77" s="83">
        <v>0</v>
      </c>
      <c r="G77" s="83">
        <v>0</v>
      </c>
      <c r="H77" s="83">
        <v>0</v>
      </c>
      <c r="I77" s="83">
        <v>20532.52</v>
      </c>
      <c r="J77" s="84">
        <v>12.37</v>
      </c>
    </row>
    <row r="78" spans="1:10" x14ac:dyDescent="0.2">
      <c r="A78" s="1027" t="s">
        <v>515</v>
      </c>
      <c r="B78" s="140" t="s">
        <v>504</v>
      </c>
      <c r="C78" s="83">
        <v>19140.349999999999</v>
      </c>
      <c r="D78" s="83">
        <v>11.53</v>
      </c>
      <c r="E78" s="83">
        <v>0</v>
      </c>
      <c r="F78" s="83">
        <v>0</v>
      </c>
      <c r="G78" s="83">
        <v>0</v>
      </c>
      <c r="H78" s="83">
        <v>0</v>
      </c>
      <c r="I78" s="83">
        <v>19140.349999999999</v>
      </c>
      <c r="J78" s="84">
        <v>11.53</v>
      </c>
    </row>
    <row r="79" spans="1:10" x14ac:dyDescent="0.2">
      <c r="A79" s="1027" t="s">
        <v>515</v>
      </c>
      <c r="B79" s="140" t="s">
        <v>505</v>
      </c>
      <c r="C79" s="83">
        <v>18246.43</v>
      </c>
      <c r="D79" s="83">
        <v>10.99</v>
      </c>
      <c r="E79" s="83">
        <v>0</v>
      </c>
      <c r="F79" s="83">
        <v>0</v>
      </c>
      <c r="G79" s="83">
        <v>0</v>
      </c>
      <c r="H79" s="83">
        <v>0</v>
      </c>
      <c r="I79" s="83">
        <v>18246.43</v>
      </c>
      <c r="J79" s="84">
        <v>10.99</v>
      </c>
    </row>
    <row r="80" spans="1:10" x14ac:dyDescent="0.2">
      <c r="A80" s="1027" t="s">
        <v>515</v>
      </c>
      <c r="B80" s="140" t="s">
        <v>358</v>
      </c>
      <c r="C80" s="83">
        <v>20768.349999999999</v>
      </c>
      <c r="D80" s="83">
        <v>12.51</v>
      </c>
      <c r="E80" s="83">
        <v>0</v>
      </c>
      <c r="F80" s="83">
        <v>0</v>
      </c>
      <c r="G80" s="83">
        <v>0</v>
      </c>
      <c r="H80" s="83">
        <v>0</v>
      </c>
      <c r="I80" s="83">
        <v>20768.349999999999</v>
      </c>
      <c r="J80" s="84">
        <v>12.51</v>
      </c>
    </row>
    <row r="81" spans="1:10" x14ac:dyDescent="0.2">
      <c r="A81" s="1027" t="s">
        <v>515</v>
      </c>
      <c r="B81" s="39" t="s">
        <v>359</v>
      </c>
      <c r="C81" s="83">
        <v>161865.32</v>
      </c>
      <c r="D81" s="83">
        <v>97.52</v>
      </c>
      <c r="E81" s="83">
        <v>0</v>
      </c>
      <c r="F81" s="83">
        <v>0</v>
      </c>
      <c r="G81" s="83">
        <v>0</v>
      </c>
      <c r="H81" s="83">
        <v>0</v>
      </c>
      <c r="I81" s="83">
        <v>161865.32</v>
      </c>
      <c r="J81" s="84">
        <v>97.52</v>
      </c>
    </row>
    <row r="82" spans="1:10" ht="30" customHeight="1" x14ac:dyDescent="0.2">
      <c r="A82" s="1027" t="s">
        <v>515</v>
      </c>
      <c r="B82" s="133" t="s">
        <v>360</v>
      </c>
      <c r="C82" s="83">
        <v>856.82</v>
      </c>
      <c r="D82" s="83">
        <v>0.52</v>
      </c>
      <c r="E82" s="83">
        <v>0</v>
      </c>
      <c r="F82" s="83">
        <v>0</v>
      </c>
      <c r="G82" s="83">
        <v>0</v>
      </c>
      <c r="H82" s="83">
        <v>0</v>
      </c>
      <c r="I82" s="83">
        <v>856.82</v>
      </c>
      <c r="J82" s="84">
        <v>0.52</v>
      </c>
    </row>
    <row r="83" spans="1:10" x14ac:dyDescent="0.2">
      <c r="A83" s="1027" t="s">
        <v>515</v>
      </c>
      <c r="B83" s="39" t="s">
        <v>361</v>
      </c>
      <c r="C83" s="83">
        <v>3251.47</v>
      </c>
      <c r="D83" s="83">
        <v>1.96</v>
      </c>
      <c r="E83" s="83">
        <v>0</v>
      </c>
      <c r="F83" s="83">
        <v>0</v>
      </c>
      <c r="G83" s="83">
        <v>0</v>
      </c>
      <c r="H83" s="83">
        <v>0</v>
      </c>
      <c r="I83" s="83">
        <v>3251.47</v>
      </c>
      <c r="J83" s="84">
        <v>1.96</v>
      </c>
    </row>
    <row r="84" spans="1:10" x14ac:dyDescent="0.2">
      <c r="A84" s="1028" t="s">
        <v>515</v>
      </c>
      <c r="B84" s="197" t="s">
        <v>324</v>
      </c>
      <c r="C84" s="85">
        <v>165973.60999999999</v>
      </c>
      <c r="D84" s="85">
        <v>100</v>
      </c>
      <c r="E84" s="85">
        <v>0</v>
      </c>
      <c r="F84" s="85">
        <v>0</v>
      </c>
      <c r="G84" s="85">
        <v>0</v>
      </c>
      <c r="H84" s="85">
        <v>0</v>
      </c>
      <c r="I84" s="85">
        <v>165973.60999999999</v>
      </c>
      <c r="J84" s="86">
        <v>100</v>
      </c>
    </row>
  </sheetData>
  <mergeCells count="17">
    <mergeCell ref="A74:A84"/>
    <mergeCell ref="A8:A18"/>
    <mergeCell ref="A19:A29"/>
    <mergeCell ref="A30:A40"/>
    <mergeCell ref="A41:A51"/>
    <mergeCell ref="A52:A62"/>
    <mergeCell ref="A63:A73"/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9" orientation="portrait" r:id="rId2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K95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2.28515625" style="236" customWidth="1"/>
    <col min="2" max="2" width="27.85546875" style="236" customWidth="1"/>
    <col min="3" max="8" width="15.28515625" style="236" customWidth="1"/>
    <col min="9" max="10" width="18.5703125" style="236" customWidth="1"/>
    <col min="11" max="16384" width="11.425781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1185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27.7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33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34.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x14ac:dyDescent="0.2">
      <c r="A8" s="1026" t="s">
        <v>515</v>
      </c>
      <c r="B8" s="141" t="s">
        <v>500</v>
      </c>
      <c r="C8" s="88">
        <v>0</v>
      </c>
      <c r="D8" s="88">
        <v>0</v>
      </c>
      <c r="E8" s="88">
        <v>13020.5</v>
      </c>
      <c r="F8" s="88">
        <v>2.2000000000000002</v>
      </c>
      <c r="G8" s="88">
        <v>7453.23</v>
      </c>
      <c r="H8" s="88">
        <v>1.26</v>
      </c>
      <c r="I8" s="88">
        <v>20473.73</v>
      </c>
      <c r="J8" s="89">
        <v>3.46</v>
      </c>
    </row>
    <row r="9" spans="1:10" x14ac:dyDescent="0.2">
      <c r="A9" s="1027" t="s">
        <v>516</v>
      </c>
      <c r="B9" s="139" t="s">
        <v>501</v>
      </c>
      <c r="C9" s="83">
        <v>0</v>
      </c>
      <c r="D9" s="83">
        <v>0</v>
      </c>
      <c r="E9" s="83">
        <v>2987.8</v>
      </c>
      <c r="F9" s="83">
        <v>0.51</v>
      </c>
      <c r="G9" s="83">
        <v>2503.9699999999998</v>
      </c>
      <c r="H9" s="83">
        <v>0.42</v>
      </c>
      <c r="I9" s="83">
        <v>5491.77</v>
      </c>
      <c r="J9" s="84">
        <v>0.93</v>
      </c>
    </row>
    <row r="10" spans="1:10" x14ac:dyDescent="0.2">
      <c r="A10" s="1027" t="s">
        <v>516</v>
      </c>
      <c r="B10" s="140" t="s">
        <v>502</v>
      </c>
      <c r="C10" s="83">
        <v>0</v>
      </c>
      <c r="D10" s="83">
        <v>0</v>
      </c>
      <c r="E10" s="83">
        <v>10687.54</v>
      </c>
      <c r="F10" s="83">
        <v>1.81</v>
      </c>
      <c r="G10" s="83">
        <v>16671.71</v>
      </c>
      <c r="H10" s="83">
        <v>2.82</v>
      </c>
      <c r="I10" s="83">
        <v>27359.25</v>
      </c>
      <c r="J10" s="84">
        <v>4.63</v>
      </c>
    </row>
    <row r="11" spans="1:10" x14ac:dyDescent="0.2">
      <c r="A11" s="1027" t="s">
        <v>516</v>
      </c>
      <c r="B11" s="140" t="s">
        <v>503</v>
      </c>
      <c r="C11" s="83">
        <v>0</v>
      </c>
      <c r="D11" s="83">
        <v>0</v>
      </c>
      <c r="E11" s="83">
        <v>8936.69</v>
      </c>
      <c r="F11" s="83">
        <v>1.51</v>
      </c>
      <c r="G11" s="83">
        <v>22494.18</v>
      </c>
      <c r="H11" s="83">
        <v>3.81</v>
      </c>
      <c r="I11" s="83">
        <v>31430.87</v>
      </c>
      <c r="J11" s="84">
        <v>5.32</v>
      </c>
    </row>
    <row r="12" spans="1:10" x14ac:dyDescent="0.2">
      <c r="A12" s="1027" t="s">
        <v>516</v>
      </c>
      <c r="B12" s="140" t="s">
        <v>504</v>
      </c>
      <c r="C12" s="83">
        <v>0</v>
      </c>
      <c r="D12" s="83">
        <v>0</v>
      </c>
      <c r="E12" s="83">
        <v>8838.61</v>
      </c>
      <c r="F12" s="83">
        <v>1.5</v>
      </c>
      <c r="G12" s="83">
        <v>28207.94</v>
      </c>
      <c r="H12" s="83">
        <v>4.7699999999999996</v>
      </c>
      <c r="I12" s="83">
        <v>37046.550000000003</v>
      </c>
      <c r="J12" s="84">
        <v>6.27</v>
      </c>
    </row>
    <row r="13" spans="1:10" x14ac:dyDescent="0.2">
      <c r="A13" s="1027" t="s">
        <v>516</v>
      </c>
      <c r="B13" s="140" t="s">
        <v>505</v>
      </c>
      <c r="C13" s="83">
        <v>0</v>
      </c>
      <c r="D13" s="83">
        <v>0</v>
      </c>
      <c r="E13" s="83">
        <v>11761.6</v>
      </c>
      <c r="F13" s="83">
        <v>1.99</v>
      </c>
      <c r="G13" s="83">
        <v>41736.29</v>
      </c>
      <c r="H13" s="83">
        <v>7.06</v>
      </c>
      <c r="I13" s="83">
        <v>53497.89</v>
      </c>
      <c r="J13" s="84">
        <v>9.0500000000000007</v>
      </c>
    </row>
    <row r="14" spans="1:10" x14ac:dyDescent="0.2">
      <c r="A14" s="1027" t="s">
        <v>516</v>
      </c>
      <c r="B14" s="140" t="s">
        <v>358</v>
      </c>
      <c r="C14" s="83">
        <v>0</v>
      </c>
      <c r="D14" s="83">
        <v>0</v>
      </c>
      <c r="E14" s="83">
        <v>45372.12</v>
      </c>
      <c r="F14" s="83">
        <v>7.68</v>
      </c>
      <c r="G14" s="83">
        <v>341359.84</v>
      </c>
      <c r="H14" s="83">
        <v>57.76</v>
      </c>
      <c r="I14" s="83">
        <v>386731.96</v>
      </c>
      <c r="J14" s="84">
        <v>65.44</v>
      </c>
    </row>
    <row r="15" spans="1:10" x14ac:dyDescent="0.2">
      <c r="A15" s="1027" t="s">
        <v>516</v>
      </c>
      <c r="B15" s="39" t="s">
        <v>359</v>
      </c>
      <c r="C15" s="83">
        <v>0</v>
      </c>
      <c r="D15" s="83">
        <v>0</v>
      </c>
      <c r="E15" s="83">
        <v>101604.86</v>
      </c>
      <c r="F15" s="83">
        <v>17.2</v>
      </c>
      <c r="G15" s="83">
        <v>460427.16</v>
      </c>
      <c r="H15" s="83">
        <v>77.900000000000006</v>
      </c>
      <c r="I15" s="83">
        <v>562032.02</v>
      </c>
      <c r="J15" s="84">
        <v>95.1</v>
      </c>
    </row>
    <row r="16" spans="1:10" ht="23.25" customHeight="1" x14ac:dyDescent="0.2">
      <c r="A16" s="1027" t="s">
        <v>516</v>
      </c>
      <c r="B16" s="133" t="s">
        <v>360</v>
      </c>
      <c r="C16" s="83">
        <v>0</v>
      </c>
      <c r="D16" s="83">
        <v>0</v>
      </c>
      <c r="E16" s="83">
        <v>902.39</v>
      </c>
      <c r="F16" s="83">
        <v>0.15</v>
      </c>
      <c r="G16" s="83">
        <v>1517.15</v>
      </c>
      <c r="H16" s="83">
        <v>0.26</v>
      </c>
      <c r="I16" s="83">
        <v>2419.54</v>
      </c>
      <c r="J16" s="84">
        <v>0.41</v>
      </c>
    </row>
    <row r="17" spans="1:10" x14ac:dyDescent="0.2">
      <c r="A17" s="1027" t="s">
        <v>516</v>
      </c>
      <c r="B17" s="39" t="s">
        <v>361</v>
      </c>
      <c r="C17" s="83">
        <v>0</v>
      </c>
      <c r="D17" s="83">
        <v>0</v>
      </c>
      <c r="E17" s="83">
        <v>9200.5300000000007</v>
      </c>
      <c r="F17" s="83">
        <v>1.56</v>
      </c>
      <c r="G17" s="83">
        <v>17336.8</v>
      </c>
      <c r="H17" s="83">
        <v>2.93</v>
      </c>
      <c r="I17" s="83">
        <v>26537.33</v>
      </c>
      <c r="J17" s="84">
        <v>4.49</v>
      </c>
    </row>
    <row r="18" spans="1:10" x14ac:dyDescent="0.2">
      <c r="A18" s="1028" t="s">
        <v>516</v>
      </c>
      <c r="B18" s="197" t="s">
        <v>324</v>
      </c>
      <c r="C18" s="85">
        <v>0</v>
      </c>
      <c r="D18" s="85">
        <v>0</v>
      </c>
      <c r="E18" s="85">
        <v>111707.78</v>
      </c>
      <c r="F18" s="85">
        <v>18.91</v>
      </c>
      <c r="G18" s="85">
        <v>479281.11</v>
      </c>
      <c r="H18" s="85">
        <v>81.09</v>
      </c>
      <c r="I18" s="85">
        <v>590988.89</v>
      </c>
      <c r="J18" s="86">
        <v>100</v>
      </c>
    </row>
    <row r="19" spans="1:10" x14ac:dyDescent="0.2">
      <c r="A19" s="1026" t="s">
        <v>516</v>
      </c>
      <c r="B19" s="141" t="s">
        <v>500</v>
      </c>
      <c r="C19" s="88">
        <v>27053.35</v>
      </c>
      <c r="D19" s="88">
        <v>17.34</v>
      </c>
      <c r="E19" s="88">
        <v>0</v>
      </c>
      <c r="F19" s="88">
        <v>0</v>
      </c>
      <c r="G19" s="88">
        <v>0</v>
      </c>
      <c r="H19" s="88">
        <v>0</v>
      </c>
      <c r="I19" s="88">
        <v>27053.35</v>
      </c>
      <c r="J19" s="89">
        <v>17.34</v>
      </c>
    </row>
    <row r="20" spans="1:10" x14ac:dyDescent="0.2">
      <c r="A20" s="1027" t="s">
        <v>517</v>
      </c>
      <c r="B20" s="139" t="s">
        <v>501</v>
      </c>
      <c r="C20" s="83">
        <v>3751.99</v>
      </c>
      <c r="D20" s="83">
        <v>2.4</v>
      </c>
      <c r="E20" s="83">
        <v>0</v>
      </c>
      <c r="F20" s="83">
        <v>0</v>
      </c>
      <c r="G20" s="83">
        <v>0</v>
      </c>
      <c r="H20" s="83">
        <v>0</v>
      </c>
      <c r="I20" s="83">
        <v>3751.99</v>
      </c>
      <c r="J20" s="84">
        <v>2.4</v>
      </c>
    </row>
    <row r="21" spans="1:10" x14ac:dyDescent="0.2">
      <c r="A21" s="1027" t="s">
        <v>517</v>
      </c>
      <c r="B21" s="140" t="s">
        <v>502</v>
      </c>
      <c r="C21" s="83">
        <v>8510.84</v>
      </c>
      <c r="D21" s="83">
        <v>5.46</v>
      </c>
      <c r="E21" s="83">
        <v>0</v>
      </c>
      <c r="F21" s="83">
        <v>0</v>
      </c>
      <c r="G21" s="83">
        <v>0</v>
      </c>
      <c r="H21" s="83">
        <v>0</v>
      </c>
      <c r="I21" s="83">
        <v>8510.84</v>
      </c>
      <c r="J21" s="84">
        <v>5.46</v>
      </c>
    </row>
    <row r="22" spans="1:10" x14ac:dyDescent="0.2">
      <c r="A22" s="1027" t="s">
        <v>517</v>
      </c>
      <c r="B22" s="140" t="s">
        <v>503</v>
      </c>
      <c r="C22" s="83">
        <v>10746.11</v>
      </c>
      <c r="D22" s="83">
        <v>6.89</v>
      </c>
      <c r="E22" s="83">
        <v>0</v>
      </c>
      <c r="F22" s="83">
        <v>0</v>
      </c>
      <c r="G22" s="83">
        <v>0</v>
      </c>
      <c r="H22" s="83">
        <v>0</v>
      </c>
      <c r="I22" s="83">
        <v>10746.11</v>
      </c>
      <c r="J22" s="84">
        <v>6.89</v>
      </c>
    </row>
    <row r="23" spans="1:10" x14ac:dyDescent="0.2">
      <c r="A23" s="1027" t="s">
        <v>517</v>
      </c>
      <c r="B23" s="140" t="s">
        <v>504</v>
      </c>
      <c r="C23" s="83">
        <v>15394.6</v>
      </c>
      <c r="D23" s="83">
        <v>9.8699999999999992</v>
      </c>
      <c r="E23" s="83">
        <v>0</v>
      </c>
      <c r="F23" s="83">
        <v>0</v>
      </c>
      <c r="G23" s="83">
        <v>0</v>
      </c>
      <c r="H23" s="83">
        <v>0</v>
      </c>
      <c r="I23" s="83">
        <v>15394.6</v>
      </c>
      <c r="J23" s="84">
        <v>9.8699999999999992</v>
      </c>
    </row>
    <row r="24" spans="1:10" x14ac:dyDescent="0.2">
      <c r="A24" s="1027" t="s">
        <v>517</v>
      </c>
      <c r="B24" s="140" t="s">
        <v>505</v>
      </c>
      <c r="C24" s="83">
        <v>21596.639999999999</v>
      </c>
      <c r="D24" s="83">
        <v>13.84</v>
      </c>
      <c r="E24" s="83">
        <v>0</v>
      </c>
      <c r="F24" s="83">
        <v>0</v>
      </c>
      <c r="G24" s="83">
        <v>0</v>
      </c>
      <c r="H24" s="83">
        <v>0</v>
      </c>
      <c r="I24" s="83">
        <v>21596.639999999999</v>
      </c>
      <c r="J24" s="84">
        <v>13.84</v>
      </c>
    </row>
    <row r="25" spans="1:10" x14ac:dyDescent="0.2">
      <c r="A25" s="1027" t="s">
        <v>517</v>
      </c>
      <c r="B25" s="140" t="s">
        <v>358</v>
      </c>
      <c r="C25" s="83">
        <v>55935.78</v>
      </c>
      <c r="D25" s="83">
        <v>35.85</v>
      </c>
      <c r="E25" s="83">
        <v>0</v>
      </c>
      <c r="F25" s="83">
        <v>0</v>
      </c>
      <c r="G25" s="83">
        <v>0</v>
      </c>
      <c r="H25" s="83">
        <v>0</v>
      </c>
      <c r="I25" s="83">
        <v>55935.78</v>
      </c>
      <c r="J25" s="84">
        <v>35.85</v>
      </c>
    </row>
    <row r="26" spans="1:10" ht="17.25" customHeight="1" x14ac:dyDescent="0.2">
      <c r="A26" s="1027" t="s">
        <v>517</v>
      </c>
      <c r="B26" s="39" t="s">
        <v>359</v>
      </c>
      <c r="C26" s="83">
        <v>142989.31</v>
      </c>
      <c r="D26" s="83">
        <v>91.65</v>
      </c>
      <c r="E26" s="83">
        <v>0</v>
      </c>
      <c r="F26" s="83">
        <v>0</v>
      </c>
      <c r="G26" s="83">
        <v>0</v>
      </c>
      <c r="H26" s="83">
        <v>0</v>
      </c>
      <c r="I26" s="83">
        <v>142989.31</v>
      </c>
      <c r="J26" s="84">
        <v>91.65</v>
      </c>
    </row>
    <row r="27" spans="1:10" ht="27.75" customHeight="1" x14ac:dyDescent="0.2">
      <c r="A27" s="1027" t="s">
        <v>517</v>
      </c>
      <c r="B27" s="133" t="s">
        <v>360</v>
      </c>
      <c r="C27" s="83">
        <v>435.81</v>
      </c>
      <c r="D27" s="83">
        <v>0.28000000000000003</v>
      </c>
      <c r="E27" s="83">
        <v>0</v>
      </c>
      <c r="F27" s="83">
        <v>0</v>
      </c>
      <c r="G27" s="83">
        <v>0</v>
      </c>
      <c r="H27" s="83">
        <v>0</v>
      </c>
      <c r="I27" s="83">
        <v>435.81</v>
      </c>
      <c r="J27" s="84">
        <v>0.28000000000000003</v>
      </c>
    </row>
    <row r="28" spans="1:10" x14ac:dyDescent="0.2">
      <c r="A28" s="1027" t="s">
        <v>517</v>
      </c>
      <c r="B28" s="39" t="s">
        <v>361</v>
      </c>
      <c r="C28" s="83">
        <v>12585.88</v>
      </c>
      <c r="D28" s="83">
        <v>8.07</v>
      </c>
      <c r="E28" s="83">
        <v>0</v>
      </c>
      <c r="F28" s="83">
        <v>0</v>
      </c>
      <c r="G28" s="83">
        <v>0</v>
      </c>
      <c r="H28" s="83">
        <v>0</v>
      </c>
      <c r="I28" s="83">
        <v>12585.88</v>
      </c>
      <c r="J28" s="84">
        <v>8.07</v>
      </c>
    </row>
    <row r="29" spans="1:10" x14ac:dyDescent="0.2">
      <c r="A29" s="1028" t="s">
        <v>517</v>
      </c>
      <c r="B29" s="197" t="s">
        <v>324</v>
      </c>
      <c r="C29" s="85">
        <v>156011</v>
      </c>
      <c r="D29" s="85">
        <v>100</v>
      </c>
      <c r="E29" s="85">
        <v>0</v>
      </c>
      <c r="F29" s="85">
        <v>0</v>
      </c>
      <c r="G29" s="85">
        <v>0</v>
      </c>
      <c r="H29" s="85">
        <v>0</v>
      </c>
      <c r="I29" s="85">
        <v>156011</v>
      </c>
      <c r="J29" s="86">
        <v>100</v>
      </c>
    </row>
    <row r="30" spans="1:10" x14ac:dyDescent="0.2">
      <c r="A30" s="1026" t="s">
        <v>517</v>
      </c>
      <c r="B30" s="141" t="s">
        <v>500</v>
      </c>
      <c r="C30" s="88">
        <v>64814.44</v>
      </c>
      <c r="D30" s="88">
        <v>5.12</v>
      </c>
      <c r="E30" s="88">
        <v>2617.69</v>
      </c>
      <c r="F30" s="88">
        <v>0.21</v>
      </c>
      <c r="G30" s="88">
        <v>0</v>
      </c>
      <c r="H30" s="88">
        <v>0</v>
      </c>
      <c r="I30" s="88">
        <v>67432.13</v>
      </c>
      <c r="J30" s="89">
        <v>5.33</v>
      </c>
    </row>
    <row r="31" spans="1:10" x14ac:dyDescent="0.2">
      <c r="A31" s="1027" t="s">
        <v>518</v>
      </c>
      <c r="B31" s="139" t="s">
        <v>501</v>
      </c>
      <c r="C31" s="83">
        <v>63345.66</v>
      </c>
      <c r="D31" s="83">
        <v>5.01</v>
      </c>
      <c r="E31" s="83">
        <v>2406.6</v>
      </c>
      <c r="F31" s="83">
        <v>0.19</v>
      </c>
      <c r="G31" s="83">
        <v>0</v>
      </c>
      <c r="H31" s="83">
        <v>0</v>
      </c>
      <c r="I31" s="83">
        <v>65752.259999999995</v>
      </c>
      <c r="J31" s="84">
        <v>5.2</v>
      </c>
    </row>
    <row r="32" spans="1:10" x14ac:dyDescent="0.2">
      <c r="A32" s="1027" t="s">
        <v>518</v>
      </c>
      <c r="B32" s="140" t="s">
        <v>502</v>
      </c>
      <c r="C32" s="83">
        <v>119007.69</v>
      </c>
      <c r="D32" s="83">
        <v>9.41</v>
      </c>
      <c r="E32" s="83">
        <v>3299.45</v>
      </c>
      <c r="F32" s="83">
        <v>0.26</v>
      </c>
      <c r="G32" s="83">
        <v>0</v>
      </c>
      <c r="H32" s="83">
        <v>0</v>
      </c>
      <c r="I32" s="83">
        <v>122307.14</v>
      </c>
      <c r="J32" s="84">
        <v>9.67</v>
      </c>
    </row>
    <row r="33" spans="1:11" x14ac:dyDescent="0.2">
      <c r="A33" s="1027" t="s">
        <v>518</v>
      </c>
      <c r="B33" s="140" t="s">
        <v>503</v>
      </c>
      <c r="C33" s="83">
        <v>141637.18</v>
      </c>
      <c r="D33" s="83">
        <v>11.2</v>
      </c>
      <c r="E33" s="83">
        <v>4686.17</v>
      </c>
      <c r="F33" s="83">
        <v>0.37</v>
      </c>
      <c r="G33" s="83">
        <v>0</v>
      </c>
      <c r="H33" s="83">
        <v>0</v>
      </c>
      <c r="I33" s="83">
        <v>146323.35</v>
      </c>
      <c r="J33" s="84">
        <v>11.57</v>
      </c>
    </row>
    <row r="34" spans="1:11" x14ac:dyDescent="0.2">
      <c r="A34" s="1027" t="s">
        <v>518</v>
      </c>
      <c r="B34" s="140" t="s">
        <v>504</v>
      </c>
      <c r="C34" s="83">
        <v>176676.82</v>
      </c>
      <c r="D34" s="83">
        <v>13.97</v>
      </c>
      <c r="E34" s="83">
        <v>8063.8</v>
      </c>
      <c r="F34" s="83">
        <v>0.64</v>
      </c>
      <c r="G34" s="83">
        <v>0</v>
      </c>
      <c r="H34" s="83">
        <v>0</v>
      </c>
      <c r="I34" s="83">
        <v>184740.62</v>
      </c>
      <c r="J34" s="84">
        <v>14.61</v>
      </c>
    </row>
    <row r="35" spans="1:11" x14ac:dyDescent="0.2">
      <c r="A35" s="1027" t="s">
        <v>518</v>
      </c>
      <c r="B35" s="140" t="s">
        <v>505</v>
      </c>
      <c r="C35" s="83">
        <v>201677.02</v>
      </c>
      <c r="D35" s="83">
        <v>15.95</v>
      </c>
      <c r="E35" s="83">
        <v>13063.26</v>
      </c>
      <c r="F35" s="83">
        <v>1.03</v>
      </c>
      <c r="G35" s="83">
        <v>0</v>
      </c>
      <c r="H35" s="83">
        <v>0</v>
      </c>
      <c r="I35" s="83">
        <v>214740.28</v>
      </c>
      <c r="J35" s="84">
        <v>16.98</v>
      </c>
    </row>
    <row r="36" spans="1:11" x14ac:dyDescent="0.2">
      <c r="A36" s="1027" t="s">
        <v>518</v>
      </c>
      <c r="B36" s="140" t="s">
        <v>358</v>
      </c>
      <c r="C36" s="83">
        <v>401503.6</v>
      </c>
      <c r="D36" s="83">
        <v>31.74</v>
      </c>
      <c r="E36" s="83">
        <v>29378.5</v>
      </c>
      <c r="F36" s="83">
        <v>2.33</v>
      </c>
      <c r="G36" s="83">
        <v>0</v>
      </c>
      <c r="H36" s="83">
        <v>0</v>
      </c>
      <c r="I36" s="83">
        <v>430882.1</v>
      </c>
      <c r="J36" s="84">
        <v>34.07</v>
      </c>
    </row>
    <row r="37" spans="1:11" x14ac:dyDescent="0.2">
      <c r="A37" s="1027" t="s">
        <v>518</v>
      </c>
      <c r="B37" s="39" t="s">
        <v>359</v>
      </c>
      <c r="C37" s="83">
        <v>1168662.4099999999</v>
      </c>
      <c r="D37" s="83">
        <v>92.4</v>
      </c>
      <c r="E37" s="83">
        <v>63515.47</v>
      </c>
      <c r="F37" s="83">
        <v>5.03</v>
      </c>
      <c r="G37" s="83">
        <v>0</v>
      </c>
      <c r="H37" s="83">
        <v>0</v>
      </c>
      <c r="I37" s="83">
        <v>1232177.8799999999</v>
      </c>
      <c r="J37" s="84">
        <v>97.43</v>
      </c>
    </row>
    <row r="38" spans="1:11" ht="24.75" customHeight="1" x14ac:dyDescent="0.2">
      <c r="A38" s="1027" t="s">
        <v>518</v>
      </c>
      <c r="B38" s="133" t="s">
        <v>360</v>
      </c>
      <c r="C38" s="83">
        <v>7122.72</v>
      </c>
      <c r="D38" s="83">
        <v>0.56000000000000005</v>
      </c>
      <c r="E38" s="83">
        <v>226.11</v>
      </c>
      <c r="F38" s="83">
        <v>0.02</v>
      </c>
      <c r="G38" s="83">
        <v>0</v>
      </c>
      <c r="H38" s="83">
        <v>0</v>
      </c>
      <c r="I38" s="83">
        <v>7348.83</v>
      </c>
      <c r="J38" s="84">
        <v>0.57999999999999996</v>
      </c>
    </row>
    <row r="39" spans="1:11" x14ac:dyDescent="0.2">
      <c r="A39" s="1027" t="s">
        <v>518</v>
      </c>
      <c r="B39" s="39" t="s">
        <v>361</v>
      </c>
      <c r="C39" s="83">
        <v>24758.95</v>
      </c>
      <c r="D39" s="83">
        <v>1.96</v>
      </c>
      <c r="E39" s="83">
        <v>409.99</v>
      </c>
      <c r="F39" s="83">
        <v>0.03</v>
      </c>
      <c r="G39" s="83">
        <v>0</v>
      </c>
      <c r="H39" s="83">
        <v>0</v>
      </c>
      <c r="I39" s="83">
        <v>25168.94</v>
      </c>
      <c r="J39" s="84">
        <v>1.99</v>
      </c>
    </row>
    <row r="40" spans="1:11" x14ac:dyDescent="0.2">
      <c r="A40" s="1028" t="s">
        <v>518</v>
      </c>
      <c r="B40" s="197" t="s">
        <v>324</v>
      </c>
      <c r="C40" s="85">
        <v>1200544.08</v>
      </c>
      <c r="D40" s="85">
        <v>94.92</v>
      </c>
      <c r="E40" s="85">
        <v>64151.57</v>
      </c>
      <c r="F40" s="85">
        <v>5.08</v>
      </c>
      <c r="G40" s="85">
        <v>0</v>
      </c>
      <c r="H40" s="85">
        <v>0</v>
      </c>
      <c r="I40" s="85">
        <v>1264695.6499999999</v>
      </c>
      <c r="J40" s="86">
        <v>100</v>
      </c>
    </row>
    <row r="41" spans="1:11" s="430" customFormat="1" x14ac:dyDescent="0.2">
      <c r="A41" s="1026" t="s">
        <v>764</v>
      </c>
      <c r="B41" s="141" t="s">
        <v>500</v>
      </c>
      <c r="C41" s="88">
        <v>24445.33</v>
      </c>
      <c r="D41" s="88">
        <v>2</v>
      </c>
      <c r="E41" s="88">
        <v>41471.17</v>
      </c>
      <c r="F41" s="88">
        <v>3.4</v>
      </c>
      <c r="G41" s="88">
        <v>3898.73</v>
      </c>
      <c r="H41" s="88">
        <v>0.32</v>
      </c>
      <c r="I41" s="88">
        <v>69815.23</v>
      </c>
      <c r="J41" s="89">
        <v>5.7200000000000006</v>
      </c>
      <c r="K41" s="236"/>
    </row>
    <row r="42" spans="1:11" s="430" customFormat="1" x14ac:dyDescent="0.2">
      <c r="A42" s="1027" t="s">
        <v>518</v>
      </c>
      <c r="B42" s="139" t="s">
        <v>501</v>
      </c>
      <c r="C42" s="83">
        <v>38413.160000000003</v>
      </c>
      <c r="D42" s="83">
        <v>3.15</v>
      </c>
      <c r="E42" s="83">
        <v>61129.34</v>
      </c>
      <c r="F42" s="83">
        <v>5.01</v>
      </c>
      <c r="G42" s="83">
        <v>1055.77</v>
      </c>
      <c r="H42" s="83">
        <v>0.09</v>
      </c>
      <c r="I42" s="83">
        <v>100598.27</v>
      </c>
      <c r="J42" s="84">
        <v>8.25</v>
      </c>
      <c r="K42" s="236"/>
    </row>
    <row r="43" spans="1:11" s="430" customFormat="1" x14ac:dyDescent="0.2">
      <c r="A43" s="1027" t="s">
        <v>518</v>
      </c>
      <c r="B43" s="140" t="s">
        <v>502</v>
      </c>
      <c r="C43" s="83">
        <v>70130.03</v>
      </c>
      <c r="D43" s="83">
        <v>5.74</v>
      </c>
      <c r="E43" s="83">
        <v>140250.19</v>
      </c>
      <c r="F43" s="83">
        <v>11.48</v>
      </c>
      <c r="G43" s="83">
        <v>6003.02</v>
      </c>
      <c r="H43" s="83">
        <v>0.49</v>
      </c>
      <c r="I43" s="83">
        <v>216383.24</v>
      </c>
      <c r="J43" s="84">
        <v>17.709999999999997</v>
      </c>
      <c r="K43" s="236"/>
    </row>
    <row r="44" spans="1:11" s="430" customFormat="1" x14ac:dyDescent="0.2">
      <c r="A44" s="1027" t="s">
        <v>518</v>
      </c>
      <c r="B44" s="140" t="s">
        <v>503</v>
      </c>
      <c r="C44" s="83">
        <v>83615.520000000004</v>
      </c>
      <c r="D44" s="83">
        <v>6.85</v>
      </c>
      <c r="E44" s="83">
        <v>134391.99</v>
      </c>
      <c r="F44" s="83">
        <v>10.99</v>
      </c>
      <c r="G44" s="83">
        <v>10083.85</v>
      </c>
      <c r="H44" s="83">
        <v>0.83</v>
      </c>
      <c r="I44" s="83">
        <v>228091.36000000002</v>
      </c>
      <c r="J44" s="84">
        <v>18.669999999999998</v>
      </c>
      <c r="K44" s="236"/>
    </row>
    <row r="45" spans="1:11" s="430" customFormat="1" x14ac:dyDescent="0.2">
      <c r="A45" s="1027" t="s">
        <v>518</v>
      </c>
      <c r="B45" s="140" t="s">
        <v>504</v>
      </c>
      <c r="C45" s="83">
        <v>95635.7</v>
      </c>
      <c r="D45" s="83">
        <v>7.83</v>
      </c>
      <c r="E45" s="83">
        <v>134543.08000000002</v>
      </c>
      <c r="F45" s="83">
        <v>11.01</v>
      </c>
      <c r="G45" s="83">
        <v>14771.65</v>
      </c>
      <c r="H45" s="83">
        <v>1.21</v>
      </c>
      <c r="I45" s="83">
        <v>244950.43000000002</v>
      </c>
      <c r="J45" s="84">
        <v>20.05</v>
      </c>
      <c r="K45" s="236"/>
    </row>
    <row r="46" spans="1:11" s="430" customFormat="1" x14ac:dyDescent="0.2">
      <c r="A46" s="1027" t="s">
        <v>518</v>
      </c>
      <c r="B46" s="140" t="s">
        <v>505</v>
      </c>
      <c r="C46" s="83">
        <v>77435.59</v>
      </c>
      <c r="D46" s="83">
        <v>6.34</v>
      </c>
      <c r="E46" s="83">
        <v>113887.03</v>
      </c>
      <c r="F46" s="83">
        <v>9.33</v>
      </c>
      <c r="G46" s="83">
        <v>18538.8</v>
      </c>
      <c r="H46" s="83">
        <v>1.52</v>
      </c>
      <c r="I46" s="83">
        <v>209861.41999999998</v>
      </c>
      <c r="J46" s="84">
        <v>17.190000000000001</v>
      </c>
      <c r="K46" s="236"/>
    </row>
    <row r="47" spans="1:11" s="430" customFormat="1" x14ac:dyDescent="0.2">
      <c r="A47" s="1027" t="s">
        <v>518</v>
      </c>
      <c r="B47" s="140" t="s">
        <v>358</v>
      </c>
      <c r="C47" s="83">
        <v>28997.99</v>
      </c>
      <c r="D47" s="83">
        <v>2.37</v>
      </c>
      <c r="E47" s="83">
        <v>76896.73</v>
      </c>
      <c r="F47" s="83">
        <v>6.3</v>
      </c>
      <c r="G47" s="83">
        <v>24824.92</v>
      </c>
      <c r="H47" s="83">
        <v>2.0299999999999998</v>
      </c>
      <c r="I47" s="83">
        <v>130719.64</v>
      </c>
      <c r="J47" s="84">
        <v>10.7</v>
      </c>
      <c r="K47" s="236"/>
    </row>
    <row r="48" spans="1:11" s="430" customFormat="1" x14ac:dyDescent="0.2">
      <c r="A48" s="1027" t="s">
        <v>518</v>
      </c>
      <c r="B48" s="39" t="s">
        <v>359</v>
      </c>
      <c r="C48" s="83">
        <v>418673.32000000007</v>
      </c>
      <c r="D48" s="83">
        <v>34.28</v>
      </c>
      <c r="E48" s="83">
        <v>702569.53</v>
      </c>
      <c r="F48" s="83">
        <v>57.519999999999996</v>
      </c>
      <c r="G48" s="83">
        <v>79176.740000000005</v>
      </c>
      <c r="H48" s="83">
        <v>6.49</v>
      </c>
      <c r="I48" s="83">
        <v>1200419.5899999999</v>
      </c>
      <c r="J48" s="84">
        <v>98.289999999999992</v>
      </c>
      <c r="K48" s="236"/>
    </row>
    <row r="49" spans="1:11" s="430" customFormat="1" ht="24.75" customHeight="1" x14ac:dyDescent="0.2">
      <c r="A49" s="1027" t="s">
        <v>518</v>
      </c>
      <c r="B49" s="133" t="s">
        <v>360</v>
      </c>
      <c r="C49" s="83">
        <v>6285.55</v>
      </c>
      <c r="D49" s="83">
        <v>0.52</v>
      </c>
      <c r="E49" s="83">
        <v>745.48</v>
      </c>
      <c r="F49" s="83">
        <v>0.06</v>
      </c>
      <c r="G49" s="83">
        <v>2.88</v>
      </c>
      <c r="H49" s="83" t="s">
        <v>357</v>
      </c>
      <c r="I49" s="83">
        <v>7033.9100000000008</v>
      </c>
      <c r="J49" s="84">
        <v>0.58000000000000007</v>
      </c>
      <c r="K49" s="236"/>
    </row>
    <row r="50" spans="1:11" s="430" customFormat="1" x14ac:dyDescent="0.2">
      <c r="A50" s="1027" t="s">
        <v>518</v>
      </c>
      <c r="B50" s="39" t="s">
        <v>361</v>
      </c>
      <c r="C50" s="83">
        <v>10128.75</v>
      </c>
      <c r="D50" s="83">
        <v>0.83</v>
      </c>
      <c r="E50" s="83">
        <v>3421.59</v>
      </c>
      <c r="F50" s="83">
        <v>0.28000000000000003</v>
      </c>
      <c r="G50" s="83">
        <v>205.3</v>
      </c>
      <c r="H50" s="83">
        <v>0.02</v>
      </c>
      <c r="I50" s="83">
        <v>13755.64</v>
      </c>
      <c r="J50" s="84">
        <v>1.1299999999999999</v>
      </c>
      <c r="K50" s="236"/>
    </row>
    <row r="51" spans="1:11" s="430" customFormat="1" x14ac:dyDescent="0.2">
      <c r="A51" s="1028" t="s">
        <v>518</v>
      </c>
      <c r="B51" s="197" t="s">
        <v>324</v>
      </c>
      <c r="C51" s="85">
        <v>435087.62000000005</v>
      </c>
      <c r="D51" s="85">
        <v>35.630000000000003</v>
      </c>
      <c r="E51" s="85">
        <v>706736.6</v>
      </c>
      <c r="F51" s="85">
        <v>57.86</v>
      </c>
      <c r="G51" s="85">
        <v>79384.920000000013</v>
      </c>
      <c r="H51" s="85">
        <v>6.51</v>
      </c>
      <c r="I51" s="85">
        <v>1221209.1399999997</v>
      </c>
      <c r="J51" s="86">
        <v>99.999999999999986</v>
      </c>
      <c r="K51" s="236"/>
    </row>
    <row r="52" spans="1:11" x14ac:dyDescent="0.2">
      <c r="A52" s="1026" t="s">
        <v>518</v>
      </c>
      <c r="B52" s="141" t="s">
        <v>500</v>
      </c>
      <c r="C52" s="88">
        <v>75090.429999999993</v>
      </c>
      <c r="D52" s="88">
        <v>7.41</v>
      </c>
      <c r="E52" s="88">
        <v>0</v>
      </c>
      <c r="F52" s="88">
        <v>0</v>
      </c>
      <c r="G52" s="88">
        <v>0</v>
      </c>
      <c r="H52" s="88">
        <v>0</v>
      </c>
      <c r="I52" s="88">
        <v>75090.429999999993</v>
      </c>
      <c r="J52" s="89">
        <v>7.41</v>
      </c>
    </row>
    <row r="53" spans="1:11" x14ac:dyDescent="0.2">
      <c r="A53" s="1027" t="s">
        <v>519</v>
      </c>
      <c r="B53" s="139" t="s">
        <v>501</v>
      </c>
      <c r="C53" s="83">
        <v>22168.21</v>
      </c>
      <c r="D53" s="83">
        <v>2.19</v>
      </c>
      <c r="E53" s="83">
        <v>0</v>
      </c>
      <c r="F53" s="83">
        <v>0</v>
      </c>
      <c r="G53" s="83">
        <v>0</v>
      </c>
      <c r="H53" s="83">
        <v>0</v>
      </c>
      <c r="I53" s="83">
        <v>22168.21</v>
      </c>
      <c r="J53" s="84">
        <v>2.19</v>
      </c>
    </row>
    <row r="54" spans="1:11" x14ac:dyDescent="0.2">
      <c r="A54" s="1027" t="s">
        <v>519</v>
      </c>
      <c r="B54" s="140" t="s">
        <v>502</v>
      </c>
      <c r="C54" s="83">
        <v>68061.2</v>
      </c>
      <c r="D54" s="83">
        <v>6.72</v>
      </c>
      <c r="E54" s="83">
        <v>0</v>
      </c>
      <c r="F54" s="83">
        <v>0</v>
      </c>
      <c r="G54" s="83">
        <v>0</v>
      </c>
      <c r="H54" s="83">
        <v>0</v>
      </c>
      <c r="I54" s="83">
        <v>68061.2</v>
      </c>
      <c r="J54" s="84">
        <v>6.72</v>
      </c>
    </row>
    <row r="55" spans="1:11" x14ac:dyDescent="0.2">
      <c r="A55" s="1027" t="s">
        <v>519</v>
      </c>
      <c r="B55" s="140" t="s">
        <v>503</v>
      </c>
      <c r="C55" s="83">
        <v>112673.77</v>
      </c>
      <c r="D55" s="83">
        <v>11.12</v>
      </c>
      <c r="E55" s="83">
        <v>0</v>
      </c>
      <c r="F55" s="83">
        <v>0</v>
      </c>
      <c r="G55" s="83">
        <v>0</v>
      </c>
      <c r="H55" s="83">
        <v>0</v>
      </c>
      <c r="I55" s="83">
        <v>112673.77</v>
      </c>
      <c r="J55" s="84">
        <v>11.12</v>
      </c>
    </row>
    <row r="56" spans="1:11" x14ac:dyDescent="0.2">
      <c r="A56" s="1027" t="s">
        <v>519</v>
      </c>
      <c r="B56" s="140" t="s">
        <v>504</v>
      </c>
      <c r="C56" s="83">
        <v>153410.35999999999</v>
      </c>
      <c r="D56" s="83">
        <v>15.15</v>
      </c>
      <c r="E56" s="83">
        <v>0.62</v>
      </c>
      <c r="F56" s="83" t="s">
        <v>357</v>
      </c>
      <c r="G56" s="83">
        <v>0</v>
      </c>
      <c r="H56" s="83">
        <v>0</v>
      </c>
      <c r="I56" s="83">
        <v>153410.98000000001</v>
      </c>
      <c r="J56" s="84">
        <v>15.15</v>
      </c>
    </row>
    <row r="57" spans="1:11" x14ac:dyDescent="0.2">
      <c r="A57" s="1027" t="s">
        <v>519</v>
      </c>
      <c r="B57" s="140" t="s">
        <v>505</v>
      </c>
      <c r="C57" s="83">
        <v>177746.94</v>
      </c>
      <c r="D57" s="83">
        <v>17.55</v>
      </c>
      <c r="E57" s="83">
        <v>9.5</v>
      </c>
      <c r="F57" s="83" t="s">
        <v>357</v>
      </c>
      <c r="G57" s="83">
        <v>0</v>
      </c>
      <c r="H57" s="83">
        <v>0</v>
      </c>
      <c r="I57" s="83">
        <v>177756.44</v>
      </c>
      <c r="J57" s="84">
        <v>17.55</v>
      </c>
    </row>
    <row r="58" spans="1:11" x14ac:dyDescent="0.2">
      <c r="A58" s="1027" t="s">
        <v>519</v>
      </c>
      <c r="B58" s="140" t="s">
        <v>358</v>
      </c>
      <c r="C58" s="83">
        <v>326924.31</v>
      </c>
      <c r="D58" s="83">
        <v>32.28</v>
      </c>
      <c r="E58" s="83">
        <v>223.85</v>
      </c>
      <c r="F58" s="83">
        <v>0.02</v>
      </c>
      <c r="G58" s="83">
        <v>0</v>
      </c>
      <c r="H58" s="83">
        <v>0</v>
      </c>
      <c r="I58" s="83">
        <v>327148.15999999997</v>
      </c>
      <c r="J58" s="84">
        <v>32.299999999999997</v>
      </c>
    </row>
    <row r="59" spans="1:11" x14ac:dyDescent="0.2">
      <c r="A59" s="1027" t="s">
        <v>519</v>
      </c>
      <c r="B59" s="39" t="s">
        <v>359</v>
      </c>
      <c r="C59" s="83">
        <v>936075.22</v>
      </c>
      <c r="D59" s="83">
        <v>92.42</v>
      </c>
      <c r="E59" s="83">
        <v>233.97</v>
      </c>
      <c r="F59" s="83">
        <v>0.02</v>
      </c>
      <c r="G59" s="83">
        <v>0</v>
      </c>
      <c r="H59" s="83">
        <v>0</v>
      </c>
      <c r="I59" s="83">
        <v>936309.19</v>
      </c>
      <c r="J59" s="84">
        <v>92.44</v>
      </c>
    </row>
    <row r="60" spans="1:11" ht="24.75" customHeight="1" x14ac:dyDescent="0.2">
      <c r="A60" s="1027" t="s">
        <v>519</v>
      </c>
      <c r="B60" s="133" t="s">
        <v>360</v>
      </c>
      <c r="C60" s="83">
        <v>51524.58</v>
      </c>
      <c r="D60" s="83">
        <v>5.09</v>
      </c>
      <c r="E60" s="83">
        <v>0</v>
      </c>
      <c r="F60" s="83">
        <v>0</v>
      </c>
      <c r="G60" s="83">
        <v>0</v>
      </c>
      <c r="H60" s="83">
        <v>0</v>
      </c>
      <c r="I60" s="83">
        <v>51524.58</v>
      </c>
      <c r="J60" s="84">
        <v>5.09</v>
      </c>
    </row>
    <row r="61" spans="1:11" x14ac:dyDescent="0.2">
      <c r="A61" s="1027" t="s">
        <v>519</v>
      </c>
      <c r="B61" s="39" t="s">
        <v>361</v>
      </c>
      <c r="C61" s="83">
        <v>24967.439999999999</v>
      </c>
      <c r="D61" s="83">
        <v>2.4700000000000002</v>
      </c>
      <c r="E61" s="83">
        <v>0</v>
      </c>
      <c r="F61" s="83">
        <v>0</v>
      </c>
      <c r="G61" s="83">
        <v>0</v>
      </c>
      <c r="H61" s="83">
        <v>0</v>
      </c>
      <c r="I61" s="83">
        <v>24967.439999999999</v>
      </c>
      <c r="J61" s="84">
        <v>2.4700000000000002</v>
      </c>
    </row>
    <row r="62" spans="1:11" x14ac:dyDescent="0.2">
      <c r="A62" s="1028" t="s">
        <v>519</v>
      </c>
      <c r="B62" s="197" t="s">
        <v>324</v>
      </c>
      <c r="C62" s="85">
        <v>1012567.24</v>
      </c>
      <c r="D62" s="85">
        <v>99.98</v>
      </c>
      <c r="E62" s="85">
        <v>233.97</v>
      </c>
      <c r="F62" s="85">
        <v>0.02</v>
      </c>
      <c r="G62" s="85">
        <v>0</v>
      </c>
      <c r="H62" s="85">
        <v>0</v>
      </c>
      <c r="I62" s="85">
        <v>1012801.21</v>
      </c>
      <c r="J62" s="86">
        <v>100</v>
      </c>
    </row>
    <row r="63" spans="1:11" s="64" customFormat="1" x14ac:dyDescent="0.2">
      <c r="A63" s="1026" t="s">
        <v>758</v>
      </c>
      <c r="B63" s="141" t="s">
        <v>500</v>
      </c>
      <c r="C63" s="88">
        <v>65998.710000000006</v>
      </c>
      <c r="D63" s="88">
        <v>4.22</v>
      </c>
      <c r="E63" s="88">
        <v>7211.92</v>
      </c>
      <c r="F63" s="88">
        <v>0.46</v>
      </c>
      <c r="G63" s="88">
        <v>76406.73</v>
      </c>
      <c r="H63" s="88">
        <v>4.8899999999999997</v>
      </c>
      <c r="I63" s="88">
        <v>149617.35999999999</v>
      </c>
      <c r="J63" s="89">
        <v>9.57</v>
      </c>
      <c r="K63" s="236"/>
    </row>
    <row r="64" spans="1:11" s="64" customFormat="1" x14ac:dyDescent="0.2">
      <c r="A64" s="1027" t="s">
        <v>519</v>
      </c>
      <c r="B64" s="139" t="s">
        <v>501</v>
      </c>
      <c r="C64" s="83">
        <v>112481.4</v>
      </c>
      <c r="D64" s="83">
        <v>7.19</v>
      </c>
      <c r="E64" s="83">
        <v>21201.7</v>
      </c>
      <c r="F64" s="83">
        <v>1.36</v>
      </c>
      <c r="G64" s="83">
        <v>833.41</v>
      </c>
      <c r="H64" s="83">
        <v>0.05</v>
      </c>
      <c r="I64" s="83">
        <v>134516.51</v>
      </c>
      <c r="J64" s="84">
        <v>8.6000000000000014</v>
      </c>
      <c r="K64" s="236"/>
    </row>
    <row r="65" spans="1:11" s="64" customFormat="1" x14ac:dyDescent="0.2">
      <c r="A65" s="1027" t="s">
        <v>519</v>
      </c>
      <c r="B65" s="140" t="s">
        <v>502</v>
      </c>
      <c r="C65" s="83">
        <v>120780.98</v>
      </c>
      <c r="D65" s="83">
        <v>7.72</v>
      </c>
      <c r="E65" s="83">
        <v>49097.63</v>
      </c>
      <c r="F65" s="83">
        <v>3.14</v>
      </c>
      <c r="G65" s="83">
        <v>4974.83</v>
      </c>
      <c r="H65" s="83">
        <v>0.32</v>
      </c>
      <c r="I65" s="83">
        <v>174853.43999999997</v>
      </c>
      <c r="J65" s="84">
        <v>11.18</v>
      </c>
      <c r="K65" s="236"/>
    </row>
    <row r="66" spans="1:11" s="64" customFormat="1" x14ac:dyDescent="0.2">
      <c r="A66" s="1027" t="s">
        <v>519</v>
      </c>
      <c r="B66" s="140" t="s">
        <v>503</v>
      </c>
      <c r="C66" s="83">
        <v>74804.31</v>
      </c>
      <c r="D66" s="83">
        <v>4.78</v>
      </c>
      <c r="E66" s="83">
        <v>47638.67</v>
      </c>
      <c r="F66" s="83">
        <v>3.05</v>
      </c>
      <c r="G66" s="83">
        <v>9689.09</v>
      </c>
      <c r="H66" s="83">
        <v>0.62</v>
      </c>
      <c r="I66" s="83">
        <v>132132.07</v>
      </c>
      <c r="J66" s="84">
        <v>8.4499999999999993</v>
      </c>
      <c r="K66" s="236"/>
    </row>
    <row r="67" spans="1:11" s="64" customFormat="1" x14ac:dyDescent="0.2">
      <c r="A67" s="1027" t="s">
        <v>519</v>
      </c>
      <c r="B67" s="140" t="s">
        <v>504</v>
      </c>
      <c r="C67" s="83">
        <v>55057.82</v>
      </c>
      <c r="D67" s="83">
        <v>3.52</v>
      </c>
      <c r="E67" s="83">
        <v>72255.19</v>
      </c>
      <c r="F67" s="83">
        <v>4.62</v>
      </c>
      <c r="G67" s="83">
        <v>23824.46</v>
      </c>
      <c r="H67" s="83">
        <v>1.52</v>
      </c>
      <c r="I67" s="83">
        <v>151137.47</v>
      </c>
      <c r="J67" s="84">
        <v>9.66</v>
      </c>
      <c r="K67" s="236"/>
    </row>
    <row r="68" spans="1:11" s="64" customFormat="1" x14ac:dyDescent="0.2">
      <c r="A68" s="1027" t="s">
        <v>519</v>
      </c>
      <c r="B68" s="140" t="s">
        <v>505</v>
      </c>
      <c r="C68" s="83">
        <v>27398.41</v>
      </c>
      <c r="D68" s="83">
        <v>1.75</v>
      </c>
      <c r="E68" s="83">
        <v>94660.160000000003</v>
      </c>
      <c r="F68" s="83">
        <v>6.05</v>
      </c>
      <c r="G68" s="83">
        <v>69434.89</v>
      </c>
      <c r="H68" s="83">
        <v>4.4400000000000004</v>
      </c>
      <c r="I68" s="83">
        <v>191493.46000000002</v>
      </c>
      <c r="J68" s="84">
        <v>12.24</v>
      </c>
      <c r="K68" s="236"/>
    </row>
    <row r="69" spans="1:11" s="64" customFormat="1" x14ac:dyDescent="0.2">
      <c r="A69" s="1027" t="s">
        <v>519</v>
      </c>
      <c r="B69" s="140" t="s">
        <v>358</v>
      </c>
      <c r="C69" s="83">
        <v>4509.22</v>
      </c>
      <c r="D69" s="83">
        <v>0.28999999999999998</v>
      </c>
      <c r="E69" s="83">
        <v>106806.44</v>
      </c>
      <c r="F69" s="83">
        <v>6.83</v>
      </c>
      <c r="G69" s="83">
        <v>489686.63</v>
      </c>
      <c r="H69" s="83">
        <v>31.330000000000002</v>
      </c>
      <c r="I69" s="83">
        <v>601002.29</v>
      </c>
      <c r="J69" s="84">
        <v>38.450000000000003</v>
      </c>
      <c r="K69" s="236"/>
    </row>
    <row r="70" spans="1:11" s="64" customFormat="1" x14ac:dyDescent="0.2">
      <c r="A70" s="1027" t="s">
        <v>519</v>
      </c>
      <c r="B70" s="39" t="s">
        <v>359</v>
      </c>
      <c r="C70" s="83">
        <v>461030.84999999992</v>
      </c>
      <c r="D70" s="83">
        <v>29.47</v>
      </c>
      <c r="E70" s="83">
        <v>398871.71</v>
      </c>
      <c r="F70" s="83">
        <v>25.509999999999998</v>
      </c>
      <c r="G70" s="83">
        <v>674850.04</v>
      </c>
      <c r="H70" s="83">
        <v>43.17</v>
      </c>
      <c r="I70" s="83">
        <v>1534752.5999999999</v>
      </c>
      <c r="J70" s="84">
        <v>98.15</v>
      </c>
      <c r="K70" s="236"/>
    </row>
    <row r="71" spans="1:11" s="64" customFormat="1" ht="24.75" customHeight="1" x14ac:dyDescent="0.2">
      <c r="A71" s="1027" t="s">
        <v>519</v>
      </c>
      <c r="B71" s="133" t="s">
        <v>360</v>
      </c>
      <c r="C71" s="83">
        <v>4662.3</v>
      </c>
      <c r="D71" s="83">
        <v>0.3</v>
      </c>
      <c r="E71" s="83">
        <v>7506.7800000000007</v>
      </c>
      <c r="F71" s="83">
        <v>0.48</v>
      </c>
      <c r="G71" s="83">
        <v>4513.84</v>
      </c>
      <c r="H71" s="83">
        <v>0.28999999999999998</v>
      </c>
      <c r="I71" s="83">
        <v>16682.920000000002</v>
      </c>
      <c r="J71" s="84">
        <v>1.07</v>
      </c>
      <c r="K71" s="236"/>
    </row>
    <row r="72" spans="1:11" s="64" customFormat="1" x14ac:dyDescent="0.2">
      <c r="A72" s="1027" t="s">
        <v>519</v>
      </c>
      <c r="B72" s="39" t="s">
        <v>361</v>
      </c>
      <c r="C72" s="83">
        <v>6370.96</v>
      </c>
      <c r="D72" s="83">
        <v>0.39999999999999997</v>
      </c>
      <c r="E72" s="83">
        <v>3518.68</v>
      </c>
      <c r="F72" s="83">
        <v>0.23</v>
      </c>
      <c r="G72" s="83">
        <v>2290.87</v>
      </c>
      <c r="H72" s="83">
        <v>0.15</v>
      </c>
      <c r="I72" s="83">
        <v>12180.509999999998</v>
      </c>
      <c r="J72" s="84">
        <v>0.78</v>
      </c>
      <c r="K72" s="236"/>
    </row>
    <row r="73" spans="1:11" s="64" customFormat="1" x14ac:dyDescent="0.2">
      <c r="A73" s="1028" t="s">
        <v>519</v>
      </c>
      <c r="B73" s="197" t="s">
        <v>324</v>
      </c>
      <c r="C73" s="85">
        <v>472064.10999999993</v>
      </c>
      <c r="D73" s="85">
        <v>30.169999999999998</v>
      </c>
      <c r="E73" s="85">
        <v>409897.17000000004</v>
      </c>
      <c r="F73" s="85">
        <v>26.22</v>
      </c>
      <c r="G73" s="85">
        <v>681654.75</v>
      </c>
      <c r="H73" s="85">
        <v>43.61</v>
      </c>
      <c r="I73" s="85">
        <v>1563616.0299999998</v>
      </c>
      <c r="J73" s="86">
        <v>100</v>
      </c>
      <c r="K73" s="236"/>
    </row>
    <row r="74" spans="1:11" x14ac:dyDescent="0.2">
      <c r="A74" s="1026" t="s">
        <v>519</v>
      </c>
      <c r="B74" s="141" t="s">
        <v>500</v>
      </c>
      <c r="C74" s="88">
        <v>57447.63</v>
      </c>
      <c r="D74" s="88">
        <v>11.51</v>
      </c>
      <c r="E74" s="88"/>
      <c r="F74" s="88"/>
      <c r="G74" s="88"/>
      <c r="H74" s="88"/>
      <c r="I74" s="88">
        <v>57447.63</v>
      </c>
      <c r="J74" s="89">
        <v>11.51</v>
      </c>
    </row>
    <row r="75" spans="1:11" x14ac:dyDescent="0.2">
      <c r="A75" s="1027" t="s">
        <v>520</v>
      </c>
      <c r="B75" s="139" t="s">
        <v>501</v>
      </c>
      <c r="C75" s="83">
        <v>33400.61</v>
      </c>
      <c r="D75" s="83">
        <v>6.69</v>
      </c>
      <c r="E75" s="83"/>
      <c r="F75" s="83"/>
      <c r="G75" s="83"/>
      <c r="H75" s="83"/>
      <c r="I75" s="83">
        <v>33400.61</v>
      </c>
      <c r="J75" s="84">
        <v>6.69</v>
      </c>
    </row>
    <row r="76" spans="1:11" x14ac:dyDescent="0.2">
      <c r="A76" s="1027" t="s">
        <v>520</v>
      </c>
      <c r="B76" s="140" t="s">
        <v>502</v>
      </c>
      <c r="C76" s="83">
        <v>103495.3</v>
      </c>
      <c r="D76" s="83">
        <v>20.73</v>
      </c>
      <c r="E76" s="83"/>
      <c r="F76" s="83"/>
      <c r="G76" s="83"/>
      <c r="H76" s="83"/>
      <c r="I76" s="83">
        <v>103495.3</v>
      </c>
      <c r="J76" s="84">
        <v>20.73</v>
      </c>
    </row>
    <row r="77" spans="1:11" x14ac:dyDescent="0.2">
      <c r="A77" s="1027" t="s">
        <v>520</v>
      </c>
      <c r="B77" s="140" t="s">
        <v>503</v>
      </c>
      <c r="C77" s="83">
        <v>68537.53</v>
      </c>
      <c r="D77" s="83">
        <v>13.73</v>
      </c>
      <c r="E77" s="83"/>
      <c r="F77" s="83"/>
      <c r="G77" s="83"/>
      <c r="H77" s="83"/>
      <c r="I77" s="83">
        <v>68537.53</v>
      </c>
      <c r="J77" s="84">
        <v>13.73</v>
      </c>
    </row>
    <row r="78" spans="1:11" x14ac:dyDescent="0.2">
      <c r="A78" s="1027" t="s">
        <v>520</v>
      </c>
      <c r="B78" s="140" t="s">
        <v>504</v>
      </c>
      <c r="C78" s="83">
        <v>56200.54</v>
      </c>
      <c r="D78" s="83">
        <v>11.26</v>
      </c>
      <c r="E78" s="83"/>
      <c r="F78" s="83"/>
      <c r="G78" s="83"/>
      <c r="H78" s="83"/>
      <c r="I78" s="83">
        <v>56200.54</v>
      </c>
      <c r="J78" s="84">
        <v>11.26</v>
      </c>
    </row>
    <row r="79" spans="1:11" x14ac:dyDescent="0.2">
      <c r="A79" s="1027" t="s">
        <v>520</v>
      </c>
      <c r="B79" s="140" t="s">
        <v>505</v>
      </c>
      <c r="C79" s="83">
        <v>44384.66</v>
      </c>
      <c r="D79" s="83">
        <v>8.89</v>
      </c>
      <c r="E79" s="83"/>
      <c r="F79" s="83"/>
      <c r="G79" s="83"/>
      <c r="H79" s="83"/>
      <c r="I79" s="83">
        <v>44384.66</v>
      </c>
      <c r="J79" s="84">
        <v>8.89</v>
      </c>
    </row>
    <row r="80" spans="1:11" x14ac:dyDescent="0.2">
      <c r="A80" s="1027" t="s">
        <v>520</v>
      </c>
      <c r="B80" s="140" t="s">
        <v>358</v>
      </c>
      <c r="C80" s="83">
        <v>110174.79</v>
      </c>
      <c r="D80" s="83">
        <v>22.08</v>
      </c>
      <c r="E80" s="83"/>
      <c r="F80" s="83"/>
      <c r="G80" s="83"/>
      <c r="H80" s="83"/>
      <c r="I80" s="83">
        <v>110174.79</v>
      </c>
      <c r="J80" s="84">
        <v>22.08</v>
      </c>
    </row>
    <row r="81" spans="1:10" x14ac:dyDescent="0.2">
      <c r="A81" s="1027" t="s">
        <v>520</v>
      </c>
      <c r="B81" s="39" t="s">
        <v>359</v>
      </c>
      <c r="C81" s="83">
        <v>473641.06</v>
      </c>
      <c r="D81" s="83">
        <v>94.89</v>
      </c>
      <c r="E81" s="83"/>
      <c r="F81" s="83"/>
      <c r="G81" s="83"/>
      <c r="H81" s="83"/>
      <c r="I81" s="83">
        <v>473641.06</v>
      </c>
      <c r="J81" s="84">
        <v>94.89</v>
      </c>
    </row>
    <row r="82" spans="1:10" ht="26.25" customHeight="1" x14ac:dyDescent="0.2">
      <c r="A82" s="1027" t="s">
        <v>520</v>
      </c>
      <c r="B82" s="133" t="s">
        <v>360</v>
      </c>
      <c r="C82" s="83">
        <v>3996.43</v>
      </c>
      <c r="D82" s="83">
        <v>0.8</v>
      </c>
      <c r="E82" s="83"/>
      <c r="F82" s="83"/>
      <c r="G82" s="83"/>
      <c r="H82" s="83"/>
      <c r="I82" s="83">
        <v>3996.43</v>
      </c>
      <c r="J82" s="84">
        <v>0.8</v>
      </c>
    </row>
    <row r="83" spans="1:10" x14ac:dyDescent="0.2">
      <c r="A83" s="1027" t="s">
        <v>520</v>
      </c>
      <c r="B83" s="39" t="s">
        <v>361</v>
      </c>
      <c r="C83" s="83">
        <v>21528.62</v>
      </c>
      <c r="D83" s="83">
        <v>4.3099999999999996</v>
      </c>
      <c r="E83" s="83"/>
      <c r="F83" s="83"/>
      <c r="G83" s="83"/>
      <c r="H83" s="83"/>
      <c r="I83" s="83">
        <v>21528.62</v>
      </c>
      <c r="J83" s="84">
        <v>4.3099999999999996</v>
      </c>
    </row>
    <row r="84" spans="1:10" x14ac:dyDescent="0.2">
      <c r="A84" s="1028" t="s">
        <v>520</v>
      </c>
      <c r="B84" s="197" t="s">
        <v>324</v>
      </c>
      <c r="C84" s="85">
        <v>499166.11</v>
      </c>
      <c r="D84" s="85">
        <v>100</v>
      </c>
      <c r="E84" s="85"/>
      <c r="F84" s="85"/>
      <c r="G84" s="85"/>
      <c r="H84" s="85"/>
      <c r="I84" s="85">
        <v>499166.11</v>
      </c>
      <c r="J84" s="86">
        <v>100</v>
      </c>
    </row>
    <row r="85" spans="1:10" x14ac:dyDescent="0.2">
      <c r="A85" s="1026" t="s">
        <v>520</v>
      </c>
      <c r="B85" s="141" t="s">
        <v>500</v>
      </c>
      <c r="C85" s="88">
        <v>10977.29</v>
      </c>
      <c r="D85" s="88">
        <v>0.81</v>
      </c>
      <c r="E85" s="88">
        <v>4209.16</v>
      </c>
      <c r="F85" s="88">
        <v>0.31</v>
      </c>
      <c r="G85" s="88">
        <v>0</v>
      </c>
      <c r="H85" s="88">
        <v>0</v>
      </c>
      <c r="I85" s="88">
        <v>15186.45</v>
      </c>
      <c r="J85" s="89">
        <v>1.1200000000000001</v>
      </c>
    </row>
    <row r="86" spans="1:10" x14ac:dyDescent="0.2">
      <c r="A86" s="1027" t="s">
        <v>521</v>
      </c>
      <c r="B86" s="139" t="s">
        <v>501</v>
      </c>
      <c r="C86" s="83">
        <v>26937.49</v>
      </c>
      <c r="D86" s="83">
        <v>2</v>
      </c>
      <c r="E86" s="83">
        <v>88.56</v>
      </c>
      <c r="F86" s="83">
        <v>0.01</v>
      </c>
      <c r="G86" s="83">
        <v>0</v>
      </c>
      <c r="H86" s="83">
        <v>0</v>
      </c>
      <c r="I86" s="83">
        <v>27026.05</v>
      </c>
      <c r="J86" s="84">
        <v>2.0099999999999998</v>
      </c>
    </row>
    <row r="87" spans="1:10" x14ac:dyDescent="0.2">
      <c r="A87" s="1027" t="s">
        <v>521</v>
      </c>
      <c r="B87" s="140" t="s">
        <v>502</v>
      </c>
      <c r="C87" s="83">
        <v>96926.33</v>
      </c>
      <c r="D87" s="83">
        <v>7.18</v>
      </c>
      <c r="E87" s="83">
        <v>1101.98</v>
      </c>
      <c r="F87" s="83">
        <v>0.08</v>
      </c>
      <c r="G87" s="83">
        <v>0</v>
      </c>
      <c r="H87" s="83">
        <v>0</v>
      </c>
      <c r="I87" s="83">
        <v>98028.31</v>
      </c>
      <c r="J87" s="84">
        <v>7.26</v>
      </c>
    </row>
    <row r="88" spans="1:10" x14ac:dyDescent="0.2">
      <c r="A88" s="1027" t="s">
        <v>521</v>
      </c>
      <c r="B88" s="140" t="s">
        <v>503</v>
      </c>
      <c r="C88" s="83">
        <v>147165.68</v>
      </c>
      <c r="D88" s="83">
        <v>10.9</v>
      </c>
      <c r="E88" s="83">
        <v>2899.34</v>
      </c>
      <c r="F88" s="83">
        <v>0.21</v>
      </c>
      <c r="G88" s="83">
        <v>0</v>
      </c>
      <c r="H88" s="83">
        <v>0</v>
      </c>
      <c r="I88" s="83">
        <v>150065.01999999999</v>
      </c>
      <c r="J88" s="84">
        <v>11.11</v>
      </c>
    </row>
    <row r="89" spans="1:10" x14ac:dyDescent="0.2">
      <c r="A89" s="1027" t="s">
        <v>521</v>
      </c>
      <c r="B89" s="140" t="s">
        <v>504</v>
      </c>
      <c r="C89" s="83">
        <v>245455.18</v>
      </c>
      <c r="D89" s="83">
        <v>18.190000000000001</v>
      </c>
      <c r="E89" s="83">
        <v>6213.42</v>
      </c>
      <c r="F89" s="83">
        <v>0.46</v>
      </c>
      <c r="G89" s="83">
        <v>0</v>
      </c>
      <c r="H89" s="83">
        <v>0</v>
      </c>
      <c r="I89" s="83">
        <v>251668.6</v>
      </c>
      <c r="J89" s="84">
        <v>18.649999999999999</v>
      </c>
    </row>
    <row r="90" spans="1:10" x14ac:dyDescent="0.2">
      <c r="A90" s="1027" t="s">
        <v>521</v>
      </c>
      <c r="B90" s="140" t="s">
        <v>505</v>
      </c>
      <c r="C90" s="83">
        <v>298781.7</v>
      </c>
      <c r="D90" s="83">
        <v>22.14</v>
      </c>
      <c r="E90" s="83">
        <v>13229.16</v>
      </c>
      <c r="F90" s="83">
        <v>0.98</v>
      </c>
      <c r="G90" s="83">
        <v>0</v>
      </c>
      <c r="H90" s="83">
        <v>0</v>
      </c>
      <c r="I90" s="83">
        <v>312010.86</v>
      </c>
      <c r="J90" s="84">
        <v>23.12</v>
      </c>
    </row>
    <row r="91" spans="1:10" x14ac:dyDescent="0.2">
      <c r="A91" s="1027" t="s">
        <v>521</v>
      </c>
      <c r="B91" s="140" t="s">
        <v>358</v>
      </c>
      <c r="C91" s="83">
        <v>387947.26</v>
      </c>
      <c r="D91" s="83">
        <v>28.75</v>
      </c>
      <c r="E91" s="83">
        <v>77630.100000000006</v>
      </c>
      <c r="F91" s="83">
        <v>5.76</v>
      </c>
      <c r="G91" s="83">
        <v>0</v>
      </c>
      <c r="H91" s="83">
        <v>0</v>
      </c>
      <c r="I91" s="83">
        <v>465577.36</v>
      </c>
      <c r="J91" s="84">
        <v>34.51</v>
      </c>
    </row>
    <row r="92" spans="1:10" x14ac:dyDescent="0.2">
      <c r="A92" s="1027" t="s">
        <v>521</v>
      </c>
      <c r="B92" s="39" t="s">
        <v>359</v>
      </c>
      <c r="C92" s="83">
        <v>1214190.93</v>
      </c>
      <c r="D92" s="83">
        <v>89.97</v>
      </c>
      <c r="E92" s="83">
        <v>105371.72</v>
      </c>
      <c r="F92" s="83">
        <v>7.81</v>
      </c>
      <c r="G92" s="83">
        <v>0</v>
      </c>
      <c r="H92" s="83">
        <v>0</v>
      </c>
      <c r="I92" s="83">
        <v>1319562.6499999999</v>
      </c>
      <c r="J92" s="84">
        <v>97.78</v>
      </c>
    </row>
    <row r="93" spans="1:10" ht="27.75" customHeight="1" x14ac:dyDescent="0.2">
      <c r="A93" s="1027" t="s">
        <v>521</v>
      </c>
      <c r="B93" s="133" t="s">
        <v>360</v>
      </c>
      <c r="C93" s="83">
        <v>12293.3</v>
      </c>
      <c r="D93" s="83">
        <v>0.91</v>
      </c>
      <c r="E93" s="83">
        <v>299.02999999999997</v>
      </c>
      <c r="F93" s="83">
        <v>0.02</v>
      </c>
      <c r="G93" s="83">
        <v>0</v>
      </c>
      <c r="H93" s="83">
        <v>0</v>
      </c>
      <c r="I93" s="83">
        <v>12592.33</v>
      </c>
      <c r="J93" s="84">
        <v>0.93</v>
      </c>
    </row>
    <row r="94" spans="1:10" x14ac:dyDescent="0.2">
      <c r="A94" s="1027" t="s">
        <v>521</v>
      </c>
      <c r="B94" s="39" t="s">
        <v>361</v>
      </c>
      <c r="C94" s="83">
        <v>17054.740000000002</v>
      </c>
      <c r="D94" s="83">
        <v>1.26</v>
      </c>
      <c r="E94" s="83">
        <v>399.41</v>
      </c>
      <c r="F94" s="83">
        <v>0.03</v>
      </c>
      <c r="G94" s="83">
        <v>0</v>
      </c>
      <c r="H94" s="83">
        <v>0</v>
      </c>
      <c r="I94" s="83">
        <v>17454.150000000001</v>
      </c>
      <c r="J94" s="84">
        <v>1.29</v>
      </c>
    </row>
    <row r="95" spans="1:10" x14ac:dyDescent="0.2">
      <c r="A95" s="1028" t="s">
        <v>521</v>
      </c>
      <c r="B95" s="197" t="s">
        <v>324</v>
      </c>
      <c r="C95" s="85">
        <v>1243538.97</v>
      </c>
      <c r="D95" s="85">
        <v>92.14</v>
      </c>
      <c r="E95" s="85">
        <v>106070.16</v>
      </c>
      <c r="F95" s="85">
        <v>7.86</v>
      </c>
      <c r="G95" s="85">
        <v>0</v>
      </c>
      <c r="H95" s="85">
        <v>0</v>
      </c>
      <c r="I95" s="85">
        <v>1349609.13</v>
      </c>
      <c r="J95" s="86">
        <v>100</v>
      </c>
    </row>
  </sheetData>
  <mergeCells count="18">
    <mergeCell ref="A85:A95"/>
    <mergeCell ref="A63:A73"/>
    <mergeCell ref="A41:A51"/>
    <mergeCell ref="A8:A18"/>
    <mergeCell ref="A19:A29"/>
    <mergeCell ref="A30:A40"/>
    <mergeCell ref="A52:A62"/>
    <mergeCell ref="A74:A84"/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7" orientation="portrait" r:id="rId2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K95"/>
  <sheetViews>
    <sheetView view="pageBreakPreview" topLeftCell="A43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8.85546875" style="236" customWidth="1"/>
    <col min="2" max="2" width="27.85546875" style="236" customWidth="1"/>
    <col min="3" max="10" width="13.85546875" style="236" customWidth="1"/>
    <col min="11" max="16384" width="11.425781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1186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26.2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24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24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x14ac:dyDescent="0.2">
      <c r="A8" s="1026" t="s">
        <v>521</v>
      </c>
      <c r="B8" s="141" t="s">
        <v>500</v>
      </c>
      <c r="C8" s="88">
        <v>10422.370000000001</v>
      </c>
      <c r="D8" s="88">
        <v>28.19</v>
      </c>
      <c r="E8" s="88">
        <v>0</v>
      </c>
      <c r="F8" s="88">
        <v>0</v>
      </c>
      <c r="G8" s="88">
        <v>0</v>
      </c>
      <c r="H8" s="88">
        <v>0</v>
      </c>
      <c r="I8" s="88">
        <v>10422.370000000001</v>
      </c>
      <c r="J8" s="89">
        <v>28.19</v>
      </c>
    </row>
    <row r="9" spans="1:10" x14ac:dyDescent="0.2">
      <c r="A9" s="1027" t="s">
        <v>349</v>
      </c>
      <c r="B9" s="139" t="s">
        <v>501</v>
      </c>
      <c r="C9" s="83">
        <v>201.41</v>
      </c>
      <c r="D9" s="83">
        <v>0.54</v>
      </c>
      <c r="E9" s="83">
        <v>0</v>
      </c>
      <c r="F9" s="83">
        <v>0</v>
      </c>
      <c r="G9" s="83">
        <v>0</v>
      </c>
      <c r="H9" s="83">
        <v>0</v>
      </c>
      <c r="I9" s="83">
        <v>201.41</v>
      </c>
      <c r="J9" s="84">
        <v>0.54</v>
      </c>
    </row>
    <row r="10" spans="1:10" x14ac:dyDescent="0.2">
      <c r="A10" s="1027" t="s">
        <v>349</v>
      </c>
      <c r="B10" s="140" t="s">
        <v>502</v>
      </c>
      <c r="C10" s="83">
        <v>505.43</v>
      </c>
      <c r="D10" s="83">
        <v>1.37</v>
      </c>
      <c r="E10" s="83">
        <v>0</v>
      </c>
      <c r="F10" s="83">
        <v>0</v>
      </c>
      <c r="G10" s="83">
        <v>0</v>
      </c>
      <c r="H10" s="83">
        <v>0</v>
      </c>
      <c r="I10" s="83">
        <v>505.43</v>
      </c>
      <c r="J10" s="84">
        <v>1.37</v>
      </c>
    </row>
    <row r="11" spans="1:10" x14ac:dyDescent="0.2">
      <c r="A11" s="1027" t="s">
        <v>349</v>
      </c>
      <c r="B11" s="140" t="s">
        <v>503</v>
      </c>
      <c r="C11" s="83">
        <v>933.24</v>
      </c>
      <c r="D11" s="83">
        <v>2.52</v>
      </c>
      <c r="E11" s="83">
        <v>0</v>
      </c>
      <c r="F11" s="83">
        <v>0</v>
      </c>
      <c r="G11" s="83">
        <v>0</v>
      </c>
      <c r="H11" s="83">
        <v>0</v>
      </c>
      <c r="I11" s="83">
        <v>933.24</v>
      </c>
      <c r="J11" s="84">
        <v>2.52</v>
      </c>
    </row>
    <row r="12" spans="1:10" x14ac:dyDescent="0.2">
      <c r="A12" s="1027" t="s">
        <v>349</v>
      </c>
      <c r="B12" s="140" t="s">
        <v>504</v>
      </c>
      <c r="C12" s="83">
        <v>1932.6</v>
      </c>
      <c r="D12" s="83">
        <v>5.23</v>
      </c>
      <c r="E12" s="83">
        <v>0</v>
      </c>
      <c r="F12" s="83">
        <v>0</v>
      </c>
      <c r="G12" s="83">
        <v>0</v>
      </c>
      <c r="H12" s="83">
        <v>0</v>
      </c>
      <c r="I12" s="83">
        <v>1932.6</v>
      </c>
      <c r="J12" s="84">
        <v>5.23</v>
      </c>
    </row>
    <row r="13" spans="1:10" x14ac:dyDescent="0.2">
      <c r="A13" s="1027" t="s">
        <v>349</v>
      </c>
      <c r="B13" s="140" t="s">
        <v>505</v>
      </c>
      <c r="C13" s="83">
        <v>3870.5</v>
      </c>
      <c r="D13" s="83">
        <v>10.47</v>
      </c>
      <c r="E13" s="83">
        <v>0</v>
      </c>
      <c r="F13" s="83">
        <v>0</v>
      </c>
      <c r="G13" s="83">
        <v>0</v>
      </c>
      <c r="H13" s="83">
        <v>0</v>
      </c>
      <c r="I13" s="83">
        <v>3870.5</v>
      </c>
      <c r="J13" s="84">
        <v>10.47</v>
      </c>
    </row>
    <row r="14" spans="1:10" x14ac:dyDescent="0.2">
      <c r="A14" s="1027" t="s">
        <v>349</v>
      </c>
      <c r="B14" s="140" t="s">
        <v>358</v>
      </c>
      <c r="C14" s="83">
        <v>18613.740000000002</v>
      </c>
      <c r="D14" s="83">
        <v>50.34</v>
      </c>
      <c r="E14" s="83">
        <v>0</v>
      </c>
      <c r="F14" s="83">
        <v>0</v>
      </c>
      <c r="G14" s="83">
        <v>0</v>
      </c>
      <c r="H14" s="83">
        <v>0</v>
      </c>
      <c r="I14" s="83">
        <v>18613.740000000002</v>
      </c>
      <c r="J14" s="84">
        <v>50.34</v>
      </c>
    </row>
    <row r="15" spans="1:10" x14ac:dyDescent="0.2">
      <c r="A15" s="1027" t="s">
        <v>349</v>
      </c>
      <c r="B15" s="39" t="s">
        <v>359</v>
      </c>
      <c r="C15" s="83">
        <v>36479.29</v>
      </c>
      <c r="D15" s="83">
        <v>98.66</v>
      </c>
      <c r="E15" s="83">
        <v>0</v>
      </c>
      <c r="F15" s="83">
        <v>0</v>
      </c>
      <c r="G15" s="83">
        <v>0</v>
      </c>
      <c r="H15" s="83">
        <v>0</v>
      </c>
      <c r="I15" s="83">
        <v>36479.29</v>
      </c>
      <c r="J15" s="84">
        <v>98.66</v>
      </c>
    </row>
    <row r="16" spans="1:10" ht="25.5" customHeight="1" x14ac:dyDescent="0.2">
      <c r="A16" s="1027" t="s">
        <v>349</v>
      </c>
      <c r="B16" s="133" t="s">
        <v>360</v>
      </c>
      <c r="C16" s="83">
        <v>48.98</v>
      </c>
      <c r="D16" s="83">
        <v>0.13</v>
      </c>
      <c r="E16" s="83">
        <v>0</v>
      </c>
      <c r="F16" s="83">
        <v>0</v>
      </c>
      <c r="G16" s="83">
        <v>0</v>
      </c>
      <c r="H16" s="83">
        <v>0</v>
      </c>
      <c r="I16" s="83">
        <v>48.98</v>
      </c>
      <c r="J16" s="84">
        <v>0.13</v>
      </c>
    </row>
    <row r="17" spans="1:10" x14ac:dyDescent="0.2">
      <c r="A17" s="1027" t="s">
        <v>349</v>
      </c>
      <c r="B17" s="39" t="s">
        <v>361</v>
      </c>
      <c r="C17" s="83">
        <v>447.73</v>
      </c>
      <c r="D17" s="83">
        <v>1.21</v>
      </c>
      <c r="E17" s="83">
        <v>0</v>
      </c>
      <c r="F17" s="83">
        <v>0</v>
      </c>
      <c r="G17" s="83">
        <v>0</v>
      </c>
      <c r="H17" s="83">
        <v>0</v>
      </c>
      <c r="I17" s="83">
        <v>447.73</v>
      </c>
      <c r="J17" s="84">
        <v>1.21</v>
      </c>
    </row>
    <row r="18" spans="1:10" x14ac:dyDescent="0.2">
      <c r="A18" s="1028" t="s">
        <v>349</v>
      </c>
      <c r="B18" s="197" t="s">
        <v>324</v>
      </c>
      <c r="C18" s="85">
        <v>36976</v>
      </c>
      <c r="D18" s="85">
        <v>100</v>
      </c>
      <c r="E18" s="85">
        <v>0</v>
      </c>
      <c r="F18" s="85">
        <v>0</v>
      </c>
      <c r="G18" s="85">
        <v>0</v>
      </c>
      <c r="H18" s="85">
        <v>0</v>
      </c>
      <c r="I18" s="85">
        <v>36976</v>
      </c>
      <c r="J18" s="86">
        <v>100</v>
      </c>
    </row>
    <row r="19" spans="1:10" x14ac:dyDescent="0.2">
      <c r="A19" s="1026" t="s">
        <v>349</v>
      </c>
      <c r="B19" s="141" t="s">
        <v>500</v>
      </c>
      <c r="C19" s="88">
        <v>5031.97</v>
      </c>
      <c r="D19" s="88">
        <v>7.1</v>
      </c>
      <c r="E19" s="88">
        <v>0</v>
      </c>
      <c r="F19" s="88">
        <v>0</v>
      </c>
      <c r="G19" s="88">
        <v>0</v>
      </c>
      <c r="H19" s="88">
        <v>0</v>
      </c>
      <c r="I19" s="88">
        <v>5031.97</v>
      </c>
      <c r="J19" s="89">
        <v>7.1</v>
      </c>
    </row>
    <row r="20" spans="1:10" x14ac:dyDescent="0.2">
      <c r="A20" s="1027" t="s">
        <v>406</v>
      </c>
      <c r="B20" s="139" t="s">
        <v>501</v>
      </c>
      <c r="C20" s="83">
        <v>100.57</v>
      </c>
      <c r="D20" s="83">
        <v>0.14000000000000001</v>
      </c>
      <c r="E20" s="83">
        <v>0</v>
      </c>
      <c r="F20" s="83">
        <v>0</v>
      </c>
      <c r="G20" s="83">
        <v>0</v>
      </c>
      <c r="H20" s="83">
        <v>0</v>
      </c>
      <c r="I20" s="83">
        <v>100.57</v>
      </c>
      <c r="J20" s="84">
        <v>0.14000000000000001</v>
      </c>
    </row>
    <row r="21" spans="1:10" x14ac:dyDescent="0.2">
      <c r="A21" s="1027" t="s">
        <v>406</v>
      </c>
      <c r="B21" s="140" t="s">
        <v>502</v>
      </c>
      <c r="C21" s="83">
        <v>471.77</v>
      </c>
      <c r="D21" s="83">
        <v>0.67</v>
      </c>
      <c r="E21" s="83">
        <v>0</v>
      </c>
      <c r="F21" s="83">
        <v>0</v>
      </c>
      <c r="G21" s="83">
        <v>0</v>
      </c>
      <c r="H21" s="83">
        <v>0</v>
      </c>
      <c r="I21" s="83">
        <v>471.77</v>
      </c>
      <c r="J21" s="84">
        <v>0.67</v>
      </c>
    </row>
    <row r="22" spans="1:10" x14ac:dyDescent="0.2">
      <c r="A22" s="1027" t="s">
        <v>406</v>
      </c>
      <c r="B22" s="140" t="s">
        <v>503</v>
      </c>
      <c r="C22" s="83">
        <v>1324.04</v>
      </c>
      <c r="D22" s="83">
        <v>1.87</v>
      </c>
      <c r="E22" s="83">
        <v>0</v>
      </c>
      <c r="F22" s="83">
        <v>0</v>
      </c>
      <c r="G22" s="83">
        <v>0</v>
      </c>
      <c r="H22" s="83">
        <v>0</v>
      </c>
      <c r="I22" s="83">
        <v>1324.04</v>
      </c>
      <c r="J22" s="84">
        <v>1.87</v>
      </c>
    </row>
    <row r="23" spans="1:10" x14ac:dyDescent="0.2">
      <c r="A23" s="1027" t="s">
        <v>406</v>
      </c>
      <c r="B23" s="140" t="s">
        <v>504</v>
      </c>
      <c r="C23" s="83">
        <v>3208.25</v>
      </c>
      <c r="D23" s="83">
        <v>4.53</v>
      </c>
      <c r="E23" s="83">
        <v>0</v>
      </c>
      <c r="F23" s="83">
        <v>0</v>
      </c>
      <c r="G23" s="83">
        <v>0</v>
      </c>
      <c r="H23" s="83">
        <v>0</v>
      </c>
      <c r="I23" s="83">
        <v>3208.25</v>
      </c>
      <c r="J23" s="84">
        <v>4.53</v>
      </c>
    </row>
    <row r="24" spans="1:10" x14ac:dyDescent="0.2">
      <c r="A24" s="1027" t="s">
        <v>406</v>
      </c>
      <c r="B24" s="140" t="s">
        <v>505</v>
      </c>
      <c r="C24" s="83">
        <v>6545.11</v>
      </c>
      <c r="D24" s="83">
        <v>9.24</v>
      </c>
      <c r="E24" s="83">
        <v>0</v>
      </c>
      <c r="F24" s="83">
        <v>0</v>
      </c>
      <c r="G24" s="83">
        <v>0</v>
      </c>
      <c r="H24" s="83">
        <v>0</v>
      </c>
      <c r="I24" s="83">
        <v>6545.11</v>
      </c>
      <c r="J24" s="84">
        <v>9.24</v>
      </c>
    </row>
    <row r="25" spans="1:10" x14ac:dyDescent="0.2">
      <c r="A25" s="1027" t="s">
        <v>406</v>
      </c>
      <c r="B25" s="140" t="s">
        <v>358</v>
      </c>
      <c r="C25" s="83">
        <v>52784.22</v>
      </c>
      <c r="D25" s="83">
        <v>74.52</v>
      </c>
      <c r="E25" s="83">
        <v>0</v>
      </c>
      <c r="F25" s="83">
        <v>0</v>
      </c>
      <c r="G25" s="83">
        <v>0</v>
      </c>
      <c r="H25" s="83">
        <v>0</v>
      </c>
      <c r="I25" s="83">
        <v>52784.22</v>
      </c>
      <c r="J25" s="84">
        <v>74.52</v>
      </c>
    </row>
    <row r="26" spans="1:10" x14ac:dyDescent="0.2">
      <c r="A26" s="1027" t="s">
        <v>406</v>
      </c>
      <c r="B26" s="39" t="s">
        <v>359</v>
      </c>
      <c r="C26" s="83">
        <v>69465.929999999993</v>
      </c>
      <c r="D26" s="83">
        <v>98.07</v>
      </c>
      <c r="E26" s="83">
        <v>0</v>
      </c>
      <c r="F26" s="83">
        <v>0</v>
      </c>
      <c r="G26" s="83">
        <v>0</v>
      </c>
      <c r="H26" s="83">
        <v>0</v>
      </c>
      <c r="I26" s="83">
        <v>69465.929999999993</v>
      </c>
      <c r="J26" s="84">
        <v>98.07</v>
      </c>
    </row>
    <row r="27" spans="1:10" ht="24" customHeight="1" x14ac:dyDescent="0.2">
      <c r="A27" s="1027" t="s">
        <v>406</v>
      </c>
      <c r="B27" s="133" t="s">
        <v>360</v>
      </c>
      <c r="C27" s="83">
        <v>36.33</v>
      </c>
      <c r="D27" s="83">
        <v>0.05</v>
      </c>
      <c r="E27" s="83">
        <v>0</v>
      </c>
      <c r="F27" s="83">
        <v>0</v>
      </c>
      <c r="G27" s="83">
        <v>0</v>
      </c>
      <c r="H27" s="83">
        <v>0</v>
      </c>
      <c r="I27" s="83">
        <v>36.33</v>
      </c>
      <c r="J27" s="84">
        <v>0.05</v>
      </c>
    </row>
    <row r="28" spans="1:10" x14ac:dyDescent="0.2">
      <c r="A28" s="1027" t="s">
        <v>406</v>
      </c>
      <c r="B28" s="39" t="s">
        <v>361</v>
      </c>
      <c r="C28" s="83">
        <v>1330.74</v>
      </c>
      <c r="D28" s="83">
        <v>1.88</v>
      </c>
      <c r="E28" s="83">
        <v>0</v>
      </c>
      <c r="F28" s="83">
        <v>0</v>
      </c>
      <c r="G28" s="83">
        <v>0</v>
      </c>
      <c r="H28" s="83">
        <v>0</v>
      </c>
      <c r="I28" s="83">
        <v>1330.74</v>
      </c>
      <c r="J28" s="84">
        <v>1.88</v>
      </c>
    </row>
    <row r="29" spans="1:10" x14ac:dyDescent="0.2">
      <c r="A29" s="1028" t="s">
        <v>406</v>
      </c>
      <c r="B29" s="197" t="s">
        <v>324</v>
      </c>
      <c r="C29" s="85">
        <v>70833</v>
      </c>
      <c r="D29" s="85">
        <v>100</v>
      </c>
      <c r="E29" s="85">
        <v>0</v>
      </c>
      <c r="F29" s="85">
        <v>0</v>
      </c>
      <c r="G29" s="85">
        <v>0</v>
      </c>
      <c r="H29" s="85">
        <v>0</v>
      </c>
      <c r="I29" s="85">
        <v>70833</v>
      </c>
      <c r="J29" s="86">
        <v>100</v>
      </c>
    </row>
    <row r="30" spans="1:10" x14ac:dyDescent="0.2">
      <c r="A30" s="1026" t="s">
        <v>406</v>
      </c>
      <c r="B30" s="141" t="s">
        <v>500</v>
      </c>
      <c r="C30" s="88">
        <v>5858.25</v>
      </c>
      <c r="D30" s="88">
        <v>1.1599999999999999</v>
      </c>
      <c r="E30" s="88">
        <v>17140.150000000001</v>
      </c>
      <c r="F30" s="88">
        <v>3.4</v>
      </c>
      <c r="G30" s="88">
        <v>161.57</v>
      </c>
      <c r="H30" s="88">
        <v>0.03</v>
      </c>
      <c r="I30" s="88">
        <v>23159.97</v>
      </c>
      <c r="J30" s="89">
        <v>4.59</v>
      </c>
    </row>
    <row r="31" spans="1:10" x14ac:dyDescent="0.2">
      <c r="A31" s="1027" t="s">
        <v>522</v>
      </c>
      <c r="B31" s="139" t="s">
        <v>501</v>
      </c>
      <c r="C31" s="83">
        <v>5217.08</v>
      </c>
      <c r="D31" s="83">
        <v>1.03</v>
      </c>
      <c r="E31" s="83">
        <v>30344.73</v>
      </c>
      <c r="F31" s="83">
        <v>6.01</v>
      </c>
      <c r="G31" s="83">
        <v>374.34</v>
      </c>
      <c r="H31" s="83">
        <v>7.0000000000000007E-2</v>
      </c>
      <c r="I31" s="83">
        <v>35936.15</v>
      </c>
      <c r="J31" s="84">
        <v>7.11</v>
      </c>
    </row>
    <row r="32" spans="1:10" x14ac:dyDescent="0.2">
      <c r="A32" s="1027" t="s">
        <v>522</v>
      </c>
      <c r="B32" s="140" t="s">
        <v>502</v>
      </c>
      <c r="C32" s="83">
        <v>7627.48</v>
      </c>
      <c r="D32" s="83">
        <v>1.51</v>
      </c>
      <c r="E32" s="83">
        <v>49558.76</v>
      </c>
      <c r="F32" s="83">
        <v>9.82</v>
      </c>
      <c r="G32" s="83">
        <v>1978.56</v>
      </c>
      <c r="H32" s="83">
        <v>0.39</v>
      </c>
      <c r="I32" s="83">
        <v>59164.800000000003</v>
      </c>
      <c r="J32" s="84">
        <v>11.72</v>
      </c>
    </row>
    <row r="33" spans="1:10" x14ac:dyDescent="0.2">
      <c r="A33" s="1027" t="s">
        <v>522</v>
      </c>
      <c r="B33" s="140" t="s">
        <v>503</v>
      </c>
      <c r="C33" s="83">
        <v>7162.7</v>
      </c>
      <c r="D33" s="83">
        <v>1.42</v>
      </c>
      <c r="E33" s="83">
        <v>36368.61</v>
      </c>
      <c r="F33" s="83">
        <v>7.21</v>
      </c>
      <c r="G33" s="83">
        <v>4124.32</v>
      </c>
      <c r="H33" s="83">
        <v>0.82</v>
      </c>
      <c r="I33" s="83">
        <v>47655.63</v>
      </c>
      <c r="J33" s="84">
        <v>9.4499999999999993</v>
      </c>
    </row>
    <row r="34" spans="1:10" x14ac:dyDescent="0.2">
      <c r="A34" s="1027" t="s">
        <v>522</v>
      </c>
      <c r="B34" s="140" t="s">
        <v>504</v>
      </c>
      <c r="C34" s="83">
        <v>8018.88</v>
      </c>
      <c r="D34" s="83">
        <v>1.59</v>
      </c>
      <c r="E34" s="83">
        <v>35819.51</v>
      </c>
      <c r="F34" s="83">
        <v>7.1</v>
      </c>
      <c r="G34" s="83">
        <v>10321.15</v>
      </c>
      <c r="H34" s="83">
        <v>2.0499999999999998</v>
      </c>
      <c r="I34" s="83">
        <v>54159.54</v>
      </c>
      <c r="J34" s="84">
        <v>10.74</v>
      </c>
    </row>
    <row r="35" spans="1:10" x14ac:dyDescent="0.2">
      <c r="A35" s="1027" t="s">
        <v>522</v>
      </c>
      <c r="B35" s="140" t="s">
        <v>505</v>
      </c>
      <c r="C35" s="83">
        <v>7777.93</v>
      </c>
      <c r="D35" s="83">
        <v>1.54</v>
      </c>
      <c r="E35" s="83">
        <v>35061.78</v>
      </c>
      <c r="F35" s="83">
        <v>6.95</v>
      </c>
      <c r="G35" s="83">
        <v>18626.93</v>
      </c>
      <c r="H35" s="83">
        <v>3.69</v>
      </c>
      <c r="I35" s="83">
        <v>61466.64</v>
      </c>
      <c r="J35" s="84">
        <v>12.18</v>
      </c>
    </row>
    <row r="36" spans="1:10" x14ac:dyDescent="0.2">
      <c r="A36" s="1027" t="s">
        <v>522</v>
      </c>
      <c r="B36" s="140" t="s">
        <v>358</v>
      </c>
      <c r="C36" s="83">
        <v>11713.68</v>
      </c>
      <c r="D36" s="83">
        <v>2.3199999999999998</v>
      </c>
      <c r="E36" s="83">
        <v>72439.7</v>
      </c>
      <c r="F36" s="83">
        <v>14.36</v>
      </c>
      <c r="G36" s="83">
        <v>126758.45</v>
      </c>
      <c r="H36" s="83">
        <v>25.13</v>
      </c>
      <c r="I36" s="83">
        <v>210911.83</v>
      </c>
      <c r="J36" s="84">
        <v>41.81</v>
      </c>
    </row>
    <row r="37" spans="1:10" ht="16.5" customHeight="1" x14ac:dyDescent="0.2">
      <c r="A37" s="1027" t="s">
        <v>522</v>
      </c>
      <c r="B37" s="39" t="s">
        <v>359</v>
      </c>
      <c r="C37" s="83">
        <v>53376</v>
      </c>
      <c r="D37" s="83">
        <v>10.57</v>
      </c>
      <c r="E37" s="83">
        <v>276733.24</v>
      </c>
      <c r="F37" s="83">
        <v>54.85</v>
      </c>
      <c r="G37" s="83">
        <v>162345.32</v>
      </c>
      <c r="H37" s="83">
        <v>32.18</v>
      </c>
      <c r="I37" s="83">
        <v>492454.56</v>
      </c>
      <c r="J37" s="84">
        <v>97.6</v>
      </c>
    </row>
    <row r="38" spans="1:10" ht="25.5" customHeight="1" x14ac:dyDescent="0.2">
      <c r="A38" s="1027" t="s">
        <v>522</v>
      </c>
      <c r="B38" s="133" t="s">
        <v>360</v>
      </c>
      <c r="C38" s="83">
        <v>466.59</v>
      </c>
      <c r="D38" s="83">
        <v>0.09</v>
      </c>
      <c r="E38" s="83">
        <v>1275.01</v>
      </c>
      <c r="F38" s="83">
        <v>0.26</v>
      </c>
      <c r="G38" s="83">
        <v>662.99</v>
      </c>
      <c r="H38" s="83">
        <v>0.13</v>
      </c>
      <c r="I38" s="83">
        <v>2404.59</v>
      </c>
      <c r="J38" s="84">
        <v>0.48</v>
      </c>
    </row>
    <row r="39" spans="1:10" x14ac:dyDescent="0.2">
      <c r="A39" s="1027" t="s">
        <v>522</v>
      </c>
      <c r="B39" s="39" t="s">
        <v>361</v>
      </c>
      <c r="C39" s="83">
        <v>927.06</v>
      </c>
      <c r="D39" s="83">
        <v>0.18</v>
      </c>
      <c r="E39" s="83">
        <v>7202.38</v>
      </c>
      <c r="F39" s="83">
        <v>1.44</v>
      </c>
      <c r="G39" s="83">
        <v>1538.32</v>
      </c>
      <c r="H39" s="83">
        <v>0.3</v>
      </c>
      <c r="I39" s="83">
        <v>9667.76</v>
      </c>
      <c r="J39" s="84">
        <v>1.92</v>
      </c>
    </row>
    <row r="40" spans="1:10" x14ac:dyDescent="0.2">
      <c r="A40" s="1028" t="s">
        <v>522</v>
      </c>
      <c r="B40" s="197" t="s">
        <v>324</v>
      </c>
      <c r="C40" s="85">
        <v>54769.65</v>
      </c>
      <c r="D40" s="85">
        <v>10.84</v>
      </c>
      <c r="E40" s="85">
        <v>285210.63</v>
      </c>
      <c r="F40" s="85">
        <v>56.55</v>
      </c>
      <c r="G40" s="85">
        <v>164546.63</v>
      </c>
      <c r="H40" s="85">
        <v>32.61</v>
      </c>
      <c r="I40" s="85">
        <v>504526.91</v>
      </c>
      <c r="J40" s="86">
        <v>100</v>
      </c>
    </row>
    <row r="41" spans="1:10" x14ac:dyDescent="0.2">
      <c r="A41" s="1026" t="s">
        <v>522</v>
      </c>
      <c r="B41" s="141" t="s">
        <v>500</v>
      </c>
      <c r="C41" s="88">
        <v>23346.68</v>
      </c>
      <c r="D41" s="88">
        <v>27.6</v>
      </c>
      <c r="E41" s="88">
        <v>0</v>
      </c>
      <c r="F41" s="88">
        <v>0</v>
      </c>
      <c r="G41" s="88">
        <v>0</v>
      </c>
      <c r="H41" s="88">
        <v>0</v>
      </c>
      <c r="I41" s="88">
        <v>23346.68</v>
      </c>
      <c r="J41" s="89">
        <v>27.6</v>
      </c>
    </row>
    <row r="42" spans="1:10" x14ac:dyDescent="0.2">
      <c r="A42" s="1027" t="s">
        <v>127</v>
      </c>
      <c r="B42" s="139" t="s">
        <v>501</v>
      </c>
      <c r="C42" s="83">
        <v>10164.52</v>
      </c>
      <c r="D42" s="83">
        <v>12.02</v>
      </c>
      <c r="E42" s="83">
        <v>0</v>
      </c>
      <c r="F42" s="83">
        <v>0</v>
      </c>
      <c r="G42" s="83">
        <v>0</v>
      </c>
      <c r="H42" s="83">
        <v>0</v>
      </c>
      <c r="I42" s="83">
        <v>10164.52</v>
      </c>
      <c r="J42" s="84">
        <v>12.02</v>
      </c>
    </row>
    <row r="43" spans="1:10" x14ac:dyDescent="0.2">
      <c r="A43" s="1027" t="s">
        <v>127</v>
      </c>
      <c r="B43" s="140" t="s">
        <v>502</v>
      </c>
      <c r="C43" s="83">
        <v>13794.47</v>
      </c>
      <c r="D43" s="83">
        <v>16.309999999999999</v>
      </c>
      <c r="E43" s="83">
        <v>0</v>
      </c>
      <c r="F43" s="83">
        <v>0</v>
      </c>
      <c r="G43" s="83">
        <v>0</v>
      </c>
      <c r="H43" s="83">
        <v>0</v>
      </c>
      <c r="I43" s="83">
        <v>13794.47</v>
      </c>
      <c r="J43" s="84">
        <v>16.309999999999999</v>
      </c>
    </row>
    <row r="44" spans="1:10" x14ac:dyDescent="0.2">
      <c r="A44" s="1027" t="s">
        <v>127</v>
      </c>
      <c r="B44" s="140" t="s">
        <v>503</v>
      </c>
      <c r="C44" s="83">
        <v>8207.6200000000008</v>
      </c>
      <c r="D44" s="83">
        <v>9.6999999999999993</v>
      </c>
      <c r="E44" s="83">
        <v>0</v>
      </c>
      <c r="F44" s="83">
        <v>0</v>
      </c>
      <c r="G44" s="83">
        <v>0</v>
      </c>
      <c r="H44" s="83">
        <v>0</v>
      </c>
      <c r="I44" s="83">
        <v>8207.6200000000008</v>
      </c>
      <c r="J44" s="84">
        <v>9.6999999999999993</v>
      </c>
    </row>
    <row r="45" spans="1:10" x14ac:dyDescent="0.2">
      <c r="A45" s="1027" t="s">
        <v>127</v>
      </c>
      <c r="B45" s="140" t="s">
        <v>504</v>
      </c>
      <c r="C45" s="83">
        <v>6522.43</v>
      </c>
      <c r="D45" s="83">
        <v>7.71</v>
      </c>
      <c r="E45" s="83">
        <v>0</v>
      </c>
      <c r="F45" s="83">
        <v>0</v>
      </c>
      <c r="G45" s="83">
        <v>0</v>
      </c>
      <c r="H45" s="83">
        <v>0</v>
      </c>
      <c r="I45" s="83">
        <v>6522.43</v>
      </c>
      <c r="J45" s="84">
        <v>7.71</v>
      </c>
    </row>
    <row r="46" spans="1:10" x14ac:dyDescent="0.2">
      <c r="A46" s="1027" t="s">
        <v>127</v>
      </c>
      <c r="B46" s="140" t="s">
        <v>505</v>
      </c>
      <c r="C46" s="83">
        <v>5932.83</v>
      </c>
      <c r="D46" s="83">
        <v>7.01</v>
      </c>
      <c r="E46" s="83">
        <v>0</v>
      </c>
      <c r="F46" s="83">
        <v>0</v>
      </c>
      <c r="G46" s="83">
        <v>0</v>
      </c>
      <c r="H46" s="83">
        <v>0</v>
      </c>
      <c r="I46" s="83">
        <v>5932.83</v>
      </c>
      <c r="J46" s="84">
        <v>7.01</v>
      </c>
    </row>
    <row r="47" spans="1:10" x14ac:dyDescent="0.2">
      <c r="A47" s="1027" t="s">
        <v>127</v>
      </c>
      <c r="B47" s="140" t="s">
        <v>358</v>
      </c>
      <c r="C47" s="83">
        <v>10793.97</v>
      </c>
      <c r="D47" s="83">
        <v>12.76</v>
      </c>
      <c r="E47" s="83">
        <v>0</v>
      </c>
      <c r="F47" s="83">
        <v>0</v>
      </c>
      <c r="G47" s="83">
        <v>0</v>
      </c>
      <c r="H47" s="83">
        <v>0</v>
      </c>
      <c r="I47" s="83">
        <v>10793.97</v>
      </c>
      <c r="J47" s="84">
        <v>12.76</v>
      </c>
    </row>
    <row r="48" spans="1:10" ht="16.5" customHeight="1" x14ac:dyDescent="0.2">
      <c r="A48" s="1027" t="s">
        <v>127</v>
      </c>
      <c r="B48" s="39" t="s">
        <v>359</v>
      </c>
      <c r="C48" s="83">
        <v>78762.52</v>
      </c>
      <c r="D48" s="83">
        <v>93.11</v>
      </c>
      <c r="E48" s="83">
        <v>0</v>
      </c>
      <c r="F48" s="83">
        <v>0</v>
      </c>
      <c r="G48" s="83">
        <v>0</v>
      </c>
      <c r="H48" s="83">
        <v>0</v>
      </c>
      <c r="I48" s="83">
        <v>78762.52</v>
      </c>
      <c r="J48" s="84">
        <v>93.11</v>
      </c>
    </row>
    <row r="49" spans="1:11" ht="26.25" customHeight="1" x14ac:dyDescent="0.2">
      <c r="A49" s="1027" t="s">
        <v>127</v>
      </c>
      <c r="B49" s="133" t="s">
        <v>360</v>
      </c>
      <c r="C49" s="83">
        <v>96.72</v>
      </c>
      <c r="D49" s="83">
        <v>0.11</v>
      </c>
      <c r="E49" s="83">
        <v>0</v>
      </c>
      <c r="F49" s="83">
        <v>0</v>
      </c>
      <c r="G49" s="83">
        <v>0</v>
      </c>
      <c r="H49" s="83">
        <v>0</v>
      </c>
      <c r="I49" s="83">
        <v>96.72</v>
      </c>
      <c r="J49" s="84">
        <v>0.11</v>
      </c>
    </row>
    <row r="50" spans="1:11" x14ac:dyDescent="0.2">
      <c r="A50" s="1027" t="s">
        <v>127</v>
      </c>
      <c r="B50" s="39" t="s">
        <v>361</v>
      </c>
      <c r="C50" s="83">
        <v>5733.76</v>
      </c>
      <c r="D50" s="83">
        <v>6.78</v>
      </c>
      <c r="E50" s="83">
        <v>0</v>
      </c>
      <c r="F50" s="83">
        <v>0</v>
      </c>
      <c r="G50" s="83">
        <v>0</v>
      </c>
      <c r="H50" s="83">
        <v>0</v>
      </c>
      <c r="I50" s="83">
        <v>5733.76</v>
      </c>
      <c r="J50" s="84">
        <v>6.78</v>
      </c>
    </row>
    <row r="51" spans="1:11" x14ac:dyDescent="0.2">
      <c r="A51" s="1028" t="s">
        <v>127</v>
      </c>
      <c r="B51" s="197" t="s">
        <v>324</v>
      </c>
      <c r="C51" s="85">
        <v>84593</v>
      </c>
      <c r="D51" s="85">
        <v>100</v>
      </c>
      <c r="E51" s="85">
        <v>0</v>
      </c>
      <c r="F51" s="85">
        <v>0</v>
      </c>
      <c r="G51" s="85">
        <v>0</v>
      </c>
      <c r="H51" s="85">
        <v>0</v>
      </c>
      <c r="I51" s="85">
        <v>84593</v>
      </c>
      <c r="J51" s="86">
        <v>100</v>
      </c>
    </row>
    <row r="52" spans="1:11" x14ac:dyDescent="0.2">
      <c r="A52" s="1026" t="s">
        <v>127</v>
      </c>
      <c r="B52" s="141" t="s">
        <v>500</v>
      </c>
      <c r="C52" s="88">
        <v>79143</v>
      </c>
      <c r="D52" s="88">
        <v>5.08</v>
      </c>
      <c r="E52" s="88">
        <v>196551.67999999999</v>
      </c>
      <c r="F52" s="88">
        <v>12.61</v>
      </c>
      <c r="G52" s="88">
        <v>24318.3</v>
      </c>
      <c r="H52" s="88">
        <v>1.56</v>
      </c>
      <c r="I52" s="88">
        <v>300012.98</v>
      </c>
      <c r="J52" s="89">
        <v>19.25</v>
      </c>
    </row>
    <row r="53" spans="1:11" x14ac:dyDescent="0.2">
      <c r="A53" s="1027" t="s">
        <v>523</v>
      </c>
      <c r="B53" s="139" t="s">
        <v>501</v>
      </c>
      <c r="C53" s="83">
        <v>28521.32</v>
      </c>
      <c r="D53" s="83">
        <v>1.83</v>
      </c>
      <c r="E53" s="83">
        <v>101296.46</v>
      </c>
      <c r="F53" s="83">
        <v>6.5</v>
      </c>
      <c r="G53" s="83">
        <v>903.03</v>
      </c>
      <c r="H53" s="83">
        <v>0.06</v>
      </c>
      <c r="I53" s="83">
        <v>130720.81</v>
      </c>
      <c r="J53" s="84">
        <v>8.39</v>
      </c>
    </row>
    <row r="54" spans="1:11" x14ac:dyDescent="0.2">
      <c r="A54" s="1027" t="s">
        <v>523</v>
      </c>
      <c r="B54" s="140" t="s">
        <v>502</v>
      </c>
      <c r="C54" s="83">
        <v>20957.099999999999</v>
      </c>
      <c r="D54" s="83">
        <v>1.35</v>
      </c>
      <c r="E54" s="83">
        <v>117179.94</v>
      </c>
      <c r="F54" s="83">
        <v>7.52</v>
      </c>
      <c r="G54" s="83">
        <v>3276.19</v>
      </c>
      <c r="H54" s="83">
        <v>0.21</v>
      </c>
      <c r="I54" s="83">
        <v>141413.23000000001</v>
      </c>
      <c r="J54" s="84">
        <v>9.08</v>
      </c>
    </row>
    <row r="55" spans="1:11" x14ac:dyDescent="0.2">
      <c r="A55" s="1027" t="s">
        <v>523</v>
      </c>
      <c r="B55" s="140" t="s">
        <v>503</v>
      </c>
      <c r="C55" s="83">
        <v>8505.0300000000007</v>
      </c>
      <c r="D55" s="83">
        <v>0.55000000000000004</v>
      </c>
      <c r="E55" s="83">
        <v>98867.96</v>
      </c>
      <c r="F55" s="83">
        <v>6.35</v>
      </c>
      <c r="G55" s="83">
        <v>6126.13</v>
      </c>
      <c r="H55" s="83">
        <v>0.39</v>
      </c>
      <c r="I55" s="83">
        <v>113499.12</v>
      </c>
      <c r="J55" s="84">
        <v>7.29</v>
      </c>
    </row>
    <row r="56" spans="1:11" x14ac:dyDescent="0.2">
      <c r="A56" s="1027" t="s">
        <v>523</v>
      </c>
      <c r="B56" s="140" t="s">
        <v>504</v>
      </c>
      <c r="C56" s="83">
        <v>3126.84</v>
      </c>
      <c r="D56" s="83">
        <v>0.2</v>
      </c>
      <c r="E56" s="83">
        <v>107117.14</v>
      </c>
      <c r="F56" s="83">
        <v>6.87</v>
      </c>
      <c r="G56" s="83">
        <v>16319.66</v>
      </c>
      <c r="H56" s="83">
        <v>1.05</v>
      </c>
      <c r="I56" s="83">
        <v>126563.64</v>
      </c>
      <c r="J56" s="84">
        <v>8.1199999999999992</v>
      </c>
    </row>
    <row r="57" spans="1:11" ht="12.75" customHeight="1" x14ac:dyDescent="0.2">
      <c r="A57" s="1027" t="s">
        <v>523</v>
      </c>
      <c r="B57" s="140" t="s">
        <v>505</v>
      </c>
      <c r="C57" s="83">
        <v>1131.21</v>
      </c>
      <c r="D57" s="83">
        <v>7.0000000000000007E-2</v>
      </c>
      <c r="E57" s="83">
        <v>124605.61</v>
      </c>
      <c r="F57" s="83">
        <v>8</v>
      </c>
      <c r="G57" s="83">
        <v>46509.68</v>
      </c>
      <c r="H57" s="83">
        <v>2.99</v>
      </c>
      <c r="I57" s="83">
        <v>172246.5</v>
      </c>
      <c r="J57" s="84">
        <v>11.06</v>
      </c>
    </row>
    <row r="58" spans="1:11" x14ac:dyDescent="0.2">
      <c r="A58" s="1027" t="s">
        <v>523</v>
      </c>
      <c r="B58" s="140" t="s">
        <v>358</v>
      </c>
      <c r="C58" s="83">
        <v>645.37</v>
      </c>
      <c r="D58" s="83">
        <v>0.04</v>
      </c>
      <c r="E58" s="83">
        <v>247722.23</v>
      </c>
      <c r="F58" s="83">
        <v>15.9</v>
      </c>
      <c r="G58" s="83">
        <v>285665.15999999997</v>
      </c>
      <c r="H58" s="83">
        <v>18.329999999999998</v>
      </c>
      <c r="I58" s="83">
        <v>534032.76</v>
      </c>
      <c r="J58" s="84">
        <v>34.270000000000003</v>
      </c>
      <c r="K58" s="2"/>
    </row>
    <row r="59" spans="1:11" x14ac:dyDescent="0.2">
      <c r="A59" s="1027" t="s">
        <v>523</v>
      </c>
      <c r="B59" s="39" t="s">
        <v>359</v>
      </c>
      <c r="C59" s="83">
        <v>142029.87</v>
      </c>
      <c r="D59" s="83">
        <v>9.1199999999999992</v>
      </c>
      <c r="E59" s="83">
        <v>993341.02</v>
      </c>
      <c r="F59" s="83">
        <v>63.75</v>
      </c>
      <c r="G59" s="83">
        <v>383118.15</v>
      </c>
      <c r="H59" s="83">
        <v>24.59</v>
      </c>
      <c r="I59" s="83">
        <v>1518489.04</v>
      </c>
      <c r="J59" s="84">
        <v>97.46</v>
      </c>
      <c r="K59" s="2"/>
    </row>
    <row r="60" spans="1:11" ht="26.25" customHeight="1" x14ac:dyDescent="0.2">
      <c r="A60" s="1027" t="s">
        <v>523</v>
      </c>
      <c r="B60" s="133" t="s">
        <v>360</v>
      </c>
      <c r="C60" s="83">
        <v>411.63</v>
      </c>
      <c r="D60" s="83">
        <v>0.03</v>
      </c>
      <c r="E60" s="83">
        <v>2766.61</v>
      </c>
      <c r="F60" s="83">
        <v>0.17</v>
      </c>
      <c r="G60" s="83">
        <v>4014.44</v>
      </c>
      <c r="H60" s="83">
        <v>0.26</v>
      </c>
      <c r="I60" s="83">
        <v>7192.68</v>
      </c>
      <c r="J60" s="84">
        <v>0.46</v>
      </c>
      <c r="K60" s="2"/>
    </row>
    <row r="61" spans="1:11" x14ac:dyDescent="0.2">
      <c r="A61" s="1027" t="s">
        <v>523</v>
      </c>
      <c r="B61" s="39" t="s">
        <v>361</v>
      </c>
      <c r="C61" s="83">
        <v>2908.34</v>
      </c>
      <c r="D61" s="83">
        <v>0.19</v>
      </c>
      <c r="E61" s="83">
        <v>25906.93</v>
      </c>
      <c r="F61" s="83">
        <v>1.66</v>
      </c>
      <c r="G61" s="83">
        <v>3588.06</v>
      </c>
      <c r="H61" s="83">
        <v>0.23</v>
      </c>
      <c r="I61" s="83">
        <v>32403.33</v>
      </c>
      <c r="J61" s="84">
        <v>2.08</v>
      </c>
      <c r="K61" s="2"/>
    </row>
    <row r="62" spans="1:11" x14ac:dyDescent="0.2">
      <c r="A62" s="1028" t="s">
        <v>523</v>
      </c>
      <c r="B62" s="197" t="s">
        <v>324</v>
      </c>
      <c r="C62" s="85">
        <v>145349.84</v>
      </c>
      <c r="D62" s="85">
        <v>9.34</v>
      </c>
      <c r="E62" s="85">
        <v>1022014.56</v>
      </c>
      <c r="F62" s="85">
        <v>65.58</v>
      </c>
      <c r="G62" s="85">
        <v>390720.65</v>
      </c>
      <c r="H62" s="85">
        <v>25.08</v>
      </c>
      <c r="I62" s="85">
        <v>1558085.05</v>
      </c>
      <c r="J62" s="86">
        <v>100</v>
      </c>
    </row>
    <row r="63" spans="1:11" x14ac:dyDescent="0.2">
      <c r="A63" s="1026" t="s">
        <v>523</v>
      </c>
      <c r="B63" s="141" t="s">
        <v>500</v>
      </c>
      <c r="C63" s="88">
        <v>10952.9</v>
      </c>
      <c r="D63" s="88">
        <v>0.9</v>
      </c>
      <c r="E63" s="88">
        <v>78802.77</v>
      </c>
      <c r="F63" s="88">
        <v>6.47</v>
      </c>
      <c r="G63" s="88">
        <v>5593.84</v>
      </c>
      <c r="H63" s="88">
        <v>0.46</v>
      </c>
      <c r="I63" s="88">
        <v>95349.51</v>
      </c>
      <c r="J63" s="89">
        <v>7.83</v>
      </c>
    </row>
    <row r="64" spans="1:11" x14ac:dyDescent="0.2">
      <c r="A64" s="1027" t="s">
        <v>119</v>
      </c>
      <c r="B64" s="139" t="s">
        <v>501</v>
      </c>
      <c r="C64" s="83">
        <v>22603.79</v>
      </c>
      <c r="D64" s="83">
        <v>1.86</v>
      </c>
      <c r="E64" s="83">
        <v>41290.769999999997</v>
      </c>
      <c r="F64" s="83">
        <v>3.39</v>
      </c>
      <c r="G64" s="83">
        <v>255.23</v>
      </c>
      <c r="H64" s="83">
        <v>0.02</v>
      </c>
      <c r="I64" s="83">
        <v>64149.79</v>
      </c>
      <c r="J64" s="84">
        <v>5.27</v>
      </c>
    </row>
    <row r="65" spans="1:10" x14ac:dyDescent="0.2">
      <c r="A65" s="1027" t="s">
        <v>119</v>
      </c>
      <c r="B65" s="140" t="s">
        <v>502</v>
      </c>
      <c r="C65" s="83">
        <v>28671.46</v>
      </c>
      <c r="D65" s="83">
        <v>2.36</v>
      </c>
      <c r="E65" s="83">
        <v>58018.92</v>
      </c>
      <c r="F65" s="83">
        <v>4.7699999999999996</v>
      </c>
      <c r="G65" s="83">
        <v>2483.5500000000002</v>
      </c>
      <c r="H65" s="83">
        <v>0.2</v>
      </c>
      <c r="I65" s="83">
        <v>89173.93</v>
      </c>
      <c r="J65" s="84">
        <v>7.33</v>
      </c>
    </row>
    <row r="66" spans="1:10" x14ac:dyDescent="0.2">
      <c r="A66" s="1027" t="s">
        <v>119</v>
      </c>
      <c r="B66" s="140" t="s">
        <v>503</v>
      </c>
      <c r="C66" s="83">
        <v>18517.46</v>
      </c>
      <c r="D66" s="83">
        <v>1.52</v>
      </c>
      <c r="E66" s="83">
        <v>53281.91</v>
      </c>
      <c r="F66" s="83">
        <v>4.38</v>
      </c>
      <c r="G66" s="83">
        <v>8788.9</v>
      </c>
      <c r="H66" s="83">
        <v>0.72</v>
      </c>
      <c r="I66" s="83">
        <v>80588.27</v>
      </c>
      <c r="J66" s="84">
        <v>6.62</v>
      </c>
    </row>
    <row r="67" spans="1:10" x14ac:dyDescent="0.2">
      <c r="A67" s="1027" t="s">
        <v>119</v>
      </c>
      <c r="B67" s="140" t="s">
        <v>504</v>
      </c>
      <c r="C67" s="83">
        <v>16268.44</v>
      </c>
      <c r="D67" s="83">
        <v>1.34</v>
      </c>
      <c r="E67" s="83">
        <v>67588.33</v>
      </c>
      <c r="F67" s="83">
        <v>5.55</v>
      </c>
      <c r="G67" s="83">
        <v>29163.3</v>
      </c>
      <c r="H67" s="83">
        <v>2.4</v>
      </c>
      <c r="I67" s="83">
        <v>113020.07</v>
      </c>
      <c r="J67" s="84">
        <v>9.2899999999999991</v>
      </c>
    </row>
    <row r="68" spans="1:10" x14ac:dyDescent="0.2">
      <c r="A68" s="1027" t="s">
        <v>119</v>
      </c>
      <c r="B68" s="140" t="s">
        <v>505</v>
      </c>
      <c r="C68" s="83">
        <v>12504.41</v>
      </c>
      <c r="D68" s="83">
        <v>1.03</v>
      </c>
      <c r="E68" s="83">
        <v>85623.57</v>
      </c>
      <c r="F68" s="83">
        <v>7.03</v>
      </c>
      <c r="G68" s="83">
        <v>77444.47</v>
      </c>
      <c r="H68" s="83">
        <v>6.36</v>
      </c>
      <c r="I68" s="83">
        <v>175572.45</v>
      </c>
      <c r="J68" s="84">
        <v>14.42</v>
      </c>
    </row>
    <row r="69" spans="1:10" x14ac:dyDescent="0.2">
      <c r="A69" s="1027" t="s">
        <v>119</v>
      </c>
      <c r="B69" s="140" t="s">
        <v>358</v>
      </c>
      <c r="C69" s="83">
        <v>7574.31</v>
      </c>
      <c r="D69" s="83">
        <v>0.62</v>
      </c>
      <c r="E69" s="83">
        <v>186182.48</v>
      </c>
      <c r="F69" s="83">
        <v>15.3</v>
      </c>
      <c r="G69" s="83">
        <v>384622.71</v>
      </c>
      <c r="H69" s="83">
        <v>31.59</v>
      </c>
      <c r="I69" s="83">
        <v>578379.5</v>
      </c>
      <c r="J69" s="84">
        <v>47.51</v>
      </c>
    </row>
    <row r="70" spans="1:10" x14ac:dyDescent="0.2">
      <c r="A70" s="1027" t="s">
        <v>119</v>
      </c>
      <c r="B70" s="39" t="s">
        <v>359</v>
      </c>
      <c r="C70" s="83">
        <v>117092.77</v>
      </c>
      <c r="D70" s="83">
        <v>9.6300000000000008</v>
      </c>
      <c r="E70" s="83">
        <v>570788.75</v>
      </c>
      <c r="F70" s="83">
        <v>46.89</v>
      </c>
      <c r="G70" s="83">
        <v>508352</v>
      </c>
      <c r="H70" s="83">
        <v>41.75</v>
      </c>
      <c r="I70" s="83">
        <v>1196233.52</v>
      </c>
      <c r="J70" s="84">
        <v>98.27</v>
      </c>
    </row>
    <row r="71" spans="1:10" ht="24.75" customHeight="1" x14ac:dyDescent="0.2">
      <c r="A71" s="1027" t="s">
        <v>119</v>
      </c>
      <c r="B71" s="133" t="s">
        <v>360</v>
      </c>
      <c r="C71" s="83">
        <v>1141.26</v>
      </c>
      <c r="D71" s="83">
        <v>0.09</v>
      </c>
      <c r="E71" s="83">
        <v>6297.53</v>
      </c>
      <c r="F71" s="83">
        <v>0.53</v>
      </c>
      <c r="G71" s="83">
        <v>1585.27</v>
      </c>
      <c r="H71" s="83">
        <v>0.13</v>
      </c>
      <c r="I71" s="83">
        <v>9024.06</v>
      </c>
      <c r="J71" s="84">
        <v>0.74</v>
      </c>
    </row>
    <row r="72" spans="1:10" x14ac:dyDescent="0.2">
      <c r="A72" s="1027" t="s">
        <v>119</v>
      </c>
      <c r="B72" s="39" t="s">
        <v>361</v>
      </c>
      <c r="C72" s="83">
        <v>3723.96</v>
      </c>
      <c r="D72" s="83">
        <v>0.31</v>
      </c>
      <c r="E72" s="83">
        <v>5895.08</v>
      </c>
      <c r="F72" s="83">
        <v>0.48</v>
      </c>
      <c r="G72" s="83">
        <v>2380.41</v>
      </c>
      <c r="H72" s="83">
        <v>0.19</v>
      </c>
      <c r="I72" s="83">
        <v>11999.45</v>
      </c>
      <c r="J72" s="84">
        <v>0.99</v>
      </c>
    </row>
    <row r="73" spans="1:10" x14ac:dyDescent="0.2">
      <c r="A73" s="1028" t="s">
        <v>119</v>
      </c>
      <c r="B73" s="197" t="s">
        <v>324</v>
      </c>
      <c r="C73" s="85">
        <v>121957.99</v>
      </c>
      <c r="D73" s="85">
        <v>10.029999999999999</v>
      </c>
      <c r="E73" s="85">
        <v>582981.36</v>
      </c>
      <c r="F73" s="85">
        <v>47.9</v>
      </c>
      <c r="G73" s="85">
        <v>512317.68</v>
      </c>
      <c r="H73" s="85">
        <v>42.07</v>
      </c>
      <c r="I73" s="85">
        <v>1217257.03</v>
      </c>
      <c r="J73" s="86">
        <v>100</v>
      </c>
    </row>
    <row r="74" spans="1:10" x14ac:dyDescent="0.2">
      <c r="A74" s="1026" t="s">
        <v>119</v>
      </c>
      <c r="B74" s="141" t="s">
        <v>500</v>
      </c>
      <c r="C74" s="88"/>
      <c r="D74" s="88"/>
      <c r="E74" s="88">
        <v>24868.43</v>
      </c>
      <c r="F74" s="88">
        <v>2.52</v>
      </c>
      <c r="G74" s="88">
        <v>19155.22</v>
      </c>
      <c r="H74" s="88">
        <v>1.94</v>
      </c>
      <c r="I74" s="88">
        <v>44023.65</v>
      </c>
      <c r="J74" s="89">
        <v>4.46</v>
      </c>
    </row>
    <row r="75" spans="1:10" x14ac:dyDescent="0.2">
      <c r="A75" s="1027" t="s">
        <v>407</v>
      </c>
      <c r="B75" s="139" t="s">
        <v>501</v>
      </c>
      <c r="C75" s="83"/>
      <c r="D75" s="83"/>
      <c r="E75" s="83">
        <v>6404.39</v>
      </c>
      <c r="F75" s="83">
        <v>0.65</v>
      </c>
      <c r="G75" s="83">
        <v>5025.8500000000004</v>
      </c>
      <c r="H75" s="83">
        <v>0.51</v>
      </c>
      <c r="I75" s="83">
        <v>11430.24</v>
      </c>
      <c r="J75" s="84">
        <v>1.1599999999999999</v>
      </c>
    </row>
    <row r="76" spans="1:10" x14ac:dyDescent="0.2">
      <c r="A76" s="1027" t="s">
        <v>407</v>
      </c>
      <c r="B76" s="140" t="s">
        <v>502</v>
      </c>
      <c r="C76" s="83"/>
      <c r="D76" s="83"/>
      <c r="E76" s="83">
        <v>41331.519999999997</v>
      </c>
      <c r="F76" s="83">
        <v>4.1900000000000004</v>
      </c>
      <c r="G76" s="83">
        <v>28039.02</v>
      </c>
      <c r="H76" s="83">
        <v>2.84</v>
      </c>
      <c r="I76" s="83">
        <v>69370.539999999994</v>
      </c>
      <c r="J76" s="84">
        <v>7.03</v>
      </c>
    </row>
    <row r="77" spans="1:10" x14ac:dyDescent="0.2">
      <c r="A77" s="1027" t="s">
        <v>407</v>
      </c>
      <c r="B77" s="140" t="s">
        <v>503</v>
      </c>
      <c r="C77" s="83"/>
      <c r="D77" s="83"/>
      <c r="E77" s="83">
        <v>54432.81</v>
      </c>
      <c r="F77" s="83">
        <v>5.52</v>
      </c>
      <c r="G77" s="83">
        <v>35592.79</v>
      </c>
      <c r="H77" s="83">
        <v>3.61</v>
      </c>
      <c r="I77" s="83">
        <v>90025.600000000006</v>
      </c>
      <c r="J77" s="84">
        <v>9.1300000000000008</v>
      </c>
    </row>
    <row r="78" spans="1:10" x14ac:dyDescent="0.2">
      <c r="A78" s="1027" t="s">
        <v>407</v>
      </c>
      <c r="B78" s="140" t="s">
        <v>504</v>
      </c>
      <c r="C78" s="83"/>
      <c r="D78" s="83"/>
      <c r="E78" s="83">
        <v>53433.68</v>
      </c>
      <c r="F78" s="83">
        <v>5.42</v>
      </c>
      <c r="G78" s="83">
        <v>36711.910000000003</v>
      </c>
      <c r="H78" s="83">
        <v>3.72</v>
      </c>
      <c r="I78" s="83">
        <v>90145.59</v>
      </c>
      <c r="J78" s="84">
        <v>9.14</v>
      </c>
    </row>
    <row r="79" spans="1:10" x14ac:dyDescent="0.2">
      <c r="A79" s="1027" t="s">
        <v>407</v>
      </c>
      <c r="B79" s="140" t="s">
        <v>505</v>
      </c>
      <c r="C79" s="83"/>
      <c r="D79" s="83"/>
      <c r="E79" s="83">
        <v>57184.33</v>
      </c>
      <c r="F79" s="83">
        <v>5.8</v>
      </c>
      <c r="G79" s="83">
        <v>52682.91</v>
      </c>
      <c r="H79" s="83">
        <v>5.35</v>
      </c>
      <c r="I79" s="83">
        <v>109867.24</v>
      </c>
      <c r="J79" s="84">
        <v>11.15</v>
      </c>
    </row>
    <row r="80" spans="1:10" x14ac:dyDescent="0.2">
      <c r="A80" s="1027" t="s">
        <v>407</v>
      </c>
      <c r="B80" s="140" t="s">
        <v>358</v>
      </c>
      <c r="C80" s="83"/>
      <c r="D80" s="83"/>
      <c r="E80" s="83">
        <v>262681.46999999997</v>
      </c>
      <c r="F80" s="83">
        <v>26.65</v>
      </c>
      <c r="G80" s="83">
        <v>294442.67</v>
      </c>
      <c r="H80" s="83">
        <v>29.89</v>
      </c>
      <c r="I80" s="83">
        <v>557127.89</v>
      </c>
      <c r="J80" s="84">
        <v>56.54</v>
      </c>
    </row>
    <row r="81" spans="1:10" x14ac:dyDescent="0.2">
      <c r="A81" s="1027" t="s">
        <v>407</v>
      </c>
      <c r="B81" s="39" t="s">
        <v>359</v>
      </c>
      <c r="C81" s="83"/>
      <c r="D81" s="83"/>
      <c r="E81" s="83">
        <v>500336.63</v>
      </c>
      <c r="F81" s="83">
        <v>50.75</v>
      </c>
      <c r="G81" s="83">
        <v>471650.37</v>
      </c>
      <c r="H81" s="83">
        <v>47.86</v>
      </c>
      <c r="I81" s="83">
        <v>971987</v>
      </c>
      <c r="J81" s="84">
        <v>98.61</v>
      </c>
    </row>
    <row r="82" spans="1:10" ht="24.75" customHeight="1" x14ac:dyDescent="0.2">
      <c r="A82" s="1027" t="s">
        <v>407</v>
      </c>
      <c r="B82" s="133" t="s">
        <v>360</v>
      </c>
      <c r="C82" s="83"/>
      <c r="D82" s="83"/>
      <c r="E82" s="83">
        <v>3368.18</v>
      </c>
      <c r="F82" s="83">
        <v>0.34</v>
      </c>
      <c r="G82" s="83">
        <v>1437.32</v>
      </c>
      <c r="H82" s="83">
        <v>0.15</v>
      </c>
      <c r="I82" s="83">
        <v>4805.5</v>
      </c>
      <c r="J82" s="84">
        <v>0.49</v>
      </c>
    </row>
    <row r="83" spans="1:10" x14ac:dyDescent="0.2">
      <c r="A83" s="1027" t="s">
        <v>407</v>
      </c>
      <c r="B83" s="39" t="s">
        <v>361</v>
      </c>
      <c r="C83" s="83"/>
      <c r="D83" s="83"/>
      <c r="E83" s="83">
        <v>5715.02</v>
      </c>
      <c r="F83" s="83">
        <v>0.57999999999999996</v>
      </c>
      <c r="G83" s="83">
        <v>3112</v>
      </c>
      <c r="H83" s="83">
        <v>0.32</v>
      </c>
      <c r="I83" s="83">
        <v>8827.02</v>
      </c>
      <c r="J83" s="84">
        <v>0.9</v>
      </c>
    </row>
    <row r="84" spans="1:10" x14ac:dyDescent="0.2">
      <c r="A84" s="1028" t="s">
        <v>407</v>
      </c>
      <c r="B84" s="197" t="s">
        <v>324</v>
      </c>
      <c r="C84" s="85"/>
      <c r="D84" s="85"/>
      <c r="E84" s="85">
        <v>509419.83</v>
      </c>
      <c r="F84" s="85">
        <v>51.67</v>
      </c>
      <c r="G84" s="85">
        <v>476199.69</v>
      </c>
      <c r="H84" s="85">
        <v>48.33</v>
      </c>
      <c r="I84" s="85">
        <v>985619.52</v>
      </c>
      <c r="J84" s="86">
        <v>100</v>
      </c>
    </row>
    <row r="85" spans="1:10" x14ac:dyDescent="0.2">
      <c r="A85" s="1026" t="s">
        <v>407</v>
      </c>
      <c r="B85" s="141" t="s">
        <v>500</v>
      </c>
      <c r="C85" s="88">
        <v>63827.01</v>
      </c>
      <c r="D85" s="88">
        <v>7.95</v>
      </c>
      <c r="E85" s="88">
        <v>5082.79</v>
      </c>
      <c r="F85" s="88">
        <v>0.63</v>
      </c>
      <c r="G85" s="88">
        <v>1801.03</v>
      </c>
      <c r="H85" s="88">
        <v>0.22</v>
      </c>
      <c r="I85" s="88">
        <v>70710.83</v>
      </c>
      <c r="J85" s="89">
        <v>8.81</v>
      </c>
    </row>
    <row r="86" spans="1:10" x14ac:dyDescent="0.2">
      <c r="A86" s="1027" t="s">
        <v>407</v>
      </c>
      <c r="B86" s="139" t="s">
        <v>501</v>
      </c>
      <c r="C86" s="83">
        <v>72511.360000000001</v>
      </c>
      <c r="D86" s="83">
        <v>9.0299999999999994</v>
      </c>
      <c r="E86" s="83">
        <v>8474.43</v>
      </c>
      <c r="F86" s="83">
        <v>1.06</v>
      </c>
      <c r="G86" s="83">
        <v>4.3099999999999996</v>
      </c>
      <c r="H86" s="83">
        <v>0</v>
      </c>
      <c r="I86" s="83">
        <v>80990.100000000006</v>
      </c>
      <c r="J86" s="84">
        <v>10.09</v>
      </c>
    </row>
    <row r="87" spans="1:10" x14ac:dyDescent="0.2">
      <c r="A87" s="1027" t="s">
        <v>407</v>
      </c>
      <c r="B87" s="140" t="s">
        <v>502</v>
      </c>
      <c r="C87" s="83">
        <v>112009.7</v>
      </c>
      <c r="D87" s="83">
        <v>13.95</v>
      </c>
      <c r="E87" s="83">
        <v>18849.75</v>
      </c>
      <c r="F87" s="83">
        <v>2.35</v>
      </c>
      <c r="G87" s="83">
        <v>72.66</v>
      </c>
      <c r="H87" s="83">
        <v>0.01</v>
      </c>
      <c r="I87" s="83">
        <v>130932.11</v>
      </c>
      <c r="J87" s="84">
        <v>16.309999999999999</v>
      </c>
    </row>
    <row r="88" spans="1:10" x14ac:dyDescent="0.2">
      <c r="A88" s="1027" t="s">
        <v>407</v>
      </c>
      <c r="B88" s="140" t="s">
        <v>503</v>
      </c>
      <c r="C88" s="83">
        <v>75187.39</v>
      </c>
      <c r="D88" s="83">
        <v>9.3699999999999992</v>
      </c>
      <c r="E88" s="83">
        <v>16291.28</v>
      </c>
      <c r="F88" s="83">
        <v>2.0299999999999998</v>
      </c>
      <c r="G88" s="83">
        <v>197.72</v>
      </c>
      <c r="H88" s="83">
        <v>0.02</v>
      </c>
      <c r="I88" s="83">
        <v>91676.39</v>
      </c>
      <c r="J88" s="84">
        <v>11.42</v>
      </c>
    </row>
    <row r="89" spans="1:10" x14ac:dyDescent="0.2">
      <c r="A89" s="1027" t="s">
        <v>407</v>
      </c>
      <c r="B89" s="140" t="s">
        <v>504</v>
      </c>
      <c r="C89" s="83">
        <v>67691.759999999995</v>
      </c>
      <c r="D89" s="83">
        <v>8.43</v>
      </c>
      <c r="E89" s="83">
        <v>19847.939999999999</v>
      </c>
      <c r="F89" s="83">
        <v>2.4700000000000002</v>
      </c>
      <c r="G89" s="83">
        <v>389.01</v>
      </c>
      <c r="H89" s="83">
        <v>0.05</v>
      </c>
      <c r="I89" s="83">
        <v>87928.71</v>
      </c>
      <c r="J89" s="84">
        <v>10.95</v>
      </c>
    </row>
    <row r="90" spans="1:10" x14ac:dyDescent="0.2">
      <c r="A90" s="1027" t="s">
        <v>407</v>
      </c>
      <c r="B90" s="140" t="s">
        <v>505</v>
      </c>
      <c r="C90" s="83">
        <v>69069.2</v>
      </c>
      <c r="D90" s="83">
        <v>8.6</v>
      </c>
      <c r="E90" s="83">
        <v>23375.51</v>
      </c>
      <c r="F90" s="83">
        <v>2.91</v>
      </c>
      <c r="G90" s="83">
        <v>978.24</v>
      </c>
      <c r="H90" s="83">
        <v>0.12</v>
      </c>
      <c r="I90" s="83">
        <v>93422.95</v>
      </c>
      <c r="J90" s="84">
        <v>11.64</v>
      </c>
    </row>
    <row r="91" spans="1:10" x14ac:dyDescent="0.2">
      <c r="A91" s="1027" t="s">
        <v>407</v>
      </c>
      <c r="B91" s="140" t="s">
        <v>358</v>
      </c>
      <c r="C91" s="83">
        <v>73054.070000000007</v>
      </c>
      <c r="D91" s="83">
        <v>9.1</v>
      </c>
      <c r="E91" s="83">
        <v>65875.289999999994</v>
      </c>
      <c r="F91" s="83">
        <v>8.2100000000000009</v>
      </c>
      <c r="G91" s="83">
        <v>8902.7800000000007</v>
      </c>
      <c r="H91" s="83">
        <v>1.1100000000000001</v>
      </c>
      <c r="I91" s="83">
        <v>147832.14000000001</v>
      </c>
      <c r="J91" s="84">
        <v>18.41</v>
      </c>
    </row>
    <row r="92" spans="1:10" x14ac:dyDescent="0.2">
      <c r="A92" s="1027" t="s">
        <v>407</v>
      </c>
      <c r="B92" s="39" t="s">
        <v>359</v>
      </c>
      <c r="C92" s="83">
        <v>533350.49</v>
      </c>
      <c r="D92" s="83">
        <v>66.430000000000007</v>
      </c>
      <c r="E92" s="83">
        <v>157796.99</v>
      </c>
      <c r="F92" s="83">
        <v>19.66</v>
      </c>
      <c r="G92" s="83">
        <v>12345.75</v>
      </c>
      <c r="H92" s="83">
        <v>1.53</v>
      </c>
      <c r="I92" s="83">
        <v>703493.23</v>
      </c>
      <c r="J92" s="84">
        <v>87.63</v>
      </c>
    </row>
    <row r="93" spans="1:10" ht="26.25" customHeight="1" x14ac:dyDescent="0.2">
      <c r="A93" s="1027" t="s">
        <v>407</v>
      </c>
      <c r="B93" s="133" t="s">
        <v>360</v>
      </c>
      <c r="C93" s="83">
        <v>4232</v>
      </c>
      <c r="D93" s="83">
        <v>0.53</v>
      </c>
      <c r="E93" s="83">
        <v>2698.41</v>
      </c>
      <c r="F93" s="83">
        <v>0.34</v>
      </c>
      <c r="G93" s="83">
        <v>93.92</v>
      </c>
      <c r="H93" s="83">
        <v>0.01</v>
      </c>
      <c r="I93" s="83">
        <v>7024.33</v>
      </c>
      <c r="J93" s="84">
        <v>0.88</v>
      </c>
    </row>
    <row r="94" spans="1:10" x14ac:dyDescent="0.2">
      <c r="A94" s="1027" t="s">
        <v>407</v>
      </c>
      <c r="B94" s="39" t="s">
        <v>361</v>
      </c>
      <c r="C94" s="83">
        <v>81831.28</v>
      </c>
      <c r="D94" s="83">
        <v>10.19</v>
      </c>
      <c r="E94" s="83">
        <v>9386.39</v>
      </c>
      <c r="F94" s="83">
        <v>1.17</v>
      </c>
      <c r="G94" s="83">
        <v>1034.1400000000001</v>
      </c>
      <c r="H94" s="83">
        <v>0.13</v>
      </c>
      <c r="I94" s="83">
        <v>92251.81</v>
      </c>
      <c r="J94" s="84">
        <v>11.49</v>
      </c>
    </row>
    <row r="95" spans="1:10" x14ac:dyDescent="0.2">
      <c r="A95" s="1028" t="s">
        <v>407</v>
      </c>
      <c r="B95" s="197" t="s">
        <v>324</v>
      </c>
      <c r="C95" s="85">
        <v>619413.77</v>
      </c>
      <c r="D95" s="85">
        <v>77.150000000000006</v>
      </c>
      <c r="E95" s="85">
        <v>169881.79</v>
      </c>
      <c r="F95" s="85">
        <v>21.17</v>
      </c>
      <c r="G95" s="85">
        <v>13473.81</v>
      </c>
      <c r="H95" s="85">
        <v>1.67</v>
      </c>
      <c r="I95" s="85">
        <v>802769.37</v>
      </c>
      <c r="J95" s="86">
        <v>100</v>
      </c>
    </row>
  </sheetData>
  <mergeCells count="18">
    <mergeCell ref="A8:A18"/>
    <mergeCell ref="A85:A95"/>
    <mergeCell ref="A19:A29"/>
    <mergeCell ref="A30:A40"/>
    <mergeCell ref="A41:A51"/>
    <mergeCell ref="A52:A62"/>
    <mergeCell ref="A63:A73"/>
    <mergeCell ref="A74:A84"/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8" orientation="portrait" r:id="rId2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84"/>
  <sheetViews>
    <sheetView view="pageBreakPreview" zoomScale="60" zoomScaleNormal="100" workbookViewId="0">
      <selection activeCell="A3" sqref="A3:J3"/>
    </sheetView>
  </sheetViews>
  <sheetFormatPr baseColWidth="10" defaultColWidth="11.42578125" defaultRowHeight="12.75" x14ac:dyDescent="0.2"/>
  <cols>
    <col min="1" max="1" width="24.7109375" style="236" customWidth="1"/>
    <col min="2" max="2" width="27.42578125" style="236" customWidth="1"/>
    <col min="3" max="8" width="15.28515625" style="236" customWidth="1"/>
    <col min="9" max="10" width="16.42578125" style="236" customWidth="1"/>
    <col min="11" max="16384" width="11.425781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1187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30.7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25.5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32.2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x14ac:dyDescent="0.2">
      <c r="A8" s="1026" t="s">
        <v>524</v>
      </c>
      <c r="B8" s="141" t="s">
        <v>500</v>
      </c>
      <c r="C8" s="88">
        <v>38133.57</v>
      </c>
      <c r="D8" s="88">
        <v>5.22</v>
      </c>
      <c r="E8" s="88">
        <v>0</v>
      </c>
      <c r="F8" s="88">
        <v>0</v>
      </c>
      <c r="G8" s="88">
        <v>0</v>
      </c>
      <c r="H8" s="88">
        <v>0</v>
      </c>
      <c r="I8" s="88">
        <v>38133.57</v>
      </c>
      <c r="J8" s="89">
        <v>5.22</v>
      </c>
    </row>
    <row r="9" spans="1:10" x14ac:dyDescent="0.2">
      <c r="A9" s="1027" t="s">
        <v>524</v>
      </c>
      <c r="B9" s="139" t="s">
        <v>501</v>
      </c>
      <c r="C9" s="83">
        <v>14750.54</v>
      </c>
      <c r="D9" s="83">
        <v>2.02</v>
      </c>
      <c r="E9" s="83">
        <v>0</v>
      </c>
      <c r="F9" s="83">
        <v>0</v>
      </c>
      <c r="G9" s="83">
        <v>0</v>
      </c>
      <c r="H9" s="83">
        <v>0</v>
      </c>
      <c r="I9" s="83">
        <v>14750.54</v>
      </c>
      <c r="J9" s="84">
        <v>2.02</v>
      </c>
    </row>
    <row r="10" spans="1:10" x14ac:dyDescent="0.2">
      <c r="A10" s="1027" t="s">
        <v>524</v>
      </c>
      <c r="B10" s="140" t="s">
        <v>502</v>
      </c>
      <c r="C10" s="83">
        <v>33357.51</v>
      </c>
      <c r="D10" s="83">
        <v>4.57</v>
      </c>
      <c r="E10" s="83">
        <v>0</v>
      </c>
      <c r="F10" s="83">
        <v>0</v>
      </c>
      <c r="G10" s="83">
        <v>0</v>
      </c>
      <c r="H10" s="83">
        <v>0</v>
      </c>
      <c r="I10" s="83">
        <v>33357.51</v>
      </c>
      <c r="J10" s="84">
        <v>4.57</v>
      </c>
    </row>
    <row r="11" spans="1:10" x14ac:dyDescent="0.2">
      <c r="A11" s="1027" t="s">
        <v>524</v>
      </c>
      <c r="B11" s="140" t="s">
        <v>503</v>
      </c>
      <c r="C11" s="83">
        <v>31432.92</v>
      </c>
      <c r="D11" s="83">
        <v>4.3</v>
      </c>
      <c r="E11" s="83">
        <v>0</v>
      </c>
      <c r="F11" s="83">
        <v>0</v>
      </c>
      <c r="G11" s="83">
        <v>0</v>
      </c>
      <c r="H11" s="83">
        <v>0</v>
      </c>
      <c r="I11" s="83">
        <v>31432.92</v>
      </c>
      <c r="J11" s="84">
        <v>4.3</v>
      </c>
    </row>
    <row r="12" spans="1:10" x14ac:dyDescent="0.2">
      <c r="A12" s="1027" t="s">
        <v>524</v>
      </c>
      <c r="B12" s="140" t="s">
        <v>504</v>
      </c>
      <c r="C12" s="83">
        <v>46763.5</v>
      </c>
      <c r="D12" s="83">
        <v>6.4</v>
      </c>
      <c r="E12" s="83">
        <v>0</v>
      </c>
      <c r="F12" s="83">
        <v>0</v>
      </c>
      <c r="G12" s="83">
        <v>0</v>
      </c>
      <c r="H12" s="83">
        <v>0</v>
      </c>
      <c r="I12" s="83">
        <v>46763.5</v>
      </c>
      <c r="J12" s="84">
        <v>6.4</v>
      </c>
    </row>
    <row r="13" spans="1:10" x14ac:dyDescent="0.2">
      <c r="A13" s="1027" t="s">
        <v>524</v>
      </c>
      <c r="B13" s="140" t="s">
        <v>505</v>
      </c>
      <c r="C13" s="83">
        <v>81914.37</v>
      </c>
      <c r="D13" s="83">
        <v>11.21</v>
      </c>
      <c r="E13" s="83">
        <v>0</v>
      </c>
      <c r="F13" s="83">
        <v>0</v>
      </c>
      <c r="G13" s="83">
        <v>0</v>
      </c>
      <c r="H13" s="83">
        <v>0</v>
      </c>
      <c r="I13" s="83">
        <v>81914.37</v>
      </c>
      <c r="J13" s="84">
        <v>11.21</v>
      </c>
    </row>
    <row r="14" spans="1:10" x14ac:dyDescent="0.2">
      <c r="A14" s="1027" t="s">
        <v>524</v>
      </c>
      <c r="B14" s="140" t="s">
        <v>358</v>
      </c>
      <c r="C14" s="83">
        <v>439898.75</v>
      </c>
      <c r="D14" s="83">
        <v>60.2</v>
      </c>
      <c r="E14" s="83">
        <v>0</v>
      </c>
      <c r="F14" s="83">
        <v>0</v>
      </c>
      <c r="G14" s="83">
        <v>0</v>
      </c>
      <c r="H14" s="83">
        <v>0</v>
      </c>
      <c r="I14" s="83">
        <v>439898.75</v>
      </c>
      <c r="J14" s="84">
        <v>60.2</v>
      </c>
    </row>
    <row r="15" spans="1:10" x14ac:dyDescent="0.2">
      <c r="A15" s="1027" t="s">
        <v>524</v>
      </c>
      <c r="B15" s="39" t="s">
        <v>359</v>
      </c>
      <c r="C15" s="83">
        <v>686251.16</v>
      </c>
      <c r="D15" s="83">
        <v>93.92</v>
      </c>
      <c r="E15" s="83">
        <v>0</v>
      </c>
      <c r="F15" s="83">
        <v>0</v>
      </c>
      <c r="G15" s="83">
        <v>0</v>
      </c>
      <c r="H15" s="83">
        <v>0</v>
      </c>
      <c r="I15" s="83">
        <v>686251.16</v>
      </c>
      <c r="J15" s="84">
        <v>93.92</v>
      </c>
    </row>
    <row r="16" spans="1:10" ht="24.75" customHeight="1" x14ac:dyDescent="0.2">
      <c r="A16" s="1027" t="s">
        <v>524</v>
      </c>
      <c r="B16" s="133" t="s">
        <v>360</v>
      </c>
      <c r="C16" s="83">
        <v>6936.46</v>
      </c>
      <c r="D16" s="83">
        <v>0.95</v>
      </c>
      <c r="E16" s="83">
        <v>0</v>
      </c>
      <c r="F16" s="83">
        <v>0</v>
      </c>
      <c r="G16" s="83">
        <v>0</v>
      </c>
      <c r="H16" s="83">
        <v>0</v>
      </c>
      <c r="I16" s="83">
        <v>6936.46</v>
      </c>
      <c r="J16" s="84">
        <v>0.95</v>
      </c>
    </row>
    <row r="17" spans="1:10" x14ac:dyDescent="0.2">
      <c r="A17" s="1027" t="s">
        <v>524</v>
      </c>
      <c r="B17" s="39" t="s">
        <v>361</v>
      </c>
      <c r="C17" s="83">
        <v>37479.449999999997</v>
      </c>
      <c r="D17" s="83">
        <v>5.13</v>
      </c>
      <c r="E17" s="83">
        <v>0</v>
      </c>
      <c r="F17" s="83">
        <v>0</v>
      </c>
      <c r="G17" s="83">
        <v>0</v>
      </c>
      <c r="H17" s="83">
        <v>0</v>
      </c>
      <c r="I17" s="83">
        <v>37479.449999999997</v>
      </c>
      <c r="J17" s="84">
        <v>5.13</v>
      </c>
    </row>
    <row r="18" spans="1:10" x14ac:dyDescent="0.2">
      <c r="A18" s="1028" t="s">
        <v>524</v>
      </c>
      <c r="B18" s="197" t="s">
        <v>324</v>
      </c>
      <c r="C18" s="85">
        <v>730667.07</v>
      </c>
      <c r="D18" s="85">
        <v>100</v>
      </c>
      <c r="E18" s="85">
        <v>0</v>
      </c>
      <c r="F18" s="85">
        <v>0</v>
      </c>
      <c r="G18" s="85">
        <v>0</v>
      </c>
      <c r="H18" s="85">
        <v>0</v>
      </c>
      <c r="I18" s="85">
        <v>730667.07</v>
      </c>
      <c r="J18" s="86">
        <v>100</v>
      </c>
    </row>
    <row r="19" spans="1:10" x14ac:dyDescent="0.2">
      <c r="A19" s="1026" t="s">
        <v>525</v>
      </c>
      <c r="B19" s="141" t="s">
        <v>500</v>
      </c>
      <c r="C19" s="88">
        <v>64505.62</v>
      </c>
      <c r="D19" s="88">
        <v>5.7</v>
      </c>
      <c r="E19" s="88">
        <v>365.14</v>
      </c>
      <c r="F19" s="88">
        <v>0.03</v>
      </c>
      <c r="G19" s="88">
        <v>0</v>
      </c>
      <c r="H19" s="88">
        <v>0</v>
      </c>
      <c r="I19" s="88">
        <v>64870.76</v>
      </c>
      <c r="J19" s="89">
        <v>5.73</v>
      </c>
    </row>
    <row r="20" spans="1:10" x14ac:dyDescent="0.2">
      <c r="A20" s="1027" t="s">
        <v>525</v>
      </c>
      <c r="B20" s="139" t="s">
        <v>501</v>
      </c>
      <c r="C20" s="83">
        <v>68567.89</v>
      </c>
      <c r="D20" s="83">
        <v>6.06</v>
      </c>
      <c r="E20" s="83">
        <v>1590.6</v>
      </c>
      <c r="F20" s="83">
        <v>0.14000000000000001</v>
      </c>
      <c r="G20" s="83">
        <v>0</v>
      </c>
      <c r="H20" s="83">
        <v>0</v>
      </c>
      <c r="I20" s="83">
        <v>70158.490000000005</v>
      </c>
      <c r="J20" s="84">
        <v>6.2</v>
      </c>
    </row>
    <row r="21" spans="1:10" x14ac:dyDescent="0.2">
      <c r="A21" s="1027" t="s">
        <v>525</v>
      </c>
      <c r="B21" s="140" t="s">
        <v>502</v>
      </c>
      <c r="C21" s="83">
        <v>202137.14</v>
      </c>
      <c r="D21" s="83">
        <v>17.87</v>
      </c>
      <c r="E21" s="83">
        <v>7144.13</v>
      </c>
      <c r="F21" s="83">
        <v>0.63</v>
      </c>
      <c r="G21" s="83">
        <v>0</v>
      </c>
      <c r="H21" s="83">
        <v>0</v>
      </c>
      <c r="I21" s="83">
        <v>209281.27</v>
      </c>
      <c r="J21" s="84">
        <v>18.5</v>
      </c>
    </row>
    <row r="22" spans="1:10" x14ac:dyDescent="0.2">
      <c r="A22" s="1027" t="s">
        <v>525</v>
      </c>
      <c r="B22" s="140" t="s">
        <v>503</v>
      </c>
      <c r="C22" s="83">
        <v>127686.58</v>
      </c>
      <c r="D22" s="83">
        <v>11.29</v>
      </c>
      <c r="E22" s="83">
        <v>5427.13</v>
      </c>
      <c r="F22" s="83">
        <v>0.48</v>
      </c>
      <c r="G22" s="83">
        <v>0</v>
      </c>
      <c r="H22" s="83">
        <v>0</v>
      </c>
      <c r="I22" s="83">
        <v>133113.71</v>
      </c>
      <c r="J22" s="84">
        <v>11.77</v>
      </c>
    </row>
    <row r="23" spans="1:10" x14ac:dyDescent="0.2">
      <c r="A23" s="1027" t="s">
        <v>525</v>
      </c>
      <c r="B23" s="140" t="s">
        <v>504</v>
      </c>
      <c r="C23" s="83">
        <v>131184.98000000001</v>
      </c>
      <c r="D23" s="83">
        <v>11.6</v>
      </c>
      <c r="E23" s="83">
        <v>5827.47</v>
      </c>
      <c r="F23" s="83">
        <v>0.52</v>
      </c>
      <c r="G23" s="83">
        <v>0</v>
      </c>
      <c r="H23" s="83">
        <v>0</v>
      </c>
      <c r="I23" s="83">
        <v>137012.45000000001</v>
      </c>
      <c r="J23" s="84">
        <v>12.12</v>
      </c>
    </row>
    <row r="24" spans="1:10" x14ac:dyDescent="0.2">
      <c r="A24" s="1027" t="s">
        <v>525</v>
      </c>
      <c r="B24" s="140" t="s">
        <v>505</v>
      </c>
      <c r="C24" s="83">
        <v>135741.42000000001</v>
      </c>
      <c r="D24" s="83">
        <v>12</v>
      </c>
      <c r="E24" s="83">
        <v>6682.91</v>
      </c>
      <c r="F24" s="83">
        <v>0.59</v>
      </c>
      <c r="G24" s="83">
        <v>0</v>
      </c>
      <c r="H24" s="83">
        <v>0</v>
      </c>
      <c r="I24" s="83">
        <v>142424.32999999999</v>
      </c>
      <c r="J24" s="84">
        <v>12.59</v>
      </c>
    </row>
    <row r="25" spans="1:10" x14ac:dyDescent="0.2">
      <c r="A25" s="1027" t="s">
        <v>525</v>
      </c>
      <c r="B25" s="140" t="s">
        <v>358</v>
      </c>
      <c r="C25" s="83">
        <v>316493.61</v>
      </c>
      <c r="D25" s="83">
        <v>27.97</v>
      </c>
      <c r="E25" s="83">
        <v>27482.41</v>
      </c>
      <c r="F25" s="83">
        <v>2.4300000000000002</v>
      </c>
      <c r="G25" s="83">
        <v>0</v>
      </c>
      <c r="H25" s="83">
        <v>0</v>
      </c>
      <c r="I25" s="83">
        <v>343976.02</v>
      </c>
      <c r="J25" s="84">
        <v>30.4</v>
      </c>
    </row>
    <row r="26" spans="1:10" x14ac:dyDescent="0.2">
      <c r="A26" s="1027" t="s">
        <v>525</v>
      </c>
      <c r="B26" s="39" t="s">
        <v>359</v>
      </c>
      <c r="C26" s="83">
        <v>1046317.24</v>
      </c>
      <c r="D26" s="83">
        <v>92.49</v>
      </c>
      <c r="E26" s="83">
        <v>54519.79</v>
      </c>
      <c r="F26" s="83">
        <v>4.82</v>
      </c>
      <c r="G26" s="83">
        <v>0</v>
      </c>
      <c r="H26" s="83">
        <v>0</v>
      </c>
      <c r="I26" s="83">
        <v>1100837.03</v>
      </c>
      <c r="J26" s="84">
        <v>97.31</v>
      </c>
    </row>
    <row r="27" spans="1:10" ht="25.5" customHeight="1" x14ac:dyDescent="0.2">
      <c r="A27" s="1027" t="s">
        <v>525</v>
      </c>
      <c r="B27" s="133" t="s">
        <v>360</v>
      </c>
      <c r="C27" s="83">
        <v>5794.15</v>
      </c>
      <c r="D27" s="83">
        <v>0.51</v>
      </c>
      <c r="E27" s="83">
        <v>5.38</v>
      </c>
      <c r="F27" s="83">
        <v>0</v>
      </c>
      <c r="G27" s="83">
        <v>0</v>
      </c>
      <c r="H27" s="83">
        <v>0</v>
      </c>
      <c r="I27" s="83">
        <v>5799.53</v>
      </c>
      <c r="J27" s="84">
        <v>0.51</v>
      </c>
    </row>
    <row r="28" spans="1:10" x14ac:dyDescent="0.2">
      <c r="A28" s="1027" t="s">
        <v>525</v>
      </c>
      <c r="B28" s="39" t="s">
        <v>361</v>
      </c>
      <c r="C28" s="83">
        <v>24555.21</v>
      </c>
      <c r="D28" s="83">
        <v>2.17</v>
      </c>
      <c r="E28" s="83">
        <v>68.52</v>
      </c>
      <c r="F28" s="83">
        <v>0.01</v>
      </c>
      <c r="G28" s="83">
        <v>0</v>
      </c>
      <c r="H28" s="83">
        <v>0</v>
      </c>
      <c r="I28" s="83">
        <v>24623.73</v>
      </c>
      <c r="J28" s="84">
        <v>2.1800000000000002</v>
      </c>
    </row>
    <row r="29" spans="1:10" x14ac:dyDescent="0.2">
      <c r="A29" s="1028" t="s">
        <v>525</v>
      </c>
      <c r="B29" s="197" t="s">
        <v>324</v>
      </c>
      <c r="C29" s="85">
        <v>1076666.6000000001</v>
      </c>
      <c r="D29" s="85">
        <v>95.17</v>
      </c>
      <c r="E29" s="85">
        <v>54593.69</v>
      </c>
      <c r="F29" s="85">
        <v>4.83</v>
      </c>
      <c r="G29" s="85">
        <v>0</v>
      </c>
      <c r="H29" s="85">
        <v>0</v>
      </c>
      <c r="I29" s="85">
        <v>1131260.29</v>
      </c>
      <c r="J29" s="86">
        <v>100</v>
      </c>
    </row>
    <row r="30" spans="1:10" x14ac:dyDescent="0.2">
      <c r="A30" s="1026" t="s">
        <v>526</v>
      </c>
      <c r="B30" s="141" t="s">
        <v>500</v>
      </c>
      <c r="C30" s="88">
        <v>47358.25</v>
      </c>
      <c r="D30" s="88">
        <v>4.5599999999999996</v>
      </c>
      <c r="E30" s="88">
        <v>9132.0300000000007</v>
      </c>
      <c r="F30" s="88">
        <v>0.88</v>
      </c>
      <c r="G30" s="88">
        <v>4893.07</v>
      </c>
      <c r="H30" s="88">
        <v>0.47</v>
      </c>
      <c r="I30" s="88">
        <v>61383.35</v>
      </c>
      <c r="J30" s="89">
        <v>5.91</v>
      </c>
    </row>
    <row r="31" spans="1:10" x14ac:dyDescent="0.2">
      <c r="A31" s="1027" t="s">
        <v>526</v>
      </c>
      <c r="B31" s="139" t="s">
        <v>501</v>
      </c>
      <c r="C31" s="83">
        <v>50168.46</v>
      </c>
      <c r="D31" s="83">
        <v>4.83</v>
      </c>
      <c r="E31" s="83">
        <v>9667.16</v>
      </c>
      <c r="F31" s="83">
        <v>0.93</v>
      </c>
      <c r="G31" s="83">
        <v>3533.55</v>
      </c>
      <c r="H31" s="83">
        <v>0.34</v>
      </c>
      <c r="I31" s="83">
        <v>63369.17</v>
      </c>
      <c r="J31" s="84">
        <v>6.1</v>
      </c>
    </row>
    <row r="32" spans="1:10" x14ac:dyDescent="0.2">
      <c r="A32" s="1027" t="s">
        <v>526</v>
      </c>
      <c r="B32" s="140" t="s">
        <v>502</v>
      </c>
      <c r="C32" s="83">
        <v>67743.12</v>
      </c>
      <c r="D32" s="83">
        <v>6.52</v>
      </c>
      <c r="E32" s="83">
        <v>32352.75</v>
      </c>
      <c r="F32" s="83">
        <v>3.11</v>
      </c>
      <c r="G32" s="83">
        <v>17418.03</v>
      </c>
      <c r="H32" s="83">
        <v>1.68</v>
      </c>
      <c r="I32" s="83">
        <v>117513.9</v>
      </c>
      <c r="J32" s="84">
        <v>11.31</v>
      </c>
    </row>
    <row r="33" spans="1:10" x14ac:dyDescent="0.2">
      <c r="A33" s="1027" t="s">
        <v>526</v>
      </c>
      <c r="B33" s="140" t="s">
        <v>503</v>
      </c>
      <c r="C33" s="83">
        <v>45413.83</v>
      </c>
      <c r="D33" s="83">
        <v>4.37</v>
      </c>
      <c r="E33" s="83">
        <v>36598.949999999997</v>
      </c>
      <c r="F33" s="83">
        <v>3.52</v>
      </c>
      <c r="G33" s="83">
        <v>23651.61</v>
      </c>
      <c r="H33" s="83">
        <v>2.2799999999999998</v>
      </c>
      <c r="I33" s="83">
        <v>105664.39</v>
      </c>
      <c r="J33" s="84">
        <v>10.17</v>
      </c>
    </row>
    <row r="34" spans="1:10" x14ac:dyDescent="0.2">
      <c r="A34" s="1027" t="s">
        <v>526</v>
      </c>
      <c r="B34" s="140" t="s">
        <v>504</v>
      </c>
      <c r="C34" s="83">
        <v>36702.559999999998</v>
      </c>
      <c r="D34" s="83">
        <v>3.53</v>
      </c>
      <c r="E34" s="83">
        <v>44631.96</v>
      </c>
      <c r="F34" s="83">
        <v>4.3</v>
      </c>
      <c r="G34" s="83">
        <v>36377.1</v>
      </c>
      <c r="H34" s="83">
        <v>3.5</v>
      </c>
      <c r="I34" s="83">
        <v>117711.62</v>
      </c>
      <c r="J34" s="84">
        <v>11.33</v>
      </c>
    </row>
    <row r="35" spans="1:10" x14ac:dyDescent="0.2">
      <c r="A35" s="1027" t="s">
        <v>526</v>
      </c>
      <c r="B35" s="140" t="s">
        <v>505</v>
      </c>
      <c r="C35" s="83">
        <v>23531.99</v>
      </c>
      <c r="D35" s="83">
        <v>2.2599999999999998</v>
      </c>
      <c r="E35" s="83">
        <v>45383.19</v>
      </c>
      <c r="F35" s="83">
        <v>4.37</v>
      </c>
      <c r="G35" s="83">
        <v>53233.1</v>
      </c>
      <c r="H35" s="83">
        <v>5.12</v>
      </c>
      <c r="I35" s="83">
        <v>122148.28</v>
      </c>
      <c r="J35" s="84">
        <v>11.75</v>
      </c>
    </row>
    <row r="36" spans="1:10" x14ac:dyDescent="0.2">
      <c r="A36" s="1027" t="s">
        <v>526</v>
      </c>
      <c r="B36" s="140" t="s">
        <v>358</v>
      </c>
      <c r="C36" s="83">
        <v>16603.009999999998</v>
      </c>
      <c r="D36" s="83">
        <v>1.6</v>
      </c>
      <c r="E36" s="83">
        <v>100039.53</v>
      </c>
      <c r="F36" s="83">
        <v>9.6300000000000008</v>
      </c>
      <c r="G36" s="83">
        <v>315509.34000000003</v>
      </c>
      <c r="H36" s="83">
        <v>30.36</v>
      </c>
      <c r="I36" s="83">
        <v>432151.88</v>
      </c>
      <c r="J36" s="84">
        <v>41.59</v>
      </c>
    </row>
    <row r="37" spans="1:10" x14ac:dyDescent="0.2">
      <c r="A37" s="1027" t="s">
        <v>526</v>
      </c>
      <c r="B37" s="39" t="s">
        <v>359</v>
      </c>
      <c r="C37" s="83">
        <v>287521.21999999997</v>
      </c>
      <c r="D37" s="83">
        <v>27.67</v>
      </c>
      <c r="E37" s="83">
        <v>277805.57</v>
      </c>
      <c r="F37" s="83">
        <v>26.74</v>
      </c>
      <c r="G37" s="83">
        <v>454615.8</v>
      </c>
      <c r="H37" s="83">
        <v>43.75</v>
      </c>
      <c r="I37" s="83">
        <v>1019942.59</v>
      </c>
      <c r="J37" s="84">
        <v>98.16</v>
      </c>
    </row>
    <row r="38" spans="1:10" ht="25.5" customHeight="1" x14ac:dyDescent="0.2">
      <c r="A38" s="1027" t="s">
        <v>526</v>
      </c>
      <c r="B38" s="133" t="s">
        <v>360</v>
      </c>
      <c r="C38" s="83">
        <v>2169.5300000000002</v>
      </c>
      <c r="D38" s="83">
        <v>0.21</v>
      </c>
      <c r="E38" s="83">
        <v>1182.56</v>
      </c>
      <c r="F38" s="83">
        <v>0.11</v>
      </c>
      <c r="G38" s="83">
        <v>494.05</v>
      </c>
      <c r="H38" s="83">
        <v>0.05</v>
      </c>
      <c r="I38" s="83">
        <v>3846.14</v>
      </c>
      <c r="J38" s="84">
        <v>0.37</v>
      </c>
    </row>
    <row r="39" spans="1:10" x14ac:dyDescent="0.2">
      <c r="A39" s="1027" t="s">
        <v>526</v>
      </c>
      <c r="B39" s="39" t="s">
        <v>361</v>
      </c>
      <c r="C39" s="83">
        <v>4495.07</v>
      </c>
      <c r="D39" s="83">
        <v>0.43</v>
      </c>
      <c r="E39" s="83">
        <v>3297.5</v>
      </c>
      <c r="F39" s="83">
        <v>0.32</v>
      </c>
      <c r="G39" s="83">
        <v>7487.81</v>
      </c>
      <c r="H39" s="83">
        <v>0.72</v>
      </c>
      <c r="I39" s="83">
        <v>15280.38</v>
      </c>
      <c r="J39" s="84">
        <v>1.47</v>
      </c>
    </row>
    <row r="40" spans="1:10" x14ac:dyDescent="0.2">
      <c r="A40" s="1028" t="s">
        <v>526</v>
      </c>
      <c r="B40" s="197" t="s">
        <v>324</v>
      </c>
      <c r="C40" s="85">
        <v>294185.82</v>
      </c>
      <c r="D40" s="85">
        <v>28.31</v>
      </c>
      <c r="E40" s="85">
        <v>282285.63</v>
      </c>
      <c r="F40" s="85">
        <v>27.17</v>
      </c>
      <c r="G40" s="85">
        <v>462597.66</v>
      </c>
      <c r="H40" s="85">
        <v>44.52</v>
      </c>
      <c r="I40" s="85">
        <v>1039069.11</v>
      </c>
      <c r="J40" s="86">
        <v>100</v>
      </c>
    </row>
    <row r="41" spans="1:10" x14ac:dyDescent="0.2">
      <c r="A41" s="1026" t="s">
        <v>120</v>
      </c>
      <c r="B41" s="141" t="s">
        <v>500</v>
      </c>
      <c r="C41" s="88">
        <v>493.84</v>
      </c>
      <c r="D41" s="88">
        <v>7.0000000000000007E-2</v>
      </c>
      <c r="E41" s="88">
        <v>37049.5</v>
      </c>
      <c r="F41" s="88">
        <v>5.09</v>
      </c>
      <c r="G41" s="88">
        <v>7488.15</v>
      </c>
      <c r="H41" s="88">
        <v>1.03</v>
      </c>
      <c r="I41" s="88">
        <v>45031.49</v>
      </c>
      <c r="J41" s="89">
        <v>6.19</v>
      </c>
    </row>
    <row r="42" spans="1:10" x14ac:dyDescent="0.2">
      <c r="A42" s="1027" t="s">
        <v>120</v>
      </c>
      <c r="B42" s="139" t="s">
        <v>501</v>
      </c>
      <c r="C42" s="83">
        <v>12.01</v>
      </c>
      <c r="D42" s="83">
        <v>0</v>
      </c>
      <c r="E42" s="83">
        <v>15580.87</v>
      </c>
      <c r="F42" s="83">
        <v>2.14</v>
      </c>
      <c r="G42" s="83">
        <v>588.76</v>
      </c>
      <c r="H42" s="83">
        <v>0.08</v>
      </c>
      <c r="I42" s="83">
        <v>16181.64</v>
      </c>
      <c r="J42" s="84">
        <v>2.2200000000000002</v>
      </c>
    </row>
    <row r="43" spans="1:10" x14ac:dyDescent="0.2">
      <c r="A43" s="1027" t="s">
        <v>120</v>
      </c>
      <c r="B43" s="140" t="s">
        <v>502</v>
      </c>
      <c r="C43" s="83">
        <v>115.11</v>
      </c>
      <c r="D43" s="83">
        <v>0.02</v>
      </c>
      <c r="E43" s="83">
        <v>40889.43</v>
      </c>
      <c r="F43" s="83">
        <v>5.62</v>
      </c>
      <c r="G43" s="83">
        <v>3400.11</v>
      </c>
      <c r="H43" s="83">
        <v>0.47</v>
      </c>
      <c r="I43" s="83">
        <v>44404.65</v>
      </c>
      <c r="J43" s="84">
        <v>6.11</v>
      </c>
    </row>
    <row r="44" spans="1:10" x14ac:dyDescent="0.2">
      <c r="A44" s="1027" t="s">
        <v>120</v>
      </c>
      <c r="B44" s="140" t="s">
        <v>503</v>
      </c>
      <c r="C44" s="83">
        <v>438.07</v>
      </c>
      <c r="D44" s="83">
        <v>0.06</v>
      </c>
      <c r="E44" s="83">
        <v>60579.839999999997</v>
      </c>
      <c r="F44" s="83">
        <v>8.33</v>
      </c>
      <c r="G44" s="83">
        <v>8772.83</v>
      </c>
      <c r="H44" s="83">
        <v>1.21</v>
      </c>
      <c r="I44" s="83">
        <v>69790.740000000005</v>
      </c>
      <c r="J44" s="84">
        <v>9.6</v>
      </c>
    </row>
    <row r="45" spans="1:10" x14ac:dyDescent="0.2">
      <c r="A45" s="1027" t="s">
        <v>120</v>
      </c>
      <c r="B45" s="140" t="s">
        <v>504</v>
      </c>
      <c r="C45" s="83">
        <v>1392.98</v>
      </c>
      <c r="D45" s="83">
        <v>0.19</v>
      </c>
      <c r="E45" s="83">
        <v>82862.52</v>
      </c>
      <c r="F45" s="83">
        <v>11.39</v>
      </c>
      <c r="G45" s="83">
        <v>18504.21</v>
      </c>
      <c r="H45" s="83">
        <v>2.54</v>
      </c>
      <c r="I45" s="83">
        <v>102759.71</v>
      </c>
      <c r="J45" s="84">
        <v>14.12</v>
      </c>
    </row>
    <row r="46" spans="1:10" x14ac:dyDescent="0.2">
      <c r="A46" s="1027" t="s">
        <v>120</v>
      </c>
      <c r="B46" s="140" t="s">
        <v>505</v>
      </c>
      <c r="C46" s="83">
        <v>3113.05</v>
      </c>
      <c r="D46" s="83">
        <v>0.43</v>
      </c>
      <c r="E46" s="83">
        <v>89982.38</v>
      </c>
      <c r="F46" s="83">
        <v>12.37</v>
      </c>
      <c r="G46" s="83">
        <v>29667.21</v>
      </c>
      <c r="H46" s="83">
        <v>4.08</v>
      </c>
      <c r="I46" s="83">
        <v>122762.64</v>
      </c>
      <c r="J46" s="84">
        <v>16.88</v>
      </c>
    </row>
    <row r="47" spans="1:10" x14ac:dyDescent="0.2">
      <c r="A47" s="1027" t="s">
        <v>120</v>
      </c>
      <c r="B47" s="140" t="s">
        <v>358</v>
      </c>
      <c r="C47" s="83">
        <v>9685.7900000000009</v>
      </c>
      <c r="D47" s="83">
        <v>1.33</v>
      </c>
      <c r="E47" s="83">
        <v>187390.18</v>
      </c>
      <c r="F47" s="83">
        <v>25.76</v>
      </c>
      <c r="G47" s="83">
        <v>111227.41</v>
      </c>
      <c r="H47" s="83">
        <v>15.3</v>
      </c>
      <c r="I47" s="83">
        <v>308303.38</v>
      </c>
      <c r="J47" s="84">
        <v>42.39</v>
      </c>
    </row>
    <row r="48" spans="1:10" x14ac:dyDescent="0.2">
      <c r="A48" s="1027" t="s">
        <v>120</v>
      </c>
      <c r="B48" s="39" t="s">
        <v>359</v>
      </c>
      <c r="C48" s="83">
        <v>15250.85</v>
      </c>
      <c r="D48" s="83">
        <v>2.1</v>
      </c>
      <c r="E48" s="83">
        <v>514334.71999999997</v>
      </c>
      <c r="F48" s="83">
        <v>70.7</v>
      </c>
      <c r="G48" s="83">
        <v>179648.68</v>
      </c>
      <c r="H48" s="83">
        <v>24.71</v>
      </c>
      <c r="I48" s="83">
        <v>709234.25</v>
      </c>
      <c r="J48" s="84">
        <v>97.51</v>
      </c>
    </row>
    <row r="49" spans="1:10" ht="25.5" customHeight="1" x14ac:dyDescent="0.2">
      <c r="A49" s="1027" t="s">
        <v>120</v>
      </c>
      <c r="B49" s="133" t="s">
        <v>360</v>
      </c>
      <c r="C49" s="83">
        <v>663.98</v>
      </c>
      <c r="D49" s="83">
        <v>0.09</v>
      </c>
      <c r="E49" s="83">
        <v>3837.32</v>
      </c>
      <c r="F49" s="83">
        <v>0.53</v>
      </c>
      <c r="G49" s="83">
        <v>2993.08</v>
      </c>
      <c r="H49" s="83">
        <v>0.41</v>
      </c>
      <c r="I49" s="83">
        <v>7494.38</v>
      </c>
      <c r="J49" s="84">
        <v>1.03</v>
      </c>
    </row>
    <row r="50" spans="1:10" x14ac:dyDescent="0.2">
      <c r="A50" s="1027" t="s">
        <v>120</v>
      </c>
      <c r="B50" s="39" t="s">
        <v>361</v>
      </c>
      <c r="C50" s="83">
        <v>153.32</v>
      </c>
      <c r="D50" s="83">
        <v>0.02</v>
      </c>
      <c r="E50" s="83">
        <v>7104.58</v>
      </c>
      <c r="F50" s="83">
        <v>0.98</v>
      </c>
      <c r="G50" s="83">
        <v>3351.96</v>
      </c>
      <c r="H50" s="83">
        <v>0.46</v>
      </c>
      <c r="I50" s="83">
        <v>10609.86</v>
      </c>
      <c r="J50" s="84">
        <v>1.46</v>
      </c>
    </row>
    <row r="51" spans="1:10" x14ac:dyDescent="0.2">
      <c r="A51" s="1028" t="s">
        <v>120</v>
      </c>
      <c r="B51" s="197" t="s">
        <v>324</v>
      </c>
      <c r="C51" s="85">
        <v>16068.15</v>
      </c>
      <c r="D51" s="85">
        <v>2.21</v>
      </c>
      <c r="E51" s="85">
        <v>525276.62</v>
      </c>
      <c r="F51" s="85">
        <v>72.209999999999994</v>
      </c>
      <c r="G51" s="85">
        <v>185993.72</v>
      </c>
      <c r="H51" s="85">
        <v>25.58</v>
      </c>
      <c r="I51" s="85">
        <v>727338.49</v>
      </c>
      <c r="J51" s="86">
        <v>100</v>
      </c>
    </row>
    <row r="52" spans="1:10" x14ac:dyDescent="0.2">
      <c r="A52" s="1026" t="s">
        <v>172</v>
      </c>
      <c r="B52" s="141" t="s">
        <v>500</v>
      </c>
      <c r="C52" s="88">
        <v>75879.42</v>
      </c>
      <c r="D52" s="88">
        <v>9.42</v>
      </c>
      <c r="E52" s="88">
        <v>83429.88</v>
      </c>
      <c r="F52" s="88">
        <v>10.36</v>
      </c>
      <c r="G52" s="88">
        <v>4338.6099999999997</v>
      </c>
      <c r="H52" s="88">
        <v>0.54</v>
      </c>
      <c r="I52" s="88">
        <v>163647.91</v>
      </c>
      <c r="J52" s="89">
        <v>20.32</v>
      </c>
    </row>
    <row r="53" spans="1:10" x14ac:dyDescent="0.2">
      <c r="A53" s="1027" t="s">
        <v>121</v>
      </c>
      <c r="B53" s="139" t="s">
        <v>501</v>
      </c>
      <c r="C53" s="83">
        <v>41507.97</v>
      </c>
      <c r="D53" s="83">
        <v>5.15</v>
      </c>
      <c r="E53" s="83">
        <v>105162.6</v>
      </c>
      <c r="F53" s="83">
        <v>13.06</v>
      </c>
      <c r="G53" s="83">
        <v>245.11</v>
      </c>
      <c r="H53" s="83">
        <v>0.03</v>
      </c>
      <c r="I53" s="83">
        <v>146915.68</v>
      </c>
      <c r="J53" s="84">
        <v>18.239999999999998</v>
      </c>
    </row>
    <row r="54" spans="1:10" x14ac:dyDescent="0.2">
      <c r="A54" s="1027" t="s">
        <v>121</v>
      </c>
      <c r="B54" s="140" t="s">
        <v>502</v>
      </c>
      <c r="C54" s="83">
        <v>27871.03</v>
      </c>
      <c r="D54" s="83">
        <v>3.46</v>
      </c>
      <c r="E54" s="83">
        <v>111010.1</v>
      </c>
      <c r="F54" s="83">
        <v>13.79</v>
      </c>
      <c r="G54" s="83">
        <v>2655.84</v>
      </c>
      <c r="H54" s="83">
        <v>0.33</v>
      </c>
      <c r="I54" s="83">
        <v>141536.97</v>
      </c>
      <c r="J54" s="84">
        <v>17.579999999999998</v>
      </c>
    </row>
    <row r="55" spans="1:10" x14ac:dyDescent="0.2">
      <c r="A55" s="1027" t="s">
        <v>121</v>
      </c>
      <c r="B55" s="140" t="s">
        <v>503</v>
      </c>
      <c r="C55" s="83">
        <v>16856.79</v>
      </c>
      <c r="D55" s="83">
        <v>2.09</v>
      </c>
      <c r="E55" s="83">
        <v>59066.02</v>
      </c>
      <c r="F55" s="83">
        <v>7.34</v>
      </c>
      <c r="G55" s="83">
        <v>5996.12</v>
      </c>
      <c r="H55" s="83">
        <v>0.74</v>
      </c>
      <c r="I55" s="83">
        <v>81918.929999999993</v>
      </c>
      <c r="J55" s="84">
        <v>10.17</v>
      </c>
    </row>
    <row r="56" spans="1:10" x14ac:dyDescent="0.2">
      <c r="A56" s="1027" t="s">
        <v>121</v>
      </c>
      <c r="B56" s="140" t="s">
        <v>504</v>
      </c>
      <c r="C56" s="83">
        <v>14637.9</v>
      </c>
      <c r="D56" s="83">
        <v>1.82</v>
      </c>
      <c r="E56" s="83">
        <v>48318.91</v>
      </c>
      <c r="F56" s="83">
        <v>6</v>
      </c>
      <c r="G56" s="83">
        <v>11041.69</v>
      </c>
      <c r="H56" s="83">
        <v>1.37</v>
      </c>
      <c r="I56" s="83">
        <v>73998.5</v>
      </c>
      <c r="J56" s="84">
        <v>9.19</v>
      </c>
    </row>
    <row r="57" spans="1:10" x14ac:dyDescent="0.2">
      <c r="A57" s="1027" t="s">
        <v>121</v>
      </c>
      <c r="B57" s="140" t="s">
        <v>505</v>
      </c>
      <c r="C57" s="83">
        <v>16962.53</v>
      </c>
      <c r="D57" s="83">
        <v>2.11</v>
      </c>
      <c r="E57" s="83">
        <v>33892.17</v>
      </c>
      <c r="F57" s="83">
        <v>4.21</v>
      </c>
      <c r="G57" s="83">
        <v>21046.65</v>
      </c>
      <c r="H57" s="83">
        <v>2.61</v>
      </c>
      <c r="I57" s="83">
        <v>71901.350000000006</v>
      </c>
      <c r="J57" s="84">
        <v>8.93</v>
      </c>
    </row>
    <row r="58" spans="1:10" x14ac:dyDescent="0.2">
      <c r="A58" s="1027" t="s">
        <v>121</v>
      </c>
      <c r="B58" s="140" t="s">
        <v>358</v>
      </c>
      <c r="C58" s="83">
        <v>11167.68</v>
      </c>
      <c r="D58" s="83">
        <v>1.39</v>
      </c>
      <c r="E58" s="83">
        <v>20623.21</v>
      </c>
      <c r="F58" s="83">
        <v>2.56</v>
      </c>
      <c r="G58" s="83">
        <v>79724.25</v>
      </c>
      <c r="H58" s="83">
        <v>9.9</v>
      </c>
      <c r="I58" s="83">
        <v>111515.14</v>
      </c>
      <c r="J58" s="84">
        <v>13.85</v>
      </c>
    </row>
    <row r="59" spans="1:10" x14ac:dyDescent="0.2">
      <c r="A59" s="1027" t="s">
        <v>121</v>
      </c>
      <c r="B59" s="39" t="s">
        <v>359</v>
      </c>
      <c r="C59" s="83">
        <v>204883.32</v>
      </c>
      <c r="D59" s="83">
        <v>25.44</v>
      </c>
      <c r="E59" s="83">
        <v>461502.89</v>
      </c>
      <c r="F59" s="83">
        <v>57.32</v>
      </c>
      <c r="G59" s="83">
        <v>125048.27</v>
      </c>
      <c r="H59" s="83">
        <v>15.52</v>
      </c>
      <c r="I59" s="83">
        <v>791434.48</v>
      </c>
      <c r="J59" s="84">
        <v>98.28</v>
      </c>
    </row>
    <row r="60" spans="1:10" ht="24" customHeight="1" x14ac:dyDescent="0.2">
      <c r="A60" s="1027" t="s">
        <v>121</v>
      </c>
      <c r="B60" s="133" t="s">
        <v>360</v>
      </c>
      <c r="C60" s="83">
        <v>485.91</v>
      </c>
      <c r="D60" s="83">
        <v>0.06</v>
      </c>
      <c r="E60" s="83">
        <v>1519.39</v>
      </c>
      <c r="F60" s="83">
        <v>0.19</v>
      </c>
      <c r="G60" s="83">
        <v>1192.98</v>
      </c>
      <c r="H60" s="83">
        <v>0.15</v>
      </c>
      <c r="I60" s="83">
        <v>3198.28</v>
      </c>
      <c r="J60" s="84">
        <v>0.4</v>
      </c>
    </row>
    <row r="61" spans="1:10" x14ac:dyDescent="0.2">
      <c r="A61" s="1027" t="s">
        <v>121</v>
      </c>
      <c r="B61" s="39" t="s">
        <v>361</v>
      </c>
      <c r="C61" s="83">
        <v>4498.25</v>
      </c>
      <c r="D61" s="83">
        <v>0.56000000000000005</v>
      </c>
      <c r="E61" s="83">
        <v>5116.78</v>
      </c>
      <c r="F61" s="83">
        <v>0.64</v>
      </c>
      <c r="G61" s="83">
        <v>1003.4</v>
      </c>
      <c r="H61" s="83">
        <v>0.12</v>
      </c>
      <c r="I61" s="83">
        <v>10618.43</v>
      </c>
      <c r="J61" s="84">
        <v>1.32</v>
      </c>
    </row>
    <row r="62" spans="1:10" x14ac:dyDescent="0.2">
      <c r="A62" s="1028" t="s">
        <v>121</v>
      </c>
      <c r="B62" s="197" t="s">
        <v>324</v>
      </c>
      <c r="C62" s="85">
        <v>209867.48</v>
      </c>
      <c r="D62" s="85">
        <v>26.06</v>
      </c>
      <c r="E62" s="85">
        <v>468139.06</v>
      </c>
      <c r="F62" s="85">
        <v>58.14</v>
      </c>
      <c r="G62" s="85">
        <v>127244.65</v>
      </c>
      <c r="H62" s="85">
        <v>15.8</v>
      </c>
      <c r="I62" s="85">
        <v>805251.19</v>
      </c>
      <c r="J62" s="86">
        <v>100</v>
      </c>
    </row>
    <row r="63" spans="1:10" x14ac:dyDescent="0.2">
      <c r="A63" s="1026" t="s">
        <v>121</v>
      </c>
      <c r="B63" s="141" t="s">
        <v>500</v>
      </c>
      <c r="C63" s="88">
        <v>0</v>
      </c>
      <c r="D63" s="88">
        <v>0</v>
      </c>
      <c r="E63" s="88">
        <v>3667.48</v>
      </c>
      <c r="F63" s="88">
        <v>0.82</v>
      </c>
      <c r="G63" s="88">
        <v>1768.28</v>
      </c>
      <c r="H63" s="88">
        <v>0.39</v>
      </c>
      <c r="I63" s="88">
        <v>5435.76</v>
      </c>
      <c r="J63" s="89">
        <v>1.21</v>
      </c>
    </row>
    <row r="64" spans="1:10" x14ac:dyDescent="0.2">
      <c r="A64" s="1027" t="s">
        <v>410</v>
      </c>
      <c r="B64" s="139" t="s">
        <v>501</v>
      </c>
      <c r="C64" s="83">
        <v>0</v>
      </c>
      <c r="D64" s="83">
        <v>0</v>
      </c>
      <c r="E64" s="83">
        <v>1562.48</v>
      </c>
      <c r="F64" s="83">
        <v>0.35</v>
      </c>
      <c r="G64" s="83">
        <v>827.84</v>
      </c>
      <c r="H64" s="83">
        <v>0.18</v>
      </c>
      <c r="I64" s="83">
        <v>2390.3200000000002</v>
      </c>
      <c r="J64" s="84">
        <v>0.53</v>
      </c>
    </row>
    <row r="65" spans="1:10" x14ac:dyDescent="0.2">
      <c r="A65" s="1027" t="s">
        <v>410</v>
      </c>
      <c r="B65" s="140" t="s">
        <v>502</v>
      </c>
      <c r="C65" s="83">
        <v>0</v>
      </c>
      <c r="D65" s="83">
        <v>0</v>
      </c>
      <c r="E65" s="83">
        <v>10179.92</v>
      </c>
      <c r="F65" s="83">
        <v>2.2599999999999998</v>
      </c>
      <c r="G65" s="83">
        <v>5770.24</v>
      </c>
      <c r="H65" s="83">
        <v>1.28</v>
      </c>
      <c r="I65" s="83">
        <v>15950.16</v>
      </c>
      <c r="J65" s="84">
        <v>3.54</v>
      </c>
    </row>
    <row r="66" spans="1:10" x14ac:dyDescent="0.2">
      <c r="A66" s="1027" t="s">
        <v>410</v>
      </c>
      <c r="B66" s="140" t="s">
        <v>503</v>
      </c>
      <c r="C66" s="83">
        <v>0</v>
      </c>
      <c r="D66" s="83">
        <v>0</v>
      </c>
      <c r="E66" s="83">
        <v>22525.03</v>
      </c>
      <c r="F66" s="83">
        <v>5.01</v>
      </c>
      <c r="G66" s="83">
        <v>7968.95</v>
      </c>
      <c r="H66" s="83">
        <v>1.77</v>
      </c>
      <c r="I66" s="83">
        <v>30493.98</v>
      </c>
      <c r="J66" s="84">
        <v>6.78</v>
      </c>
    </row>
    <row r="67" spans="1:10" x14ac:dyDescent="0.2">
      <c r="A67" s="1027" t="s">
        <v>410</v>
      </c>
      <c r="B67" s="140" t="s">
        <v>504</v>
      </c>
      <c r="C67" s="83">
        <v>0</v>
      </c>
      <c r="D67" s="83">
        <v>0</v>
      </c>
      <c r="E67" s="83">
        <v>41738.629999999997</v>
      </c>
      <c r="F67" s="83">
        <v>9.2899999999999991</v>
      </c>
      <c r="G67" s="83">
        <v>17818.96</v>
      </c>
      <c r="H67" s="83">
        <v>3.96</v>
      </c>
      <c r="I67" s="83">
        <v>59557.59</v>
      </c>
      <c r="J67" s="84">
        <v>13.25</v>
      </c>
    </row>
    <row r="68" spans="1:10" x14ac:dyDescent="0.2">
      <c r="A68" s="1027" t="s">
        <v>410</v>
      </c>
      <c r="B68" s="140" t="s">
        <v>505</v>
      </c>
      <c r="C68" s="83">
        <v>0</v>
      </c>
      <c r="D68" s="83">
        <v>0</v>
      </c>
      <c r="E68" s="83">
        <v>58491.92</v>
      </c>
      <c r="F68" s="83">
        <v>13.01</v>
      </c>
      <c r="G68" s="83">
        <v>30437.68</v>
      </c>
      <c r="H68" s="83">
        <v>6.77</v>
      </c>
      <c r="I68" s="83">
        <v>88929.600000000006</v>
      </c>
      <c r="J68" s="84">
        <v>19.78</v>
      </c>
    </row>
    <row r="69" spans="1:10" x14ac:dyDescent="0.2">
      <c r="A69" s="1027" t="s">
        <v>410</v>
      </c>
      <c r="B69" s="140" t="s">
        <v>358</v>
      </c>
      <c r="C69" s="83">
        <v>0</v>
      </c>
      <c r="D69" s="83">
        <v>0</v>
      </c>
      <c r="E69" s="83">
        <v>145724.93</v>
      </c>
      <c r="F69" s="83">
        <v>32.44</v>
      </c>
      <c r="G69" s="83">
        <v>83913.02</v>
      </c>
      <c r="H69" s="83">
        <v>18.68</v>
      </c>
      <c r="I69" s="83">
        <v>229637.95</v>
      </c>
      <c r="J69" s="84">
        <v>51.12</v>
      </c>
    </row>
    <row r="70" spans="1:10" x14ac:dyDescent="0.2">
      <c r="A70" s="1027" t="s">
        <v>410</v>
      </c>
      <c r="B70" s="39" t="s">
        <v>359</v>
      </c>
      <c r="C70" s="83">
        <v>0</v>
      </c>
      <c r="D70" s="83">
        <v>0</v>
      </c>
      <c r="E70" s="83">
        <v>283890.39</v>
      </c>
      <c r="F70" s="83">
        <v>63.18</v>
      </c>
      <c r="G70" s="83">
        <v>148504.97</v>
      </c>
      <c r="H70" s="83">
        <v>33.03</v>
      </c>
      <c r="I70" s="83">
        <v>432395.36</v>
      </c>
      <c r="J70" s="84">
        <v>96.21</v>
      </c>
    </row>
    <row r="71" spans="1:10" ht="30" customHeight="1" x14ac:dyDescent="0.2">
      <c r="A71" s="1027" t="s">
        <v>410</v>
      </c>
      <c r="B71" s="133" t="s">
        <v>360</v>
      </c>
      <c r="C71" s="83">
        <v>0</v>
      </c>
      <c r="D71" s="83">
        <v>0</v>
      </c>
      <c r="E71" s="83">
        <v>1752.32</v>
      </c>
      <c r="F71" s="83">
        <v>0.39</v>
      </c>
      <c r="G71" s="83">
        <v>998.59</v>
      </c>
      <c r="H71" s="83">
        <v>0.22</v>
      </c>
      <c r="I71" s="83">
        <v>2750.91</v>
      </c>
      <c r="J71" s="84">
        <v>0.61</v>
      </c>
    </row>
    <row r="72" spans="1:10" x14ac:dyDescent="0.2">
      <c r="A72" s="1027" t="s">
        <v>410</v>
      </c>
      <c r="B72" s="39" t="s">
        <v>361</v>
      </c>
      <c r="C72" s="83">
        <v>0</v>
      </c>
      <c r="D72" s="83">
        <v>0</v>
      </c>
      <c r="E72" s="83">
        <v>3751.57</v>
      </c>
      <c r="F72" s="83">
        <v>0.83</v>
      </c>
      <c r="G72" s="83">
        <v>10553.2</v>
      </c>
      <c r="H72" s="83">
        <v>2.35</v>
      </c>
      <c r="I72" s="83">
        <v>14304.77</v>
      </c>
      <c r="J72" s="84">
        <v>3.18</v>
      </c>
    </row>
    <row r="73" spans="1:10" x14ac:dyDescent="0.2">
      <c r="A73" s="1028" t="s">
        <v>410</v>
      </c>
      <c r="B73" s="197" t="s">
        <v>324</v>
      </c>
      <c r="C73" s="85">
        <v>0</v>
      </c>
      <c r="D73" s="85">
        <v>0</v>
      </c>
      <c r="E73" s="85">
        <v>289394.28000000003</v>
      </c>
      <c r="F73" s="85">
        <v>64.400000000000006</v>
      </c>
      <c r="G73" s="85">
        <v>160056.76</v>
      </c>
      <c r="H73" s="85">
        <v>35.6</v>
      </c>
      <c r="I73" s="85">
        <v>449451.04</v>
      </c>
      <c r="J73" s="86">
        <v>100</v>
      </c>
    </row>
    <row r="74" spans="1:10" x14ac:dyDescent="0.2">
      <c r="A74" s="1026" t="s">
        <v>410</v>
      </c>
      <c r="B74" s="141" t="s">
        <v>500</v>
      </c>
      <c r="C74" s="88"/>
      <c r="D74" s="88"/>
      <c r="E74" s="88">
        <v>21583.67</v>
      </c>
      <c r="F74" s="88">
        <v>2.04</v>
      </c>
      <c r="G74" s="88">
        <v>5188.45</v>
      </c>
      <c r="H74" s="88">
        <v>0.49</v>
      </c>
      <c r="I74" s="88">
        <v>26772.12</v>
      </c>
      <c r="J74" s="89">
        <v>2.5299999999999998</v>
      </c>
    </row>
    <row r="75" spans="1:10" x14ac:dyDescent="0.2">
      <c r="A75" s="1027" t="s">
        <v>410</v>
      </c>
      <c r="B75" s="139" t="s">
        <v>501</v>
      </c>
      <c r="C75" s="83"/>
      <c r="D75" s="83"/>
      <c r="E75" s="83">
        <v>267.45999999999998</v>
      </c>
      <c r="F75" s="83">
        <v>0.03</v>
      </c>
      <c r="G75" s="83">
        <v>2838.14</v>
      </c>
      <c r="H75" s="83">
        <v>0.27</v>
      </c>
      <c r="I75" s="83">
        <v>3105.6</v>
      </c>
      <c r="J75" s="84">
        <v>0.3</v>
      </c>
    </row>
    <row r="76" spans="1:10" x14ac:dyDescent="0.2">
      <c r="A76" s="1027" t="s">
        <v>410</v>
      </c>
      <c r="B76" s="140" t="s">
        <v>502</v>
      </c>
      <c r="C76" s="83"/>
      <c r="D76" s="83"/>
      <c r="E76" s="83">
        <v>1334.31</v>
      </c>
      <c r="F76" s="83">
        <v>0.13</v>
      </c>
      <c r="G76" s="83">
        <v>17572.57</v>
      </c>
      <c r="H76" s="83">
        <v>1.66</v>
      </c>
      <c r="I76" s="83">
        <v>18906.88</v>
      </c>
      <c r="J76" s="84">
        <v>1.79</v>
      </c>
    </row>
    <row r="77" spans="1:10" x14ac:dyDescent="0.2">
      <c r="A77" s="1027" t="s">
        <v>410</v>
      </c>
      <c r="B77" s="140" t="s">
        <v>503</v>
      </c>
      <c r="C77" s="83"/>
      <c r="D77" s="83"/>
      <c r="E77" s="83">
        <v>2860</v>
      </c>
      <c r="F77" s="83">
        <v>0.27</v>
      </c>
      <c r="G77" s="83">
        <v>30796.79</v>
      </c>
      <c r="H77" s="83">
        <v>2.9</v>
      </c>
      <c r="I77" s="83">
        <v>33656.79</v>
      </c>
      <c r="J77" s="84">
        <v>3.17</v>
      </c>
    </row>
    <row r="78" spans="1:10" x14ac:dyDescent="0.2">
      <c r="A78" s="1027" t="s">
        <v>410</v>
      </c>
      <c r="B78" s="140" t="s">
        <v>504</v>
      </c>
      <c r="C78" s="83"/>
      <c r="D78" s="83"/>
      <c r="E78" s="83">
        <v>4287</v>
      </c>
      <c r="F78" s="83">
        <v>0.4</v>
      </c>
      <c r="G78" s="83">
        <v>46377.7</v>
      </c>
      <c r="H78" s="83">
        <v>4.37</v>
      </c>
      <c r="I78" s="83">
        <v>50664.7</v>
      </c>
      <c r="J78" s="84">
        <v>4.7699999999999996</v>
      </c>
    </row>
    <row r="79" spans="1:10" x14ac:dyDescent="0.2">
      <c r="A79" s="1027" t="s">
        <v>410</v>
      </c>
      <c r="B79" s="140" t="s">
        <v>505</v>
      </c>
      <c r="C79" s="83"/>
      <c r="D79" s="83"/>
      <c r="E79" s="83">
        <v>6436.69</v>
      </c>
      <c r="F79" s="83">
        <v>0.61</v>
      </c>
      <c r="G79" s="83">
        <v>87298.8</v>
      </c>
      <c r="H79" s="83">
        <v>8.23</v>
      </c>
      <c r="I79" s="83">
        <v>93735.49</v>
      </c>
      <c r="J79" s="84">
        <v>8.84</v>
      </c>
    </row>
    <row r="80" spans="1:10" x14ac:dyDescent="0.2">
      <c r="A80" s="1027" t="s">
        <v>410</v>
      </c>
      <c r="B80" s="140" t="s">
        <v>358</v>
      </c>
      <c r="C80" s="83"/>
      <c r="D80" s="83"/>
      <c r="E80" s="83">
        <v>56563.66</v>
      </c>
      <c r="F80" s="83">
        <v>5.33</v>
      </c>
      <c r="G80" s="83">
        <v>753389.12</v>
      </c>
      <c r="H80" s="83">
        <v>71.05</v>
      </c>
      <c r="I80" s="83">
        <v>809952.78</v>
      </c>
      <c r="J80" s="84">
        <v>76.38</v>
      </c>
    </row>
    <row r="81" spans="1:10" x14ac:dyDescent="0.2">
      <c r="A81" s="1027" t="s">
        <v>410</v>
      </c>
      <c r="B81" s="39" t="s">
        <v>359</v>
      </c>
      <c r="C81" s="83"/>
      <c r="D81" s="83"/>
      <c r="E81" s="83">
        <v>93332.79</v>
      </c>
      <c r="F81" s="83">
        <v>8.81</v>
      </c>
      <c r="G81" s="83">
        <v>943461.57</v>
      </c>
      <c r="H81" s="83">
        <v>88.97</v>
      </c>
      <c r="I81" s="83">
        <v>1036794.36</v>
      </c>
      <c r="J81" s="84">
        <v>97.78</v>
      </c>
    </row>
    <row r="82" spans="1:10" ht="28.5" customHeight="1" x14ac:dyDescent="0.2">
      <c r="A82" s="1027" t="s">
        <v>410</v>
      </c>
      <c r="B82" s="133" t="s">
        <v>360</v>
      </c>
      <c r="C82" s="83"/>
      <c r="D82" s="83"/>
      <c r="E82" s="83">
        <v>531.79</v>
      </c>
      <c r="F82" s="83">
        <v>0.05</v>
      </c>
      <c r="G82" s="83">
        <v>3835.86</v>
      </c>
      <c r="H82" s="83">
        <v>0.36</v>
      </c>
      <c r="I82" s="83">
        <v>4367.6499999999996</v>
      </c>
      <c r="J82" s="84">
        <v>0.41</v>
      </c>
    </row>
    <row r="83" spans="1:10" x14ac:dyDescent="0.2">
      <c r="A83" s="1027" t="s">
        <v>410</v>
      </c>
      <c r="B83" s="39" t="s">
        <v>361</v>
      </c>
      <c r="C83" s="83"/>
      <c r="D83" s="83"/>
      <c r="E83" s="83">
        <v>939.79</v>
      </c>
      <c r="F83" s="83">
        <v>0.09</v>
      </c>
      <c r="G83" s="83">
        <v>18255.32</v>
      </c>
      <c r="H83" s="83">
        <v>1.72</v>
      </c>
      <c r="I83" s="83">
        <v>19195.11</v>
      </c>
      <c r="J83" s="84">
        <v>1.81</v>
      </c>
    </row>
    <row r="84" spans="1:10" x14ac:dyDescent="0.2">
      <c r="A84" s="1028" t="s">
        <v>410</v>
      </c>
      <c r="B84" s="197" t="s">
        <v>324</v>
      </c>
      <c r="C84" s="85"/>
      <c r="D84" s="85"/>
      <c r="E84" s="85">
        <v>94804.37</v>
      </c>
      <c r="F84" s="85">
        <v>8.9499999999999993</v>
      </c>
      <c r="G84" s="85">
        <v>965552.75</v>
      </c>
      <c r="H84" s="85">
        <v>91.05</v>
      </c>
      <c r="I84" s="85">
        <v>1060357.1200000001</v>
      </c>
      <c r="J84" s="86">
        <v>100</v>
      </c>
    </row>
  </sheetData>
  <mergeCells count="17">
    <mergeCell ref="A74:A84"/>
    <mergeCell ref="A8:A18"/>
    <mergeCell ref="A19:A29"/>
    <mergeCell ref="A30:A40"/>
    <mergeCell ref="A41:A51"/>
    <mergeCell ref="A52:A62"/>
    <mergeCell ref="A63:A73"/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9" orientation="portrait" r:id="rId2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K84"/>
  <sheetViews>
    <sheetView view="pageBreakPreview" zoomScale="61" zoomScaleNormal="100" zoomScaleSheetLayoutView="61" workbookViewId="0">
      <selection activeCell="I50" sqref="I50"/>
    </sheetView>
  </sheetViews>
  <sheetFormatPr baseColWidth="10" defaultColWidth="11.42578125" defaultRowHeight="12.75" x14ac:dyDescent="0.2"/>
  <cols>
    <col min="1" max="1" width="29.140625" style="236" customWidth="1"/>
    <col min="2" max="2" width="28" style="236" customWidth="1"/>
    <col min="3" max="10" width="14.42578125" style="236" customWidth="1"/>
    <col min="11" max="11" width="6.28515625" style="236" customWidth="1"/>
    <col min="12" max="16384" width="11.42578125" style="236"/>
  </cols>
  <sheetData>
    <row r="1" spans="1:10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0" s="801" customFormat="1" ht="15" x14ac:dyDescent="0.25">
      <c r="A3" s="1030" t="s">
        <v>1188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28.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0" ht="21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0" ht="30.7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0" x14ac:dyDescent="0.2">
      <c r="A8" s="1026" t="s">
        <v>173</v>
      </c>
      <c r="B8" s="141" t="s">
        <v>500</v>
      </c>
      <c r="C8" s="88">
        <v>144197.37</v>
      </c>
      <c r="D8" s="88">
        <v>11.68</v>
      </c>
      <c r="E8" s="88">
        <v>51120.34</v>
      </c>
      <c r="F8" s="88">
        <v>4.1399999999999997</v>
      </c>
      <c r="G8" s="88">
        <v>0</v>
      </c>
      <c r="H8" s="88">
        <v>0</v>
      </c>
      <c r="I8" s="88">
        <v>195317.71</v>
      </c>
      <c r="J8" s="89">
        <v>15.82</v>
      </c>
    </row>
    <row r="9" spans="1:10" x14ac:dyDescent="0.2">
      <c r="A9" s="1027" t="s">
        <v>527</v>
      </c>
      <c r="B9" s="139" t="s">
        <v>501</v>
      </c>
      <c r="C9" s="83">
        <v>117670.91</v>
      </c>
      <c r="D9" s="83">
        <v>9.5299999999999994</v>
      </c>
      <c r="E9" s="83">
        <v>68968.44</v>
      </c>
      <c r="F9" s="83">
        <v>5.58</v>
      </c>
      <c r="G9" s="83">
        <v>0</v>
      </c>
      <c r="H9" s="83">
        <v>0</v>
      </c>
      <c r="I9" s="83">
        <v>186639.35</v>
      </c>
      <c r="J9" s="84">
        <v>15.11</v>
      </c>
    </row>
    <row r="10" spans="1:10" x14ac:dyDescent="0.2">
      <c r="A10" s="1027" t="s">
        <v>527</v>
      </c>
      <c r="B10" s="140" t="s">
        <v>502</v>
      </c>
      <c r="C10" s="83">
        <v>194270.38</v>
      </c>
      <c r="D10" s="83">
        <v>15.73</v>
      </c>
      <c r="E10" s="83">
        <v>115835.33</v>
      </c>
      <c r="F10" s="83">
        <v>9.3800000000000008</v>
      </c>
      <c r="G10" s="83">
        <v>0</v>
      </c>
      <c r="H10" s="83">
        <v>0</v>
      </c>
      <c r="I10" s="83">
        <v>310105.71000000002</v>
      </c>
      <c r="J10" s="84">
        <v>25.11</v>
      </c>
    </row>
    <row r="11" spans="1:10" x14ac:dyDescent="0.2">
      <c r="A11" s="1027" t="s">
        <v>527</v>
      </c>
      <c r="B11" s="140" t="s">
        <v>503</v>
      </c>
      <c r="C11" s="83">
        <v>105224.61</v>
      </c>
      <c r="D11" s="83">
        <v>8.52</v>
      </c>
      <c r="E11" s="83">
        <v>86065.78</v>
      </c>
      <c r="F11" s="83">
        <v>6.97</v>
      </c>
      <c r="G11" s="83">
        <v>0</v>
      </c>
      <c r="H11" s="83">
        <v>0</v>
      </c>
      <c r="I11" s="83">
        <v>191290.39</v>
      </c>
      <c r="J11" s="84">
        <v>15.49</v>
      </c>
    </row>
    <row r="12" spans="1:10" x14ac:dyDescent="0.2">
      <c r="A12" s="1027" t="s">
        <v>527</v>
      </c>
      <c r="B12" s="140" t="s">
        <v>504</v>
      </c>
      <c r="C12" s="83">
        <v>60176.43</v>
      </c>
      <c r="D12" s="83">
        <v>4.87</v>
      </c>
      <c r="E12" s="83">
        <v>66519.539999999994</v>
      </c>
      <c r="F12" s="83">
        <v>5.39</v>
      </c>
      <c r="G12" s="83">
        <v>0</v>
      </c>
      <c r="H12" s="83">
        <v>0</v>
      </c>
      <c r="I12" s="83">
        <v>126695.97</v>
      </c>
      <c r="J12" s="84">
        <v>10.26</v>
      </c>
    </row>
    <row r="13" spans="1:10" x14ac:dyDescent="0.2">
      <c r="A13" s="1027" t="s">
        <v>527</v>
      </c>
      <c r="B13" s="140" t="s">
        <v>505</v>
      </c>
      <c r="C13" s="83">
        <v>27934.67</v>
      </c>
      <c r="D13" s="83">
        <v>2.2599999999999998</v>
      </c>
      <c r="E13" s="83">
        <v>51744.04</v>
      </c>
      <c r="F13" s="83">
        <v>4.1900000000000004</v>
      </c>
      <c r="G13" s="83">
        <v>0</v>
      </c>
      <c r="H13" s="83">
        <v>0</v>
      </c>
      <c r="I13" s="83">
        <v>79678.710000000006</v>
      </c>
      <c r="J13" s="84">
        <v>6.45</v>
      </c>
    </row>
    <row r="14" spans="1:10" x14ac:dyDescent="0.2">
      <c r="A14" s="1027" t="s">
        <v>527</v>
      </c>
      <c r="B14" s="140" t="s">
        <v>358</v>
      </c>
      <c r="C14" s="83">
        <v>21416.41</v>
      </c>
      <c r="D14" s="83">
        <v>1.73</v>
      </c>
      <c r="E14" s="83">
        <v>100395.11</v>
      </c>
      <c r="F14" s="83">
        <v>8.1300000000000008</v>
      </c>
      <c r="G14" s="83">
        <v>0</v>
      </c>
      <c r="H14" s="83">
        <v>0</v>
      </c>
      <c r="I14" s="83">
        <v>121811.52</v>
      </c>
      <c r="J14" s="84">
        <v>9.86</v>
      </c>
    </row>
    <row r="15" spans="1:10" x14ac:dyDescent="0.2">
      <c r="A15" s="1027" t="s">
        <v>527</v>
      </c>
      <c r="B15" s="39" t="s">
        <v>359</v>
      </c>
      <c r="C15" s="83">
        <v>670890.78</v>
      </c>
      <c r="D15" s="83">
        <v>54.32</v>
      </c>
      <c r="E15" s="83">
        <v>540648.57999999996</v>
      </c>
      <c r="F15" s="83">
        <v>43.78</v>
      </c>
      <c r="G15" s="83">
        <v>0</v>
      </c>
      <c r="H15" s="83">
        <v>0</v>
      </c>
      <c r="I15" s="83">
        <v>1211539.3600000001</v>
      </c>
      <c r="J15" s="84">
        <v>98.1</v>
      </c>
    </row>
    <row r="16" spans="1:10" ht="27" customHeight="1" x14ac:dyDescent="0.2">
      <c r="A16" s="1027" t="s">
        <v>527</v>
      </c>
      <c r="B16" s="133" t="s">
        <v>360</v>
      </c>
      <c r="C16" s="83">
        <v>6395.25</v>
      </c>
      <c r="D16" s="83">
        <v>0.52</v>
      </c>
      <c r="E16" s="83">
        <v>3837.43</v>
      </c>
      <c r="F16" s="83">
        <v>0.31</v>
      </c>
      <c r="G16" s="83">
        <v>0</v>
      </c>
      <c r="H16" s="83">
        <v>0</v>
      </c>
      <c r="I16" s="83">
        <v>10232.68</v>
      </c>
      <c r="J16" s="84">
        <v>0.83</v>
      </c>
    </row>
    <row r="17" spans="1:10" x14ac:dyDescent="0.2">
      <c r="A17" s="1027" t="s">
        <v>527</v>
      </c>
      <c r="B17" s="39" t="s">
        <v>361</v>
      </c>
      <c r="C17" s="83">
        <v>9352.14</v>
      </c>
      <c r="D17" s="83">
        <v>0.76</v>
      </c>
      <c r="E17" s="83">
        <v>3870.41</v>
      </c>
      <c r="F17" s="83">
        <v>0.31</v>
      </c>
      <c r="G17" s="83">
        <v>0</v>
      </c>
      <c r="H17" s="83">
        <v>0</v>
      </c>
      <c r="I17" s="83">
        <v>13222.55</v>
      </c>
      <c r="J17" s="84">
        <v>1.07</v>
      </c>
    </row>
    <row r="18" spans="1:10" x14ac:dyDescent="0.2">
      <c r="A18" s="1028" t="s">
        <v>527</v>
      </c>
      <c r="B18" s="197" t="s">
        <v>324</v>
      </c>
      <c r="C18" s="85">
        <v>686638.17</v>
      </c>
      <c r="D18" s="85">
        <v>55.6</v>
      </c>
      <c r="E18" s="85">
        <v>548356.42000000004</v>
      </c>
      <c r="F18" s="85">
        <v>44.4</v>
      </c>
      <c r="G18" s="85">
        <v>0</v>
      </c>
      <c r="H18" s="85">
        <v>0</v>
      </c>
      <c r="I18" s="85">
        <v>1234994.5900000001</v>
      </c>
      <c r="J18" s="86">
        <v>100</v>
      </c>
    </row>
    <row r="19" spans="1:10" x14ac:dyDescent="0.2">
      <c r="A19" s="1062" t="s">
        <v>686</v>
      </c>
      <c r="B19" s="204" t="s">
        <v>500</v>
      </c>
      <c r="C19" s="216">
        <v>152931.82999999999</v>
      </c>
      <c r="D19" s="216">
        <v>22.091185567869566</v>
      </c>
      <c r="E19" s="216">
        <v>61061.25</v>
      </c>
      <c r="F19" s="216">
        <v>8.8203705190480992</v>
      </c>
      <c r="G19" s="216">
        <v>0.81</v>
      </c>
      <c r="H19" s="216" t="s">
        <v>357</v>
      </c>
      <c r="I19" s="216">
        <v>213993.88999999998</v>
      </c>
      <c r="J19" s="217">
        <v>30.911556086917663</v>
      </c>
    </row>
    <row r="20" spans="1:10" x14ac:dyDescent="0.2">
      <c r="A20" s="1048"/>
      <c r="B20" s="205" t="s">
        <v>501</v>
      </c>
      <c r="C20" s="218">
        <v>33262.6</v>
      </c>
      <c r="D20" s="218">
        <v>4.8048223124631297</v>
      </c>
      <c r="E20" s="218">
        <v>57071.8</v>
      </c>
      <c r="F20" s="218">
        <v>8.2440896999162199</v>
      </c>
      <c r="G20" s="218">
        <v>4.38</v>
      </c>
      <c r="H20" s="218" t="s">
        <v>357</v>
      </c>
      <c r="I20" s="218">
        <v>90338.78</v>
      </c>
      <c r="J20" s="219">
        <v>13.048912012379351</v>
      </c>
    </row>
    <row r="21" spans="1:10" x14ac:dyDescent="0.2">
      <c r="A21" s="1048"/>
      <c r="B21" s="206" t="s">
        <v>502</v>
      </c>
      <c r="C21" s="218">
        <v>26312</v>
      </c>
      <c r="D21" s="218">
        <v>3.8007998378217542</v>
      </c>
      <c r="E21" s="218">
        <v>103748.47</v>
      </c>
      <c r="F21" s="218">
        <v>14.986590451134658</v>
      </c>
      <c r="G21" s="218">
        <v>65.31</v>
      </c>
      <c r="H21" s="218">
        <v>9.4341075329940245E-3</v>
      </c>
      <c r="I21" s="218">
        <v>130125.78</v>
      </c>
      <c r="J21" s="219">
        <v>18.796824396489406</v>
      </c>
    </row>
    <row r="22" spans="1:10" x14ac:dyDescent="0.2">
      <c r="A22" s="1048"/>
      <c r="B22" s="206" t="s">
        <v>503</v>
      </c>
      <c r="C22" s="218">
        <v>13896.01</v>
      </c>
      <c r="D22" s="218">
        <v>2.0072952475816916</v>
      </c>
      <c r="E22" s="218">
        <v>77350.210000000006</v>
      </c>
      <c r="F22" s="218">
        <v>11.173330253248658</v>
      </c>
      <c r="G22" s="218">
        <v>291.57</v>
      </c>
      <c r="H22" s="218">
        <v>4.2117634870541536E-2</v>
      </c>
      <c r="I22" s="218">
        <v>91537.790000000008</v>
      </c>
      <c r="J22" s="219">
        <v>13.22274313570089</v>
      </c>
    </row>
    <row r="23" spans="1:10" x14ac:dyDescent="0.2">
      <c r="A23" s="1048"/>
      <c r="B23" s="206" t="s">
        <v>504</v>
      </c>
      <c r="C23" s="218">
        <v>9943.0300000000007</v>
      </c>
      <c r="D23" s="218">
        <v>1.4362825635245076</v>
      </c>
      <c r="E23" s="218">
        <v>58695.38</v>
      </c>
      <c r="F23" s="218">
        <v>8.4786177707846697</v>
      </c>
      <c r="G23" s="218">
        <v>763.93</v>
      </c>
      <c r="H23" s="218">
        <v>0.11035060125065266</v>
      </c>
      <c r="I23" s="218">
        <v>69402.34</v>
      </c>
      <c r="J23" s="219">
        <v>10.02525093555983</v>
      </c>
    </row>
    <row r="24" spans="1:10" x14ac:dyDescent="0.2">
      <c r="A24" s="1048"/>
      <c r="B24" s="206" t="s">
        <v>505</v>
      </c>
      <c r="C24" s="218">
        <v>6147.69</v>
      </c>
      <c r="D24" s="218">
        <v>0.88804116581705761</v>
      </c>
      <c r="E24" s="218">
        <v>39139.74</v>
      </c>
      <c r="F24" s="218">
        <v>5.6537822075245368</v>
      </c>
      <c r="G24" s="218">
        <v>2014.24</v>
      </c>
      <c r="H24" s="218">
        <v>0.29095937463264254</v>
      </c>
      <c r="I24" s="218">
        <v>47301.67</v>
      </c>
      <c r="J24" s="219">
        <v>6.8327827479742362</v>
      </c>
    </row>
    <row r="25" spans="1:10" x14ac:dyDescent="0.2">
      <c r="A25" s="1048"/>
      <c r="B25" s="206" t="s">
        <v>358</v>
      </c>
      <c r="C25" s="218">
        <v>1342.14</v>
      </c>
      <c r="D25" s="218">
        <v>0.19387372660132599</v>
      </c>
      <c r="E25" s="218">
        <v>26190.959999999999</v>
      </c>
      <c r="F25" s="218">
        <v>3.7833154652020391</v>
      </c>
      <c r="G25" s="218">
        <v>9092.02</v>
      </c>
      <c r="H25" s="218">
        <v>1.3133531522298627</v>
      </c>
      <c r="I25" s="218">
        <v>36625.119999999995</v>
      </c>
      <c r="J25" s="219">
        <v>5.290542344033228</v>
      </c>
    </row>
    <row r="26" spans="1:10" x14ac:dyDescent="0.2">
      <c r="A26" s="1048"/>
      <c r="B26" s="207" t="s">
        <v>359</v>
      </c>
      <c r="C26" s="218">
        <v>243835.30000000002</v>
      </c>
      <c r="D26" s="218">
        <v>35.22230042167903</v>
      </c>
      <c r="E26" s="218">
        <v>423257.81000000006</v>
      </c>
      <c r="F26" s="218">
        <v>61.140096366858877</v>
      </c>
      <c r="G26" s="218">
        <v>12232.26</v>
      </c>
      <c r="H26" s="218">
        <v>1.7662148705166936</v>
      </c>
      <c r="I26" s="218">
        <v>679325.37</v>
      </c>
      <c r="J26" s="219">
        <v>98.128611659054599</v>
      </c>
    </row>
    <row r="27" spans="1:10" ht="25.5" x14ac:dyDescent="0.2">
      <c r="A27" s="1048"/>
      <c r="B27" s="208" t="s">
        <v>360</v>
      </c>
      <c r="C27" s="218">
        <v>337.68</v>
      </c>
      <c r="D27" s="218">
        <v>4.8778279463197398E-2</v>
      </c>
      <c r="E27" s="218">
        <v>719.64</v>
      </c>
      <c r="F27" s="218">
        <v>0.10395285783254968</v>
      </c>
      <c r="G27" s="218">
        <v>13.89</v>
      </c>
      <c r="H27" s="218" t="s">
        <v>357</v>
      </c>
      <c r="I27" s="218">
        <v>1071.21</v>
      </c>
      <c r="J27" s="219">
        <v>0.15273113729574708</v>
      </c>
    </row>
    <row r="28" spans="1:10" x14ac:dyDescent="0.2">
      <c r="A28" s="1048"/>
      <c r="B28" s="207" t="s">
        <v>361</v>
      </c>
      <c r="C28" s="218">
        <v>3299.14</v>
      </c>
      <c r="D28" s="218">
        <v>0.47656471484308538</v>
      </c>
      <c r="E28" s="218">
        <v>8483.2800000000007</v>
      </c>
      <c r="F28" s="218">
        <v>1.2254199319016621</v>
      </c>
      <c r="G28" s="218">
        <v>96.34</v>
      </c>
      <c r="H28" s="218">
        <v>1.3916428107925958E-2</v>
      </c>
      <c r="I28" s="218">
        <v>11878.76</v>
      </c>
      <c r="J28" s="219">
        <v>1.7159010748526735</v>
      </c>
    </row>
    <row r="29" spans="1:10" x14ac:dyDescent="0.2">
      <c r="A29" s="1049"/>
      <c r="B29" s="209" t="s">
        <v>324</v>
      </c>
      <c r="C29" s="221">
        <v>247472.12000000002</v>
      </c>
      <c r="D29" s="221">
        <v>35.747643415985316</v>
      </c>
      <c r="E29" s="221">
        <v>432460.7300000001</v>
      </c>
      <c r="F29" s="221">
        <v>62.469469156593092</v>
      </c>
      <c r="G29" s="221">
        <v>12342.49</v>
      </c>
      <c r="H29" s="221">
        <v>1.7801312986246196</v>
      </c>
      <c r="I29" s="221">
        <v>692275.34</v>
      </c>
      <c r="J29" s="222">
        <v>99.997243871203011</v>
      </c>
    </row>
    <row r="30" spans="1:10" x14ac:dyDescent="0.2">
      <c r="A30" s="1026" t="s">
        <v>527</v>
      </c>
      <c r="B30" s="141" t="s">
        <v>500</v>
      </c>
      <c r="C30" s="88">
        <v>175016.69</v>
      </c>
      <c r="D30" s="88">
        <v>12.47</v>
      </c>
      <c r="E30" s="88">
        <v>0</v>
      </c>
      <c r="F30" s="88">
        <v>0</v>
      </c>
      <c r="G30" s="88">
        <v>0</v>
      </c>
      <c r="H30" s="88">
        <v>0</v>
      </c>
      <c r="I30" s="88">
        <v>175016.69</v>
      </c>
      <c r="J30" s="89">
        <v>12.47</v>
      </c>
    </row>
    <row r="31" spans="1:10" x14ac:dyDescent="0.2">
      <c r="A31" s="1027" t="s">
        <v>528</v>
      </c>
      <c r="B31" s="139" t="s">
        <v>501</v>
      </c>
      <c r="C31" s="83">
        <v>63062.82</v>
      </c>
      <c r="D31" s="83">
        <v>4.49</v>
      </c>
      <c r="E31" s="83">
        <v>0.12</v>
      </c>
      <c r="F31" s="83" t="s">
        <v>357</v>
      </c>
      <c r="G31" s="83">
        <v>0</v>
      </c>
      <c r="H31" s="83">
        <v>0</v>
      </c>
      <c r="I31" s="83">
        <v>63062.94</v>
      </c>
      <c r="J31" s="84">
        <v>4.49</v>
      </c>
    </row>
    <row r="32" spans="1:10" x14ac:dyDescent="0.2">
      <c r="A32" s="1027" t="s">
        <v>528</v>
      </c>
      <c r="B32" s="140" t="s">
        <v>502</v>
      </c>
      <c r="C32" s="83">
        <v>225046.47</v>
      </c>
      <c r="D32" s="83">
        <v>16.03</v>
      </c>
      <c r="E32" s="83">
        <v>9.3699999999999992</v>
      </c>
      <c r="F32" s="83" t="s">
        <v>357</v>
      </c>
      <c r="G32" s="83">
        <v>0</v>
      </c>
      <c r="H32" s="83">
        <v>0</v>
      </c>
      <c r="I32" s="83">
        <v>225055.84</v>
      </c>
      <c r="J32" s="84">
        <v>16.03</v>
      </c>
    </row>
    <row r="33" spans="1:10" x14ac:dyDescent="0.2">
      <c r="A33" s="1027" t="s">
        <v>528</v>
      </c>
      <c r="B33" s="140" t="s">
        <v>503</v>
      </c>
      <c r="C33" s="83">
        <v>168725.5</v>
      </c>
      <c r="D33" s="83">
        <v>12.02</v>
      </c>
      <c r="E33" s="83">
        <v>29.42</v>
      </c>
      <c r="F33" s="83" t="s">
        <v>357</v>
      </c>
      <c r="G33" s="83">
        <v>0</v>
      </c>
      <c r="H33" s="83">
        <v>0</v>
      </c>
      <c r="I33" s="83">
        <v>168754.92</v>
      </c>
      <c r="J33" s="84">
        <v>12.02</v>
      </c>
    </row>
    <row r="34" spans="1:10" x14ac:dyDescent="0.2">
      <c r="A34" s="1027" t="s">
        <v>528</v>
      </c>
      <c r="B34" s="140" t="s">
        <v>504</v>
      </c>
      <c r="C34" s="83">
        <v>174835.43</v>
      </c>
      <c r="D34" s="83">
        <v>12.46</v>
      </c>
      <c r="E34" s="83">
        <v>154.47</v>
      </c>
      <c r="F34" s="83">
        <v>0.01</v>
      </c>
      <c r="G34" s="83">
        <v>0</v>
      </c>
      <c r="H34" s="83">
        <v>0</v>
      </c>
      <c r="I34" s="83">
        <v>174989.9</v>
      </c>
      <c r="J34" s="84">
        <v>12.47</v>
      </c>
    </row>
    <row r="35" spans="1:10" x14ac:dyDescent="0.2">
      <c r="A35" s="1027" t="s">
        <v>528</v>
      </c>
      <c r="B35" s="140" t="s">
        <v>505</v>
      </c>
      <c r="C35" s="83">
        <v>196439.51</v>
      </c>
      <c r="D35" s="83">
        <v>14</v>
      </c>
      <c r="E35" s="83">
        <v>494.32</v>
      </c>
      <c r="F35" s="83">
        <v>0.04</v>
      </c>
      <c r="G35" s="83">
        <v>0</v>
      </c>
      <c r="H35" s="83">
        <v>0</v>
      </c>
      <c r="I35" s="83">
        <v>196933.83</v>
      </c>
      <c r="J35" s="84">
        <v>14.04</v>
      </c>
    </row>
    <row r="36" spans="1:10" x14ac:dyDescent="0.2">
      <c r="A36" s="1027" t="s">
        <v>528</v>
      </c>
      <c r="B36" s="140" t="s">
        <v>358</v>
      </c>
      <c r="C36" s="83">
        <v>310255.46000000002</v>
      </c>
      <c r="D36" s="83">
        <v>22.1</v>
      </c>
      <c r="E36" s="83">
        <v>2467.71</v>
      </c>
      <c r="F36" s="83">
        <v>0.18</v>
      </c>
      <c r="G36" s="83">
        <v>0</v>
      </c>
      <c r="H36" s="83">
        <v>0</v>
      </c>
      <c r="I36" s="83">
        <v>312723.17</v>
      </c>
      <c r="J36" s="84">
        <v>22.28</v>
      </c>
    </row>
    <row r="37" spans="1:10" x14ac:dyDescent="0.2">
      <c r="A37" s="1027" t="s">
        <v>528</v>
      </c>
      <c r="B37" s="39" t="s">
        <v>359</v>
      </c>
      <c r="C37" s="83">
        <v>1313381.8799999999</v>
      </c>
      <c r="D37" s="83">
        <v>93.57</v>
      </c>
      <c r="E37" s="83">
        <v>3155.41</v>
      </c>
      <c r="F37" s="83">
        <v>0.23</v>
      </c>
      <c r="G37" s="83">
        <v>0</v>
      </c>
      <c r="H37" s="83">
        <v>0</v>
      </c>
      <c r="I37" s="83">
        <v>1316537.29</v>
      </c>
      <c r="J37" s="84">
        <v>93.8</v>
      </c>
    </row>
    <row r="38" spans="1:10" ht="27.75" customHeight="1" x14ac:dyDescent="0.2">
      <c r="A38" s="1027" t="s">
        <v>528</v>
      </c>
      <c r="B38" s="133" t="s">
        <v>360</v>
      </c>
      <c r="C38" s="83">
        <v>32742.13</v>
      </c>
      <c r="D38" s="83">
        <v>2.33</v>
      </c>
      <c r="E38" s="83">
        <v>0</v>
      </c>
      <c r="F38" s="83">
        <v>0</v>
      </c>
      <c r="G38" s="83">
        <v>0</v>
      </c>
      <c r="H38" s="83">
        <v>0</v>
      </c>
      <c r="I38" s="83">
        <v>32742.13</v>
      </c>
      <c r="J38" s="84">
        <v>2.33</v>
      </c>
    </row>
    <row r="39" spans="1:10" x14ac:dyDescent="0.2">
      <c r="A39" s="1027" t="s">
        <v>528</v>
      </c>
      <c r="B39" s="39" t="s">
        <v>361</v>
      </c>
      <c r="C39" s="83">
        <v>54299.74</v>
      </c>
      <c r="D39" s="83">
        <v>3.87</v>
      </c>
      <c r="E39" s="83">
        <v>29.54</v>
      </c>
      <c r="F39" s="83" t="s">
        <v>357</v>
      </c>
      <c r="G39" s="83">
        <v>0</v>
      </c>
      <c r="H39" s="83">
        <v>0</v>
      </c>
      <c r="I39" s="83">
        <v>54329.279999999999</v>
      </c>
      <c r="J39" s="84">
        <v>3.87</v>
      </c>
    </row>
    <row r="40" spans="1:10" x14ac:dyDescent="0.2">
      <c r="A40" s="1028" t="s">
        <v>528</v>
      </c>
      <c r="B40" s="197" t="s">
        <v>324</v>
      </c>
      <c r="C40" s="85">
        <v>1400423.75</v>
      </c>
      <c r="D40" s="85">
        <v>99.77</v>
      </c>
      <c r="E40" s="85">
        <v>3184.95</v>
      </c>
      <c r="F40" s="85">
        <v>0.23</v>
      </c>
      <c r="G40" s="85">
        <v>0</v>
      </c>
      <c r="H40" s="85">
        <v>0</v>
      </c>
      <c r="I40" s="85">
        <v>1403608.7</v>
      </c>
      <c r="J40" s="86">
        <v>100</v>
      </c>
    </row>
    <row r="41" spans="1:10" s="801" customFormat="1" x14ac:dyDescent="0.2">
      <c r="A41" s="1062" t="s">
        <v>748</v>
      </c>
      <c r="B41" s="204" t="s">
        <v>500</v>
      </c>
      <c r="C41" s="216">
        <v>5863.91</v>
      </c>
      <c r="D41" s="216">
        <v>0.56999999999999995</v>
      </c>
      <c r="E41" s="216">
        <v>107809.49</v>
      </c>
      <c r="F41" s="216">
        <v>10.46</v>
      </c>
      <c r="G41" s="216">
        <v>4269.3500000000004</v>
      </c>
      <c r="H41" s="216">
        <v>0.41</v>
      </c>
      <c r="I41" s="216">
        <v>117942.75000000001</v>
      </c>
      <c r="J41" s="217">
        <v>11.440000000000001</v>
      </c>
    </row>
    <row r="42" spans="1:10" s="801" customFormat="1" x14ac:dyDescent="0.2">
      <c r="A42" s="1048" t="s">
        <v>529</v>
      </c>
      <c r="B42" s="205" t="s">
        <v>501</v>
      </c>
      <c r="C42" s="218">
        <v>3255.73</v>
      </c>
      <c r="D42" s="218">
        <v>0.32</v>
      </c>
      <c r="E42" s="218">
        <v>128656.76</v>
      </c>
      <c r="F42" s="218">
        <v>12.48</v>
      </c>
      <c r="G42" s="218">
        <v>12580.58</v>
      </c>
      <c r="H42" s="218">
        <v>1.22</v>
      </c>
      <c r="I42" s="218">
        <v>144493.06999999998</v>
      </c>
      <c r="J42" s="219">
        <v>14.020000000000001</v>
      </c>
    </row>
    <row r="43" spans="1:10" s="801" customFormat="1" x14ac:dyDescent="0.2">
      <c r="A43" s="1048" t="s">
        <v>529</v>
      </c>
      <c r="B43" s="206" t="s">
        <v>502</v>
      </c>
      <c r="C43" s="218">
        <v>5543.3</v>
      </c>
      <c r="D43" s="218">
        <v>0.54</v>
      </c>
      <c r="E43" s="218">
        <v>223441.96</v>
      </c>
      <c r="F43" s="218">
        <v>21.68</v>
      </c>
      <c r="G43" s="218">
        <v>39156.589999999997</v>
      </c>
      <c r="H43" s="218">
        <v>3.8</v>
      </c>
      <c r="I43" s="218">
        <v>268141.84999999998</v>
      </c>
      <c r="J43" s="219">
        <v>26.02</v>
      </c>
    </row>
    <row r="44" spans="1:10" s="801" customFormat="1" x14ac:dyDescent="0.2">
      <c r="A44" s="1048" t="s">
        <v>529</v>
      </c>
      <c r="B44" s="206" t="s">
        <v>503</v>
      </c>
      <c r="C44" s="218">
        <v>3676.91</v>
      </c>
      <c r="D44" s="218">
        <v>0.36</v>
      </c>
      <c r="E44" s="218">
        <v>159061.72999999998</v>
      </c>
      <c r="F44" s="218">
        <v>15.43</v>
      </c>
      <c r="G44" s="218">
        <v>44326.93</v>
      </c>
      <c r="H44" s="218">
        <v>4.3</v>
      </c>
      <c r="I44" s="218">
        <v>207065.56999999998</v>
      </c>
      <c r="J44" s="219">
        <v>20.09</v>
      </c>
    </row>
    <row r="45" spans="1:10" s="801" customFormat="1" x14ac:dyDescent="0.2">
      <c r="A45" s="1048" t="s">
        <v>529</v>
      </c>
      <c r="B45" s="206" t="s">
        <v>504</v>
      </c>
      <c r="C45" s="218">
        <v>1551.28</v>
      </c>
      <c r="D45" s="218">
        <v>0.15</v>
      </c>
      <c r="E45" s="218">
        <v>100747.25</v>
      </c>
      <c r="F45" s="218">
        <v>9.7799999999999994</v>
      </c>
      <c r="G45" s="218">
        <v>64424.39</v>
      </c>
      <c r="H45" s="218">
        <v>6.25</v>
      </c>
      <c r="I45" s="218">
        <v>166722.91999999998</v>
      </c>
      <c r="J45" s="219">
        <v>16.18</v>
      </c>
    </row>
    <row r="46" spans="1:10" s="801" customFormat="1" x14ac:dyDescent="0.2">
      <c r="A46" s="1048" t="s">
        <v>529</v>
      </c>
      <c r="B46" s="206" t="s">
        <v>505</v>
      </c>
      <c r="C46" s="218">
        <v>157.43</v>
      </c>
      <c r="D46" s="218">
        <v>0.02</v>
      </c>
      <c r="E46" s="218">
        <v>33303.94</v>
      </c>
      <c r="F46" s="218">
        <v>3.23</v>
      </c>
      <c r="G46" s="218">
        <v>62081.53</v>
      </c>
      <c r="H46" s="218">
        <v>6.02</v>
      </c>
      <c r="I46" s="218">
        <v>95542.9</v>
      </c>
      <c r="J46" s="219">
        <v>9.27</v>
      </c>
    </row>
    <row r="47" spans="1:10" s="801" customFormat="1" x14ac:dyDescent="0.2">
      <c r="A47" s="1048" t="s">
        <v>529</v>
      </c>
      <c r="B47" s="206" t="s">
        <v>358</v>
      </c>
      <c r="C47" s="218">
        <v>4.13</v>
      </c>
      <c r="D47" s="218" t="s">
        <v>357</v>
      </c>
      <c r="E47" s="218">
        <v>3040.25</v>
      </c>
      <c r="F47" s="218">
        <v>0.28999999999999998</v>
      </c>
      <c r="G47" s="218">
        <v>17846.48</v>
      </c>
      <c r="H47" s="218">
        <v>1.73</v>
      </c>
      <c r="I47" s="218">
        <v>20890.86</v>
      </c>
      <c r="J47" s="219">
        <v>2.02</v>
      </c>
    </row>
    <row r="48" spans="1:10" s="801" customFormat="1" x14ac:dyDescent="0.2">
      <c r="A48" s="1048" t="s">
        <v>529</v>
      </c>
      <c r="B48" s="207" t="s">
        <v>359</v>
      </c>
      <c r="C48" s="218">
        <v>20052.689999999999</v>
      </c>
      <c r="D48" s="218">
        <v>1.96</v>
      </c>
      <c r="E48" s="218">
        <v>756061.37999999989</v>
      </c>
      <c r="F48" s="218">
        <v>73.350000000000009</v>
      </c>
      <c r="G48" s="218">
        <v>244685.85</v>
      </c>
      <c r="H48" s="218">
        <v>23.73</v>
      </c>
      <c r="I48" s="218">
        <v>1020799.9199999999</v>
      </c>
      <c r="J48" s="219">
        <v>99.039999999999992</v>
      </c>
    </row>
    <row r="49" spans="1:10" s="801" customFormat="1" ht="26.25" customHeight="1" x14ac:dyDescent="0.2">
      <c r="A49" s="1048" t="s">
        <v>529</v>
      </c>
      <c r="B49" s="208" t="s">
        <v>360</v>
      </c>
      <c r="C49" s="218">
        <v>130.72</v>
      </c>
      <c r="D49" s="218">
        <v>0.01</v>
      </c>
      <c r="E49" s="218">
        <v>2534.8200000000002</v>
      </c>
      <c r="F49" s="218">
        <v>0.25</v>
      </c>
      <c r="G49" s="218">
        <v>114.08</v>
      </c>
      <c r="H49" s="218">
        <v>0.01</v>
      </c>
      <c r="I49" s="218">
        <v>2779.62</v>
      </c>
      <c r="J49" s="219">
        <v>0.27</v>
      </c>
    </row>
    <row r="50" spans="1:10" s="801" customFormat="1" x14ac:dyDescent="0.2">
      <c r="A50" s="1048" t="s">
        <v>529</v>
      </c>
      <c r="B50" s="207" t="s">
        <v>361</v>
      </c>
      <c r="C50" s="218">
        <v>492.87</v>
      </c>
      <c r="D50" s="218">
        <v>0.05</v>
      </c>
      <c r="E50" s="218">
        <v>5416.45</v>
      </c>
      <c r="F50" s="218">
        <v>0.53</v>
      </c>
      <c r="G50" s="218">
        <v>1153.17</v>
      </c>
      <c r="H50" s="218">
        <v>0.11</v>
      </c>
      <c r="I50" s="218">
        <v>7062.49</v>
      </c>
      <c r="J50" s="219">
        <v>0.69000000000000006</v>
      </c>
    </row>
    <row r="51" spans="1:10" s="801" customFormat="1" x14ac:dyDescent="0.2">
      <c r="A51" s="1049" t="s">
        <v>529</v>
      </c>
      <c r="B51" s="209" t="s">
        <v>324</v>
      </c>
      <c r="C51" s="221">
        <v>20676.28</v>
      </c>
      <c r="D51" s="221">
        <v>2.02</v>
      </c>
      <c r="E51" s="221">
        <v>764012.64999999979</v>
      </c>
      <c r="F51" s="221">
        <v>74.13000000000001</v>
      </c>
      <c r="G51" s="221">
        <v>245953.1</v>
      </c>
      <c r="H51" s="221">
        <v>23.85</v>
      </c>
      <c r="I51" s="221">
        <v>1030642.0299999999</v>
      </c>
      <c r="J51" s="222">
        <v>99.999999999999986</v>
      </c>
    </row>
    <row r="52" spans="1:10" x14ac:dyDescent="0.2">
      <c r="A52" s="1026" t="s">
        <v>528</v>
      </c>
      <c r="B52" s="141" t="s">
        <v>500</v>
      </c>
      <c r="C52" s="88">
        <v>26236.81</v>
      </c>
      <c r="D52" s="88">
        <v>4.16</v>
      </c>
      <c r="E52" s="88">
        <v>343.36</v>
      </c>
      <c r="F52" s="88">
        <v>0.05</v>
      </c>
      <c r="G52" s="88">
        <v>0</v>
      </c>
      <c r="H52" s="88">
        <v>0</v>
      </c>
      <c r="I52" s="88">
        <v>26580.17</v>
      </c>
      <c r="J52" s="89">
        <v>4.21</v>
      </c>
    </row>
    <row r="53" spans="1:10" x14ac:dyDescent="0.2">
      <c r="A53" s="1027" t="s">
        <v>529</v>
      </c>
      <c r="B53" s="139" t="s">
        <v>501</v>
      </c>
      <c r="C53" s="83">
        <v>2828.78</v>
      </c>
      <c r="D53" s="83">
        <v>0.45</v>
      </c>
      <c r="E53" s="83">
        <v>377.17</v>
      </c>
      <c r="F53" s="83">
        <v>0.06</v>
      </c>
      <c r="G53" s="83">
        <v>0</v>
      </c>
      <c r="H53" s="83">
        <v>0</v>
      </c>
      <c r="I53" s="83">
        <v>3205.95</v>
      </c>
      <c r="J53" s="84">
        <v>0.51</v>
      </c>
    </row>
    <row r="54" spans="1:10" x14ac:dyDescent="0.2">
      <c r="A54" s="1027" t="s">
        <v>529</v>
      </c>
      <c r="B54" s="140" t="s">
        <v>502</v>
      </c>
      <c r="C54" s="83">
        <v>17017.62</v>
      </c>
      <c r="D54" s="83">
        <v>2.7</v>
      </c>
      <c r="E54" s="83">
        <v>7715.49</v>
      </c>
      <c r="F54" s="83">
        <v>1.22</v>
      </c>
      <c r="G54" s="83">
        <v>0</v>
      </c>
      <c r="H54" s="83">
        <v>0</v>
      </c>
      <c r="I54" s="83">
        <v>24733.11</v>
      </c>
      <c r="J54" s="84">
        <v>3.92</v>
      </c>
    </row>
    <row r="55" spans="1:10" x14ac:dyDescent="0.2">
      <c r="A55" s="1027" t="s">
        <v>529</v>
      </c>
      <c r="B55" s="140" t="s">
        <v>503</v>
      </c>
      <c r="C55" s="83">
        <v>35905.61</v>
      </c>
      <c r="D55" s="83">
        <v>5.7</v>
      </c>
      <c r="E55" s="83">
        <v>21384.97</v>
      </c>
      <c r="F55" s="83">
        <v>3.39</v>
      </c>
      <c r="G55" s="83">
        <v>0</v>
      </c>
      <c r="H55" s="83">
        <v>0</v>
      </c>
      <c r="I55" s="83">
        <v>57290.58</v>
      </c>
      <c r="J55" s="84">
        <v>9.09</v>
      </c>
    </row>
    <row r="56" spans="1:10" x14ac:dyDescent="0.2">
      <c r="A56" s="1027" t="s">
        <v>529</v>
      </c>
      <c r="B56" s="140" t="s">
        <v>504</v>
      </c>
      <c r="C56" s="83">
        <v>41926.35</v>
      </c>
      <c r="D56" s="83">
        <v>6.65</v>
      </c>
      <c r="E56" s="83">
        <v>24493.74</v>
      </c>
      <c r="F56" s="83">
        <v>3.89</v>
      </c>
      <c r="G56" s="83">
        <v>0</v>
      </c>
      <c r="H56" s="83">
        <v>0</v>
      </c>
      <c r="I56" s="83">
        <v>66420.09</v>
      </c>
      <c r="J56" s="84">
        <v>10.54</v>
      </c>
    </row>
    <row r="57" spans="1:10" x14ac:dyDescent="0.2">
      <c r="A57" s="1027" t="s">
        <v>529</v>
      </c>
      <c r="B57" s="140" t="s">
        <v>505</v>
      </c>
      <c r="C57" s="83">
        <v>55406.77</v>
      </c>
      <c r="D57" s="83">
        <v>8.7899999999999991</v>
      </c>
      <c r="E57" s="83">
        <v>35971.67</v>
      </c>
      <c r="F57" s="83">
        <v>5.71</v>
      </c>
      <c r="G57" s="83">
        <v>0</v>
      </c>
      <c r="H57" s="83">
        <v>0</v>
      </c>
      <c r="I57" s="83">
        <v>91378.44</v>
      </c>
      <c r="J57" s="84">
        <v>14.5</v>
      </c>
    </row>
    <row r="58" spans="1:10" x14ac:dyDescent="0.2">
      <c r="A58" s="1027" t="s">
        <v>529</v>
      </c>
      <c r="B58" s="140" t="s">
        <v>358</v>
      </c>
      <c r="C58" s="83">
        <v>194864.45</v>
      </c>
      <c r="D58" s="83">
        <v>30.92</v>
      </c>
      <c r="E58" s="83">
        <v>134376.26</v>
      </c>
      <c r="F58" s="83">
        <v>21.32</v>
      </c>
      <c r="G58" s="83">
        <v>0</v>
      </c>
      <c r="H58" s="83">
        <v>0</v>
      </c>
      <c r="I58" s="83">
        <v>329240.71000000002</v>
      </c>
      <c r="J58" s="84">
        <v>52.24</v>
      </c>
    </row>
    <row r="59" spans="1:10" x14ac:dyDescent="0.2">
      <c r="A59" s="1027" t="s">
        <v>529</v>
      </c>
      <c r="B59" s="39" t="s">
        <v>359</v>
      </c>
      <c r="C59" s="83">
        <v>374186.39</v>
      </c>
      <c r="D59" s="83">
        <v>59.37</v>
      </c>
      <c r="E59" s="83">
        <v>224662.66</v>
      </c>
      <c r="F59" s="83">
        <v>35.64</v>
      </c>
      <c r="G59" s="83">
        <v>0</v>
      </c>
      <c r="H59" s="83">
        <v>0</v>
      </c>
      <c r="I59" s="83">
        <v>598849.05000000005</v>
      </c>
      <c r="J59" s="84">
        <v>95.01</v>
      </c>
    </row>
    <row r="60" spans="1:10" ht="26.25" customHeight="1" x14ac:dyDescent="0.2">
      <c r="A60" s="1027" t="s">
        <v>529</v>
      </c>
      <c r="B60" s="133" t="s">
        <v>360</v>
      </c>
      <c r="C60" s="83">
        <v>8582.33</v>
      </c>
      <c r="D60" s="83">
        <v>1.36</v>
      </c>
      <c r="E60" s="83">
        <v>836.43</v>
      </c>
      <c r="F60" s="83">
        <v>0.13</v>
      </c>
      <c r="G60" s="83">
        <v>0</v>
      </c>
      <c r="H60" s="83">
        <v>0</v>
      </c>
      <c r="I60" s="83">
        <v>9418.76</v>
      </c>
      <c r="J60" s="84">
        <v>1.49</v>
      </c>
    </row>
    <row r="61" spans="1:10" x14ac:dyDescent="0.2">
      <c r="A61" s="1027" t="s">
        <v>529</v>
      </c>
      <c r="B61" s="39" t="s">
        <v>361</v>
      </c>
      <c r="C61" s="83">
        <v>8545.73</v>
      </c>
      <c r="D61" s="83">
        <v>1.36</v>
      </c>
      <c r="E61" s="83">
        <v>13472.79</v>
      </c>
      <c r="F61" s="83">
        <v>2.14</v>
      </c>
      <c r="G61" s="83">
        <v>0</v>
      </c>
      <c r="H61" s="83">
        <v>0</v>
      </c>
      <c r="I61" s="83">
        <v>22018.52</v>
      </c>
      <c r="J61" s="84">
        <v>3.5</v>
      </c>
    </row>
    <row r="62" spans="1:10" x14ac:dyDescent="0.2">
      <c r="A62" s="1028" t="s">
        <v>529</v>
      </c>
      <c r="B62" s="197" t="s">
        <v>324</v>
      </c>
      <c r="C62" s="85">
        <v>391314.45</v>
      </c>
      <c r="D62" s="85">
        <v>62.09</v>
      </c>
      <c r="E62" s="85">
        <v>238971.88</v>
      </c>
      <c r="F62" s="85">
        <v>37.909999999999997</v>
      </c>
      <c r="G62" s="85">
        <v>0</v>
      </c>
      <c r="H62" s="85">
        <v>0</v>
      </c>
      <c r="I62" s="85">
        <v>630286.32999999996</v>
      </c>
      <c r="J62" s="86">
        <v>100</v>
      </c>
    </row>
    <row r="63" spans="1:10" x14ac:dyDescent="0.2">
      <c r="A63" s="1026" t="s">
        <v>529</v>
      </c>
      <c r="B63" s="141" t="s">
        <v>500</v>
      </c>
      <c r="C63" s="88">
        <v>421.24</v>
      </c>
      <c r="D63" s="88">
        <v>0.21</v>
      </c>
      <c r="E63" s="88">
        <v>0</v>
      </c>
      <c r="F63" s="88">
        <v>0</v>
      </c>
      <c r="G63" s="88">
        <v>0</v>
      </c>
      <c r="H63" s="88">
        <v>0</v>
      </c>
      <c r="I63" s="88">
        <v>421.24</v>
      </c>
      <c r="J63" s="89">
        <v>0.21</v>
      </c>
    </row>
    <row r="64" spans="1:10" x14ac:dyDescent="0.2">
      <c r="A64" s="1027" t="s">
        <v>530</v>
      </c>
      <c r="B64" s="139" t="s">
        <v>501</v>
      </c>
      <c r="C64" s="83">
        <v>565.03</v>
      </c>
      <c r="D64" s="83">
        <v>0.28000000000000003</v>
      </c>
      <c r="E64" s="83">
        <v>0</v>
      </c>
      <c r="F64" s="83">
        <v>0</v>
      </c>
      <c r="G64" s="83">
        <v>0</v>
      </c>
      <c r="H64" s="83">
        <v>0</v>
      </c>
      <c r="I64" s="83">
        <v>565.03</v>
      </c>
      <c r="J64" s="84">
        <v>0.28000000000000003</v>
      </c>
    </row>
    <row r="65" spans="1:11" x14ac:dyDescent="0.2">
      <c r="A65" s="1027" t="s">
        <v>530</v>
      </c>
      <c r="B65" s="140" t="s">
        <v>502</v>
      </c>
      <c r="C65" s="83">
        <v>3818.43</v>
      </c>
      <c r="D65" s="83">
        <v>1.88</v>
      </c>
      <c r="E65" s="83">
        <v>0</v>
      </c>
      <c r="F65" s="83">
        <v>0</v>
      </c>
      <c r="G65" s="83">
        <v>0</v>
      </c>
      <c r="H65" s="83">
        <v>0</v>
      </c>
      <c r="I65" s="83">
        <v>3818.43</v>
      </c>
      <c r="J65" s="84">
        <v>1.88</v>
      </c>
    </row>
    <row r="66" spans="1:11" x14ac:dyDescent="0.2">
      <c r="A66" s="1027" t="s">
        <v>530</v>
      </c>
      <c r="B66" s="140" t="s">
        <v>503</v>
      </c>
      <c r="C66" s="83">
        <v>11482.31</v>
      </c>
      <c r="D66" s="83">
        <v>5.64</v>
      </c>
      <c r="E66" s="83">
        <v>0.13</v>
      </c>
      <c r="F66" s="83" t="s">
        <v>357</v>
      </c>
      <c r="G66" s="83">
        <v>0</v>
      </c>
      <c r="H66" s="83">
        <v>0</v>
      </c>
      <c r="I66" s="83">
        <v>11482.44</v>
      </c>
      <c r="J66" s="84">
        <v>5.64</v>
      </c>
    </row>
    <row r="67" spans="1:11" x14ac:dyDescent="0.2">
      <c r="A67" s="1027" t="s">
        <v>530</v>
      </c>
      <c r="B67" s="140" t="s">
        <v>504</v>
      </c>
      <c r="C67" s="83">
        <v>24054.99</v>
      </c>
      <c r="D67" s="83">
        <v>11.82</v>
      </c>
      <c r="E67" s="83">
        <v>4</v>
      </c>
      <c r="F67" s="83" t="s">
        <v>357</v>
      </c>
      <c r="G67" s="83">
        <v>0</v>
      </c>
      <c r="H67" s="83">
        <v>0</v>
      </c>
      <c r="I67" s="83">
        <v>24058.99</v>
      </c>
      <c r="J67" s="84">
        <v>11.82</v>
      </c>
    </row>
    <row r="68" spans="1:11" x14ac:dyDescent="0.2">
      <c r="A68" s="1027" t="s">
        <v>530</v>
      </c>
      <c r="B68" s="140" t="s">
        <v>505</v>
      </c>
      <c r="C68" s="83">
        <v>44248.959999999999</v>
      </c>
      <c r="D68" s="83">
        <v>21.75</v>
      </c>
      <c r="E68" s="83">
        <v>54.7</v>
      </c>
      <c r="F68" s="83">
        <v>0.03</v>
      </c>
      <c r="G68" s="83">
        <v>0</v>
      </c>
      <c r="H68" s="83">
        <v>0</v>
      </c>
      <c r="I68" s="83">
        <v>44303.66</v>
      </c>
      <c r="J68" s="84">
        <v>21.78</v>
      </c>
    </row>
    <row r="69" spans="1:11" x14ac:dyDescent="0.2">
      <c r="A69" s="1027" t="s">
        <v>530</v>
      </c>
      <c r="B69" s="140" t="s">
        <v>358</v>
      </c>
      <c r="C69" s="83">
        <v>103082.49</v>
      </c>
      <c r="D69" s="83">
        <v>50.67</v>
      </c>
      <c r="E69" s="83">
        <v>346.28</v>
      </c>
      <c r="F69" s="83">
        <v>0.17</v>
      </c>
      <c r="G69" s="83">
        <v>0</v>
      </c>
      <c r="H69" s="83">
        <v>0</v>
      </c>
      <c r="I69" s="83">
        <v>103428.77</v>
      </c>
      <c r="J69" s="84">
        <v>50.84</v>
      </c>
    </row>
    <row r="70" spans="1:11" x14ac:dyDescent="0.2">
      <c r="A70" s="1027" t="s">
        <v>530</v>
      </c>
      <c r="B70" s="39" t="s">
        <v>359</v>
      </c>
      <c r="C70" s="83">
        <v>187673.45</v>
      </c>
      <c r="D70" s="83">
        <v>92.25</v>
      </c>
      <c r="E70" s="83">
        <v>405.11</v>
      </c>
      <c r="F70" s="83">
        <v>0.2</v>
      </c>
      <c r="G70" s="83">
        <v>0</v>
      </c>
      <c r="H70" s="83">
        <v>0</v>
      </c>
      <c r="I70" s="83">
        <v>188078.56</v>
      </c>
      <c r="J70" s="84">
        <v>92.45</v>
      </c>
    </row>
    <row r="71" spans="1:11" ht="24" customHeight="1" x14ac:dyDescent="0.2">
      <c r="A71" s="1027" t="s">
        <v>530</v>
      </c>
      <c r="B71" s="133" t="s">
        <v>360</v>
      </c>
      <c r="C71" s="83">
        <v>82.33</v>
      </c>
      <c r="D71" s="83">
        <v>0.04</v>
      </c>
      <c r="E71" s="83">
        <v>0</v>
      </c>
      <c r="F71" s="83">
        <v>0</v>
      </c>
      <c r="G71" s="83">
        <v>0</v>
      </c>
      <c r="H71" s="83">
        <v>0</v>
      </c>
      <c r="I71" s="83">
        <v>82.33</v>
      </c>
      <c r="J71" s="84">
        <v>0.04</v>
      </c>
    </row>
    <row r="72" spans="1:11" x14ac:dyDescent="0.2">
      <c r="A72" s="1027" t="s">
        <v>530</v>
      </c>
      <c r="B72" s="39" t="s">
        <v>361</v>
      </c>
      <c r="C72" s="83">
        <v>15275.54</v>
      </c>
      <c r="D72" s="83">
        <v>7.51</v>
      </c>
      <c r="E72" s="83">
        <v>0</v>
      </c>
      <c r="F72" s="83">
        <v>0</v>
      </c>
      <c r="G72" s="83">
        <v>0</v>
      </c>
      <c r="H72" s="83">
        <v>0</v>
      </c>
      <c r="I72" s="83">
        <v>15275.54</v>
      </c>
      <c r="J72" s="84">
        <v>7.51</v>
      </c>
    </row>
    <row r="73" spans="1:11" x14ac:dyDescent="0.2">
      <c r="A73" s="1028" t="s">
        <v>530</v>
      </c>
      <c r="B73" s="197" t="s">
        <v>324</v>
      </c>
      <c r="C73" s="85">
        <v>203031.32</v>
      </c>
      <c r="D73" s="85">
        <v>99.8</v>
      </c>
      <c r="E73" s="85">
        <v>405.11</v>
      </c>
      <c r="F73" s="85">
        <v>0.2</v>
      </c>
      <c r="G73" s="85">
        <v>0</v>
      </c>
      <c r="H73" s="85">
        <v>0</v>
      </c>
      <c r="I73" s="85">
        <v>203436.43</v>
      </c>
      <c r="J73" s="86">
        <v>100</v>
      </c>
    </row>
    <row r="74" spans="1:11" s="64" customFormat="1" x14ac:dyDescent="0.2">
      <c r="A74" s="1026" t="s">
        <v>759</v>
      </c>
      <c r="B74" s="141" t="s">
        <v>500</v>
      </c>
      <c r="C74" s="88">
        <v>7408.87</v>
      </c>
      <c r="D74" s="88">
        <v>0.5</v>
      </c>
      <c r="E74" s="88">
        <v>34542.11</v>
      </c>
      <c r="F74" s="88">
        <v>2.33</v>
      </c>
      <c r="G74" s="88">
        <v>36.18</v>
      </c>
      <c r="H74" s="88">
        <v>0</v>
      </c>
      <c r="I74" s="88">
        <v>41987.16</v>
      </c>
      <c r="J74" s="89">
        <v>2.83</v>
      </c>
      <c r="K74" s="236"/>
    </row>
    <row r="75" spans="1:11" s="64" customFormat="1" x14ac:dyDescent="0.2">
      <c r="A75" s="1027" t="s">
        <v>530</v>
      </c>
      <c r="B75" s="139" t="s">
        <v>501</v>
      </c>
      <c r="C75" s="83">
        <v>20656.23</v>
      </c>
      <c r="D75" s="83">
        <v>1.39</v>
      </c>
      <c r="E75" s="83">
        <v>59253.9</v>
      </c>
      <c r="F75" s="83">
        <v>4</v>
      </c>
      <c r="G75" s="83">
        <v>39.18</v>
      </c>
      <c r="H75" s="83">
        <v>0</v>
      </c>
      <c r="I75" s="83">
        <v>79949.31</v>
      </c>
      <c r="J75" s="84">
        <v>5.39</v>
      </c>
      <c r="K75" s="236"/>
    </row>
    <row r="76" spans="1:11" s="64" customFormat="1" x14ac:dyDescent="0.2">
      <c r="A76" s="1027" t="s">
        <v>530</v>
      </c>
      <c r="B76" s="140" t="s">
        <v>502</v>
      </c>
      <c r="C76" s="83">
        <v>52576.67</v>
      </c>
      <c r="D76" s="83">
        <v>3.55</v>
      </c>
      <c r="E76" s="83">
        <v>140806.35</v>
      </c>
      <c r="F76" s="83">
        <v>9.51</v>
      </c>
      <c r="G76" s="83">
        <v>841.12</v>
      </c>
      <c r="H76" s="83">
        <v>0.06</v>
      </c>
      <c r="I76" s="83">
        <v>194224.14</v>
      </c>
      <c r="J76" s="84">
        <v>13.12</v>
      </c>
      <c r="K76" s="236"/>
    </row>
    <row r="77" spans="1:11" s="64" customFormat="1" x14ac:dyDescent="0.2">
      <c r="A77" s="1027" t="s">
        <v>530</v>
      </c>
      <c r="B77" s="140" t="s">
        <v>503</v>
      </c>
      <c r="C77" s="83">
        <v>62467.97</v>
      </c>
      <c r="D77" s="83">
        <v>4.22</v>
      </c>
      <c r="E77" s="83">
        <v>189160.72</v>
      </c>
      <c r="F77" s="83">
        <v>12.77</v>
      </c>
      <c r="G77" s="83">
        <v>2396.69</v>
      </c>
      <c r="H77" s="83">
        <v>0.16</v>
      </c>
      <c r="I77" s="83">
        <v>254025.38</v>
      </c>
      <c r="J77" s="84">
        <v>17.149999999999999</v>
      </c>
      <c r="K77" s="236"/>
    </row>
    <row r="78" spans="1:11" s="64" customFormat="1" x14ac:dyDescent="0.2">
      <c r="A78" s="1027" t="s">
        <v>530</v>
      </c>
      <c r="B78" s="140" t="s">
        <v>504</v>
      </c>
      <c r="C78" s="83">
        <v>75083.820000000007</v>
      </c>
      <c r="D78" s="83">
        <v>5.07</v>
      </c>
      <c r="E78" s="83">
        <v>246854.12</v>
      </c>
      <c r="F78" s="83">
        <v>16.680000000000003</v>
      </c>
      <c r="G78" s="83">
        <v>4903.3100000000004</v>
      </c>
      <c r="H78" s="83">
        <v>0.33</v>
      </c>
      <c r="I78" s="83">
        <v>326841.25</v>
      </c>
      <c r="J78" s="84">
        <v>22.080000000000002</v>
      </c>
      <c r="K78" s="236"/>
    </row>
    <row r="79" spans="1:11" s="64" customFormat="1" x14ac:dyDescent="0.2">
      <c r="A79" s="1027" t="s">
        <v>530</v>
      </c>
      <c r="B79" s="140" t="s">
        <v>505</v>
      </c>
      <c r="C79" s="83">
        <v>59024.36</v>
      </c>
      <c r="D79" s="83">
        <v>3.99</v>
      </c>
      <c r="E79" s="83">
        <v>242924.80000000002</v>
      </c>
      <c r="F79" s="83">
        <v>16.399999999999999</v>
      </c>
      <c r="G79" s="83">
        <v>8549.41</v>
      </c>
      <c r="H79" s="83">
        <v>0.57999999999999996</v>
      </c>
      <c r="I79" s="83">
        <v>310498.57</v>
      </c>
      <c r="J79" s="84">
        <v>20.97</v>
      </c>
      <c r="K79" s="236"/>
    </row>
    <row r="80" spans="1:11" s="64" customFormat="1" x14ac:dyDescent="0.2">
      <c r="A80" s="1027" t="s">
        <v>530</v>
      </c>
      <c r="B80" s="140" t="s">
        <v>358</v>
      </c>
      <c r="C80" s="83">
        <v>31504.34</v>
      </c>
      <c r="D80" s="83">
        <v>2.13</v>
      </c>
      <c r="E80" s="83">
        <v>204138.82</v>
      </c>
      <c r="F80" s="83">
        <v>13.78</v>
      </c>
      <c r="G80" s="83">
        <v>22778.63</v>
      </c>
      <c r="H80" s="83">
        <v>1.54</v>
      </c>
      <c r="I80" s="83">
        <v>258421.79</v>
      </c>
      <c r="J80" s="84">
        <v>17.45</v>
      </c>
      <c r="K80" s="236"/>
    </row>
    <row r="81" spans="1:11" s="64" customFormat="1" x14ac:dyDescent="0.2">
      <c r="A81" s="1027" t="s">
        <v>530</v>
      </c>
      <c r="B81" s="39" t="s">
        <v>359</v>
      </c>
      <c r="C81" s="83">
        <v>308722.26</v>
      </c>
      <c r="D81" s="83">
        <v>20.849999999999998</v>
      </c>
      <c r="E81" s="83">
        <v>1117680.82</v>
      </c>
      <c r="F81" s="83">
        <v>75.47</v>
      </c>
      <c r="G81" s="83">
        <v>39544.520000000004</v>
      </c>
      <c r="H81" s="83">
        <v>2.67</v>
      </c>
      <c r="I81" s="83">
        <v>1465947.6</v>
      </c>
      <c r="J81" s="84">
        <v>98.99</v>
      </c>
      <c r="K81" s="236"/>
    </row>
    <row r="82" spans="1:11" s="64" customFormat="1" ht="24" customHeight="1" x14ac:dyDescent="0.2">
      <c r="A82" s="1027" t="s">
        <v>530</v>
      </c>
      <c r="B82" s="133" t="s">
        <v>360</v>
      </c>
      <c r="C82" s="83">
        <v>1384.52</v>
      </c>
      <c r="D82" s="83">
        <v>0.09</v>
      </c>
      <c r="E82" s="83">
        <v>1731.36</v>
      </c>
      <c r="F82" s="83">
        <v>0.12</v>
      </c>
      <c r="G82" s="83">
        <v>61.25</v>
      </c>
      <c r="H82" s="83">
        <v>0</v>
      </c>
      <c r="I82" s="83">
        <v>3177.13</v>
      </c>
      <c r="J82" s="84">
        <v>0.21</v>
      </c>
      <c r="K82" s="236"/>
    </row>
    <row r="83" spans="1:11" s="64" customFormat="1" x14ac:dyDescent="0.2">
      <c r="A83" s="1027" t="s">
        <v>530</v>
      </c>
      <c r="B83" s="39" t="s">
        <v>361</v>
      </c>
      <c r="C83" s="83">
        <v>3018.46</v>
      </c>
      <c r="D83" s="83">
        <v>0.2</v>
      </c>
      <c r="E83" s="83">
        <v>8730.52</v>
      </c>
      <c r="F83" s="83">
        <v>0.59</v>
      </c>
      <c r="G83" s="83">
        <v>83.24</v>
      </c>
      <c r="H83" s="83">
        <v>0.01</v>
      </c>
      <c r="I83" s="83">
        <v>11832.22</v>
      </c>
      <c r="J83" s="84">
        <v>0.8</v>
      </c>
      <c r="K83" s="236"/>
    </row>
    <row r="84" spans="1:11" s="64" customFormat="1" x14ac:dyDescent="0.2">
      <c r="A84" s="1028" t="s">
        <v>530</v>
      </c>
      <c r="B84" s="197" t="s">
        <v>324</v>
      </c>
      <c r="C84" s="85">
        <v>313125.24000000005</v>
      </c>
      <c r="D84" s="85">
        <v>21.139999999999997</v>
      </c>
      <c r="E84" s="85">
        <v>1128142.7000000002</v>
      </c>
      <c r="F84" s="85">
        <v>76.180000000000007</v>
      </c>
      <c r="G84" s="85">
        <v>39689.01</v>
      </c>
      <c r="H84" s="85">
        <v>2.6799999999999997</v>
      </c>
      <c r="I84" s="85">
        <v>1480956.95</v>
      </c>
      <c r="J84" s="86">
        <v>99.999999999999986</v>
      </c>
      <c r="K84" s="236"/>
    </row>
  </sheetData>
  <mergeCells count="17">
    <mergeCell ref="A1:J1"/>
    <mergeCell ref="A3:J3"/>
    <mergeCell ref="A5:A7"/>
    <mergeCell ref="B5:B6"/>
    <mergeCell ref="C5:H5"/>
    <mergeCell ref="I5:J5"/>
    <mergeCell ref="C6:D6"/>
    <mergeCell ref="E6:F6"/>
    <mergeCell ref="G6:H6"/>
    <mergeCell ref="I6:J6"/>
    <mergeCell ref="A52:A62"/>
    <mergeCell ref="A63:A73"/>
    <mergeCell ref="A74:A84"/>
    <mergeCell ref="A41:A51"/>
    <mergeCell ref="A8:A18"/>
    <mergeCell ref="A19:A29"/>
    <mergeCell ref="A30:A40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8" orientation="portrait" r:id="rId2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K104"/>
  <sheetViews>
    <sheetView view="pageBreakPreview" zoomScale="57" zoomScaleNormal="100" zoomScaleSheetLayoutView="57" workbookViewId="0">
      <selection activeCell="I50" sqref="I50"/>
    </sheetView>
  </sheetViews>
  <sheetFormatPr baseColWidth="10" defaultColWidth="11.42578125" defaultRowHeight="12.75" x14ac:dyDescent="0.2"/>
  <cols>
    <col min="1" max="1" width="29.140625" style="236" customWidth="1"/>
    <col min="2" max="2" width="27.85546875" style="236" customWidth="1"/>
    <col min="3" max="10" width="14.42578125" style="236" customWidth="1"/>
    <col min="11" max="16384" width="11.42578125" style="236"/>
  </cols>
  <sheetData>
    <row r="1" spans="1:11" ht="18" x14ac:dyDescent="0.25">
      <c r="A1" s="1029" t="s">
        <v>350</v>
      </c>
      <c r="B1" s="1029"/>
      <c r="C1" s="1029"/>
      <c r="D1" s="1029"/>
      <c r="E1" s="1029"/>
      <c r="F1" s="1029"/>
      <c r="G1" s="1029"/>
      <c r="H1" s="1029"/>
      <c r="I1" s="1029"/>
      <c r="J1" s="1029"/>
    </row>
    <row r="3" spans="1:11" s="801" customFormat="1" ht="15" x14ac:dyDescent="0.25">
      <c r="A3" s="1030" t="s">
        <v>1189</v>
      </c>
      <c r="B3" s="1030"/>
      <c r="C3" s="1030"/>
      <c r="D3" s="1030"/>
      <c r="E3" s="1030"/>
      <c r="F3" s="1030"/>
      <c r="G3" s="1030"/>
      <c r="H3" s="1030"/>
      <c r="I3" s="1030"/>
      <c r="J3" s="1030"/>
    </row>
    <row r="4" spans="1:11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ht="28.5" customHeight="1" x14ac:dyDescent="0.2">
      <c r="A5" s="1031" t="s">
        <v>166</v>
      </c>
      <c r="B5" s="1052" t="s">
        <v>351</v>
      </c>
      <c r="C5" s="1054" t="s">
        <v>368</v>
      </c>
      <c r="D5" s="1054"/>
      <c r="E5" s="1054"/>
      <c r="F5" s="1054"/>
      <c r="G5" s="1054"/>
      <c r="H5" s="1054"/>
      <c r="I5" s="1052" t="s">
        <v>545</v>
      </c>
      <c r="J5" s="1055"/>
    </row>
    <row r="6" spans="1:11" ht="21" customHeight="1" x14ac:dyDescent="0.2">
      <c r="A6" s="1050"/>
      <c r="B6" s="1053"/>
      <c r="C6" s="1056" t="s">
        <v>369</v>
      </c>
      <c r="D6" s="1056"/>
      <c r="E6" s="1056" t="s">
        <v>370</v>
      </c>
      <c r="F6" s="1056"/>
      <c r="G6" s="1056" t="s">
        <v>371</v>
      </c>
      <c r="H6" s="1056"/>
      <c r="I6" s="1057" t="s">
        <v>372</v>
      </c>
      <c r="J6" s="1058"/>
    </row>
    <row r="7" spans="1:11" ht="30.75" customHeight="1" x14ac:dyDescent="0.2">
      <c r="A7" s="1051"/>
      <c r="B7" s="796" t="s">
        <v>499</v>
      </c>
      <c r="C7" s="795" t="s">
        <v>549</v>
      </c>
      <c r="D7" s="795" t="s">
        <v>485</v>
      </c>
      <c r="E7" s="795" t="s">
        <v>549</v>
      </c>
      <c r="F7" s="795" t="s">
        <v>485</v>
      </c>
      <c r="G7" s="795" t="s">
        <v>549</v>
      </c>
      <c r="H7" s="795" t="s">
        <v>485</v>
      </c>
      <c r="I7" s="795" t="s">
        <v>549</v>
      </c>
      <c r="J7" s="804" t="s">
        <v>485</v>
      </c>
    </row>
    <row r="8" spans="1:11" s="834" customFormat="1" x14ac:dyDescent="0.2">
      <c r="A8" s="1026" t="s">
        <v>765</v>
      </c>
      <c r="B8" s="141" t="s">
        <v>500</v>
      </c>
      <c r="C8" s="88">
        <v>416546.73</v>
      </c>
      <c r="D8" s="88">
        <v>27.1</v>
      </c>
      <c r="E8" s="88">
        <v>16.010000000000002</v>
      </c>
      <c r="F8" s="88" t="s">
        <v>357</v>
      </c>
      <c r="G8" s="88">
        <v>0</v>
      </c>
      <c r="H8" s="88">
        <v>0</v>
      </c>
      <c r="I8" s="88">
        <v>416562.74</v>
      </c>
      <c r="J8" s="89">
        <v>27.1</v>
      </c>
      <c r="K8" s="236"/>
    </row>
    <row r="9" spans="1:11" s="834" customFormat="1" x14ac:dyDescent="0.2">
      <c r="A9" s="1027" t="s">
        <v>530</v>
      </c>
      <c r="B9" s="139" t="s">
        <v>501</v>
      </c>
      <c r="C9" s="83">
        <v>244037.21</v>
      </c>
      <c r="D9" s="83">
        <v>15.88</v>
      </c>
      <c r="E9" s="83">
        <v>29.89</v>
      </c>
      <c r="F9" s="83" t="s">
        <v>357</v>
      </c>
      <c r="G9" s="83">
        <v>0</v>
      </c>
      <c r="H9" s="83">
        <v>0</v>
      </c>
      <c r="I9" s="83">
        <v>244067.1</v>
      </c>
      <c r="J9" s="84">
        <v>15.88</v>
      </c>
      <c r="K9" s="236"/>
    </row>
    <row r="10" spans="1:11" s="834" customFormat="1" x14ac:dyDescent="0.2">
      <c r="A10" s="1027" t="s">
        <v>530</v>
      </c>
      <c r="B10" s="140" t="s">
        <v>502</v>
      </c>
      <c r="C10" s="83">
        <v>293437.15999999997</v>
      </c>
      <c r="D10" s="83">
        <v>19.09</v>
      </c>
      <c r="E10" s="83">
        <v>107.93</v>
      </c>
      <c r="F10" s="83">
        <v>0.01</v>
      </c>
      <c r="G10" s="83">
        <v>0</v>
      </c>
      <c r="H10" s="83">
        <v>0</v>
      </c>
      <c r="I10" s="83">
        <v>293545.08999999997</v>
      </c>
      <c r="J10" s="84">
        <v>19.100000000000001</v>
      </c>
      <c r="K10" s="236"/>
    </row>
    <row r="11" spans="1:11" s="834" customFormat="1" x14ac:dyDescent="0.2">
      <c r="A11" s="1027" t="s">
        <v>530</v>
      </c>
      <c r="B11" s="140" t="s">
        <v>503</v>
      </c>
      <c r="C11" s="83">
        <v>194356.31</v>
      </c>
      <c r="D11" s="83">
        <v>12.65</v>
      </c>
      <c r="E11" s="83">
        <v>158.69999999999999</v>
      </c>
      <c r="F11" s="83">
        <v>0.01</v>
      </c>
      <c r="G11" s="83">
        <v>0</v>
      </c>
      <c r="H11" s="83">
        <v>0</v>
      </c>
      <c r="I11" s="83">
        <v>194515.01</v>
      </c>
      <c r="J11" s="84">
        <v>12.66</v>
      </c>
      <c r="K11" s="236"/>
    </row>
    <row r="12" spans="1:11" s="834" customFormat="1" x14ac:dyDescent="0.2">
      <c r="A12" s="1027" t="s">
        <v>530</v>
      </c>
      <c r="B12" s="140" t="s">
        <v>504</v>
      </c>
      <c r="C12" s="83">
        <v>154511.51999999999</v>
      </c>
      <c r="D12" s="83">
        <v>10.050000000000001</v>
      </c>
      <c r="E12" s="83">
        <v>120.75</v>
      </c>
      <c r="F12" s="83">
        <v>0.01</v>
      </c>
      <c r="G12" s="83">
        <v>0</v>
      </c>
      <c r="H12" s="83">
        <v>0</v>
      </c>
      <c r="I12" s="83">
        <v>154632.26999999999</v>
      </c>
      <c r="J12" s="84">
        <v>10.06</v>
      </c>
      <c r="K12" s="236"/>
    </row>
    <row r="13" spans="1:11" s="834" customFormat="1" x14ac:dyDescent="0.2">
      <c r="A13" s="1027" t="s">
        <v>530</v>
      </c>
      <c r="B13" s="140" t="s">
        <v>505</v>
      </c>
      <c r="C13" s="83">
        <v>109071.59</v>
      </c>
      <c r="D13" s="83">
        <v>7.1</v>
      </c>
      <c r="E13" s="83">
        <v>130.38</v>
      </c>
      <c r="F13" s="83">
        <v>0.01</v>
      </c>
      <c r="G13" s="83">
        <v>0</v>
      </c>
      <c r="H13" s="83">
        <v>0</v>
      </c>
      <c r="I13" s="83">
        <v>109201.97</v>
      </c>
      <c r="J13" s="84">
        <v>7.1099999999999994</v>
      </c>
      <c r="K13" s="236"/>
    </row>
    <row r="14" spans="1:11" s="834" customFormat="1" x14ac:dyDescent="0.2">
      <c r="A14" s="1027" t="s">
        <v>530</v>
      </c>
      <c r="B14" s="140" t="s">
        <v>358</v>
      </c>
      <c r="C14" s="83">
        <v>78601.61</v>
      </c>
      <c r="D14" s="83">
        <v>5.1100000000000003</v>
      </c>
      <c r="E14" s="83">
        <v>74.599999999999994</v>
      </c>
      <c r="F14" s="83" t="s">
        <v>357</v>
      </c>
      <c r="G14" s="83">
        <v>0</v>
      </c>
      <c r="H14" s="83">
        <v>0</v>
      </c>
      <c r="I14" s="83">
        <v>78676.210000000006</v>
      </c>
      <c r="J14" s="84">
        <v>5.1100000000000003</v>
      </c>
      <c r="K14" s="236"/>
    </row>
    <row r="15" spans="1:11" s="834" customFormat="1" x14ac:dyDescent="0.2">
      <c r="A15" s="1027" t="s">
        <v>530</v>
      </c>
      <c r="B15" s="39" t="s">
        <v>359</v>
      </c>
      <c r="C15" s="83">
        <v>1490562.1300000001</v>
      </c>
      <c r="D15" s="83">
        <v>96.98</v>
      </c>
      <c r="E15" s="83">
        <v>638.26</v>
      </c>
      <c r="F15" s="83">
        <v>0.04</v>
      </c>
      <c r="G15" s="83">
        <v>0</v>
      </c>
      <c r="H15" s="83">
        <v>0</v>
      </c>
      <c r="I15" s="83">
        <v>1491200.39</v>
      </c>
      <c r="J15" s="84">
        <v>97.02000000000001</v>
      </c>
      <c r="K15" s="236"/>
    </row>
    <row r="16" spans="1:11" s="834" customFormat="1" ht="24" customHeight="1" x14ac:dyDescent="0.2">
      <c r="A16" s="1027" t="s">
        <v>530</v>
      </c>
      <c r="B16" s="133" t="s">
        <v>360</v>
      </c>
      <c r="C16" s="83">
        <v>13220.84</v>
      </c>
      <c r="D16" s="83">
        <v>0.86</v>
      </c>
      <c r="E16" s="83">
        <v>43.58</v>
      </c>
      <c r="F16" s="83" t="s">
        <v>357</v>
      </c>
      <c r="G16" s="83">
        <v>0</v>
      </c>
      <c r="H16" s="83">
        <v>0</v>
      </c>
      <c r="I16" s="83">
        <v>13264.42</v>
      </c>
      <c r="J16" s="84">
        <v>0.86</v>
      </c>
      <c r="K16" s="236"/>
    </row>
    <row r="17" spans="1:11" s="834" customFormat="1" x14ac:dyDescent="0.2">
      <c r="A17" s="1027" t="s">
        <v>530</v>
      </c>
      <c r="B17" s="39" t="s">
        <v>361</v>
      </c>
      <c r="C17" s="83">
        <v>32517.43</v>
      </c>
      <c r="D17" s="83">
        <v>2.12</v>
      </c>
      <c r="E17" s="83">
        <v>0</v>
      </c>
      <c r="F17" s="83">
        <v>0</v>
      </c>
      <c r="G17" s="83">
        <v>0</v>
      </c>
      <c r="H17" s="83">
        <v>0</v>
      </c>
      <c r="I17" s="83">
        <v>32517.43</v>
      </c>
      <c r="J17" s="84">
        <v>2.12</v>
      </c>
      <c r="K17" s="236"/>
    </row>
    <row r="18" spans="1:11" s="834" customFormat="1" x14ac:dyDescent="0.2">
      <c r="A18" s="1028" t="s">
        <v>530</v>
      </c>
      <c r="B18" s="197" t="s">
        <v>324</v>
      </c>
      <c r="C18" s="85">
        <v>1536300.4000000001</v>
      </c>
      <c r="D18" s="85">
        <v>99.960000000000008</v>
      </c>
      <c r="E18" s="85">
        <v>681.84</v>
      </c>
      <c r="F18" s="85">
        <v>0.04</v>
      </c>
      <c r="G18" s="85">
        <v>0</v>
      </c>
      <c r="H18" s="85">
        <v>0</v>
      </c>
      <c r="I18" s="85">
        <v>1536982.2399999998</v>
      </c>
      <c r="J18" s="86">
        <v>100.00000000000001</v>
      </c>
      <c r="K18" s="236"/>
    </row>
    <row r="19" spans="1:11" x14ac:dyDescent="0.2">
      <c r="A19" s="1026" t="s">
        <v>530</v>
      </c>
      <c r="B19" s="141" t="s">
        <v>500</v>
      </c>
      <c r="C19" s="88">
        <v>43027.360000000001</v>
      </c>
      <c r="D19" s="88">
        <v>3.98</v>
      </c>
      <c r="E19" s="88">
        <v>341.4</v>
      </c>
      <c r="F19" s="88">
        <v>0.03</v>
      </c>
      <c r="G19" s="88">
        <v>0</v>
      </c>
      <c r="H19" s="88">
        <v>0</v>
      </c>
      <c r="I19" s="88">
        <v>43368.76</v>
      </c>
      <c r="J19" s="89">
        <v>4.01</v>
      </c>
    </row>
    <row r="20" spans="1:11" x14ac:dyDescent="0.2">
      <c r="A20" s="1027" t="s">
        <v>531</v>
      </c>
      <c r="B20" s="139" t="s">
        <v>501</v>
      </c>
      <c r="C20" s="83">
        <v>23808.38</v>
      </c>
      <c r="D20" s="83">
        <v>2.2000000000000002</v>
      </c>
      <c r="E20" s="83">
        <v>121.05</v>
      </c>
      <c r="F20" s="83">
        <v>0.01</v>
      </c>
      <c r="G20" s="83">
        <v>0</v>
      </c>
      <c r="H20" s="83">
        <v>0</v>
      </c>
      <c r="I20" s="83">
        <v>23929.43</v>
      </c>
      <c r="J20" s="84">
        <v>2.21</v>
      </c>
    </row>
    <row r="21" spans="1:11" x14ac:dyDescent="0.2">
      <c r="A21" s="1027" t="s">
        <v>531</v>
      </c>
      <c r="B21" s="140" t="s">
        <v>502</v>
      </c>
      <c r="C21" s="83">
        <v>97896.66</v>
      </c>
      <c r="D21" s="83">
        <v>9.06</v>
      </c>
      <c r="E21" s="83">
        <v>704.86</v>
      </c>
      <c r="F21" s="83">
        <v>7.0000000000000007E-2</v>
      </c>
      <c r="G21" s="83">
        <v>0</v>
      </c>
      <c r="H21" s="83">
        <v>0</v>
      </c>
      <c r="I21" s="83">
        <v>98601.52</v>
      </c>
      <c r="J21" s="84">
        <v>9.1300000000000008</v>
      </c>
    </row>
    <row r="22" spans="1:11" x14ac:dyDescent="0.2">
      <c r="A22" s="1027" t="s">
        <v>531</v>
      </c>
      <c r="B22" s="140" t="s">
        <v>503</v>
      </c>
      <c r="C22" s="83">
        <v>107753.81</v>
      </c>
      <c r="D22" s="83">
        <v>9.9700000000000006</v>
      </c>
      <c r="E22" s="83">
        <v>2011.41</v>
      </c>
      <c r="F22" s="83">
        <v>0.19</v>
      </c>
      <c r="G22" s="83">
        <v>0</v>
      </c>
      <c r="H22" s="83">
        <v>0</v>
      </c>
      <c r="I22" s="83">
        <v>109765.22</v>
      </c>
      <c r="J22" s="84">
        <v>10.16</v>
      </c>
    </row>
    <row r="23" spans="1:11" x14ac:dyDescent="0.2">
      <c r="A23" s="1027" t="s">
        <v>531</v>
      </c>
      <c r="B23" s="140" t="s">
        <v>504</v>
      </c>
      <c r="C23" s="83">
        <v>147100.68</v>
      </c>
      <c r="D23" s="83">
        <v>13.61</v>
      </c>
      <c r="E23" s="83">
        <v>3990.77</v>
      </c>
      <c r="F23" s="83">
        <v>0.37</v>
      </c>
      <c r="G23" s="83">
        <v>0</v>
      </c>
      <c r="H23" s="83">
        <v>0</v>
      </c>
      <c r="I23" s="83">
        <v>151091.45000000001</v>
      </c>
      <c r="J23" s="84">
        <v>13.98</v>
      </c>
    </row>
    <row r="24" spans="1:11" x14ac:dyDescent="0.2">
      <c r="A24" s="1027" t="s">
        <v>531</v>
      </c>
      <c r="B24" s="140" t="s">
        <v>505</v>
      </c>
      <c r="C24" s="83">
        <v>183072.09</v>
      </c>
      <c r="D24" s="83">
        <v>16.95</v>
      </c>
      <c r="E24" s="83">
        <v>5384.5</v>
      </c>
      <c r="F24" s="83">
        <v>0.5</v>
      </c>
      <c r="G24" s="83">
        <v>0</v>
      </c>
      <c r="H24" s="83">
        <v>0</v>
      </c>
      <c r="I24" s="83">
        <v>188456.59</v>
      </c>
      <c r="J24" s="84">
        <v>17.45</v>
      </c>
    </row>
    <row r="25" spans="1:11" x14ac:dyDescent="0.2">
      <c r="A25" s="1027" t="s">
        <v>531</v>
      </c>
      <c r="B25" s="140" t="s">
        <v>358</v>
      </c>
      <c r="C25" s="83">
        <v>381714.56</v>
      </c>
      <c r="D25" s="83">
        <v>35.33</v>
      </c>
      <c r="E25" s="83">
        <v>12205.78</v>
      </c>
      <c r="F25" s="83">
        <v>1.1200000000000001</v>
      </c>
      <c r="G25" s="83">
        <v>0</v>
      </c>
      <c r="H25" s="83">
        <v>0</v>
      </c>
      <c r="I25" s="83">
        <v>393920.34</v>
      </c>
      <c r="J25" s="84">
        <v>36.450000000000003</v>
      </c>
    </row>
    <row r="26" spans="1:11" x14ac:dyDescent="0.2">
      <c r="A26" s="1027" t="s">
        <v>531</v>
      </c>
      <c r="B26" s="39" t="s">
        <v>359</v>
      </c>
      <c r="C26" s="83">
        <v>984373.54</v>
      </c>
      <c r="D26" s="83">
        <v>91.1</v>
      </c>
      <c r="E26" s="83">
        <v>24759.77</v>
      </c>
      <c r="F26" s="83">
        <v>2.29</v>
      </c>
      <c r="G26" s="83">
        <v>0</v>
      </c>
      <c r="H26" s="83">
        <v>0</v>
      </c>
      <c r="I26" s="83">
        <v>1009133.31</v>
      </c>
      <c r="J26" s="84">
        <v>93.39</v>
      </c>
    </row>
    <row r="27" spans="1:11" ht="23.25" customHeight="1" x14ac:dyDescent="0.2">
      <c r="A27" s="1027" t="s">
        <v>531</v>
      </c>
      <c r="B27" s="133" t="s">
        <v>360</v>
      </c>
      <c r="C27" s="83">
        <v>12393.57</v>
      </c>
      <c r="D27" s="83">
        <v>1.1499999999999999</v>
      </c>
      <c r="E27" s="83">
        <v>252.85</v>
      </c>
      <c r="F27" s="83">
        <v>0.02</v>
      </c>
      <c r="G27" s="83">
        <v>0</v>
      </c>
      <c r="H27" s="83">
        <v>0</v>
      </c>
      <c r="I27" s="83">
        <v>12646.42</v>
      </c>
      <c r="J27" s="84">
        <v>1.17</v>
      </c>
    </row>
    <row r="28" spans="1:11" x14ac:dyDescent="0.2">
      <c r="A28" s="1027" t="s">
        <v>531</v>
      </c>
      <c r="B28" s="39" t="s">
        <v>361</v>
      </c>
      <c r="C28" s="83">
        <v>57214.3</v>
      </c>
      <c r="D28" s="83">
        <v>5.29</v>
      </c>
      <c r="E28" s="83">
        <v>1614.71</v>
      </c>
      <c r="F28" s="83">
        <v>0.15</v>
      </c>
      <c r="G28" s="83">
        <v>0</v>
      </c>
      <c r="H28" s="83">
        <v>0</v>
      </c>
      <c r="I28" s="83">
        <v>58829.01</v>
      </c>
      <c r="J28" s="84">
        <v>5.44</v>
      </c>
    </row>
    <row r="29" spans="1:11" x14ac:dyDescent="0.2">
      <c r="A29" s="1028" t="s">
        <v>531</v>
      </c>
      <c r="B29" s="197" t="s">
        <v>324</v>
      </c>
      <c r="C29" s="85">
        <v>1053981.4099999999</v>
      </c>
      <c r="D29" s="85">
        <v>97.54</v>
      </c>
      <c r="E29" s="85">
        <v>26627.33</v>
      </c>
      <c r="F29" s="85">
        <v>2.46</v>
      </c>
      <c r="G29" s="85">
        <v>0</v>
      </c>
      <c r="H29" s="85">
        <v>0</v>
      </c>
      <c r="I29" s="85">
        <v>1080608.74</v>
      </c>
      <c r="J29" s="86">
        <v>100</v>
      </c>
    </row>
    <row r="30" spans="1:11" ht="12.75" customHeight="1" x14ac:dyDescent="0.2">
      <c r="A30" s="1026" t="s">
        <v>531</v>
      </c>
      <c r="B30" s="141" t="s">
        <v>500</v>
      </c>
      <c r="C30" s="88">
        <v>453161.22</v>
      </c>
      <c r="D30" s="88">
        <v>55.87</v>
      </c>
      <c r="E30" s="88">
        <v>4968.7299999999996</v>
      </c>
      <c r="F30" s="88">
        <v>0.61</v>
      </c>
      <c r="G30" s="88">
        <v>0</v>
      </c>
      <c r="H30" s="88">
        <v>0</v>
      </c>
      <c r="I30" s="88">
        <v>458129.95</v>
      </c>
      <c r="J30" s="89">
        <v>56.48</v>
      </c>
    </row>
    <row r="31" spans="1:11" ht="12.75" customHeight="1" x14ac:dyDescent="0.2">
      <c r="A31" s="1027" t="s">
        <v>126</v>
      </c>
      <c r="B31" s="139" t="s">
        <v>501</v>
      </c>
      <c r="C31" s="83">
        <v>129849.91</v>
      </c>
      <c r="D31" s="83">
        <v>16.010000000000002</v>
      </c>
      <c r="E31" s="83">
        <v>1778.79</v>
      </c>
      <c r="F31" s="83">
        <v>0.22</v>
      </c>
      <c r="G31" s="83">
        <v>0</v>
      </c>
      <c r="H31" s="83">
        <v>0</v>
      </c>
      <c r="I31" s="83">
        <v>131628.70000000001</v>
      </c>
      <c r="J31" s="84">
        <v>16.23</v>
      </c>
    </row>
    <row r="32" spans="1:11" ht="12.75" customHeight="1" x14ac:dyDescent="0.2">
      <c r="A32" s="1027" t="s">
        <v>126</v>
      </c>
      <c r="B32" s="140" t="s">
        <v>502</v>
      </c>
      <c r="C32" s="83">
        <v>104616.63</v>
      </c>
      <c r="D32" s="83">
        <v>12.9</v>
      </c>
      <c r="E32" s="83">
        <v>797.72</v>
      </c>
      <c r="F32" s="83">
        <v>0.1</v>
      </c>
      <c r="G32" s="83">
        <v>0</v>
      </c>
      <c r="H32" s="83">
        <v>0</v>
      </c>
      <c r="I32" s="83">
        <v>105414.35</v>
      </c>
      <c r="J32" s="84">
        <v>13</v>
      </c>
    </row>
    <row r="33" spans="1:10" ht="12.75" customHeight="1" x14ac:dyDescent="0.2">
      <c r="A33" s="1027" t="s">
        <v>126</v>
      </c>
      <c r="B33" s="140" t="s">
        <v>503</v>
      </c>
      <c r="C33" s="83">
        <v>52861.55</v>
      </c>
      <c r="D33" s="83">
        <v>6.52</v>
      </c>
      <c r="E33" s="83">
        <v>123.15</v>
      </c>
      <c r="F33" s="83">
        <v>0.02</v>
      </c>
      <c r="G33" s="83">
        <v>0</v>
      </c>
      <c r="H33" s="83">
        <v>0</v>
      </c>
      <c r="I33" s="83">
        <v>52984.7</v>
      </c>
      <c r="J33" s="84">
        <v>6.54</v>
      </c>
    </row>
    <row r="34" spans="1:10" ht="12.75" customHeight="1" x14ac:dyDescent="0.2">
      <c r="A34" s="1027" t="s">
        <v>126</v>
      </c>
      <c r="B34" s="140" t="s">
        <v>504</v>
      </c>
      <c r="C34" s="83">
        <v>33157.35</v>
      </c>
      <c r="D34" s="83">
        <v>4.09</v>
      </c>
      <c r="E34" s="83">
        <v>32.32</v>
      </c>
      <c r="F34" s="83" t="s">
        <v>357</v>
      </c>
      <c r="G34" s="83">
        <v>0</v>
      </c>
      <c r="H34" s="83">
        <v>0</v>
      </c>
      <c r="I34" s="83">
        <v>33189.67</v>
      </c>
      <c r="J34" s="84">
        <v>4.09</v>
      </c>
    </row>
    <row r="35" spans="1:10" ht="12.75" customHeight="1" x14ac:dyDescent="0.2">
      <c r="A35" s="1027" t="s">
        <v>126</v>
      </c>
      <c r="B35" s="140" t="s">
        <v>505</v>
      </c>
      <c r="C35" s="83">
        <v>10412.049999999999</v>
      </c>
      <c r="D35" s="83">
        <v>1.28</v>
      </c>
      <c r="E35" s="83">
        <v>4.75</v>
      </c>
      <c r="F35" s="83" t="s">
        <v>357</v>
      </c>
      <c r="G35" s="83">
        <v>0</v>
      </c>
      <c r="H35" s="83">
        <v>0</v>
      </c>
      <c r="I35" s="83">
        <v>10416.799999999999</v>
      </c>
      <c r="J35" s="84">
        <v>1.28</v>
      </c>
    </row>
    <row r="36" spans="1:10" ht="12.75" customHeight="1" x14ac:dyDescent="0.2">
      <c r="A36" s="1027" t="s">
        <v>126</v>
      </c>
      <c r="B36" s="140" t="s">
        <v>358</v>
      </c>
      <c r="C36" s="83">
        <v>855.79</v>
      </c>
      <c r="D36" s="83">
        <v>0.11</v>
      </c>
      <c r="E36" s="83">
        <v>0</v>
      </c>
      <c r="F36" s="83">
        <v>0</v>
      </c>
      <c r="G36" s="83">
        <v>0</v>
      </c>
      <c r="H36" s="83">
        <v>0</v>
      </c>
      <c r="I36" s="83">
        <v>855.79</v>
      </c>
      <c r="J36" s="84">
        <v>0.11</v>
      </c>
    </row>
    <row r="37" spans="1:10" ht="12.75" customHeight="1" x14ac:dyDescent="0.2">
      <c r="A37" s="1027" t="s">
        <v>126</v>
      </c>
      <c r="B37" s="39" t="s">
        <v>359</v>
      </c>
      <c r="C37" s="83">
        <v>784914.5</v>
      </c>
      <c r="D37" s="83">
        <v>96.78</v>
      </c>
      <c r="E37" s="83">
        <v>7705.46</v>
      </c>
      <c r="F37" s="83">
        <v>0.95</v>
      </c>
      <c r="G37" s="83">
        <v>0</v>
      </c>
      <c r="H37" s="83">
        <v>0</v>
      </c>
      <c r="I37" s="83">
        <v>792619.96</v>
      </c>
      <c r="J37" s="84">
        <v>97.73</v>
      </c>
    </row>
    <row r="38" spans="1:10" ht="24.75" customHeight="1" x14ac:dyDescent="0.2">
      <c r="A38" s="1027" t="s">
        <v>126</v>
      </c>
      <c r="B38" s="133" t="s">
        <v>360</v>
      </c>
      <c r="C38" s="83">
        <v>1475.16</v>
      </c>
      <c r="D38" s="83">
        <v>0.18</v>
      </c>
      <c r="E38" s="83">
        <v>13.38</v>
      </c>
      <c r="F38" s="83" t="s">
        <v>357</v>
      </c>
      <c r="G38" s="83">
        <v>0</v>
      </c>
      <c r="H38" s="83">
        <v>0</v>
      </c>
      <c r="I38" s="83">
        <v>1488.54</v>
      </c>
      <c r="J38" s="84">
        <v>0.18</v>
      </c>
    </row>
    <row r="39" spans="1:10" ht="12.75" customHeight="1" x14ac:dyDescent="0.2">
      <c r="A39" s="1027" t="s">
        <v>126</v>
      </c>
      <c r="B39" s="39" t="s">
        <v>361</v>
      </c>
      <c r="C39" s="83">
        <v>16457.439999999999</v>
      </c>
      <c r="D39" s="83">
        <v>2.0299999999999998</v>
      </c>
      <c r="E39" s="83">
        <v>483.03</v>
      </c>
      <c r="F39" s="83">
        <v>0.06</v>
      </c>
      <c r="G39" s="83">
        <v>0</v>
      </c>
      <c r="H39" s="83">
        <v>0</v>
      </c>
      <c r="I39" s="83">
        <v>16940.47</v>
      </c>
      <c r="J39" s="84">
        <v>2.09</v>
      </c>
    </row>
    <row r="40" spans="1:10" ht="12.75" customHeight="1" x14ac:dyDescent="0.2">
      <c r="A40" s="1027" t="s">
        <v>126</v>
      </c>
      <c r="B40" s="39" t="s">
        <v>324</v>
      </c>
      <c r="C40" s="83">
        <v>802847.1</v>
      </c>
      <c r="D40" s="83">
        <v>98.99</v>
      </c>
      <c r="E40" s="83">
        <v>8201.8700000000008</v>
      </c>
      <c r="F40" s="83">
        <v>1.01</v>
      </c>
      <c r="G40" s="83">
        <v>0</v>
      </c>
      <c r="H40" s="83">
        <v>0</v>
      </c>
      <c r="I40" s="83">
        <v>811048.97</v>
      </c>
      <c r="J40" s="84">
        <v>100</v>
      </c>
    </row>
    <row r="41" spans="1:10" x14ac:dyDescent="0.2">
      <c r="A41" s="1026" t="s">
        <v>126</v>
      </c>
      <c r="B41" s="141" t="s">
        <v>500</v>
      </c>
      <c r="C41" s="88">
        <v>286359.37</v>
      </c>
      <c r="D41" s="88">
        <v>27.11</v>
      </c>
      <c r="E41" s="88">
        <v>4643</v>
      </c>
      <c r="F41" s="88">
        <v>0.44</v>
      </c>
      <c r="G41" s="88">
        <v>22221.21</v>
      </c>
      <c r="H41" s="88">
        <v>2.1</v>
      </c>
      <c r="I41" s="88">
        <v>313223.58</v>
      </c>
      <c r="J41" s="89">
        <v>29.65</v>
      </c>
    </row>
    <row r="42" spans="1:10" x14ac:dyDescent="0.2">
      <c r="A42" s="1027" t="s">
        <v>126</v>
      </c>
      <c r="B42" s="139" t="s">
        <v>501</v>
      </c>
      <c r="C42" s="83">
        <v>167728.51999999999</v>
      </c>
      <c r="D42" s="83">
        <v>15.88</v>
      </c>
      <c r="E42" s="83">
        <v>2789.74</v>
      </c>
      <c r="F42" s="83">
        <v>0.26</v>
      </c>
      <c r="G42" s="83">
        <v>29.67</v>
      </c>
      <c r="H42" s="83">
        <v>0</v>
      </c>
      <c r="I42" s="83">
        <v>170547.93</v>
      </c>
      <c r="J42" s="84">
        <v>16.14</v>
      </c>
    </row>
    <row r="43" spans="1:10" x14ac:dyDescent="0.2">
      <c r="A43" s="1027" t="s">
        <v>126</v>
      </c>
      <c r="B43" s="140" t="s">
        <v>502</v>
      </c>
      <c r="C43" s="83">
        <v>181230.94</v>
      </c>
      <c r="D43" s="83">
        <v>17.16</v>
      </c>
      <c r="E43" s="83">
        <v>13345.48</v>
      </c>
      <c r="F43" s="83">
        <v>1.26</v>
      </c>
      <c r="G43" s="83">
        <v>160.69</v>
      </c>
      <c r="H43" s="83">
        <v>0.02</v>
      </c>
      <c r="I43" s="83">
        <v>194737.11</v>
      </c>
      <c r="J43" s="84">
        <v>18.440000000000001</v>
      </c>
    </row>
    <row r="44" spans="1:10" x14ac:dyDescent="0.2">
      <c r="A44" s="1027" t="s">
        <v>126</v>
      </c>
      <c r="B44" s="140" t="s">
        <v>503</v>
      </c>
      <c r="C44" s="83">
        <v>95486.77</v>
      </c>
      <c r="D44" s="83">
        <v>9.0399999999999991</v>
      </c>
      <c r="E44" s="83">
        <v>17239.22</v>
      </c>
      <c r="F44" s="83">
        <v>1.63</v>
      </c>
      <c r="G44" s="83">
        <v>372.22</v>
      </c>
      <c r="H44" s="83">
        <v>0.04</v>
      </c>
      <c r="I44" s="83">
        <v>113098.21</v>
      </c>
      <c r="J44" s="84">
        <v>10.71</v>
      </c>
    </row>
    <row r="45" spans="1:10" x14ac:dyDescent="0.2">
      <c r="A45" s="1027" t="s">
        <v>126</v>
      </c>
      <c r="B45" s="140" t="s">
        <v>504</v>
      </c>
      <c r="C45" s="83">
        <v>55727.99</v>
      </c>
      <c r="D45" s="83">
        <v>5.28</v>
      </c>
      <c r="E45" s="83">
        <v>22520.37</v>
      </c>
      <c r="F45" s="83">
        <v>2.13</v>
      </c>
      <c r="G45" s="83">
        <v>1012.06</v>
      </c>
      <c r="H45" s="83">
        <v>0.1</v>
      </c>
      <c r="I45" s="83">
        <v>79260.42</v>
      </c>
      <c r="J45" s="84">
        <v>7.51</v>
      </c>
    </row>
    <row r="46" spans="1:10" x14ac:dyDescent="0.2">
      <c r="A46" s="1027" t="s">
        <v>126</v>
      </c>
      <c r="B46" s="140" t="s">
        <v>505</v>
      </c>
      <c r="C46" s="83">
        <v>27334.61</v>
      </c>
      <c r="D46" s="83">
        <v>2.59</v>
      </c>
      <c r="E46" s="83">
        <v>24739.53</v>
      </c>
      <c r="F46" s="83">
        <v>2.34</v>
      </c>
      <c r="G46" s="83">
        <v>2600.5100000000002</v>
      </c>
      <c r="H46" s="83">
        <v>0.25</v>
      </c>
      <c r="I46" s="83">
        <v>54674.65</v>
      </c>
      <c r="J46" s="84">
        <v>5.18</v>
      </c>
    </row>
    <row r="47" spans="1:10" x14ac:dyDescent="0.2">
      <c r="A47" s="1027" t="s">
        <v>126</v>
      </c>
      <c r="B47" s="140" t="s">
        <v>358</v>
      </c>
      <c r="C47" s="83">
        <v>24315.35</v>
      </c>
      <c r="D47" s="83">
        <v>2.2999999999999998</v>
      </c>
      <c r="E47" s="83">
        <v>45555.78</v>
      </c>
      <c r="F47" s="83">
        <v>4.32</v>
      </c>
      <c r="G47" s="83">
        <v>30703.43</v>
      </c>
      <c r="H47" s="83">
        <v>2.9</v>
      </c>
      <c r="I47" s="83">
        <v>100574.56</v>
      </c>
      <c r="J47" s="84">
        <v>9.52</v>
      </c>
    </row>
    <row r="48" spans="1:10" x14ac:dyDescent="0.2">
      <c r="A48" s="1027" t="s">
        <v>126</v>
      </c>
      <c r="B48" s="39" t="s">
        <v>359</v>
      </c>
      <c r="C48" s="83">
        <v>838183.55</v>
      </c>
      <c r="D48" s="83">
        <v>79.36</v>
      </c>
      <c r="E48" s="83">
        <v>130833.12</v>
      </c>
      <c r="F48" s="83">
        <v>12.38</v>
      </c>
      <c r="G48" s="83">
        <v>57099.79</v>
      </c>
      <c r="H48" s="83">
        <v>5.41</v>
      </c>
      <c r="I48" s="83">
        <v>1026116.46</v>
      </c>
      <c r="J48" s="84">
        <v>97.15</v>
      </c>
    </row>
    <row r="49" spans="1:10" ht="25.5" x14ac:dyDescent="0.2">
      <c r="A49" s="1027" t="s">
        <v>126</v>
      </c>
      <c r="B49" s="133" t="s">
        <v>360</v>
      </c>
      <c r="C49" s="83">
        <v>14277.1</v>
      </c>
      <c r="D49" s="83">
        <v>1.35</v>
      </c>
      <c r="E49" s="83">
        <v>1668.14</v>
      </c>
      <c r="F49" s="83">
        <v>0.16</v>
      </c>
      <c r="G49" s="83">
        <v>587.55999999999995</v>
      </c>
      <c r="H49" s="83">
        <v>0.06</v>
      </c>
      <c r="I49" s="83">
        <v>16532.8</v>
      </c>
      <c r="J49" s="84">
        <v>1.57</v>
      </c>
    </row>
    <row r="50" spans="1:10" x14ac:dyDescent="0.2">
      <c r="A50" s="1027" t="s">
        <v>126</v>
      </c>
      <c r="B50" s="39" t="s">
        <v>361</v>
      </c>
      <c r="C50" s="83">
        <v>10989.41</v>
      </c>
      <c r="D50" s="83">
        <v>1.04</v>
      </c>
      <c r="E50" s="83">
        <v>2299.17</v>
      </c>
      <c r="F50" s="83">
        <v>0.22</v>
      </c>
      <c r="G50" s="83">
        <v>188.55</v>
      </c>
      <c r="H50" s="83">
        <v>0.02</v>
      </c>
      <c r="I50" s="83">
        <v>13477.13</v>
      </c>
      <c r="J50" s="84">
        <v>1.28</v>
      </c>
    </row>
    <row r="51" spans="1:10" x14ac:dyDescent="0.2">
      <c r="A51" s="1027" t="s">
        <v>126</v>
      </c>
      <c r="B51" s="39" t="s">
        <v>324</v>
      </c>
      <c r="C51" s="83">
        <v>863450.06</v>
      </c>
      <c r="D51" s="83">
        <v>81.75</v>
      </c>
      <c r="E51" s="83">
        <v>134800.43</v>
      </c>
      <c r="F51" s="83">
        <v>12.76</v>
      </c>
      <c r="G51" s="83">
        <v>57875.9</v>
      </c>
      <c r="H51" s="83">
        <v>5.49</v>
      </c>
      <c r="I51" s="83">
        <v>1056126.3899999999</v>
      </c>
      <c r="J51" s="84">
        <v>100</v>
      </c>
    </row>
    <row r="52" spans="1:10" s="801" customFormat="1" x14ac:dyDescent="0.2">
      <c r="A52" s="1062" t="s">
        <v>749</v>
      </c>
      <c r="B52" s="204" t="s">
        <v>500</v>
      </c>
      <c r="C52" s="216">
        <v>148582.31</v>
      </c>
      <c r="D52" s="216">
        <v>8.6</v>
      </c>
      <c r="E52" s="216">
        <v>13754.73</v>
      </c>
      <c r="F52" s="216">
        <v>0.8</v>
      </c>
      <c r="G52" s="216">
        <v>28.32</v>
      </c>
      <c r="H52" s="216" t="s">
        <v>357</v>
      </c>
      <c r="I52" s="216">
        <v>162365.36000000002</v>
      </c>
      <c r="J52" s="217">
        <v>9.4</v>
      </c>
    </row>
    <row r="53" spans="1:10" s="801" customFormat="1" x14ac:dyDescent="0.2">
      <c r="A53" s="1048" t="s">
        <v>126</v>
      </c>
      <c r="B53" s="205" t="s">
        <v>501</v>
      </c>
      <c r="C53" s="218">
        <v>154288.48000000001</v>
      </c>
      <c r="D53" s="218">
        <v>8.93</v>
      </c>
      <c r="E53" s="218">
        <v>19642.05</v>
      </c>
      <c r="F53" s="218">
        <v>1.1399999999999999</v>
      </c>
      <c r="G53" s="218">
        <v>23.57</v>
      </c>
      <c r="H53" s="218" t="s">
        <v>357</v>
      </c>
      <c r="I53" s="218">
        <v>173954.1</v>
      </c>
      <c r="J53" s="219">
        <v>10.07</v>
      </c>
    </row>
    <row r="54" spans="1:10" s="801" customFormat="1" x14ac:dyDescent="0.2">
      <c r="A54" s="1048" t="s">
        <v>126</v>
      </c>
      <c r="B54" s="206" t="s">
        <v>502</v>
      </c>
      <c r="C54" s="218">
        <v>249824.88</v>
      </c>
      <c r="D54" s="218">
        <v>14.46</v>
      </c>
      <c r="E54" s="218">
        <v>41030.04</v>
      </c>
      <c r="F54" s="218">
        <v>2.38</v>
      </c>
      <c r="G54" s="218">
        <v>266.47000000000003</v>
      </c>
      <c r="H54" s="218">
        <v>0.02</v>
      </c>
      <c r="I54" s="218">
        <v>291121.38999999996</v>
      </c>
      <c r="J54" s="219">
        <v>16.86</v>
      </c>
    </row>
    <row r="55" spans="1:10" s="801" customFormat="1" x14ac:dyDescent="0.2">
      <c r="A55" s="1048" t="s">
        <v>126</v>
      </c>
      <c r="B55" s="206" t="s">
        <v>503</v>
      </c>
      <c r="C55" s="218">
        <v>247344.56</v>
      </c>
      <c r="D55" s="218">
        <v>14.32</v>
      </c>
      <c r="E55" s="218">
        <v>57404.18</v>
      </c>
      <c r="F55" s="218">
        <v>3.32</v>
      </c>
      <c r="G55" s="218">
        <v>1405.4</v>
      </c>
      <c r="H55" s="218">
        <v>0.08</v>
      </c>
      <c r="I55" s="218">
        <v>306154.14</v>
      </c>
      <c r="J55" s="219">
        <v>17.72</v>
      </c>
    </row>
    <row r="56" spans="1:10" s="801" customFormat="1" x14ac:dyDescent="0.2">
      <c r="A56" s="1048" t="s">
        <v>126</v>
      </c>
      <c r="B56" s="206" t="s">
        <v>504</v>
      </c>
      <c r="C56" s="218">
        <v>261992.06999999998</v>
      </c>
      <c r="D56" s="218">
        <v>15.16</v>
      </c>
      <c r="E56" s="218">
        <v>92383.63</v>
      </c>
      <c r="F56" s="218">
        <v>5.35</v>
      </c>
      <c r="G56" s="218">
        <v>5795.62</v>
      </c>
      <c r="H56" s="218">
        <v>0.34</v>
      </c>
      <c r="I56" s="218">
        <v>360171.31999999995</v>
      </c>
      <c r="J56" s="219">
        <v>20.849999999999998</v>
      </c>
    </row>
    <row r="57" spans="1:10" s="801" customFormat="1" x14ac:dyDescent="0.2">
      <c r="A57" s="1048" t="s">
        <v>126</v>
      </c>
      <c r="B57" s="206" t="s">
        <v>505</v>
      </c>
      <c r="C57" s="218">
        <v>164645.97</v>
      </c>
      <c r="D57" s="218">
        <v>9.5299999999999994</v>
      </c>
      <c r="E57" s="218">
        <v>104360.55</v>
      </c>
      <c r="F57" s="218">
        <v>6.04</v>
      </c>
      <c r="G57" s="218">
        <v>16481.21</v>
      </c>
      <c r="H57" s="218">
        <v>0.95</v>
      </c>
      <c r="I57" s="218">
        <v>285487.73000000004</v>
      </c>
      <c r="J57" s="219">
        <v>16.52</v>
      </c>
    </row>
    <row r="58" spans="1:10" s="801" customFormat="1" x14ac:dyDescent="0.2">
      <c r="A58" s="1048" t="s">
        <v>126</v>
      </c>
      <c r="B58" s="206" t="s">
        <v>358</v>
      </c>
      <c r="C58" s="218">
        <v>38492.21</v>
      </c>
      <c r="D58" s="218">
        <v>2.23</v>
      </c>
      <c r="E58" s="218">
        <v>38822.120000000003</v>
      </c>
      <c r="F58" s="218">
        <v>2.25</v>
      </c>
      <c r="G58" s="218">
        <v>23123.68</v>
      </c>
      <c r="H58" s="218">
        <v>1.34</v>
      </c>
      <c r="I58" s="218">
        <v>100438.01000000001</v>
      </c>
      <c r="J58" s="219">
        <v>5.82</v>
      </c>
    </row>
    <row r="59" spans="1:10" s="801" customFormat="1" x14ac:dyDescent="0.2">
      <c r="A59" s="1048" t="s">
        <v>126</v>
      </c>
      <c r="B59" s="207" t="s">
        <v>359</v>
      </c>
      <c r="C59" s="218">
        <v>1265170.48</v>
      </c>
      <c r="D59" s="218">
        <v>73.23</v>
      </c>
      <c r="E59" s="218">
        <v>367397.3</v>
      </c>
      <c r="F59" s="218">
        <v>21.28</v>
      </c>
      <c r="G59" s="218">
        <v>47124.270000000004</v>
      </c>
      <c r="H59" s="218">
        <v>2.7300000000000004</v>
      </c>
      <c r="I59" s="218">
        <v>1679692.05</v>
      </c>
      <c r="J59" s="219">
        <v>97.239999999999981</v>
      </c>
    </row>
    <row r="60" spans="1:10" s="801" customFormat="1" ht="26.25" customHeight="1" x14ac:dyDescent="0.2">
      <c r="A60" s="1048" t="s">
        <v>126</v>
      </c>
      <c r="B60" s="208" t="s">
        <v>360</v>
      </c>
      <c r="C60" s="218">
        <v>14767.96</v>
      </c>
      <c r="D60" s="218">
        <v>0.86</v>
      </c>
      <c r="E60" s="218">
        <v>3667.21</v>
      </c>
      <c r="F60" s="218">
        <v>0.21</v>
      </c>
      <c r="G60" s="218">
        <v>17.190000000000001</v>
      </c>
      <c r="H60" s="218" t="s">
        <v>357</v>
      </c>
      <c r="I60" s="218">
        <v>18452.359999999997</v>
      </c>
      <c r="J60" s="219">
        <v>1.07</v>
      </c>
    </row>
    <row r="61" spans="1:10" s="801" customFormat="1" x14ac:dyDescent="0.2">
      <c r="A61" s="1048" t="s">
        <v>126</v>
      </c>
      <c r="B61" s="207" t="s">
        <v>361</v>
      </c>
      <c r="C61" s="218">
        <v>27775.670000000002</v>
      </c>
      <c r="D61" s="218">
        <v>1.6</v>
      </c>
      <c r="E61" s="218">
        <v>1395.78</v>
      </c>
      <c r="F61" s="218">
        <v>0.08</v>
      </c>
      <c r="G61" s="218">
        <v>106.89</v>
      </c>
      <c r="H61" s="218">
        <v>0.01</v>
      </c>
      <c r="I61" s="218">
        <v>29278.34</v>
      </c>
      <c r="J61" s="219">
        <v>1.6900000000000002</v>
      </c>
    </row>
    <row r="62" spans="1:10" s="801" customFormat="1" x14ac:dyDescent="0.2">
      <c r="A62" s="1049" t="s">
        <v>126</v>
      </c>
      <c r="B62" s="209" t="s">
        <v>324</v>
      </c>
      <c r="C62" s="221">
        <v>1307714.1099999999</v>
      </c>
      <c r="D62" s="221">
        <v>75.69</v>
      </c>
      <c r="E62" s="221">
        <v>372460.29000000004</v>
      </c>
      <c r="F62" s="221">
        <v>21.57</v>
      </c>
      <c r="G62" s="221">
        <v>47248.350000000006</v>
      </c>
      <c r="H62" s="221">
        <v>2.74</v>
      </c>
      <c r="I62" s="221">
        <v>1727422.7500000002</v>
      </c>
      <c r="J62" s="222">
        <v>99.999999999999972</v>
      </c>
    </row>
    <row r="82" ht="26.25" customHeight="1" x14ac:dyDescent="0.2"/>
    <row r="93" ht="24" customHeight="1" x14ac:dyDescent="0.2"/>
    <row r="104" ht="23.25" customHeight="1" x14ac:dyDescent="0.2"/>
  </sheetData>
  <mergeCells count="15">
    <mergeCell ref="A1:J1"/>
    <mergeCell ref="A3:J3"/>
    <mergeCell ref="A5:A7"/>
    <mergeCell ref="B5:B6"/>
    <mergeCell ref="C5:H5"/>
    <mergeCell ref="I5:J5"/>
    <mergeCell ref="C6:D6"/>
    <mergeCell ref="E6:F6"/>
    <mergeCell ref="A30:A40"/>
    <mergeCell ref="A41:A51"/>
    <mergeCell ref="A52:A62"/>
    <mergeCell ref="G6:H6"/>
    <mergeCell ref="I6:J6"/>
    <mergeCell ref="A8:A18"/>
    <mergeCell ref="A19:A29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48" orientation="portrait" r:id="rId2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G97"/>
  <sheetViews>
    <sheetView view="pageBreakPreview" topLeftCell="A22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27.28515625" style="236" customWidth="1"/>
    <col min="2" max="2" width="30.7109375" style="236" customWidth="1"/>
    <col min="3" max="5" width="24.28515625" style="236" customWidth="1"/>
    <col min="6" max="16384" width="11.42578125" style="236"/>
  </cols>
  <sheetData>
    <row r="1" spans="1:7" ht="18" x14ac:dyDescent="0.25">
      <c r="A1" s="1029" t="s">
        <v>175</v>
      </c>
      <c r="B1" s="1029"/>
      <c r="C1" s="1029"/>
      <c r="D1" s="1029"/>
      <c r="E1" s="1029"/>
      <c r="F1" s="51"/>
      <c r="G1" s="51"/>
    </row>
    <row r="3" spans="1:7" s="801" customFormat="1" ht="15" x14ac:dyDescent="0.25">
      <c r="A3" s="1064" t="s">
        <v>1191</v>
      </c>
      <c r="B3" s="1064"/>
      <c r="C3" s="1064"/>
      <c r="D3" s="1064"/>
      <c r="E3" s="1064"/>
      <c r="F3" s="203"/>
      <c r="G3" s="203"/>
    </row>
    <row r="4" spans="1:7" s="801" customFormat="1" ht="15" x14ac:dyDescent="0.25">
      <c r="A4" s="1064" t="s">
        <v>1190</v>
      </c>
      <c r="B4" s="1064"/>
      <c r="C4" s="1064"/>
      <c r="D4" s="1064"/>
      <c r="E4" s="1064"/>
      <c r="F4" s="203"/>
      <c r="G4" s="203"/>
    </row>
    <row r="5" spans="1:7" ht="13.5" thickBot="1" x14ac:dyDescent="0.25">
      <c r="A5" s="18"/>
      <c r="B5" s="18"/>
      <c r="C5" s="18"/>
      <c r="D5" s="18"/>
      <c r="E5" s="18"/>
    </row>
    <row r="6" spans="1:7" ht="24.75" customHeight="1" x14ac:dyDescent="0.2">
      <c r="A6" s="1031" t="s">
        <v>166</v>
      </c>
      <c r="B6" s="793" t="s">
        <v>351</v>
      </c>
      <c r="C6" s="793" t="s">
        <v>545</v>
      </c>
      <c r="D6" s="1033" t="s">
        <v>375</v>
      </c>
      <c r="E6" s="977"/>
    </row>
    <row r="7" spans="1:7" ht="24" customHeight="1" thickBot="1" x14ac:dyDescent="0.25">
      <c r="A7" s="1032"/>
      <c r="B7" s="797" t="s">
        <v>499</v>
      </c>
      <c r="C7" s="797" t="s">
        <v>376</v>
      </c>
      <c r="D7" s="70" t="s">
        <v>549</v>
      </c>
      <c r="E7" s="805" t="s">
        <v>400</v>
      </c>
    </row>
    <row r="8" spans="1:7" x14ac:dyDescent="0.2">
      <c r="A8" s="1063" t="s">
        <v>118</v>
      </c>
      <c r="B8" s="138" t="s">
        <v>500</v>
      </c>
      <c r="C8" s="147">
        <v>419896.25</v>
      </c>
      <c r="D8" s="147">
        <v>398</v>
      </c>
      <c r="E8" s="148">
        <v>0.09</v>
      </c>
      <c r="F8" s="71"/>
      <c r="G8" s="72"/>
    </row>
    <row r="9" spans="1:7" x14ac:dyDescent="0.2">
      <c r="A9" s="1027"/>
      <c r="B9" s="139" t="s">
        <v>501</v>
      </c>
      <c r="C9" s="83">
        <v>96981.3</v>
      </c>
      <c r="D9" s="83">
        <v>93.25</v>
      </c>
      <c r="E9" s="84">
        <v>0.1</v>
      </c>
      <c r="F9" s="71"/>
      <c r="G9" s="72"/>
    </row>
    <row r="10" spans="1:7" x14ac:dyDescent="0.2">
      <c r="A10" s="1027"/>
      <c r="B10" s="140" t="s">
        <v>502</v>
      </c>
      <c r="C10" s="83">
        <v>124472.48</v>
      </c>
      <c r="D10" s="83">
        <v>70.44</v>
      </c>
      <c r="E10" s="84">
        <v>0.06</v>
      </c>
      <c r="F10" s="71"/>
      <c r="G10" s="72"/>
    </row>
    <row r="11" spans="1:7" x14ac:dyDescent="0.2">
      <c r="A11" s="1027"/>
      <c r="B11" s="140" t="s">
        <v>503</v>
      </c>
      <c r="C11" s="83">
        <v>66410.63</v>
      </c>
      <c r="D11" s="83">
        <v>17.63</v>
      </c>
      <c r="E11" s="84">
        <v>0.03</v>
      </c>
      <c r="F11" s="71"/>
      <c r="G11" s="72"/>
    </row>
    <row r="12" spans="1:7" x14ac:dyDescent="0.2">
      <c r="A12" s="1027"/>
      <c r="B12" s="140" t="s">
        <v>504</v>
      </c>
      <c r="C12" s="83">
        <v>36788.32</v>
      </c>
      <c r="D12" s="83">
        <v>9.6300000000000008</v>
      </c>
      <c r="E12" s="84">
        <v>0.03</v>
      </c>
      <c r="F12" s="71"/>
      <c r="G12" s="72"/>
    </row>
    <row r="13" spans="1:7" x14ac:dyDescent="0.2">
      <c r="A13" s="1027"/>
      <c r="B13" s="140" t="s">
        <v>505</v>
      </c>
      <c r="C13" s="83">
        <v>16213.96</v>
      </c>
      <c r="D13" s="83">
        <v>7.06</v>
      </c>
      <c r="E13" s="84">
        <v>0.04</v>
      </c>
      <c r="F13" s="71"/>
      <c r="G13" s="72"/>
    </row>
    <row r="14" spans="1:7" x14ac:dyDescent="0.2">
      <c r="A14" s="1027"/>
      <c r="B14" s="140" t="s">
        <v>358</v>
      </c>
      <c r="C14" s="83">
        <v>6437.18</v>
      </c>
      <c r="D14" s="83">
        <v>12.19</v>
      </c>
      <c r="E14" s="84">
        <v>0.19</v>
      </c>
      <c r="F14" s="71"/>
      <c r="G14" s="72"/>
    </row>
    <row r="15" spans="1:7" x14ac:dyDescent="0.2">
      <c r="A15" s="1028"/>
      <c r="B15" s="197" t="s">
        <v>359</v>
      </c>
      <c r="C15" s="85">
        <v>767200.12</v>
      </c>
      <c r="D15" s="85">
        <v>608.20000000000005</v>
      </c>
      <c r="E15" s="86">
        <v>7.6499999999999999E-2</v>
      </c>
      <c r="F15" s="71"/>
      <c r="G15" s="72"/>
    </row>
    <row r="16" spans="1:7" x14ac:dyDescent="0.2">
      <c r="A16" s="1026" t="s">
        <v>506</v>
      </c>
      <c r="B16" s="141" t="s">
        <v>500</v>
      </c>
      <c r="C16" s="88">
        <v>266807.53999999998</v>
      </c>
      <c r="D16" s="88">
        <v>1410.94</v>
      </c>
      <c r="E16" s="89">
        <v>0.53</v>
      </c>
      <c r="F16" s="71"/>
      <c r="G16" s="72"/>
    </row>
    <row r="17" spans="1:7" x14ac:dyDescent="0.2">
      <c r="A17" s="1027" t="s">
        <v>506</v>
      </c>
      <c r="B17" s="139" t="s">
        <v>501</v>
      </c>
      <c r="C17" s="83">
        <v>89630.71</v>
      </c>
      <c r="D17" s="83">
        <v>1338.13</v>
      </c>
      <c r="E17" s="84">
        <v>1.49</v>
      </c>
      <c r="F17" s="71"/>
      <c r="G17" s="72"/>
    </row>
    <row r="18" spans="1:7" x14ac:dyDescent="0.2">
      <c r="A18" s="1027" t="s">
        <v>506</v>
      </c>
      <c r="B18" s="140" t="s">
        <v>502</v>
      </c>
      <c r="C18" s="83">
        <v>87962.42</v>
      </c>
      <c r="D18" s="83">
        <v>454.5</v>
      </c>
      <c r="E18" s="84">
        <v>0.52</v>
      </c>
      <c r="F18" s="71"/>
      <c r="G18" s="72"/>
    </row>
    <row r="19" spans="1:7" x14ac:dyDescent="0.2">
      <c r="A19" s="1027" t="s">
        <v>506</v>
      </c>
      <c r="B19" s="140" t="s">
        <v>503</v>
      </c>
      <c r="C19" s="83">
        <v>37489.440000000002</v>
      </c>
      <c r="D19" s="83">
        <v>167.69</v>
      </c>
      <c r="E19" s="84">
        <v>0.45</v>
      </c>
      <c r="F19" s="71"/>
      <c r="G19" s="72"/>
    </row>
    <row r="20" spans="1:7" x14ac:dyDescent="0.2">
      <c r="A20" s="1027" t="s">
        <v>506</v>
      </c>
      <c r="B20" s="140" t="s">
        <v>504</v>
      </c>
      <c r="C20" s="83">
        <v>20892.740000000002</v>
      </c>
      <c r="D20" s="83">
        <v>4028.62</v>
      </c>
      <c r="E20" s="84">
        <v>19.28</v>
      </c>
      <c r="F20" s="71"/>
      <c r="G20" s="72"/>
    </row>
    <row r="21" spans="1:7" x14ac:dyDescent="0.2">
      <c r="A21" s="1027" t="s">
        <v>506</v>
      </c>
      <c r="B21" s="140" t="s">
        <v>505</v>
      </c>
      <c r="C21" s="83">
        <v>11492.86</v>
      </c>
      <c r="D21" s="83">
        <v>30.56</v>
      </c>
      <c r="E21" s="84">
        <v>0.27</v>
      </c>
      <c r="F21" s="71"/>
      <c r="G21" s="72"/>
    </row>
    <row r="22" spans="1:7" x14ac:dyDescent="0.2">
      <c r="A22" s="1027" t="s">
        <v>506</v>
      </c>
      <c r="B22" s="140" t="s">
        <v>358</v>
      </c>
      <c r="C22" s="83">
        <v>5471.99</v>
      </c>
      <c r="D22" s="83">
        <v>4.6900000000000004</v>
      </c>
      <c r="E22" s="84">
        <v>0.09</v>
      </c>
      <c r="F22" s="71"/>
      <c r="G22" s="72"/>
    </row>
    <row r="23" spans="1:7" x14ac:dyDescent="0.2">
      <c r="A23" s="1028" t="s">
        <v>506</v>
      </c>
      <c r="B23" s="197" t="s">
        <v>359</v>
      </c>
      <c r="C23" s="85">
        <v>519747.7</v>
      </c>
      <c r="D23" s="85">
        <v>7435.13</v>
      </c>
      <c r="E23" s="86">
        <v>1.43</v>
      </c>
      <c r="F23" s="71"/>
      <c r="G23" s="72"/>
    </row>
    <row r="24" spans="1:7" x14ac:dyDescent="0.2">
      <c r="A24" s="1026" t="s">
        <v>395</v>
      </c>
      <c r="B24" s="141" t="s">
        <v>500</v>
      </c>
      <c r="C24" s="88">
        <v>404577.5</v>
      </c>
      <c r="D24" s="88">
        <v>21582.87</v>
      </c>
      <c r="E24" s="89">
        <v>5.33</v>
      </c>
      <c r="F24" s="71"/>
      <c r="G24" s="72"/>
    </row>
    <row r="25" spans="1:7" x14ac:dyDescent="0.2">
      <c r="A25" s="1027" t="s">
        <v>395</v>
      </c>
      <c r="B25" s="139" t="s">
        <v>501</v>
      </c>
      <c r="C25" s="83">
        <v>208671.89</v>
      </c>
      <c r="D25" s="83">
        <v>11226.88</v>
      </c>
      <c r="E25" s="84">
        <v>5.38</v>
      </c>
      <c r="F25" s="71"/>
      <c r="G25" s="72"/>
    </row>
    <row r="26" spans="1:7" x14ac:dyDescent="0.2">
      <c r="A26" s="1027" t="s">
        <v>395</v>
      </c>
      <c r="B26" s="140" t="s">
        <v>502</v>
      </c>
      <c r="C26" s="83">
        <v>163845.44</v>
      </c>
      <c r="D26" s="83">
        <v>4713.5</v>
      </c>
      <c r="E26" s="84">
        <v>2.88</v>
      </c>
      <c r="F26" s="71"/>
      <c r="G26" s="72"/>
    </row>
    <row r="27" spans="1:7" x14ac:dyDescent="0.2">
      <c r="A27" s="1027" t="s">
        <v>395</v>
      </c>
      <c r="B27" s="140" t="s">
        <v>503</v>
      </c>
      <c r="C27" s="83">
        <v>45584.09</v>
      </c>
      <c r="D27" s="83">
        <v>693.56</v>
      </c>
      <c r="E27" s="84">
        <v>1.52</v>
      </c>
      <c r="F27" s="71"/>
      <c r="G27" s="72"/>
    </row>
    <row r="28" spans="1:7" x14ac:dyDescent="0.2">
      <c r="A28" s="1027" t="s">
        <v>395</v>
      </c>
      <c r="B28" s="140" t="s">
        <v>504</v>
      </c>
      <c r="C28" s="83">
        <v>17874.05</v>
      </c>
      <c r="D28" s="83">
        <v>182.19</v>
      </c>
      <c r="E28" s="84">
        <v>1.02</v>
      </c>
      <c r="F28" s="71"/>
      <c r="G28" s="72"/>
    </row>
    <row r="29" spans="1:7" x14ac:dyDescent="0.2">
      <c r="A29" s="1027" t="s">
        <v>395</v>
      </c>
      <c r="B29" s="140" t="s">
        <v>505</v>
      </c>
      <c r="C29" s="83">
        <v>4813.8900000000003</v>
      </c>
      <c r="D29" s="83">
        <v>22.38</v>
      </c>
      <c r="E29" s="84">
        <v>0.46</v>
      </c>
      <c r="F29" s="71"/>
      <c r="G29" s="72"/>
    </row>
    <row r="30" spans="1:7" x14ac:dyDescent="0.2">
      <c r="A30" s="1027" t="s">
        <v>395</v>
      </c>
      <c r="B30" s="140" t="s">
        <v>358</v>
      </c>
      <c r="C30" s="83">
        <v>1020.21</v>
      </c>
      <c r="D30" s="83">
        <v>2.5</v>
      </c>
      <c r="E30" s="84">
        <v>0.25</v>
      </c>
      <c r="F30" s="71"/>
      <c r="G30" s="72"/>
    </row>
    <row r="31" spans="1:7" x14ac:dyDescent="0.2">
      <c r="A31" s="1028" t="s">
        <v>395</v>
      </c>
      <c r="B31" s="197" t="s">
        <v>359</v>
      </c>
      <c r="C31" s="85">
        <v>846387.07</v>
      </c>
      <c r="D31" s="85">
        <v>38423.879999999997</v>
      </c>
      <c r="E31" s="86">
        <v>4.54</v>
      </c>
      <c r="F31" s="71"/>
      <c r="G31" s="72"/>
    </row>
    <row r="32" spans="1:7" x14ac:dyDescent="0.2">
      <c r="A32" s="1059" t="s">
        <v>128</v>
      </c>
      <c r="B32" s="87" t="s">
        <v>500</v>
      </c>
      <c r="C32" s="88">
        <v>602841.23</v>
      </c>
      <c r="D32" s="88">
        <v>2025.31</v>
      </c>
      <c r="E32" s="89">
        <v>0.34</v>
      </c>
      <c r="F32" s="71"/>
      <c r="G32" s="72"/>
    </row>
    <row r="33" spans="1:7" x14ac:dyDescent="0.2">
      <c r="A33" s="1060"/>
      <c r="B33" s="142" t="s">
        <v>501</v>
      </c>
      <c r="C33" s="83">
        <v>88634.6</v>
      </c>
      <c r="D33" s="83">
        <v>102.19</v>
      </c>
      <c r="E33" s="84">
        <v>0.12</v>
      </c>
      <c r="F33" s="71"/>
      <c r="G33" s="72"/>
    </row>
    <row r="34" spans="1:7" x14ac:dyDescent="0.2">
      <c r="A34" s="1060"/>
      <c r="B34" s="82" t="s">
        <v>502</v>
      </c>
      <c r="C34" s="83">
        <v>70066.87</v>
      </c>
      <c r="D34" s="83">
        <v>75.63</v>
      </c>
      <c r="E34" s="84">
        <v>0.11</v>
      </c>
      <c r="F34" s="71"/>
      <c r="G34" s="72"/>
    </row>
    <row r="35" spans="1:7" x14ac:dyDescent="0.2">
      <c r="A35" s="1060"/>
      <c r="B35" s="82" t="s">
        <v>503</v>
      </c>
      <c r="C35" s="83">
        <v>19281.310000000001</v>
      </c>
      <c r="D35" s="83">
        <v>12</v>
      </c>
      <c r="E35" s="84">
        <v>0.06</v>
      </c>
      <c r="F35" s="71"/>
      <c r="G35" s="72"/>
    </row>
    <row r="36" spans="1:7" x14ac:dyDescent="0.2">
      <c r="A36" s="1060"/>
      <c r="B36" s="82" t="s">
        <v>504</v>
      </c>
      <c r="C36" s="83">
        <v>6322.74</v>
      </c>
      <c r="D36" s="83">
        <v>0.69</v>
      </c>
      <c r="E36" s="84">
        <v>0.01</v>
      </c>
      <c r="F36" s="71"/>
      <c r="G36" s="72"/>
    </row>
    <row r="37" spans="1:7" x14ac:dyDescent="0.2">
      <c r="A37" s="1060"/>
      <c r="B37" s="82" t="s">
        <v>505</v>
      </c>
      <c r="C37" s="83">
        <v>2970.51</v>
      </c>
      <c r="D37" s="83">
        <v>0.06</v>
      </c>
      <c r="E37" s="84" t="s">
        <v>396</v>
      </c>
      <c r="F37" s="71"/>
      <c r="G37" s="72"/>
    </row>
    <row r="38" spans="1:7" x14ac:dyDescent="0.2">
      <c r="A38" s="1060"/>
      <c r="B38" s="82" t="s">
        <v>358</v>
      </c>
      <c r="C38" s="83">
        <v>1816.19</v>
      </c>
      <c r="D38" s="83">
        <v>0</v>
      </c>
      <c r="E38" s="84">
        <v>0</v>
      </c>
      <c r="F38" s="71"/>
      <c r="G38" s="72"/>
    </row>
    <row r="39" spans="1:7" x14ac:dyDescent="0.2">
      <c r="A39" s="1061"/>
      <c r="B39" s="73" t="s">
        <v>359</v>
      </c>
      <c r="C39" s="85">
        <v>791933.45</v>
      </c>
      <c r="D39" s="85">
        <v>2215.88</v>
      </c>
      <c r="E39" s="86">
        <v>0.28000000000000003</v>
      </c>
      <c r="F39" s="71"/>
      <c r="G39" s="72"/>
    </row>
    <row r="40" spans="1:7" x14ac:dyDescent="0.2">
      <c r="A40" s="1026" t="s">
        <v>508</v>
      </c>
      <c r="B40" s="141" t="s">
        <v>500</v>
      </c>
      <c r="C40" s="88">
        <v>1463085.21</v>
      </c>
      <c r="D40" s="88">
        <v>6824.19</v>
      </c>
      <c r="E40" s="89">
        <v>0.47</v>
      </c>
      <c r="F40" s="71"/>
      <c r="G40" s="72"/>
    </row>
    <row r="41" spans="1:7" x14ac:dyDescent="0.2">
      <c r="A41" s="1027" t="s">
        <v>508</v>
      </c>
      <c r="B41" s="139" t="s">
        <v>501</v>
      </c>
      <c r="C41" s="83">
        <v>308456.95</v>
      </c>
      <c r="D41" s="83">
        <v>2075.13</v>
      </c>
      <c r="E41" s="84">
        <v>0.67</v>
      </c>
      <c r="F41" s="71"/>
      <c r="G41" s="72"/>
    </row>
    <row r="42" spans="1:7" x14ac:dyDescent="0.2">
      <c r="A42" s="1027" t="s">
        <v>508</v>
      </c>
      <c r="B42" s="140" t="s">
        <v>502</v>
      </c>
      <c r="C42" s="83">
        <v>217614.2</v>
      </c>
      <c r="D42" s="83">
        <v>436.06</v>
      </c>
      <c r="E42" s="84">
        <v>0.2</v>
      </c>
      <c r="F42" s="71"/>
      <c r="G42" s="72"/>
    </row>
    <row r="43" spans="1:7" x14ac:dyDescent="0.2">
      <c r="A43" s="1027" t="s">
        <v>508</v>
      </c>
      <c r="B43" s="140" t="s">
        <v>503</v>
      </c>
      <c r="C43" s="83">
        <v>72151.73</v>
      </c>
      <c r="D43" s="83">
        <v>31.13</v>
      </c>
      <c r="E43" s="84">
        <v>0.04</v>
      </c>
      <c r="F43" s="71"/>
      <c r="G43" s="72"/>
    </row>
    <row r="44" spans="1:7" x14ac:dyDescent="0.2">
      <c r="A44" s="1027" t="s">
        <v>508</v>
      </c>
      <c r="B44" s="140" t="s">
        <v>504</v>
      </c>
      <c r="C44" s="83">
        <v>30457.47</v>
      </c>
      <c r="D44" s="83">
        <v>8.44</v>
      </c>
      <c r="E44" s="84">
        <v>0.03</v>
      </c>
      <c r="F44" s="71"/>
      <c r="G44" s="72"/>
    </row>
    <row r="45" spans="1:7" x14ac:dyDescent="0.2">
      <c r="A45" s="1027" t="s">
        <v>508</v>
      </c>
      <c r="B45" s="140" t="s">
        <v>505</v>
      </c>
      <c r="C45" s="83">
        <v>11960.36</v>
      </c>
      <c r="D45" s="83">
        <v>0.88</v>
      </c>
      <c r="E45" s="84">
        <v>0.01</v>
      </c>
      <c r="F45" s="71"/>
      <c r="G45" s="72"/>
    </row>
    <row r="46" spans="1:7" x14ac:dyDescent="0.2">
      <c r="A46" s="1027" t="s">
        <v>508</v>
      </c>
      <c r="B46" s="140" t="s">
        <v>358</v>
      </c>
      <c r="C46" s="83">
        <v>4849.88</v>
      </c>
      <c r="D46" s="83">
        <v>0</v>
      </c>
      <c r="E46" s="84">
        <v>0</v>
      </c>
      <c r="F46" s="71"/>
      <c r="G46" s="72"/>
    </row>
    <row r="47" spans="1:7" x14ac:dyDescent="0.2">
      <c r="A47" s="1028" t="s">
        <v>508</v>
      </c>
      <c r="B47" s="197" t="s">
        <v>359</v>
      </c>
      <c r="C47" s="85">
        <v>2108575.7999999998</v>
      </c>
      <c r="D47" s="85">
        <v>9375.83</v>
      </c>
      <c r="E47" s="86">
        <v>0.44</v>
      </c>
      <c r="F47" s="71"/>
      <c r="G47" s="72"/>
    </row>
    <row r="48" spans="1:7" x14ac:dyDescent="0.2">
      <c r="A48" s="1026" t="s">
        <v>509</v>
      </c>
      <c r="B48" s="141" t="s">
        <v>500</v>
      </c>
      <c r="C48" s="88">
        <v>113200.62</v>
      </c>
      <c r="D48" s="88">
        <v>330</v>
      </c>
      <c r="E48" s="89">
        <v>0.28999999999999998</v>
      </c>
      <c r="F48" s="71"/>
      <c r="G48" s="72"/>
    </row>
    <row r="49" spans="1:7" x14ac:dyDescent="0.2">
      <c r="A49" s="1027" t="s">
        <v>509</v>
      </c>
      <c r="B49" s="139" t="s">
        <v>501</v>
      </c>
      <c r="C49" s="83">
        <v>160098.15</v>
      </c>
      <c r="D49" s="83">
        <v>747.5</v>
      </c>
      <c r="E49" s="84">
        <v>0.47</v>
      </c>
      <c r="F49" s="71"/>
      <c r="G49" s="72"/>
    </row>
    <row r="50" spans="1:7" x14ac:dyDescent="0.2">
      <c r="A50" s="1027" t="s">
        <v>509</v>
      </c>
      <c r="B50" s="140" t="s">
        <v>502</v>
      </c>
      <c r="C50" s="83">
        <v>221604.46</v>
      </c>
      <c r="D50" s="83">
        <v>817.56</v>
      </c>
      <c r="E50" s="84">
        <v>0.37</v>
      </c>
      <c r="F50" s="71"/>
      <c r="G50" s="72"/>
    </row>
    <row r="51" spans="1:7" x14ac:dyDescent="0.2">
      <c r="A51" s="1027" t="s">
        <v>509</v>
      </c>
      <c r="B51" s="140" t="s">
        <v>503</v>
      </c>
      <c r="C51" s="83">
        <v>77047.350000000006</v>
      </c>
      <c r="D51" s="83">
        <v>127.69</v>
      </c>
      <c r="E51" s="84">
        <v>0.17</v>
      </c>
      <c r="F51" s="71"/>
      <c r="G51" s="72"/>
    </row>
    <row r="52" spans="1:7" x14ac:dyDescent="0.2">
      <c r="A52" s="1027" t="s">
        <v>509</v>
      </c>
      <c r="B52" s="140" t="s">
        <v>504</v>
      </c>
      <c r="C52" s="83">
        <v>50937.04</v>
      </c>
      <c r="D52" s="83">
        <v>85.06</v>
      </c>
      <c r="E52" s="84">
        <v>0.17</v>
      </c>
      <c r="F52" s="71"/>
      <c r="G52" s="72"/>
    </row>
    <row r="53" spans="1:7" x14ac:dyDescent="0.2">
      <c r="A53" s="1027" t="s">
        <v>509</v>
      </c>
      <c r="B53" s="140" t="s">
        <v>505</v>
      </c>
      <c r="C53" s="83">
        <v>39430.76</v>
      </c>
      <c r="D53" s="83">
        <v>45</v>
      </c>
      <c r="E53" s="84">
        <v>0.11</v>
      </c>
      <c r="F53" s="71"/>
      <c r="G53" s="72"/>
    </row>
    <row r="54" spans="1:7" x14ac:dyDescent="0.2">
      <c r="A54" s="1027" t="s">
        <v>509</v>
      </c>
      <c r="B54" s="140" t="s">
        <v>358</v>
      </c>
      <c r="C54" s="83">
        <v>21141.3</v>
      </c>
      <c r="D54" s="83">
        <v>12.69</v>
      </c>
      <c r="E54" s="84">
        <v>0.06</v>
      </c>
      <c r="F54" s="71"/>
      <c r="G54" s="72"/>
    </row>
    <row r="55" spans="1:7" x14ac:dyDescent="0.2">
      <c r="A55" s="1028" t="s">
        <v>509</v>
      </c>
      <c r="B55" s="197" t="s">
        <v>359</v>
      </c>
      <c r="C55" s="83">
        <v>683459.68</v>
      </c>
      <c r="D55" s="83">
        <v>2165.5</v>
      </c>
      <c r="E55" s="84">
        <v>0.32</v>
      </c>
      <c r="F55" s="71"/>
      <c r="G55" s="72"/>
    </row>
    <row r="56" spans="1:7" x14ac:dyDescent="0.2">
      <c r="A56" s="1026" t="s">
        <v>374</v>
      </c>
      <c r="B56" s="141" t="s">
        <v>500</v>
      </c>
      <c r="C56" s="88">
        <v>1014500.24</v>
      </c>
      <c r="D56" s="88">
        <v>11265.49</v>
      </c>
      <c r="E56" s="89">
        <v>1.1100000000000001</v>
      </c>
      <c r="F56" s="71"/>
      <c r="G56" s="72"/>
    </row>
    <row r="57" spans="1:7" x14ac:dyDescent="0.2">
      <c r="A57" s="1027" t="s">
        <v>130</v>
      </c>
      <c r="B57" s="139" t="s">
        <v>501</v>
      </c>
      <c r="C57" s="83">
        <v>155428.26</v>
      </c>
      <c r="D57" s="83">
        <v>507.13</v>
      </c>
      <c r="E57" s="84">
        <v>0.33</v>
      </c>
      <c r="F57" s="71"/>
      <c r="G57" s="72"/>
    </row>
    <row r="58" spans="1:7" x14ac:dyDescent="0.2">
      <c r="A58" s="1027" t="s">
        <v>130</v>
      </c>
      <c r="B58" s="140" t="s">
        <v>502</v>
      </c>
      <c r="C58" s="83">
        <v>144982.79</v>
      </c>
      <c r="D58" s="83">
        <v>814.19</v>
      </c>
      <c r="E58" s="84">
        <v>0.56000000000000005</v>
      </c>
      <c r="F58" s="71"/>
      <c r="G58" s="72"/>
    </row>
    <row r="59" spans="1:7" x14ac:dyDescent="0.2">
      <c r="A59" s="1027" t="s">
        <v>130</v>
      </c>
      <c r="B59" s="140" t="s">
        <v>503</v>
      </c>
      <c r="C59" s="83">
        <v>60056.639999999999</v>
      </c>
      <c r="D59" s="83">
        <v>481.25</v>
      </c>
      <c r="E59" s="84">
        <v>0.8</v>
      </c>
      <c r="F59" s="71"/>
      <c r="G59" s="72"/>
    </row>
    <row r="60" spans="1:7" x14ac:dyDescent="0.2">
      <c r="A60" s="1027" t="s">
        <v>130</v>
      </c>
      <c r="B60" s="140" t="s">
        <v>504</v>
      </c>
      <c r="C60" s="83">
        <v>24227.15</v>
      </c>
      <c r="D60" s="83">
        <v>198.88</v>
      </c>
      <c r="E60" s="84">
        <v>0.82</v>
      </c>
      <c r="F60" s="71"/>
      <c r="G60" s="72"/>
    </row>
    <row r="61" spans="1:7" x14ac:dyDescent="0.2">
      <c r="A61" s="1027" t="s">
        <v>130</v>
      </c>
      <c r="B61" s="140" t="s">
        <v>505</v>
      </c>
      <c r="C61" s="83">
        <v>5679.47</v>
      </c>
      <c r="D61" s="83">
        <v>22.06</v>
      </c>
      <c r="E61" s="84">
        <v>0.39</v>
      </c>
      <c r="F61" s="71"/>
      <c r="G61" s="72"/>
    </row>
    <row r="62" spans="1:7" x14ac:dyDescent="0.2">
      <c r="A62" s="1027" t="s">
        <v>130</v>
      </c>
      <c r="B62" s="140" t="s">
        <v>358</v>
      </c>
      <c r="C62" s="83">
        <v>694.07</v>
      </c>
      <c r="D62" s="83">
        <v>0.81</v>
      </c>
      <c r="E62" s="84">
        <v>0.12</v>
      </c>
      <c r="F62" s="71"/>
      <c r="G62" s="72"/>
    </row>
    <row r="63" spans="1:7" x14ac:dyDescent="0.2">
      <c r="A63" s="1028" t="s">
        <v>130</v>
      </c>
      <c r="B63" s="197" t="s">
        <v>359</v>
      </c>
      <c r="C63" s="85">
        <v>1405568.62</v>
      </c>
      <c r="D63" s="85">
        <v>13289.81</v>
      </c>
      <c r="E63" s="86">
        <v>0.95</v>
      </c>
      <c r="F63" s="71"/>
      <c r="G63" s="72"/>
    </row>
    <row r="64" spans="1:7" x14ac:dyDescent="0.2">
      <c r="A64" s="1026" t="s">
        <v>130</v>
      </c>
      <c r="B64" s="141" t="s">
        <v>500</v>
      </c>
      <c r="C64" s="88">
        <v>1402732.51</v>
      </c>
      <c r="D64" s="88">
        <v>5742.93</v>
      </c>
      <c r="E64" s="89">
        <v>0.41</v>
      </c>
      <c r="F64" s="71"/>
      <c r="G64" s="72"/>
    </row>
    <row r="65" spans="1:7" x14ac:dyDescent="0.2">
      <c r="A65" s="1027" t="s">
        <v>510</v>
      </c>
      <c r="B65" s="139" t="s">
        <v>501</v>
      </c>
      <c r="C65" s="83">
        <v>212118.79</v>
      </c>
      <c r="D65" s="83">
        <v>3578.94</v>
      </c>
      <c r="E65" s="84">
        <v>1.69</v>
      </c>
      <c r="F65" s="71"/>
      <c r="G65" s="72"/>
    </row>
    <row r="66" spans="1:7" x14ac:dyDescent="0.2">
      <c r="A66" s="1027" t="s">
        <v>510</v>
      </c>
      <c r="B66" s="140" t="s">
        <v>502</v>
      </c>
      <c r="C66" s="83">
        <v>179187.73</v>
      </c>
      <c r="D66" s="83">
        <v>2842.13</v>
      </c>
      <c r="E66" s="84">
        <v>1.59</v>
      </c>
      <c r="F66" s="71"/>
      <c r="G66" s="72"/>
    </row>
    <row r="67" spans="1:7" x14ac:dyDescent="0.2">
      <c r="A67" s="1027" t="s">
        <v>510</v>
      </c>
      <c r="B67" s="140" t="s">
        <v>503</v>
      </c>
      <c r="C67" s="83">
        <v>78101</v>
      </c>
      <c r="D67" s="83">
        <v>998.56</v>
      </c>
      <c r="E67" s="84">
        <v>1.28</v>
      </c>
      <c r="F67" s="71"/>
      <c r="G67" s="72"/>
    </row>
    <row r="68" spans="1:7" x14ac:dyDescent="0.2">
      <c r="A68" s="1027" t="s">
        <v>510</v>
      </c>
      <c r="B68" s="140" t="s">
        <v>504</v>
      </c>
      <c r="C68" s="83">
        <v>33720.720000000001</v>
      </c>
      <c r="D68" s="83">
        <v>108.69</v>
      </c>
      <c r="E68" s="84">
        <v>0.32</v>
      </c>
      <c r="F68" s="71"/>
      <c r="G68" s="72"/>
    </row>
    <row r="69" spans="1:7" x14ac:dyDescent="0.2">
      <c r="A69" s="1027" t="s">
        <v>510</v>
      </c>
      <c r="B69" s="140" t="s">
        <v>505</v>
      </c>
      <c r="C69" s="83">
        <v>17789.439999999999</v>
      </c>
      <c r="D69" s="83">
        <v>13.25</v>
      </c>
      <c r="E69" s="84">
        <v>7.0000000000000007E-2</v>
      </c>
      <c r="F69" s="71"/>
      <c r="G69" s="72"/>
    </row>
    <row r="70" spans="1:7" x14ac:dyDescent="0.2">
      <c r="A70" s="1027" t="s">
        <v>510</v>
      </c>
      <c r="B70" s="140" t="s">
        <v>358</v>
      </c>
      <c r="C70" s="83">
        <v>11343.21</v>
      </c>
      <c r="D70" s="83">
        <v>4.75</v>
      </c>
      <c r="E70" s="84">
        <v>0.04</v>
      </c>
      <c r="F70" s="71"/>
      <c r="G70" s="72"/>
    </row>
    <row r="71" spans="1:7" x14ac:dyDescent="0.2">
      <c r="A71" s="1028" t="s">
        <v>510</v>
      </c>
      <c r="B71" s="197" t="s">
        <v>359</v>
      </c>
      <c r="C71" s="83">
        <v>1934993.4</v>
      </c>
      <c r="D71" s="83">
        <v>13289.25</v>
      </c>
      <c r="E71" s="84">
        <v>0.69</v>
      </c>
      <c r="F71" s="71"/>
      <c r="G71" s="72"/>
    </row>
    <row r="72" spans="1:7" x14ac:dyDescent="0.2">
      <c r="A72" s="1026" t="s">
        <v>510</v>
      </c>
      <c r="B72" s="141" t="s">
        <v>500</v>
      </c>
      <c r="C72" s="88">
        <v>197651.7</v>
      </c>
      <c r="D72" s="88">
        <v>70.31</v>
      </c>
      <c r="E72" s="89">
        <v>0.04</v>
      </c>
      <c r="F72" s="71"/>
      <c r="G72" s="72"/>
    </row>
    <row r="73" spans="1:7" x14ac:dyDescent="0.2">
      <c r="A73" s="1027" t="s">
        <v>403</v>
      </c>
      <c r="B73" s="139" t="s">
        <v>501</v>
      </c>
      <c r="C73" s="83">
        <v>109758.86</v>
      </c>
      <c r="D73" s="83">
        <v>88.25</v>
      </c>
      <c r="E73" s="84">
        <v>0.08</v>
      </c>
      <c r="F73" s="71"/>
      <c r="G73" s="72"/>
    </row>
    <row r="74" spans="1:7" x14ac:dyDescent="0.2">
      <c r="A74" s="1027" t="s">
        <v>403</v>
      </c>
      <c r="B74" s="140" t="s">
        <v>502</v>
      </c>
      <c r="C74" s="83">
        <v>187004.43</v>
      </c>
      <c r="D74" s="83">
        <v>165</v>
      </c>
      <c r="E74" s="84">
        <v>0.09</v>
      </c>
      <c r="F74" s="71"/>
      <c r="G74" s="72"/>
    </row>
    <row r="75" spans="1:7" x14ac:dyDescent="0.2">
      <c r="A75" s="1027" t="s">
        <v>403</v>
      </c>
      <c r="B75" s="140" t="s">
        <v>503</v>
      </c>
      <c r="C75" s="83">
        <v>107033.60000000001</v>
      </c>
      <c r="D75" s="83">
        <v>95.25</v>
      </c>
      <c r="E75" s="84">
        <v>0.09</v>
      </c>
      <c r="F75" s="71"/>
      <c r="G75" s="72"/>
    </row>
    <row r="76" spans="1:7" x14ac:dyDescent="0.2">
      <c r="A76" s="1027" t="s">
        <v>403</v>
      </c>
      <c r="B76" s="140" t="s">
        <v>504</v>
      </c>
      <c r="C76" s="83">
        <v>53952.31</v>
      </c>
      <c r="D76" s="83">
        <v>62.38</v>
      </c>
      <c r="E76" s="84">
        <v>0.12</v>
      </c>
      <c r="F76" s="71"/>
      <c r="G76" s="72"/>
    </row>
    <row r="77" spans="1:7" x14ac:dyDescent="0.2">
      <c r="A77" s="1027" t="s">
        <v>403</v>
      </c>
      <c r="B77" s="140" t="s">
        <v>505</v>
      </c>
      <c r="C77" s="83">
        <v>20380.740000000002</v>
      </c>
      <c r="D77" s="83">
        <v>36.81</v>
      </c>
      <c r="E77" s="84">
        <v>0.18</v>
      </c>
      <c r="F77" s="71"/>
      <c r="G77" s="72"/>
    </row>
    <row r="78" spans="1:7" x14ac:dyDescent="0.2">
      <c r="A78" s="1027" t="s">
        <v>403</v>
      </c>
      <c r="B78" s="140" t="s">
        <v>358</v>
      </c>
      <c r="C78" s="83">
        <v>7154.89</v>
      </c>
      <c r="D78" s="83">
        <v>10.38</v>
      </c>
      <c r="E78" s="84">
        <v>0.15</v>
      </c>
      <c r="F78" s="71"/>
      <c r="G78" s="72"/>
    </row>
    <row r="79" spans="1:7" x14ac:dyDescent="0.2">
      <c r="A79" s="1028" t="s">
        <v>403</v>
      </c>
      <c r="B79" s="197" t="s">
        <v>359</v>
      </c>
      <c r="C79" s="85">
        <v>682936.53</v>
      </c>
      <c r="D79" s="85">
        <v>528.38</v>
      </c>
      <c r="E79" s="86">
        <v>0.08</v>
      </c>
      <c r="F79" s="71"/>
      <c r="G79" s="72"/>
    </row>
    <row r="80" spans="1:7" x14ac:dyDescent="0.2">
      <c r="A80" s="1026" t="s">
        <v>403</v>
      </c>
      <c r="B80" s="141" t="s">
        <v>500</v>
      </c>
      <c r="C80" s="88">
        <v>186815</v>
      </c>
      <c r="D80" s="88">
        <v>741.19</v>
      </c>
      <c r="E80" s="89">
        <v>0.4</v>
      </c>
      <c r="F80" s="71"/>
      <c r="G80" s="72"/>
    </row>
    <row r="81" spans="1:7" x14ac:dyDescent="0.2">
      <c r="A81" s="1027" t="s">
        <v>511</v>
      </c>
      <c r="B81" s="139" t="s">
        <v>501</v>
      </c>
      <c r="C81" s="83">
        <v>119734.47</v>
      </c>
      <c r="D81" s="83">
        <v>769.94</v>
      </c>
      <c r="E81" s="84">
        <v>0.64</v>
      </c>
      <c r="F81" s="71"/>
      <c r="G81" s="72"/>
    </row>
    <row r="82" spans="1:7" x14ac:dyDescent="0.2">
      <c r="A82" s="1027" t="s">
        <v>511</v>
      </c>
      <c r="B82" s="140" t="s">
        <v>502</v>
      </c>
      <c r="C82" s="83">
        <v>114574.8</v>
      </c>
      <c r="D82" s="83">
        <v>926.69</v>
      </c>
      <c r="E82" s="84">
        <v>0.81</v>
      </c>
      <c r="F82" s="71"/>
      <c r="G82" s="72"/>
    </row>
    <row r="83" spans="1:7" x14ac:dyDescent="0.2">
      <c r="A83" s="1027" t="s">
        <v>511</v>
      </c>
      <c r="B83" s="140" t="s">
        <v>503</v>
      </c>
      <c r="C83" s="83">
        <v>35505.980000000003</v>
      </c>
      <c r="D83" s="83">
        <v>34.31</v>
      </c>
      <c r="E83" s="84">
        <v>0.1</v>
      </c>
      <c r="F83" s="71"/>
      <c r="G83" s="72"/>
    </row>
    <row r="84" spans="1:7" x14ac:dyDescent="0.2">
      <c r="A84" s="1027" t="s">
        <v>511</v>
      </c>
      <c r="B84" s="140" t="s">
        <v>504</v>
      </c>
      <c r="C84" s="83">
        <v>29546.13</v>
      </c>
      <c r="D84" s="83">
        <v>3.31</v>
      </c>
      <c r="E84" s="84">
        <v>0.01</v>
      </c>
    </row>
    <row r="85" spans="1:7" x14ac:dyDescent="0.2">
      <c r="A85" s="1027" t="s">
        <v>511</v>
      </c>
      <c r="B85" s="140" t="s">
        <v>505</v>
      </c>
      <c r="C85" s="83">
        <v>18802.78</v>
      </c>
      <c r="D85" s="83">
        <v>18.5</v>
      </c>
      <c r="E85" s="84">
        <v>0.1</v>
      </c>
    </row>
    <row r="86" spans="1:7" x14ac:dyDescent="0.2">
      <c r="A86" s="1027" t="s">
        <v>511</v>
      </c>
      <c r="B86" s="140" t="s">
        <v>358</v>
      </c>
      <c r="C86" s="83">
        <v>6714.36</v>
      </c>
      <c r="D86" s="83">
        <v>42.38</v>
      </c>
      <c r="E86" s="84">
        <v>0.63</v>
      </c>
    </row>
    <row r="87" spans="1:7" x14ac:dyDescent="0.2">
      <c r="A87" s="1028" t="s">
        <v>511</v>
      </c>
      <c r="B87" s="197" t="s">
        <v>359</v>
      </c>
      <c r="C87" s="85">
        <v>511693.52</v>
      </c>
      <c r="D87" s="85">
        <v>2536.3200000000002</v>
      </c>
      <c r="E87" s="86">
        <v>0.5</v>
      </c>
    </row>
    <row r="88" spans="1:7" x14ac:dyDescent="0.2">
      <c r="A88" s="1026" t="s">
        <v>511</v>
      </c>
      <c r="B88" s="141" t="s">
        <v>500</v>
      </c>
      <c r="C88" s="88">
        <v>259167.35999999999</v>
      </c>
      <c r="D88" s="88">
        <v>864.81</v>
      </c>
      <c r="E88" s="89">
        <v>39.21</v>
      </c>
    </row>
    <row r="89" spans="1:7" x14ac:dyDescent="0.2">
      <c r="A89" s="1027" t="s">
        <v>511</v>
      </c>
      <c r="B89" s="139" t="s">
        <v>501</v>
      </c>
      <c r="C89" s="83">
        <v>175413.87</v>
      </c>
      <c r="D89" s="83">
        <v>844.06</v>
      </c>
      <c r="E89" s="84">
        <v>38.26</v>
      </c>
    </row>
    <row r="90" spans="1:7" x14ac:dyDescent="0.2">
      <c r="A90" s="1027" t="s">
        <v>511</v>
      </c>
      <c r="B90" s="140" t="s">
        <v>502</v>
      </c>
      <c r="C90" s="83">
        <v>95472.78</v>
      </c>
      <c r="D90" s="83">
        <v>445.69</v>
      </c>
      <c r="E90" s="84">
        <v>20.2</v>
      </c>
    </row>
    <row r="91" spans="1:7" x14ac:dyDescent="0.2">
      <c r="A91" s="1027" t="s">
        <v>511</v>
      </c>
      <c r="B91" s="140" t="s">
        <v>503</v>
      </c>
      <c r="C91" s="83">
        <v>33225.9</v>
      </c>
      <c r="D91" s="83">
        <v>16.940000000000001</v>
      </c>
      <c r="E91" s="84">
        <v>0.77</v>
      </c>
    </row>
    <row r="92" spans="1:7" x14ac:dyDescent="0.2">
      <c r="A92" s="1027" t="s">
        <v>511</v>
      </c>
      <c r="B92" s="140" t="s">
        <v>504</v>
      </c>
      <c r="C92" s="83">
        <v>33823.46</v>
      </c>
      <c r="D92" s="83">
        <v>5.25</v>
      </c>
      <c r="E92" s="84">
        <v>0.24</v>
      </c>
    </row>
    <row r="93" spans="1:7" x14ac:dyDescent="0.2">
      <c r="A93" s="1027" t="s">
        <v>511</v>
      </c>
      <c r="B93" s="140" t="s">
        <v>505</v>
      </c>
      <c r="C93" s="83">
        <v>26147.18</v>
      </c>
      <c r="D93" s="83">
        <v>13.44</v>
      </c>
      <c r="E93" s="84">
        <v>0.61</v>
      </c>
    </row>
    <row r="94" spans="1:7" x14ac:dyDescent="0.2">
      <c r="A94" s="1027" t="s">
        <v>511</v>
      </c>
      <c r="B94" s="140" t="s">
        <v>358</v>
      </c>
      <c r="C94" s="83">
        <v>14057.37</v>
      </c>
      <c r="D94" s="83">
        <v>15.75</v>
      </c>
      <c r="E94" s="84">
        <v>0.71</v>
      </c>
    </row>
    <row r="95" spans="1:7" x14ac:dyDescent="0.2">
      <c r="A95" s="1028" t="s">
        <v>511</v>
      </c>
      <c r="B95" s="197" t="s">
        <v>359</v>
      </c>
      <c r="C95" s="85">
        <v>637307.92000000004</v>
      </c>
      <c r="D95" s="85">
        <v>2205.94</v>
      </c>
      <c r="E95" s="86">
        <v>100</v>
      </c>
    </row>
    <row r="97" spans="1:3" x14ac:dyDescent="0.2">
      <c r="A97" s="1019" t="s">
        <v>164</v>
      </c>
      <c r="B97" s="1019"/>
      <c r="C97" s="1019"/>
    </row>
  </sheetData>
  <mergeCells count="17">
    <mergeCell ref="A97:C97"/>
    <mergeCell ref="A40:A47"/>
    <mergeCell ref="A48:A55"/>
    <mergeCell ref="A64:A71"/>
    <mergeCell ref="A72:A79"/>
    <mergeCell ref="A80:A87"/>
    <mergeCell ref="A88:A95"/>
    <mergeCell ref="A56:A63"/>
    <mergeCell ref="A8:A15"/>
    <mergeCell ref="A16:A23"/>
    <mergeCell ref="A24:A31"/>
    <mergeCell ref="A32:A39"/>
    <mergeCell ref="A1:E1"/>
    <mergeCell ref="A3:E3"/>
    <mergeCell ref="A4:E4"/>
    <mergeCell ref="A6:A7"/>
    <mergeCell ref="D6:E6"/>
  </mergeCells>
  <conditionalFormatting sqref="G8:G83">
    <cfRule type="cellIs" dxfId="5" priority="1" stopIfTrue="1" operator="notEqual">
      <formula>0</formula>
    </cfRule>
  </conditionalFormatting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58" orientation="portrait" r:id="rId2"/>
  <headerFooter alignWithMargins="0"/>
  <rowBreaks count="1" manualBreakCount="1">
    <brk id="84" max="5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G98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32.7109375" style="236" customWidth="1"/>
    <col min="2" max="2" width="30.7109375" style="236" customWidth="1"/>
    <col min="3" max="5" width="26.140625" style="236" customWidth="1"/>
    <col min="6" max="16384" width="11.42578125" style="236"/>
  </cols>
  <sheetData>
    <row r="1" spans="1:7" ht="18" x14ac:dyDescent="0.25">
      <c r="A1" s="1029" t="s">
        <v>175</v>
      </c>
      <c r="B1" s="1029"/>
      <c r="C1" s="1029"/>
      <c r="D1" s="1029"/>
      <c r="E1" s="1029"/>
      <c r="F1" s="51"/>
      <c r="G1" s="51"/>
    </row>
    <row r="3" spans="1:7" s="801" customFormat="1" ht="15" x14ac:dyDescent="0.25">
      <c r="A3" s="1064" t="s">
        <v>1192</v>
      </c>
      <c r="B3" s="1064"/>
      <c r="C3" s="1064"/>
      <c r="D3" s="1064"/>
      <c r="E3" s="1064"/>
      <c r="F3" s="203"/>
      <c r="G3" s="203"/>
    </row>
    <row r="4" spans="1:7" s="801" customFormat="1" ht="15" customHeight="1" x14ac:dyDescent="0.25">
      <c r="A4" s="1064" t="s">
        <v>1190</v>
      </c>
      <c r="B4" s="1064"/>
      <c r="C4" s="1064"/>
      <c r="D4" s="1064"/>
      <c r="E4" s="1064"/>
      <c r="F4" s="210"/>
      <c r="G4" s="203"/>
    </row>
    <row r="5" spans="1:7" ht="15" x14ac:dyDescent="0.25">
      <c r="A5" s="1023" t="s">
        <v>326</v>
      </c>
      <c r="B5" s="1023"/>
      <c r="C5" s="1023"/>
      <c r="D5" s="1023"/>
      <c r="E5" s="1023"/>
    </row>
    <row r="6" spans="1:7" ht="13.5" thickBot="1" x14ac:dyDescent="0.25">
      <c r="A6" s="18"/>
      <c r="B6" s="18"/>
      <c r="C6" s="18"/>
      <c r="D6" s="18"/>
      <c r="E6" s="18"/>
    </row>
    <row r="7" spans="1:7" ht="31.5" customHeight="1" x14ac:dyDescent="0.2">
      <c r="A7" s="1031" t="s">
        <v>166</v>
      </c>
      <c r="B7" s="793" t="s">
        <v>351</v>
      </c>
      <c r="C7" s="793" t="s">
        <v>545</v>
      </c>
      <c r="D7" s="1033" t="s">
        <v>375</v>
      </c>
      <c r="E7" s="977"/>
    </row>
    <row r="8" spans="1:7" ht="25.5" customHeight="1" thickBot="1" x14ac:dyDescent="0.25">
      <c r="A8" s="1032"/>
      <c r="B8" s="797" t="s">
        <v>499</v>
      </c>
      <c r="C8" s="797" t="s">
        <v>376</v>
      </c>
      <c r="D8" s="70" t="s">
        <v>549</v>
      </c>
      <c r="E8" s="805" t="s">
        <v>400</v>
      </c>
    </row>
    <row r="9" spans="1:7" x14ac:dyDescent="0.2">
      <c r="A9" s="1063" t="s">
        <v>512</v>
      </c>
      <c r="B9" s="138" t="s">
        <v>500</v>
      </c>
      <c r="C9" s="147">
        <v>484625.32</v>
      </c>
      <c r="D9" s="147">
        <v>3177.94</v>
      </c>
      <c r="E9" s="148">
        <v>0.66</v>
      </c>
      <c r="F9" s="71"/>
      <c r="G9" s="72"/>
    </row>
    <row r="10" spans="1:7" x14ac:dyDescent="0.2">
      <c r="A10" s="1027" t="s">
        <v>512</v>
      </c>
      <c r="B10" s="139" t="s">
        <v>501</v>
      </c>
      <c r="C10" s="83">
        <v>220695.6</v>
      </c>
      <c r="D10" s="83">
        <v>5204.49</v>
      </c>
      <c r="E10" s="84">
        <v>2.36</v>
      </c>
      <c r="F10" s="71"/>
      <c r="G10" s="72"/>
    </row>
    <row r="11" spans="1:7" x14ac:dyDescent="0.2">
      <c r="A11" s="1027" t="s">
        <v>512</v>
      </c>
      <c r="B11" s="140" t="s">
        <v>502</v>
      </c>
      <c r="C11" s="83">
        <v>279602.45</v>
      </c>
      <c r="D11" s="83">
        <v>4612.88</v>
      </c>
      <c r="E11" s="84">
        <v>1.65</v>
      </c>
      <c r="F11" s="71"/>
      <c r="G11" s="72"/>
    </row>
    <row r="12" spans="1:7" x14ac:dyDescent="0.2">
      <c r="A12" s="1027" t="s">
        <v>512</v>
      </c>
      <c r="B12" s="140" t="s">
        <v>503</v>
      </c>
      <c r="C12" s="83">
        <v>170470.22</v>
      </c>
      <c r="D12" s="83">
        <v>581.94000000000005</v>
      </c>
      <c r="E12" s="84">
        <v>0.34</v>
      </c>
      <c r="F12" s="71"/>
      <c r="G12" s="72"/>
    </row>
    <row r="13" spans="1:7" x14ac:dyDescent="0.2">
      <c r="A13" s="1027" t="s">
        <v>512</v>
      </c>
      <c r="B13" s="140" t="s">
        <v>504</v>
      </c>
      <c r="C13" s="83">
        <v>117162.17</v>
      </c>
      <c r="D13" s="83">
        <v>385.75</v>
      </c>
      <c r="E13" s="84">
        <v>0.33</v>
      </c>
      <c r="F13" s="71"/>
      <c r="G13" s="72"/>
    </row>
    <row r="14" spans="1:7" x14ac:dyDescent="0.2">
      <c r="A14" s="1027" t="s">
        <v>512</v>
      </c>
      <c r="B14" s="140" t="s">
        <v>505</v>
      </c>
      <c r="C14" s="83">
        <v>50801.85</v>
      </c>
      <c r="D14" s="83">
        <v>210.56</v>
      </c>
      <c r="E14" s="84">
        <v>0.41</v>
      </c>
      <c r="F14" s="71"/>
      <c r="G14" s="72"/>
    </row>
    <row r="15" spans="1:7" x14ac:dyDescent="0.2">
      <c r="A15" s="1027" t="s">
        <v>512</v>
      </c>
      <c r="B15" s="140" t="s">
        <v>358</v>
      </c>
      <c r="C15" s="83">
        <v>14331.9</v>
      </c>
      <c r="D15" s="83">
        <v>31</v>
      </c>
      <c r="E15" s="84">
        <v>0.22</v>
      </c>
      <c r="F15" s="71"/>
      <c r="G15" s="72"/>
    </row>
    <row r="16" spans="1:7" x14ac:dyDescent="0.2">
      <c r="A16" s="1028" t="s">
        <v>512</v>
      </c>
      <c r="B16" s="197" t="s">
        <v>359</v>
      </c>
      <c r="C16" s="85">
        <v>1337689.51</v>
      </c>
      <c r="D16" s="85">
        <v>14204.56</v>
      </c>
      <c r="E16" s="86">
        <v>1.06</v>
      </c>
      <c r="F16" s="71"/>
      <c r="G16" s="72"/>
    </row>
    <row r="17" spans="1:7" x14ac:dyDescent="0.2">
      <c r="A17" s="1026" t="s">
        <v>513</v>
      </c>
      <c r="B17" s="141" t="s">
        <v>500</v>
      </c>
      <c r="C17" s="88">
        <v>13441.6</v>
      </c>
      <c r="D17" s="88">
        <v>131.12</v>
      </c>
      <c r="E17" s="89">
        <v>0.98</v>
      </c>
      <c r="F17" s="71"/>
      <c r="G17" s="72"/>
    </row>
    <row r="18" spans="1:7" x14ac:dyDescent="0.2">
      <c r="A18" s="1027" t="s">
        <v>513</v>
      </c>
      <c r="B18" s="139" t="s">
        <v>501</v>
      </c>
      <c r="C18" s="83">
        <v>5517.66</v>
      </c>
      <c r="D18" s="83">
        <v>89.13</v>
      </c>
      <c r="E18" s="84">
        <v>1.62</v>
      </c>
      <c r="F18" s="71"/>
      <c r="G18" s="72"/>
    </row>
    <row r="19" spans="1:7" x14ac:dyDescent="0.2">
      <c r="A19" s="1027" t="s">
        <v>513</v>
      </c>
      <c r="B19" s="140" t="s">
        <v>502</v>
      </c>
      <c r="C19" s="83">
        <v>5728.88</v>
      </c>
      <c r="D19" s="83">
        <v>6.63</v>
      </c>
      <c r="E19" s="84">
        <v>0.12</v>
      </c>
      <c r="F19" s="71"/>
      <c r="G19" s="72"/>
    </row>
    <row r="20" spans="1:7" x14ac:dyDescent="0.2">
      <c r="A20" s="1027" t="s">
        <v>513</v>
      </c>
      <c r="B20" s="140" t="s">
        <v>503</v>
      </c>
      <c r="C20" s="83">
        <v>1636.03</v>
      </c>
      <c r="D20" s="83">
        <v>0</v>
      </c>
      <c r="E20" s="84">
        <v>0</v>
      </c>
      <c r="F20" s="71"/>
      <c r="G20" s="72"/>
    </row>
    <row r="21" spans="1:7" x14ac:dyDescent="0.2">
      <c r="A21" s="1027" t="s">
        <v>513</v>
      </c>
      <c r="B21" s="140" t="s">
        <v>504</v>
      </c>
      <c r="C21" s="83">
        <v>145.06</v>
      </c>
      <c r="D21" s="83">
        <v>0</v>
      </c>
      <c r="E21" s="84">
        <v>0</v>
      </c>
      <c r="F21" s="71"/>
      <c r="G21" s="72"/>
    </row>
    <row r="22" spans="1:7" x14ac:dyDescent="0.2">
      <c r="A22" s="1027" t="s">
        <v>513</v>
      </c>
      <c r="B22" s="140" t="s">
        <v>505</v>
      </c>
      <c r="C22" s="83">
        <v>2.68</v>
      </c>
      <c r="D22" s="83">
        <v>0</v>
      </c>
      <c r="E22" s="84">
        <v>0</v>
      </c>
      <c r="F22" s="71"/>
      <c r="G22" s="72"/>
    </row>
    <row r="23" spans="1:7" x14ac:dyDescent="0.2">
      <c r="A23" s="1027" t="s">
        <v>513</v>
      </c>
      <c r="B23" s="140" t="s">
        <v>358</v>
      </c>
      <c r="C23" s="83">
        <v>0</v>
      </c>
      <c r="D23" s="83">
        <v>0</v>
      </c>
      <c r="E23" s="84">
        <v>0</v>
      </c>
      <c r="F23" s="71"/>
      <c r="G23" s="72"/>
    </row>
    <row r="24" spans="1:7" x14ac:dyDescent="0.2">
      <c r="A24" s="1028" t="s">
        <v>513</v>
      </c>
      <c r="B24" s="197" t="s">
        <v>359</v>
      </c>
      <c r="C24" s="85">
        <v>26471.91</v>
      </c>
      <c r="D24" s="85">
        <v>226.88</v>
      </c>
      <c r="E24" s="86">
        <v>0.86</v>
      </c>
      <c r="F24" s="71"/>
      <c r="G24" s="72"/>
    </row>
    <row r="25" spans="1:7" x14ac:dyDescent="0.2">
      <c r="A25" s="1026" t="s">
        <v>514</v>
      </c>
      <c r="B25" s="141" t="s">
        <v>500</v>
      </c>
      <c r="C25" s="88">
        <v>126308.71</v>
      </c>
      <c r="D25" s="88">
        <v>13141.81</v>
      </c>
      <c r="E25" s="89">
        <v>10.4</v>
      </c>
      <c r="F25" s="71"/>
      <c r="G25" s="72"/>
    </row>
    <row r="26" spans="1:7" x14ac:dyDescent="0.2">
      <c r="A26" s="1027" t="s">
        <v>514</v>
      </c>
      <c r="B26" s="139" t="s">
        <v>501</v>
      </c>
      <c r="C26" s="83">
        <v>18496.91</v>
      </c>
      <c r="D26" s="83">
        <v>6850.06</v>
      </c>
      <c r="E26" s="84">
        <v>37.03</v>
      </c>
      <c r="F26" s="71"/>
      <c r="G26" s="72"/>
    </row>
    <row r="27" spans="1:7" x14ac:dyDescent="0.2">
      <c r="A27" s="1027" t="s">
        <v>514</v>
      </c>
      <c r="B27" s="140" t="s">
        <v>502</v>
      </c>
      <c r="C27" s="83">
        <v>13269.47</v>
      </c>
      <c r="D27" s="83">
        <v>4120.63</v>
      </c>
      <c r="E27" s="84">
        <v>31.05</v>
      </c>
      <c r="F27" s="71"/>
      <c r="G27" s="72"/>
    </row>
    <row r="28" spans="1:7" x14ac:dyDescent="0.2">
      <c r="A28" s="1027" t="s">
        <v>514</v>
      </c>
      <c r="B28" s="140" t="s">
        <v>503</v>
      </c>
      <c r="C28" s="83">
        <v>2911.9</v>
      </c>
      <c r="D28" s="83">
        <v>427.94</v>
      </c>
      <c r="E28" s="84">
        <v>14.7</v>
      </c>
      <c r="F28" s="71"/>
      <c r="G28" s="72"/>
    </row>
    <row r="29" spans="1:7" x14ac:dyDescent="0.2">
      <c r="A29" s="1027" t="s">
        <v>514</v>
      </c>
      <c r="B29" s="140" t="s">
        <v>504</v>
      </c>
      <c r="C29" s="83">
        <v>523.12</v>
      </c>
      <c r="D29" s="83">
        <v>70.69</v>
      </c>
      <c r="E29" s="84">
        <v>13.51</v>
      </c>
      <c r="F29" s="71"/>
      <c r="G29" s="72"/>
    </row>
    <row r="30" spans="1:7" x14ac:dyDescent="0.2">
      <c r="A30" s="1027" t="s">
        <v>514</v>
      </c>
      <c r="B30" s="140" t="s">
        <v>505</v>
      </c>
      <c r="C30" s="83">
        <v>201.74</v>
      </c>
      <c r="D30" s="83">
        <v>33.380000000000003</v>
      </c>
      <c r="E30" s="84">
        <v>16.55</v>
      </c>
      <c r="F30" s="71"/>
      <c r="G30" s="72"/>
    </row>
    <row r="31" spans="1:7" x14ac:dyDescent="0.2">
      <c r="A31" s="1027" t="s">
        <v>514</v>
      </c>
      <c r="B31" s="140" t="s">
        <v>358</v>
      </c>
      <c r="C31" s="83">
        <v>153.47</v>
      </c>
      <c r="D31" s="83">
        <v>37.56</v>
      </c>
      <c r="E31" s="84">
        <v>24.47</v>
      </c>
      <c r="F31" s="71"/>
      <c r="G31" s="72"/>
    </row>
    <row r="32" spans="1:7" x14ac:dyDescent="0.2">
      <c r="A32" s="1028" t="s">
        <v>514</v>
      </c>
      <c r="B32" s="197" t="s">
        <v>359</v>
      </c>
      <c r="C32" s="85">
        <v>161865.32</v>
      </c>
      <c r="D32" s="85">
        <v>24682.07</v>
      </c>
      <c r="E32" s="86">
        <v>15.25</v>
      </c>
      <c r="F32" s="71"/>
      <c r="G32" s="72"/>
    </row>
    <row r="33" spans="1:7" x14ac:dyDescent="0.2">
      <c r="A33" s="1026" t="s">
        <v>515</v>
      </c>
      <c r="B33" s="141" t="s">
        <v>500</v>
      </c>
      <c r="C33" s="88">
        <v>200476.17</v>
      </c>
      <c r="D33" s="88">
        <v>3114.19</v>
      </c>
      <c r="E33" s="89">
        <v>1.55</v>
      </c>
      <c r="F33" s="71"/>
      <c r="G33" s="72"/>
    </row>
    <row r="34" spans="1:7" x14ac:dyDescent="0.2">
      <c r="A34" s="1027" t="s">
        <v>515</v>
      </c>
      <c r="B34" s="139" t="s">
        <v>501</v>
      </c>
      <c r="C34" s="83">
        <v>108687.58</v>
      </c>
      <c r="D34" s="83">
        <v>2129.13</v>
      </c>
      <c r="E34" s="84">
        <v>1.96</v>
      </c>
      <c r="F34" s="71"/>
      <c r="G34" s="72"/>
    </row>
    <row r="35" spans="1:7" x14ac:dyDescent="0.2">
      <c r="A35" s="1027" t="s">
        <v>515</v>
      </c>
      <c r="B35" s="140" t="s">
        <v>502</v>
      </c>
      <c r="C35" s="83">
        <v>137649.20000000001</v>
      </c>
      <c r="D35" s="83">
        <v>1125.19</v>
      </c>
      <c r="E35" s="84">
        <v>0.82</v>
      </c>
      <c r="F35" s="71"/>
      <c r="G35" s="72"/>
    </row>
    <row r="36" spans="1:7" x14ac:dyDescent="0.2">
      <c r="A36" s="1027" t="s">
        <v>515</v>
      </c>
      <c r="B36" s="140" t="s">
        <v>503</v>
      </c>
      <c r="C36" s="83">
        <v>65474.32</v>
      </c>
      <c r="D36" s="83">
        <v>183.75</v>
      </c>
      <c r="E36" s="84">
        <v>0.28000000000000003</v>
      </c>
      <c r="F36" s="71"/>
      <c r="G36" s="72"/>
    </row>
    <row r="37" spans="1:7" x14ac:dyDescent="0.2">
      <c r="A37" s="1027" t="s">
        <v>515</v>
      </c>
      <c r="B37" s="140" t="s">
        <v>504</v>
      </c>
      <c r="C37" s="83">
        <v>29703.19</v>
      </c>
      <c r="D37" s="83">
        <v>39.06</v>
      </c>
      <c r="E37" s="84">
        <v>0.13</v>
      </c>
      <c r="F37" s="71"/>
      <c r="G37" s="72"/>
    </row>
    <row r="38" spans="1:7" x14ac:dyDescent="0.2">
      <c r="A38" s="1027" t="s">
        <v>515</v>
      </c>
      <c r="B38" s="140" t="s">
        <v>505</v>
      </c>
      <c r="C38" s="83">
        <v>12619.39</v>
      </c>
      <c r="D38" s="83">
        <v>2.56</v>
      </c>
      <c r="E38" s="84">
        <v>0.02</v>
      </c>
      <c r="F38" s="71"/>
      <c r="G38" s="72"/>
    </row>
    <row r="39" spans="1:7" x14ac:dyDescent="0.2">
      <c r="A39" s="1027" t="s">
        <v>515</v>
      </c>
      <c r="B39" s="140" t="s">
        <v>358</v>
      </c>
      <c r="C39" s="83">
        <v>7422.17</v>
      </c>
      <c r="D39" s="83">
        <v>5.0599999999999996</v>
      </c>
      <c r="E39" s="84">
        <v>7.0000000000000007E-2</v>
      </c>
      <c r="F39" s="71"/>
      <c r="G39" s="72"/>
    </row>
    <row r="40" spans="1:7" x14ac:dyDescent="0.2">
      <c r="A40" s="1028" t="s">
        <v>515</v>
      </c>
      <c r="B40" s="197" t="s">
        <v>359</v>
      </c>
      <c r="C40" s="85">
        <v>562032.02</v>
      </c>
      <c r="D40" s="85">
        <v>6598.94</v>
      </c>
      <c r="E40" s="86">
        <v>1.17</v>
      </c>
      <c r="F40" s="71"/>
      <c r="G40" s="72"/>
    </row>
    <row r="41" spans="1:7" x14ac:dyDescent="0.2">
      <c r="A41" s="1026" t="s">
        <v>516</v>
      </c>
      <c r="B41" s="141" t="s">
        <v>500</v>
      </c>
      <c r="C41" s="88">
        <v>68731.839999999997</v>
      </c>
      <c r="D41" s="88">
        <v>1634.56</v>
      </c>
      <c r="E41" s="89">
        <v>2.38</v>
      </c>
      <c r="F41" s="71"/>
      <c r="G41" s="72"/>
    </row>
    <row r="42" spans="1:7" x14ac:dyDescent="0.2">
      <c r="A42" s="1027" t="s">
        <v>516</v>
      </c>
      <c r="B42" s="139" t="s">
        <v>501</v>
      </c>
      <c r="C42" s="83">
        <v>25007.69</v>
      </c>
      <c r="D42" s="83">
        <v>256.75</v>
      </c>
      <c r="E42" s="84">
        <v>1.03</v>
      </c>
      <c r="F42" s="71"/>
      <c r="G42" s="72"/>
    </row>
    <row r="43" spans="1:7" x14ac:dyDescent="0.2">
      <c r="A43" s="1027" t="s">
        <v>516</v>
      </c>
      <c r="B43" s="140" t="s">
        <v>502</v>
      </c>
      <c r="C43" s="83">
        <v>34285.89</v>
      </c>
      <c r="D43" s="83">
        <v>143.44</v>
      </c>
      <c r="E43" s="84">
        <v>0.42</v>
      </c>
      <c r="F43" s="71"/>
      <c r="G43" s="72"/>
    </row>
    <row r="44" spans="1:7" x14ac:dyDescent="0.2">
      <c r="A44" s="1027" t="s">
        <v>516</v>
      </c>
      <c r="B44" s="140" t="s">
        <v>503</v>
      </c>
      <c r="C44" s="83">
        <v>11136.65</v>
      </c>
      <c r="D44" s="83">
        <v>22.63</v>
      </c>
      <c r="E44" s="84">
        <v>0.2</v>
      </c>
      <c r="F44" s="71"/>
      <c r="G44" s="72"/>
    </row>
    <row r="45" spans="1:7" x14ac:dyDescent="0.2">
      <c r="A45" s="1027" t="s">
        <v>516</v>
      </c>
      <c r="B45" s="140" t="s">
        <v>504</v>
      </c>
      <c r="C45" s="83">
        <v>3040.05</v>
      </c>
      <c r="D45" s="83">
        <v>1.44</v>
      </c>
      <c r="E45" s="84">
        <v>0.05</v>
      </c>
      <c r="F45" s="71"/>
      <c r="G45" s="72"/>
    </row>
    <row r="46" spans="1:7" x14ac:dyDescent="0.2">
      <c r="A46" s="1027" t="s">
        <v>516</v>
      </c>
      <c r="B46" s="140" t="s">
        <v>505</v>
      </c>
      <c r="C46" s="83">
        <v>732.84</v>
      </c>
      <c r="D46" s="83">
        <v>0</v>
      </c>
      <c r="E46" s="84">
        <v>0</v>
      </c>
      <c r="F46" s="71"/>
      <c r="G46" s="72"/>
    </row>
    <row r="47" spans="1:7" x14ac:dyDescent="0.2">
      <c r="A47" s="1027" t="s">
        <v>516</v>
      </c>
      <c r="B47" s="140" t="s">
        <v>358</v>
      </c>
      <c r="C47" s="83">
        <v>54.35</v>
      </c>
      <c r="D47" s="83">
        <v>0</v>
      </c>
      <c r="E47" s="84">
        <v>0</v>
      </c>
      <c r="F47" s="71"/>
      <c r="G47" s="72"/>
    </row>
    <row r="48" spans="1:7" x14ac:dyDescent="0.2">
      <c r="A48" s="1028" t="s">
        <v>516</v>
      </c>
      <c r="B48" s="197" t="s">
        <v>359</v>
      </c>
      <c r="C48" s="85">
        <v>142989.31</v>
      </c>
      <c r="D48" s="85">
        <v>2058.8200000000002</v>
      </c>
      <c r="E48" s="86">
        <v>1.44</v>
      </c>
      <c r="F48" s="71"/>
      <c r="G48" s="72"/>
    </row>
    <row r="49" spans="1:7" x14ac:dyDescent="0.2">
      <c r="A49" s="1026" t="s">
        <v>517</v>
      </c>
      <c r="B49" s="141" t="s">
        <v>500</v>
      </c>
      <c r="C49" s="88">
        <v>431209.9</v>
      </c>
      <c r="D49" s="88">
        <v>20005.439999999999</v>
      </c>
      <c r="E49" s="89">
        <v>4.6399999999999997</v>
      </c>
      <c r="F49" s="71"/>
      <c r="G49" s="72"/>
    </row>
    <row r="50" spans="1:7" x14ac:dyDescent="0.2">
      <c r="A50" s="1027" t="s">
        <v>517</v>
      </c>
      <c r="B50" s="139" t="s">
        <v>501</v>
      </c>
      <c r="C50" s="83">
        <v>240207.75</v>
      </c>
      <c r="D50" s="83">
        <v>13831.69</v>
      </c>
      <c r="E50" s="84">
        <v>5.76</v>
      </c>
      <c r="F50" s="71"/>
      <c r="G50" s="72"/>
    </row>
    <row r="51" spans="1:7" x14ac:dyDescent="0.2">
      <c r="A51" s="1027" t="s">
        <v>517</v>
      </c>
      <c r="B51" s="140" t="s">
        <v>502</v>
      </c>
      <c r="C51" s="83">
        <v>298024.25</v>
      </c>
      <c r="D51" s="83">
        <v>14679.81</v>
      </c>
      <c r="E51" s="84">
        <v>4.93</v>
      </c>
      <c r="F51" s="71"/>
      <c r="G51" s="72"/>
    </row>
    <row r="52" spans="1:7" x14ac:dyDescent="0.2">
      <c r="A52" s="1027" t="s">
        <v>517</v>
      </c>
      <c r="B52" s="140" t="s">
        <v>503</v>
      </c>
      <c r="C52" s="83">
        <v>128492.48</v>
      </c>
      <c r="D52" s="83">
        <v>3679.63</v>
      </c>
      <c r="E52" s="84">
        <v>2.86</v>
      </c>
      <c r="F52" s="71"/>
      <c r="G52" s="72"/>
    </row>
    <row r="53" spans="1:7" x14ac:dyDescent="0.2">
      <c r="A53" s="1027" t="s">
        <v>517</v>
      </c>
      <c r="B53" s="140" t="s">
        <v>504</v>
      </c>
      <c r="C53" s="83">
        <v>72923.399999999994</v>
      </c>
      <c r="D53" s="83">
        <v>641.5</v>
      </c>
      <c r="E53" s="84">
        <v>0.88</v>
      </c>
      <c r="F53" s="71"/>
      <c r="G53" s="72"/>
    </row>
    <row r="54" spans="1:7" x14ac:dyDescent="0.2">
      <c r="A54" s="1027" t="s">
        <v>517</v>
      </c>
      <c r="B54" s="140" t="s">
        <v>505</v>
      </c>
      <c r="C54" s="83">
        <v>40277.22</v>
      </c>
      <c r="D54" s="83">
        <v>255.56</v>
      </c>
      <c r="E54" s="84">
        <v>0.63</v>
      </c>
      <c r="F54" s="71"/>
      <c r="G54" s="72"/>
    </row>
    <row r="55" spans="1:7" x14ac:dyDescent="0.2">
      <c r="A55" s="1027" t="s">
        <v>517</v>
      </c>
      <c r="B55" s="140" t="s">
        <v>358</v>
      </c>
      <c r="C55" s="83">
        <v>21042.880000000001</v>
      </c>
      <c r="D55" s="83">
        <v>223.5</v>
      </c>
      <c r="E55" s="84">
        <v>1.06</v>
      </c>
      <c r="F55" s="71"/>
      <c r="G55" s="72"/>
    </row>
    <row r="56" spans="1:7" x14ac:dyDescent="0.2">
      <c r="A56" s="1028" t="s">
        <v>517</v>
      </c>
      <c r="B56" s="197" t="s">
        <v>359</v>
      </c>
      <c r="C56" s="85">
        <v>1232177.8799999999</v>
      </c>
      <c r="D56" s="85">
        <v>53317.13</v>
      </c>
      <c r="E56" s="86">
        <v>4.33</v>
      </c>
      <c r="F56" s="71"/>
      <c r="G56" s="72"/>
    </row>
    <row r="57" spans="1:7" s="430" customFormat="1" x14ac:dyDescent="0.2">
      <c r="A57" s="1026" t="s">
        <v>764</v>
      </c>
      <c r="B57" s="141" t="s">
        <v>500</v>
      </c>
      <c r="C57" s="88">
        <v>879244.51</v>
      </c>
      <c r="D57" s="88">
        <v>3262.93</v>
      </c>
      <c r="E57" s="89">
        <v>0.37</v>
      </c>
      <c r="F57" s="71"/>
      <c r="G57" s="760"/>
    </row>
    <row r="58" spans="1:7" s="430" customFormat="1" x14ac:dyDescent="0.2">
      <c r="A58" s="1027" t="s">
        <v>517</v>
      </c>
      <c r="B58" s="139" t="s">
        <v>501</v>
      </c>
      <c r="C58" s="83">
        <v>171306.82</v>
      </c>
      <c r="D58" s="83">
        <v>1458.13</v>
      </c>
      <c r="E58" s="84">
        <v>0.85</v>
      </c>
      <c r="F58" s="71"/>
      <c r="G58" s="760"/>
    </row>
    <row r="59" spans="1:7" s="430" customFormat="1" x14ac:dyDescent="0.2">
      <c r="A59" s="1027" t="s">
        <v>517</v>
      </c>
      <c r="B59" s="140" t="s">
        <v>502</v>
      </c>
      <c r="C59" s="83">
        <v>109709.52</v>
      </c>
      <c r="D59" s="83">
        <v>481.81</v>
      </c>
      <c r="E59" s="84">
        <v>0.44</v>
      </c>
      <c r="F59" s="71"/>
      <c r="G59" s="760"/>
    </row>
    <row r="60" spans="1:7" s="430" customFormat="1" x14ac:dyDescent="0.2">
      <c r="A60" s="1027" t="s">
        <v>517</v>
      </c>
      <c r="B60" s="140" t="s">
        <v>503</v>
      </c>
      <c r="C60" s="83">
        <v>29505.58</v>
      </c>
      <c r="D60" s="83">
        <v>16.88</v>
      </c>
      <c r="E60" s="84">
        <v>0.06</v>
      </c>
      <c r="F60" s="71"/>
      <c r="G60" s="760"/>
    </row>
    <row r="61" spans="1:7" s="430" customFormat="1" x14ac:dyDescent="0.2">
      <c r="A61" s="1027" t="s">
        <v>517</v>
      </c>
      <c r="B61" s="140" t="s">
        <v>504</v>
      </c>
      <c r="C61" s="83">
        <v>8286.85</v>
      </c>
      <c r="D61" s="83">
        <v>3</v>
      </c>
      <c r="E61" s="84">
        <v>0.04</v>
      </c>
      <c r="F61" s="71"/>
      <c r="G61" s="760"/>
    </row>
    <row r="62" spans="1:7" s="430" customFormat="1" x14ac:dyDescent="0.2">
      <c r="A62" s="1027" t="s">
        <v>517</v>
      </c>
      <c r="B62" s="140" t="s">
        <v>505</v>
      </c>
      <c r="C62" s="83">
        <v>2097.6</v>
      </c>
      <c r="D62" s="83">
        <v>1.88</v>
      </c>
      <c r="E62" s="84">
        <v>0.09</v>
      </c>
      <c r="F62" s="71"/>
      <c r="G62" s="760"/>
    </row>
    <row r="63" spans="1:7" s="430" customFormat="1" x14ac:dyDescent="0.2">
      <c r="A63" s="1027" t="s">
        <v>517</v>
      </c>
      <c r="B63" s="140" t="s">
        <v>358</v>
      </c>
      <c r="C63" s="83">
        <v>268.70999999999998</v>
      </c>
      <c r="D63" s="83">
        <v>0</v>
      </c>
      <c r="E63" s="84">
        <v>0</v>
      </c>
      <c r="F63" s="71"/>
      <c r="G63" s="760"/>
    </row>
    <row r="64" spans="1:7" s="430" customFormat="1" x14ac:dyDescent="0.2">
      <c r="A64" s="1028" t="s">
        <v>517</v>
      </c>
      <c r="B64" s="197" t="s">
        <v>359</v>
      </c>
      <c r="C64" s="85">
        <v>1200419.5900000003</v>
      </c>
      <c r="D64" s="85">
        <v>5224.63</v>
      </c>
      <c r="E64" s="86">
        <v>0.44</v>
      </c>
      <c r="F64" s="71"/>
      <c r="G64" s="760"/>
    </row>
    <row r="65" spans="1:7" x14ac:dyDescent="0.2">
      <c r="A65" s="1026" t="s">
        <v>518</v>
      </c>
      <c r="B65" s="141" t="s">
        <v>500</v>
      </c>
      <c r="C65" s="88">
        <v>699343.15</v>
      </c>
      <c r="D65" s="88">
        <v>13512.8</v>
      </c>
      <c r="E65" s="89">
        <v>1.93</v>
      </c>
      <c r="F65" s="71"/>
      <c r="G65" s="72"/>
    </row>
    <row r="66" spans="1:7" x14ac:dyDescent="0.2">
      <c r="A66" s="1027" t="s">
        <v>518</v>
      </c>
      <c r="B66" s="139" t="s">
        <v>501</v>
      </c>
      <c r="C66" s="83">
        <v>112238.82</v>
      </c>
      <c r="D66" s="83">
        <v>4223.62</v>
      </c>
      <c r="E66" s="84">
        <v>3.76</v>
      </c>
      <c r="F66" s="71"/>
      <c r="G66" s="72"/>
    </row>
    <row r="67" spans="1:7" x14ac:dyDescent="0.2">
      <c r="A67" s="1027" t="s">
        <v>518</v>
      </c>
      <c r="B67" s="140" t="s">
        <v>502</v>
      </c>
      <c r="C67" s="83">
        <v>69963.66</v>
      </c>
      <c r="D67" s="83">
        <v>1127.25</v>
      </c>
      <c r="E67" s="84">
        <v>1.61</v>
      </c>
      <c r="F67" s="71"/>
      <c r="G67" s="72"/>
    </row>
    <row r="68" spans="1:7" x14ac:dyDescent="0.2">
      <c r="A68" s="1027" t="s">
        <v>518</v>
      </c>
      <c r="B68" s="140" t="s">
        <v>503</v>
      </c>
      <c r="C68" s="83">
        <v>31253.39</v>
      </c>
      <c r="D68" s="83">
        <v>145.13</v>
      </c>
      <c r="E68" s="84">
        <v>0.46</v>
      </c>
      <c r="F68" s="71"/>
      <c r="G68" s="72"/>
    </row>
    <row r="69" spans="1:7" x14ac:dyDescent="0.2">
      <c r="A69" s="1027" t="s">
        <v>518</v>
      </c>
      <c r="B69" s="140" t="s">
        <v>504</v>
      </c>
      <c r="C69" s="83">
        <v>16561.740000000002</v>
      </c>
      <c r="D69" s="83">
        <v>75.94</v>
      </c>
      <c r="E69" s="84">
        <v>0.46</v>
      </c>
      <c r="F69" s="71"/>
      <c r="G69" s="72"/>
    </row>
    <row r="70" spans="1:7" x14ac:dyDescent="0.2">
      <c r="A70" s="1027" t="s">
        <v>518</v>
      </c>
      <c r="B70" s="140" t="s">
        <v>505</v>
      </c>
      <c r="C70" s="83">
        <v>5303.69</v>
      </c>
      <c r="D70" s="83">
        <v>9.1300000000000008</v>
      </c>
      <c r="E70" s="84">
        <v>0.17</v>
      </c>
      <c r="F70" s="71"/>
      <c r="G70" s="72"/>
    </row>
    <row r="71" spans="1:7" x14ac:dyDescent="0.2">
      <c r="A71" s="1027" t="s">
        <v>518</v>
      </c>
      <c r="B71" s="140" t="s">
        <v>358</v>
      </c>
      <c r="C71" s="83">
        <v>1644.74</v>
      </c>
      <c r="D71" s="83">
        <v>0.63</v>
      </c>
      <c r="E71" s="84">
        <v>0.04</v>
      </c>
      <c r="F71" s="71"/>
      <c r="G71" s="72"/>
    </row>
    <row r="72" spans="1:7" x14ac:dyDescent="0.2">
      <c r="A72" s="1028" t="s">
        <v>518</v>
      </c>
      <c r="B72" s="197" t="s">
        <v>359</v>
      </c>
      <c r="C72" s="85">
        <v>936309.19</v>
      </c>
      <c r="D72" s="85">
        <v>19094.5</v>
      </c>
      <c r="E72" s="86">
        <v>2.04</v>
      </c>
      <c r="F72" s="71"/>
      <c r="G72" s="72"/>
    </row>
    <row r="73" spans="1:7" s="64" customFormat="1" x14ac:dyDescent="0.2">
      <c r="A73" s="1026" t="s">
        <v>758</v>
      </c>
      <c r="B73" s="141" t="s">
        <v>500</v>
      </c>
      <c r="C73" s="88">
        <v>937192.11</v>
      </c>
      <c r="D73" s="88">
        <v>22176.800000000003</v>
      </c>
      <c r="E73" s="89">
        <v>2.37</v>
      </c>
      <c r="F73" s="836"/>
      <c r="G73" s="835"/>
    </row>
    <row r="74" spans="1:7" s="64" customFormat="1" x14ac:dyDescent="0.2">
      <c r="A74" s="1027" t="s">
        <v>518</v>
      </c>
      <c r="B74" s="139" t="s">
        <v>501</v>
      </c>
      <c r="C74" s="83">
        <v>307856.40000000002</v>
      </c>
      <c r="D74" s="83">
        <v>5148.63</v>
      </c>
      <c r="E74" s="84">
        <v>1.67</v>
      </c>
      <c r="F74" s="836"/>
      <c r="G74" s="835"/>
    </row>
    <row r="75" spans="1:7" s="64" customFormat="1" x14ac:dyDescent="0.2">
      <c r="A75" s="1027" t="s">
        <v>518</v>
      </c>
      <c r="B75" s="140" t="s">
        <v>502</v>
      </c>
      <c r="C75" s="83">
        <v>213877</v>
      </c>
      <c r="D75" s="83">
        <v>1900.56</v>
      </c>
      <c r="E75" s="84">
        <v>0.89</v>
      </c>
      <c r="F75" s="836"/>
      <c r="G75" s="835"/>
    </row>
    <row r="76" spans="1:7" s="64" customFormat="1" x14ac:dyDescent="0.2">
      <c r="A76" s="1027" t="s">
        <v>518</v>
      </c>
      <c r="B76" s="140" t="s">
        <v>503</v>
      </c>
      <c r="C76" s="83">
        <v>47609.57</v>
      </c>
      <c r="D76" s="83">
        <v>287.38</v>
      </c>
      <c r="E76" s="84">
        <v>0.6</v>
      </c>
      <c r="F76" s="836"/>
      <c r="G76" s="835"/>
    </row>
    <row r="77" spans="1:7" s="64" customFormat="1" x14ac:dyDescent="0.2">
      <c r="A77" s="1027" t="s">
        <v>518</v>
      </c>
      <c r="B77" s="140" t="s">
        <v>504</v>
      </c>
      <c r="C77" s="83">
        <v>20270.18</v>
      </c>
      <c r="D77" s="83">
        <v>117.19</v>
      </c>
      <c r="E77" s="84">
        <v>0.57999999999999996</v>
      </c>
      <c r="F77" s="836"/>
      <c r="G77" s="835"/>
    </row>
    <row r="78" spans="1:7" s="64" customFormat="1" x14ac:dyDescent="0.2">
      <c r="A78" s="1027" t="s">
        <v>518</v>
      </c>
      <c r="B78" s="140" t="s">
        <v>505</v>
      </c>
      <c r="C78" s="83">
        <v>6694.17</v>
      </c>
      <c r="D78" s="83">
        <v>40.25</v>
      </c>
      <c r="E78" s="84">
        <v>0.6</v>
      </c>
      <c r="F78" s="836"/>
      <c r="G78" s="835"/>
    </row>
    <row r="79" spans="1:7" s="64" customFormat="1" x14ac:dyDescent="0.2">
      <c r="A79" s="1027" t="s">
        <v>518</v>
      </c>
      <c r="B79" s="140" t="s">
        <v>358</v>
      </c>
      <c r="C79" s="83">
        <v>1253.17</v>
      </c>
      <c r="D79" s="83">
        <v>10.5</v>
      </c>
      <c r="E79" s="84">
        <v>0.84</v>
      </c>
      <c r="F79" s="836"/>
      <c r="G79" s="835"/>
    </row>
    <row r="80" spans="1:7" s="64" customFormat="1" x14ac:dyDescent="0.2">
      <c r="A80" s="1028" t="s">
        <v>518</v>
      </c>
      <c r="B80" s="197" t="s">
        <v>359</v>
      </c>
      <c r="C80" s="85">
        <v>1534752.5999999999</v>
      </c>
      <c r="D80" s="85">
        <v>29681.310000000005</v>
      </c>
      <c r="E80" s="86">
        <v>1.93</v>
      </c>
      <c r="F80" s="836"/>
      <c r="G80" s="835"/>
    </row>
    <row r="81" spans="1:7" x14ac:dyDescent="0.2">
      <c r="A81" s="1026" t="s">
        <v>519</v>
      </c>
      <c r="B81" s="141" t="s">
        <v>500</v>
      </c>
      <c r="C81" s="88">
        <v>288215.14</v>
      </c>
      <c r="D81" s="88">
        <v>1842.8125</v>
      </c>
      <c r="E81" s="89">
        <v>0.64</v>
      </c>
      <c r="F81" s="71"/>
      <c r="G81" s="72"/>
    </row>
    <row r="82" spans="1:7" x14ac:dyDescent="0.2">
      <c r="A82" s="1027" t="s">
        <v>519</v>
      </c>
      <c r="B82" s="139" t="s">
        <v>501</v>
      </c>
      <c r="C82" s="83">
        <v>74668.210000000006</v>
      </c>
      <c r="D82" s="83">
        <v>467.0625</v>
      </c>
      <c r="E82" s="84">
        <v>0.63</v>
      </c>
      <c r="F82" s="71"/>
      <c r="G82" s="72"/>
    </row>
    <row r="83" spans="1:7" x14ac:dyDescent="0.2">
      <c r="A83" s="1027" t="s">
        <v>519</v>
      </c>
      <c r="B83" s="140" t="s">
        <v>502</v>
      </c>
      <c r="C83" s="83">
        <v>64836.36</v>
      </c>
      <c r="D83" s="83">
        <v>323.4375</v>
      </c>
      <c r="E83" s="84">
        <v>0.5</v>
      </c>
      <c r="F83" s="71"/>
      <c r="G83" s="72"/>
    </row>
    <row r="84" spans="1:7" x14ac:dyDescent="0.2">
      <c r="A84" s="1027" t="s">
        <v>519</v>
      </c>
      <c r="B84" s="140" t="s">
        <v>503</v>
      </c>
      <c r="C84" s="83">
        <v>26621.05</v>
      </c>
      <c r="D84" s="83">
        <v>83.8125</v>
      </c>
      <c r="E84" s="84">
        <v>0.31</v>
      </c>
      <c r="F84" s="71"/>
      <c r="G84" s="72"/>
    </row>
    <row r="85" spans="1:7" x14ac:dyDescent="0.2">
      <c r="A85" s="1027" t="s">
        <v>519</v>
      </c>
      <c r="B85" s="140" t="s">
        <v>504</v>
      </c>
      <c r="C85" s="83">
        <v>12906.92</v>
      </c>
      <c r="D85" s="83">
        <v>15.875</v>
      </c>
      <c r="E85" s="84">
        <v>0.12</v>
      </c>
      <c r="F85" s="71"/>
      <c r="G85" s="72"/>
    </row>
    <row r="86" spans="1:7" x14ac:dyDescent="0.2">
      <c r="A86" s="1027" t="s">
        <v>519</v>
      </c>
      <c r="B86" s="140" t="s">
        <v>505</v>
      </c>
      <c r="C86" s="83">
        <v>4622.3900000000003</v>
      </c>
      <c r="D86" s="83">
        <v>4.625</v>
      </c>
      <c r="E86" s="84">
        <v>0.1</v>
      </c>
      <c r="F86" s="71"/>
      <c r="G86" s="72"/>
    </row>
    <row r="87" spans="1:7" x14ac:dyDescent="0.2">
      <c r="A87" s="1027" t="s">
        <v>519</v>
      </c>
      <c r="B87" s="140" t="s">
        <v>358</v>
      </c>
      <c r="C87" s="83">
        <v>1770.99</v>
      </c>
      <c r="D87" s="83">
        <v>2.5</v>
      </c>
      <c r="E87" s="84">
        <v>0.14000000000000001</v>
      </c>
      <c r="F87" s="71"/>
      <c r="G87" s="72"/>
    </row>
    <row r="88" spans="1:7" x14ac:dyDescent="0.2">
      <c r="A88" s="1028" t="s">
        <v>519</v>
      </c>
      <c r="B88" s="197" t="s">
        <v>359</v>
      </c>
      <c r="C88" s="85">
        <v>473641.06</v>
      </c>
      <c r="D88" s="85">
        <v>2740.125</v>
      </c>
      <c r="E88" s="86">
        <v>0.57999999999999996</v>
      </c>
      <c r="F88" s="71"/>
      <c r="G88" s="72"/>
    </row>
    <row r="89" spans="1:7" x14ac:dyDescent="0.2">
      <c r="A89" s="1026" t="s">
        <v>520</v>
      </c>
      <c r="B89" s="141" t="s">
        <v>500</v>
      </c>
      <c r="C89" s="88">
        <v>352962.9</v>
      </c>
      <c r="D89" s="88">
        <v>3003.88</v>
      </c>
      <c r="E89" s="89">
        <v>0.85</v>
      </c>
      <c r="F89" s="71"/>
      <c r="G89" s="72"/>
    </row>
    <row r="90" spans="1:7" x14ac:dyDescent="0.2">
      <c r="A90" s="1027" t="s">
        <v>520</v>
      </c>
      <c r="B90" s="139" t="s">
        <v>501</v>
      </c>
      <c r="C90" s="83">
        <v>234308.71</v>
      </c>
      <c r="D90" s="83">
        <v>3625.43</v>
      </c>
      <c r="E90" s="84">
        <v>1.55</v>
      </c>
      <c r="F90" s="71"/>
      <c r="G90" s="72"/>
    </row>
    <row r="91" spans="1:7" x14ac:dyDescent="0.2">
      <c r="A91" s="1027" t="s">
        <v>520</v>
      </c>
      <c r="B91" s="140" t="s">
        <v>502</v>
      </c>
      <c r="C91" s="83">
        <v>289600.7</v>
      </c>
      <c r="D91" s="83">
        <v>3022.19</v>
      </c>
      <c r="E91" s="84">
        <v>1.04</v>
      </c>
      <c r="F91" s="71"/>
      <c r="G91" s="72"/>
    </row>
    <row r="92" spans="1:7" x14ac:dyDescent="0.2">
      <c r="A92" s="1027" t="s">
        <v>520</v>
      </c>
      <c r="B92" s="140" t="s">
        <v>503</v>
      </c>
      <c r="C92" s="83">
        <v>189977.24</v>
      </c>
      <c r="D92" s="83">
        <v>741.44</v>
      </c>
      <c r="E92" s="84">
        <v>0.39</v>
      </c>
      <c r="F92" s="71"/>
      <c r="G92" s="72"/>
    </row>
    <row r="93" spans="1:7" x14ac:dyDescent="0.2">
      <c r="A93" s="1027" t="s">
        <v>520</v>
      </c>
      <c r="B93" s="140" t="s">
        <v>504</v>
      </c>
      <c r="C93" s="83">
        <v>148643.81</v>
      </c>
      <c r="D93" s="83">
        <v>40</v>
      </c>
      <c r="E93" s="84">
        <v>0.03</v>
      </c>
      <c r="F93" s="71"/>
      <c r="G93" s="72"/>
    </row>
    <row r="94" spans="1:7" x14ac:dyDescent="0.2">
      <c r="A94" s="1027" t="s">
        <v>520</v>
      </c>
      <c r="B94" s="140" t="s">
        <v>505</v>
      </c>
      <c r="C94" s="83">
        <v>79693.399999999994</v>
      </c>
      <c r="D94" s="83">
        <v>164</v>
      </c>
      <c r="E94" s="84">
        <v>0.21</v>
      </c>
      <c r="F94" s="71"/>
      <c r="G94" s="72"/>
    </row>
    <row r="95" spans="1:7" x14ac:dyDescent="0.2">
      <c r="A95" s="1027" t="s">
        <v>520</v>
      </c>
      <c r="B95" s="140" t="s">
        <v>358</v>
      </c>
      <c r="C95" s="83">
        <v>24375.89</v>
      </c>
      <c r="D95" s="83">
        <v>3</v>
      </c>
      <c r="E95" s="84">
        <v>0.01</v>
      </c>
      <c r="F95" s="71"/>
      <c r="G95" s="72"/>
    </row>
    <row r="96" spans="1:7" x14ac:dyDescent="0.2">
      <c r="A96" s="1028" t="s">
        <v>520</v>
      </c>
      <c r="B96" s="197" t="s">
        <v>359</v>
      </c>
      <c r="C96" s="85">
        <v>1319562.6499999999</v>
      </c>
      <c r="D96" s="85">
        <v>10599.94</v>
      </c>
      <c r="E96" s="86">
        <v>0.8</v>
      </c>
      <c r="F96" s="71"/>
      <c r="G96" s="72"/>
    </row>
    <row r="98" spans="1:3" x14ac:dyDescent="0.2">
      <c r="A98" s="1019" t="s">
        <v>164</v>
      </c>
      <c r="B98" s="1019"/>
      <c r="C98" s="1019"/>
    </row>
  </sheetData>
  <mergeCells count="18">
    <mergeCell ref="A98:C98"/>
    <mergeCell ref="A73:A80"/>
    <mergeCell ref="A25:A32"/>
    <mergeCell ref="A33:A40"/>
    <mergeCell ref="A41:A48"/>
    <mergeCell ref="A65:A72"/>
    <mergeCell ref="A81:A88"/>
    <mergeCell ref="A89:A96"/>
    <mergeCell ref="A57:A64"/>
    <mergeCell ref="A49:A56"/>
    <mergeCell ref="A9:A16"/>
    <mergeCell ref="A17:A24"/>
    <mergeCell ref="A1:E1"/>
    <mergeCell ref="A3:E3"/>
    <mergeCell ref="A4:E4"/>
    <mergeCell ref="A5:E5"/>
    <mergeCell ref="A7:A8"/>
    <mergeCell ref="D7:E7"/>
  </mergeCells>
  <conditionalFormatting sqref="G9:G56 G81:G96 G65:G72">
    <cfRule type="cellIs" dxfId="4" priority="3" stopIfTrue="1" operator="notEqual">
      <formula>0</formula>
    </cfRule>
  </conditionalFormatting>
  <conditionalFormatting sqref="G73:G80">
    <cfRule type="cellIs" dxfId="3" priority="2" stopIfTrue="1" operator="notEqual">
      <formula>0</formula>
    </cfRule>
  </conditionalFormatting>
  <conditionalFormatting sqref="G57:G64">
    <cfRule type="cellIs" dxfId="2" priority="1" stopIfTrue="1" operator="notEqual">
      <formula>0</formula>
    </cfRule>
  </conditionalFormatting>
  <hyperlinks>
    <hyperlink ref="A7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56" orientation="portrait" r:id="rId2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G98"/>
  <sheetViews>
    <sheetView view="pageBreakPreview" topLeftCell="A16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31" style="236" customWidth="1"/>
    <col min="2" max="2" width="30.7109375" style="236" customWidth="1"/>
    <col min="3" max="5" width="30.140625" style="236" customWidth="1"/>
    <col min="6" max="6" width="2.5703125" style="236" customWidth="1"/>
    <col min="7" max="16384" width="11.42578125" style="236"/>
  </cols>
  <sheetData>
    <row r="1" spans="1:7" ht="18" x14ac:dyDescent="0.25">
      <c r="A1" s="1029" t="s">
        <v>175</v>
      </c>
      <c r="B1" s="1029"/>
      <c r="C1" s="1029"/>
      <c r="D1" s="1029"/>
      <c r="E1" s="1029"/>
      <c r="F1" s="51"/>
      <c r="G1" s="51"/>
    </row>
    <row r="3" spans="1:7" s="801" customFormat="1" ht="15" x14ac:dyDescent="0.25">
      <c r="A3" s="1064" t="s">
        <v>1193</v>
      </c>
      <c r="B3" s="1064"/>
      <c r="C3" s="1064"/>
      <c r="D3" s="1064"/>
      <c r="E3" s="1064"/>
      <c r="F3" s="203"/>
      <c r="G3" s="203"/>
    </row>
    <row r="4" spans="1:7" s="801" customFormat="1" ht="15" customHeight="1" x14ac:dyDescent="0.25">
      <c r="A4" s="1064" t="s">
        <v>1190</v>
      </c>
      <c r="B4" s="1064"/>
      <c r="C4" s="1064"/>
      <c r="D4" s="1064"/>
      <c r="E4" s="1064"/>
      <c r="F4" s="210"/>
      <c r="G4" s="203"/>
    </row>
    <row r="5" spans="1:7" s="801" customFormat="1" ht="15" x14ac:dyDescent="0.25">
      <c r="A5" s="1030" t="s">
        <v>326</v>
      </c>
      <c r="B5" s="1030"/>
      <c r="C5" s="1030"/>
      <c r="D5" s="1030"/>
      <c r="E5" s="1030"/>
    </row>
    <row r="6" spans="1:7" ht="13.5" thickBot="1" x14ac:dyDescent="0.25">
      <c r="A6" s="18"/>
      <c r="B6" s="18"/>
      <c r="C6" s="18"/>
      <c r="D6" s="18"/>
      <c r="E6" s="18"/>
    </row>
    <row r="7" spans="1:7" ht="30" customHeight="1" x14ac:dyDescent="0.2">
      <c r="A7" s="1031" t="s">
        <v>166</v>
      </c>
      <c r="B7" s="793" t="s">
        <v>351</v>
      </c>
      <c r="C7" s="793" t="s">
        <v>545</v>
      </c>
      <c r="D7" s="1033" t="s">
        <v>375</v>
      </c>
      <c r="E7" s="977"/>
    </row>
    <row r="8" spans="1:7" ht="22.5" customHeight="1" thickBot="1" x14ac:dyDescent="0.25">
      <c r="A8" s="1032"/>
      <c r="B8" s="797" t="s">
        <v>499</v>
      </c>
      <c r="C8" s="797" t="s">
        <v>376</v>
      </c>
      <c r="D8" s="70" t="s">
        <v>549</v>
      </c>
      <c r="E8" s="805" t="s">
        <v>400</v>
      </c>
    </row>
    <row r="9" spans="1:7" x14ac:dyDescent="0.2">
      <c r="A9" s="1026" t="s">
        <v>521</v>
      </c>
      <c r="B9" s="141" t="s">
        <v>500</v>
      </c>
      <c r="C9" s="88">
        <v>18054.36</v>
      </c>
      <c r="D9" s="88">
        <v>67</v>
      </c>
      <c r="E9" s="89">
        <v>0.37</v>
      </c>
      <c r="F9" s="71"/>
      <c r="G9" s="72"/>
    </row>
    <row r="10" spans="1:7" x14ac:dyDescent="0.2">
      <c r="A10" s="1027" t="s">
        <v>521</v>
      </c>
      <c r="B10" s="139" t="s">
        <v>501</v>
      </c>
      <c r="C10" s="83">
        <v>8452</v>
      </c>
      <c r="D10" s="83">
        <v>29.56</v>
      </c>
      <c r="E10" s="84">
        <v>0.35</v>
      </c>
      <c r="F10" s="71"/>
      <c r="G10" s="72"/>
    </row>
    <row r="11" spans="1:7" x14ac:dyDescent="0.2">
      <c r="A11" s="1027" t="s">
        <v>521</v>
      </c>
      <c r="B11" s="140" t="s">
        <v>502</v>
      </c>
      <c r="C11" s="83">
        <v>8745.24</v>
      </c>
      <c r="D11" s="83">
        <v>10.06</v>
      </c>
      <c r="E11" s="84">
        <v>0.12</v>
      </c>
      <c r="F11" s="71"/>
      <c r="G11" s="72"/>
    </row>
    <row r="12" spans="1:7" x14ac:dyDescent="0.2">
      <c r="A12" s="1027" t="s">
        <v>521</v>
      </c>
      <c r="B12" s="140" t="s">
        <v>503</v>
      </c>
      <c r="C12" s="83">
        <v>736.54</v>
      </c>
      <c r="D12" s="83">
        <v>0.38</v>
      </c>
      <c r="E12" s="84">
        <v>0.05</v>
      </c>
      <c r="F12" s="71"/>
      <c r="G12" s="72"/>
    </row>
    <row r="13" spans="1:7" x14ac:dyDescent="0.2">
      <c r="A13" s="1027" t="s">
        <v>521</v>
      </c>
      <c r="B13" s="140" t="s">
        <v>504</v>
      </c>
      <c r="C13" s="83">
        <v>464.54</v>
      </c>
      <c r="D13" s="83">
        <v>0</v>
      </c>
      <c r="E13" s="84">
        <v>0</v>
      </c>
    </row>
    <row r="14" spans="1:7" x14ac:dyDescent="0.2">
      <c r="A14" s="1027" t="s">
        <v>521</v>
      </c>
      <c r="B14" s="140" t="s">
        <v>505</v>
      </c>
      <c r="C14" s="83">
        <v>26.61</v>
      </c>
      <c r="D14" s="83">
        <v>0</v>
      </c>
      <c r="E14" s="84">
        <v>0</v>
      </c>
    </row>
    <row r="15" spans="1:7" x14ac:dyDescent="0.2">
      <c r="A15" s="1027" t="s">
        <v>521</v>
      </c>
      <c r="B15" s="140" t="s">
        <v>358</v>
      </c>
      <c r="C15" s="83">
        <v>0</v>
      </c>
      <c r="D15" s="83">
        <v>0</v>
      </c>
      <c r="E15" s="84">
        <v>0</v>
      </c>
    </row>
    <row r="16" spans="1:7" x14ac:dyDescent="0.2">
      <c r="A16" s="1028" t="s">
        <v>521</v>
      </c>
      <c r="B16" s="197" t="s">
        <v>359</v>
      </c>
      <c r="C16" s="85">
        <v>36479.29</v>
      </c>
      <c r="D16" s="85">
        <v>107</v>
      </c>
      <c r="E16" s="86">
        <v>0.28999999999999998</v>
      </c>
    </row>
    <row r="17" spans="1:7" x14ac:dyDescent="0.2">
      <c r="A17" s="1026" t="s">
        <v>349</v>
      </c>
      <c r="B17" s="141" t="s">
        <v>500</v>
      </c>
      <c r="C17" s="88">
        <v>15789.27</v>
      </c>
      <c r="D17" s="88">
        <v>96.13</v>
      </c>
      <c r="E17" s="89">
        <v>0.61</v>
      </c>
      <c r="F17" s="71"/>
      <c r="G17" s="72"/>
    </row>
    <row r="18" spans="1:7" x14ac:dyDescent="0.2">
      <c r="A18" s="1027" t="s">
        <v>349</v>
      </c>
      <c r="B18" s="139" t="s">
        <v>501</v>
      </c>
      <c r="C18" s="83">
        <v>12782.26</v>
      </c>
      <c r="D18" s="83">
        <v>0.19</v>
      </c>
      <c r="E18" s="84" t="s">
        <v>357</v>
      </c>
      <c r="F18" s="71"/>
      <c r="G18" s="72"/>
    </row>
    <row r="19" spans="1:7" x14ac:dyDescent="0.2">
      <c r="A19" s="1027" t="s">
        <v>349</v>
      </c>
      <c r="B19" s="140" t="s">
        <v>502</v>
      </c>
      <c r="C19" s="83">
        <v>25545.360000000001</v>
      </c>
      <c r="D19" s="83">
        <v>1.31</v>
      </c>
      <c r="E19" s="84">
        <v>0.01</v>
      </c>
      <c r="F19" s="71"/>
      <c r="G19" s="72"/>
    </row>
    <row r="20" spans="1:7" x14ac:dyDescent="0.2">
      <c r="A20" s="1027" t="s">
        <v>349</v>
      </c>
      <c r="B20" s="140" t="s">
        <v>503</v>
      </c>
      <c r="C20" s="83">
        <v>11317.37</v>
      </c>
      <c r="D20" s="83">
        <v>4.5599999999999996</v>
      </c>
      <c r="E20" s="84">
        <v>0.04</v>
      </c>
      <c r="F20" s="71"/>
      <c r="G20" s="72"/>
    </row>
    <row r="21" spans="1:7" x14ac:dyDescent="0.2">
      <c r="A21" s="1027" t="s">
        <v>349</v>
      </c>
      <c r="B21" s="140" t="s">
        <v>504</v>
      </c>
      <c r="C21" s="83">
        <v>2636.2</v>
      </c>
      <c r="D21" s="83">
        <v>0.94</v>
      </c>
      <c r="E21" s="84">
        <v>0.04</v>
      </c>
      <c r="F21" s="71"/>
      <c r="G21" s="72"/>
    </row>
    <row r="22" spans="1:7" x14ac:dyDescent="0.2">
      <c r="A22" s="1027" t="s">
        <v>349</v>
      </c>
      <c r="B22" s="140" t="s">
        <v>505</v>
      </c>
      <c r="C22" s="83">
        <v>1160.5</v>
      </c>
      <c r="D22" s="83">
        <v>0.06</v>
      </c>
      <c r="E22" s="84">
        <v>0.01</v>
      </c>
      <c r="F22" s="71"/>
      <c r="G22" s="72"/>
    </row>
    <row r="23" spans="1:7" x14ac:dyDescent="0.2">
      <c r="A23" s="1027" t="s">
        <v>349</v>
      </c>
      <c r="B23" s="140" t="s">
        <v>358</v>
      </c>
      <c r="C23" s="83">
        <v>234.97</v>
      </c>
      <c r="D23" s="83">
        <v>0</v>
      </c>
      <c r="E23" s="84">
        <v>0</v>
      </c>
      <c r="F23" s="71"/>
      <c r="G23" s="72"/>
    </row>
    <row r="24" spans="1:7" x14ac:dyDescent="0.2">
      <c r="A24" s="1028" t="s">
        <v>349</v>
      </c>
      <c r="B24" s="197" t="s">
        <v>359</v>
      </c>
      <c r="C24" s="85">
        <v>69465.929999999993</v>
      </c>
      <c r="D24" s="85">
        <v>103.19</v>
      </c>
      <c r="E24" s="86">
        <v>0.15</v>
      </c>
      <c r="F24" s="71"/>
      <c r="G24" s="72"/>
    </row>
    <row r="25" spans="1:7" x14ac:dyDescent="0.2">
      <c r="A25" s="1026" t="s">
        <v>406</v>
      </c>
      <c r="B25" s="141" t="s">
        <v>500</v>
      </c>
      <c r="C25" s="88">
        <v>229656.51</v>
      </c>
      <c r="D25" s="88">
        <v>9558.11</v>
      </c>
      <c r="E25" s="89">
        <v>4.16</v>
      </c>
      <c r="F25" s="71"/>
      <c r="G25" s="72"/>
    </row>
    <row r="26" spans="1:7" x14ac:dyDescent="0.2">
      <c r="A26" s="1027" t="s">
        <v>406</v>
      </c>
      <c r="B26" s="139" t="s">
        <v>501</v>
      </c>
      <c r="C26" s="83">
        <v>94593.45</v>
      </c>
      <c r="D26" s="83">
        <v>3599.25</v>
      </c>
      <c r="E26" s="84">
        <v>3.8</v>
      </c>
      <c r="F26" s="71"/>
      <c r="G26" s="72"/>
    </row>
    <row r="27" spans="1:7" x14ac:dyDescent="0.2">
      <c r="A27" s="1027" t="s">
        <v>406</v>
      </c>
      <c r="B27" s="140" t="s">
        <v>502</v>
      </c>
      <c r="C27" s="83">
        <v>100622.27</v>
      </c>
      <c r="D27" s="83">
        <v>3857</v>
      </c>
      <c r="E27" s="84">
        <v>3.83</v>
      </c>
      <c r="F27" s="71"/>
      <c r="G27" s="72"/>
    </row>
    <row r="28" spans="1:7" x14ac:dyDescent="0.2">
      <c r="A28" s="1027" t="s">
        <v>406</v>
      </c>
      <c r="B28" s="140" t="s">
        <v>503</v>
      </c>
      <c r="C28" s="83">
        <v>44077.79</v>
      </c>
      <c r="D28" s="83">
        <v>1621.19</v>
      </c>
      <c r="E28" s="84">
        <v>3.68</v>
      </c>
      <c r="F28" s="71"/>
      <c r="G28" s="72"/>
    </row>
    <row r="29" spans="1:7" x14ac:dyDescent="0.2">
      <c r="A29" s="1027" t="s">
        <v>406</v>
      </c>
      <c r="B29" s="140" t="s">
        <v>504</v>
      </c>
      <c r="C29" s="83">
        <v>18451.87</v>
      </c>
      <c r="D29" s="83">
        <v>523.38</v>
      </c>
      <c r="E29" s="84">
        <v>2.84</v>
      </c>
      <c r="F29" s="71"/>
      <c r="G29" s="72"/>
    </row>
    <row r="30" spans="1:7" x14ac:dyDescent="0.2">
      <c r="A30" s="1027" t="s">
        <v>406</v>
      </c>
      <c r="B30" s="140" t="s">
        <v>505</v>
      </c>
      <c r="C30" s="83">
        <v>4435.09</v>
      </c>
      <c r="D30" s="83">
        <v>135.5</v>
      </c>
      <c r="E30" s="84">
        <v>3.06</v>
      </c>
      <c r="F30" s="71"/>
      <c r="G30" s="72"/>
    </row>
    <row r="31" spans="1:7" x14ac:dyDescent="0.2">
      <c r="A31" s="1027" t="s">
        <v>406</v>
      </c>
      <c r="B31" s="140" t="s">
        <v>358</v>
      </c>
      <c r="C31" s="83">
        <v>617.58000000000004</v>
      </c>
      <c r="D31" s="83">
        <v>15.88</v>
      </c>
      <c r="E31" s="84">
        <v>2.57</v>
      </c>
      <c r="F31" s="71"/>
      <c r="G31" s="72"/>
    </row>
    <row r="32" spans="1:7" x14ac:dyDescent="0.2">
      <c r="A32" s="1028" t="s">
        <v>406</v>
      </c>
      <c r="B32" s="197" t="s">
        <v>359</v>
      </c>
      <c r="C32" s="85">
        <v>492454.56</v>
      </c>
      <c r="D32" s="85">
        <v>19310.310000000001</v>
      </c>
      <c r="E32" s="86">
        <v>3.92</v>
      </c>
      <c r="F32" s="71"/>
      <c r="G32" s="72"/>
    </row>
    <row r="33" spans="1:7" x14ac:dyDescent="0.2">
      <c r="A33" s="1026" t="s">
        <v>522</v>
      </c>
      <c r="B33" s="141" t="s">
        <v>500</v>
      </c>
      <c r="C33" s="88">
        <v>62030.400000000001</v>
      </c>
      <c r="D33" s="88">
        <v>420.38</v>
      </c>
      <c r="E33" s="89">
        <v>0.68</v>
      </c>
      <c r="F33" s="71"/>
      <c r="G33" s="72"/>
    </row>
    <row r="34" spans="1:7" x14ac:dyDescent="0.2">
      <c r="A34" s="1027" t="s">
        <v>522</v>
      </c>
      <c r="B34" s="139" t="s">
        <v>501</v>
      </c>
      <c r="C34" s="83">
        <v>5336.62</v>
      </c>
      <c r="D34" s="83">
        <v>511.38</v>
      </c>
      <c r="E34" s="84">
        <v>9.58</v>
      </c>
      <c r="F34" s="71"/>
      <c r="G34" s="72"/>
    </row>
    <row r="35" spans="1:7" x14ac:dyDescent="0.2">
      <c r="A35" s="1027" t="s">
        <v>522</v>
      </c>
      <c r="B35" s="140" t="s">
        <v>502</v>
      </c>
      <c r="C35" s="83">
        <v>6613.32</v>
      </c>
      <c r="D35" s="83">
        <v>855</v>
      </c>
      <c r="E35" s="84">
        <v>12.93</v>
      </c>
      <c r="F35" s="71"/>
      <c r="G35" s="72"/>
    </row>
    <row r="36" spans="1:7" x14ac:dyDescent="0.2">
      <c r="A36" s="1027" t="s">
        <v>522</v>
      </c>
      <c r="B36" s="140" t="s">
        <v>503</v>
      </c>
      <c r="C36" s="83">
        <v>3181.99</v>
      </c>
      <c r="D36" s="83">
        <v>385.06</v>
      </c>
      <c r="E36" s="84">
        <v>12.1</v>
      </c>
      <c r="F36" s="71"/>
      <c r="G36" s="72"/>
    </row>
    <row r="37" spans="1:7" x14ac:dyDescent="0.2">
      <c r="A37" s="1027" t="s">
        <v>522</v>
      </c>
      <c r="B37" s="140" t="s">
        <v>504</v>
      </c>
      <c r="C37" s="83">
        <v>1438.63</v>
      </c>
      <c r="D37" s="83">
        <v>229.19</v>
      </c>
      <c r="E37" s="84">
        <v>15.93</v>
      </c>
      <c r="F37" s="71"/>
      <c r="G37" s="72"/>
    </row>
    <row r="38" spans="1:7" x14ac:dyDescent="0.2">
      <c r="A38" s="1027" t="s">
        <v>522</v>
      </c>
      <c r="B38" s="140" t="s">
        <v>505</v>
      </c>
      <c r="C38" s="83">
        <v>156.43</v>
      </c>
      <c r="D38" s="83">
        <v>17.309999999999999</v>
      </c>
      <c r="E38" s="84">
        <v>11.07</v>
      </c>
      <c r="F38" s="71"/>
      <c r="G38" s="72"/>
    </row>
    <row r="39" spans="1:7" x14ac:dyDescent="0.2">
      <c r="A39" s="1027" t="s">
        <v>522</v>
      </c>
      <c r="B39" s="140" t="s">
        <v>358</v>
      </c>
      <c r="C39" s="83">
        <v>5.13</v>
      </c>
      <c r="D39" s="83">
        <v>0</v>
      </c>
      <c r="E39" s="84">
        <v>0</v>
      </c>
      <c r="F39" s="71"/>
      <c r="G39" s="72"/>
    </row>
    <row r="40" spans="1:7" x14ac:dyDescent="0.2">
      <c r="A40" s="1028" t="s">
        <v>522</v>
      </c>
      <c r="B40" s="197" t="s">
        <v>359</v>
      </c>
      <c r="C40" s="85">
        <v>78762.52</v>
      </c>
      <c r="D40" s="85">
        <v>2418.3200000000002</v>
      </c>
      <c r="E40" s="86">
        <v>3.07</v>
      </c>
      <c r="F40" s="71"/>
      <c r="G40" s="72"/>
    </row>
    <row r="41" spans="1:7" x14ac:dyDescent="0.2">
      <c r="A41" s="1026" t="s">
        <v>127</v>
      </c>
      <c r="B41" s="141" t="s">
        <v>500</v>
      </c>
      <c r="C41" s="88">
        <v>946916.55</v>
      </c>
      <c r="D41" s="88">
        <v>1771.5</v>
      </c>
      <c r="E41" s="89">
        <v>0.19</v>
      </c>
      <c r="F41" s="71"/>
      <c r="G41" s="72"/>
    </row>
    <row r="42" spans="1:7" x14ac:dyDescent="0.2">
      <c r="A42" s="1027" t="s">
        <v>127</v>
      </c>
      <c r="B42" s="139" t="s">
        <v>501</v>
      </c>
      <c r="C42" s="83">
        <v>275713.17</v>
      </c>
      <c r="D42" s="83">
        <v>503.37</v>
      </c>
      <c r="E42" s="84">
        <v>0.18</v>
      </c>
      <c r="F42" s="71"/>
      <c r="G42" s="72"/>
    </row>
    <row r="43" spans="1:7" x14ac:dyDescent="0.2">
      <c r="A43" s="1027" t="s">
        <v>127</v>
      </c>
      <c r="B43" s="140" t="s">
        <v>502</v>
      </c>
      <c r="C43" s="83">
        <v>228757.26</v>
      </c>
      <c r="D43" s="83">
        <v>285.62</v>
      </c>
      <c r="E43" s="84">
        <v>0.12</v>
      </c>
      <c r="F43" s="71"/>
      <c r="G43" s="72"/>
    </row>
    <row r="44" spans="1:7" x14ac:dyDescent="0.2">
      <c r="A44" s="1027" t="s">
        <v>127</v>
      </c>
      <c r="B44" s="140" t="s">
        <v>503</v>
      </c>
      <c r="C44" s="83">
        <v>40635.339999999997</v>
      </c>
      <c r="D44" s="83">
        <v>48.19</v>
      </c>
      <c r="E44" s="84">
        <v>0.12</v>
      </c>
      <c r="F44" s="71"/>
      <c r="G44" s="72"/>
    </row>
    <row r="45" spans="1:7" x14ac:dyDescent="0.2">
      <c r="A45" s="1027" t="s">
        <v>127</v>
      </c>
      <c r="B45" s="140" t="s">
        <v>504</v>
      </c>
      <c r="C45" s="83">
        <v>14205.29</v>
      </c>
      <c r="D45" s="83">
        <v>63.88</v>
      </c>
      <c r="E45" s="84">
        <v>0.45</v>
      </c>
      <c r="F45" s="71"/>
      <c r="G45" s="72"/>
    </row>
    <row r="46" spans="1:7" x14ac:dyDescent="0.2">
      <c r="A46" s="1027" t="s">
        <v>127</v>
      </c>
      <c r="B46" s="140" t="s">
        <v>505</v>
      </c>
      <c r="C46" s="83">
        <v>8422.14</v>
      </c>
      <c r="D46" s="83">
        <v>40.06</v>
      </c>
      <c r="E46" s="84">
        <v>0.48</v>
      </c>
      <c r="F46" s="71"/>
      <c r="G46" s="72"/>
    </row>
    <row r="47" spans="1:7" x14ac:dyDescent="0.2">
      <c r="A47" s="1027" t="s">
        <v>127</v>
      </c>
      <c r="B47" s="140" t="s">
        <v>358</v>
      </c>
      <c r="C47" s="83">
        <v>3839.29</v>
      </c>
      <c r="D47" s="83">
        <v>1.75</v>
      </c>
      <c r="E47" s="84">
        <v>0.05</v>
      </c>
      <c r="F47" s="71"/>
      <c r="G47" s="72"/>
    </row>
    <row r="48" spans="1:7" x14ac:dyDescent="0.2">
      <c r="A48" s="1028" t="s">
        <v>127</v>
      </c>
      <c r="B48" s="197" t="s">
        <v>359</v>
      </c>
      <c r="C48" s="85">
        <v>1518489.04</v>
      </c>
      <c r="D48" s="85">
        <v>2714.37</v>
      </c>
      <c r="E48" s="86">
        <v>0.18</v>
      </c>
      <c r="F48" s="71"/>
      <c r="G48" s="72"/>
    </row>
    <row r="49" spans="1:7" x14ac:dyDescent="0.2">
      <c r="A49" s="1026" t="s">
        <v>523</v>
      </c>
      <c r="B49" s="141" t="s">
        <v>500</v>
      </c>
      <c r="C49" s="88">
        <v>450174</v>
      </c>
      <c r="D49" s="88">
        <v>1588.88</v>
      </c>
      <c r="E49" s="89">
        <v>24.06</v>
      </c>
      <c r="F49" s="71"/>
      <c r="G49" s="72"/>
    </row>
    <row r="50" spans="1:7" x14ac:dyDescent="0.2">
      <c r="A50" s="1027" t="s">
        <v>523</v>
      </c>
      <c r="B50" s="139" t="s">
        <v>501</v>
      </c>
      <c r="C50" s="83">
        <v>269771.76</v>
      </c>
      <c r="D50" s="83">
        <v>1859.81</v>
      </c>
      <c r="E50" s="84">
        <v>28.16</v>
      </c>
      <c r="F50" s="71"/>
      <c r="G50" s="72"/>
    </row>
    <row r="51" spans="1:7" x14ac:dyDescent="0.2">
      <c r="A51" s="1027" t="s">
        <v>523</v>
      </c>
      <c r="B51" s="140" t="s">
        <v>502</v>
      </c>
      <c r="C51" s="83">
        <v>284458.43</v>
      </c>
      <c r="D51" s="83">
        <v>2480.81</v>
      </c>
      <c r="E51" s="84">
        <v>37.56</v>
      </c>
      <c r="F51" s="71"/>
      <c r="G51" s="72"/>
    </row>
    <row r="52" spans="1:7" x14ac:dyDescent="0.2">
      <c r="A52" s="1027" t="s">
        <v>523</v>
      </c>
      <c r="B52" s="140" t="s">
        <v>503</v>
      </c>
      <c r="C52" s="83">
        <v>95923.79</v>
      </c>
      <c r="D52" s="83">
        <v>356.25</v>
      </c>
      <c r="E52" s="84">
        <v>5.39</v>
      </c>
      <c r="F52" s="71"/>
      <c r="G52" s="72"/>
    </row>
    <row r="53" spans="1:7" x14ac:dyDescent="0.2">
      <c r="A53" s="1027" t="s">
        <v>523</v>
      </c>
      <c r="B53" s="140" t="s">
        <v>504</v>
      </c>
      <c r="C53" s="83">
        <v>54905.57</v>
      </c>
      <c r="D53" s="83">
        <v>168.88</v>
      </c>
      <c r="E53" s="84">
        <v>2.56</v>
      </c>
      <c r="F53" s="71"/>
      <c r="G53" s="72"/>
    </row>
    <row r="54" spans="1:7" x14ac:dyDescent="0.2">
      <c r="A54" s="1027" t="s">
        <v>523</v>
      </c>
      <c r="B54" s="140" t="s">
        <v>505</v>
      </c>
      <c r="C54" s="83">
        <v>29173.11</v>
      </c>
      <c r="D54" s="83">
        <v>123.31</v>
      </c>
      <c r="E54" s="84">
        <v>1.87</v>
      </c>
      <c r="F54" s="71"/>
      <c r="G54" s="72"/>
    </row>
    <row r="55" spans="1:7" x14ac:dyDescent="0.2">
      <c r="A55" s="1027" t="s">
        <v>523</v>
      </c>
      <c r="B55" s="140" t="s">
        <v>358</v>
      </c>
      <c r="C55" s="83">
        <v>11826.86</v>
      </c>
      <c r="D55" s="83">
        <v>26.5</v>
      </c>
      <c r="E55" s="84">
        <v>0.4</v>
      </c>
      <c r="F55" s="71"/>
      <c r="G55" s="72"/>
    </row>
    <row r="56" spans="1:7" x14ac:dyDescent="0.2">
      <c r="A56" s="1028" t="s">
        <v>523</v>
      </c>
      <c r="B56" s="197" t="s">
        <v>359</v>
      </c>
      <c r="C56" s="85">
        <v>1196233.52</v>
      </c>
      <c r="D56" s="85">
        <v>6604.44</v>
      </c>
      <c r="E56" s="86">
        <v>0.55000000000000004</v>
      </c>
      <c r="F56" s="71"/>
      <c r="G56" s="72"/>
    </row>
    <row r="57" spans="1:7" x14ac:dyDescent="0.2">
      <c r="A57" s="1026" t="s">
        <v>119</v>
      </c>
      <c r="B57" s="141" t="s">
        <v>500</v>
      </c>
      <c r="C57" s="88">
        <v>515653.17</v>
      </c>
      <c r="D57" s="88">
        <v>1571.25</v>
      </c>
      <c r="E57" s="89">
        <v>0.3</v>
      </c>
      <c r="F57" s="71"/>
      <c r="G57" s="72"/>
    </row>
    <row r="58" spans="1:7" x14ac:dyDescent="0.2">
      <c r="A58" s="1027" t="s">
        <v>119</v>
      </c>
      <c r="B58" s="139" t="s">
        <v>501</v>
      </c>
      <c r="C58" s="83">
        <v>142357.95000000001</v>
      </c>
      <c r="D58" s="83">
        <v>1051.6300000000001</v>
      </c>
      <c r="E58" s="84">
        <v>0.74</v>
      </c>
      <c r="F58" s="71"/>
      <c r="G58" s="72"/>
    </row>
    <row r="59" spans="1:7" x14ac:dyDescent="0.2">
      <c r="A59" s="1027" t="s">
        <v>119</v>
      </c>
      <c r="B59" s="140" t="s">
        <v>502</v>
      </c>
      <c r="C59" s="83">
        <v>156781.26</v>
      </c>
      <c r="D59" s="83">
        <v>1238.25</v>
      </c>
      <c r="E59" s="84">
        <v>0.79</v>
      </c>
      <c r="F59" s="71"/>
      <c r="G59" s="72"/>
    </row>
    <row r="60" spans="1:7" x14ac:dyDescent="0.2">
      <c r="A60" s="1027" t="s">
        <v>119</v>
      </c>
      <c r="B60" s="140" t="s">
        <v>503</v>
      </c>
      <c r="C60" s="83">
        <v>75113.740000000005</v>
      </c>
      <c r="D60" s="83">
        <v>370.31</v>
      </c>
      <c r="E60" s="84">
        <v>0.49</v>
      </c>
      <c r="F60" s="71"/>
      <c r="G60" s="72"/>
    </row>
    <row r="61" spans="1:7" x14ac:dyDescent="0.2">
      <c r="A61" s="1027" t="s">
        <v>119</v>
      </c>
      <c r="B61" s="140" t="s">
        <v>504</v>
      </c>
      <c r="C61" s="83">
        <v>39903.81</v>
      </c>
      <c r="D61" s="83">
        <v>63.81</v>
      </c>
      <c r="E61" s="84">
        <v>0.16</v>
      </c>
      <c r="F61" s="71"/>
      <c r="G61" s="72"/>
    </row>
    <row r="62" spans="1:7" x14ac:dyDescent="0.2">
      <c r="A62" s="1027" t="s">
        <v>119</v>
      </c>
      <c r="B62" s="140" t="s">
        <v>505</v>
      </c>
      <c r="C62" s="83">
        <v>23244.14</v>
      </c>
      <c r="D62" s="83">
        <v>12.38</v>
      </c>
      <c r="E62" s="84">
        <v>0.05</v>
      </c>
      <c r="F62" s="71"/>
      <c r="G62" s="72"/>
    </row>
    <row r="63" spans="1:7" x14ac:dyDescent="0.2">
      <c r="A63" s="1027" t="s">
        <v>119</v>
      </c>
      <c r="B63" s="140" t="s">
        <v>358</v>
      </c>
      <c r="C63" s="83">
        <v>18932.93</v>
      </c>
      <c r="D63" s="83">
        <v>9.06</v>
      </c>
      <c r="E63" s="84">
        <v>0.05</v>
      </c>
      <c r="F63" s="71"/>
      <c r="G63" s="72"/>
    </row>
    <row r="64" spans="1:7" x14ac:dyDescent="0.2">
      <c r="A64" s="1028" t="s">
        <v>119</v>
      </c>
      <c r="B64" s="197" t="s">
        <v>359</v>
      </c>
      <c r="C64" s="85">
        <v>971987</v>
      </c>
      <c r="D64" s="85">
        <v>4316.6899999999996</v>
      </c>
      <c r="E64" s="86">
        <v>0.44</v>
      </c>
      <c r="F64" s="71"/>
      <c r="G64" s="72"/>
    </row>
    <row r="65" spans="1:7" x14ac:dyDescent="0.2">
      <c r="A65" s="1026" t="s">
        <v>407</v>
      </c>
      <c r="B65" s="141" t="s">
        <v>500</v>
      </c>
      <c r="C65" s="83">
        <v>480705.63</v>
      </c>
      <c r="D65" s="83">
        <v>6564.51</v>
      </c>
      <c r="E65" s="84">
        <v>1.37</v>
      </c>
      <c r="F65" s="71"/>
      <c r="G65" s="72"/>
    </row>
    <row r="66" spans="1:7" x14ac:dyDescent="0.2">
      <c r="A66" s="1027" t="s">
        <v>407</v>
      </c>
      <c r="B66" s="139" t="s">
        <v>501</v>
      </c>
      <c r="C66" s="83">
        <v>91127.18</v>
      </c>
      <c r="D66" s="83">
        <v>1448.56</v>
      </c>
      <c r="E66" s="84">
        <v>1.59</v>
      </c>
      <c r="F66" s="71"/>
      <c r="G66" s="72"/>
    </row>
    <row r="67" spans="1:7" x14ac:dyDescent="0.2">
      <c r="A67" s="1027" t="s">
        <v>407</v>
      </c>
      <c r="B67" s="140" t="s">
        <v>502</v>
      </c>
      <c r="C67" s="83">
        <v>76577.84</v>
      </c>
      <c r="D67" s="83">
        <v>791.96</v>
      </c>
      <c r="E67" s="84">
        <v>1.03</v>
      </c>
      <c r="F67" s="71"/>
      <c r="G67" s="72"/>
    </row>
    <row r="68" spans="1:7" x14ac:dyDescent="0.2">
      <c r="A68" s="1027" t="s">
        <v>407</v>
      </c>
      <c r="B68" s="140" t="s">
        <v>503</v>
      </c>
      <c r="C68" s="83">
        <v>29825.06</v>
      </c>
      <c r="D68" s="83">
        <v>173.6</v>
      </c>
      <c r="E68" s="84">
        <v>0.57999999999999996</v>
      </c>
      <c r="F68" s="71"/>
      <c r="G68" s="72"/>
    </row>
    <row r="69" spans="1:7" x14ac:dyDescent="0.2">
      <c r="A69" s="1027" t="s">
        <v>407</v>
      </c>
      <c r="B69" s="140" t="s">
        <v>504</v>
      </c>
      <c r="C69" s="83">
        <v>18006.39</v>
      </c>
      <c r="D69" s="83">
        <v>128.47999999999999</v>
      </c>
      <c r="E69" s="84">
        <v>0.71</v>
      </c>
      <c r="F69" s="71"/>
      <c r="G69" s="72"/>
    </row>
    <row r="70" spans="1:7" x14ac:dyDescent="0.2">
      <c r="A70" s="1027" t="s">
        <v>407</v>
      </c>
      <c r="B70" s="140" t="s">
        <v>505</v>
      </c>
      <c r="C70" s="83">
        <v>5787.65</v>
      </c>
      <c r="D70" s="83">
        <v>31.75</v>
      </c>
      <c r="E70" s="84">
        <v>0.55000000000000004</v>
      </c>
      <c r="F70" s="71"/>
      <c r="G70" s="72"/>
    </row>
    <row r="71" spans="1:7" x14ac:dyDescent="0.2">
      <c r="A71" s="1027" t="s">
        <v>407</v>
      </c>
      <c r="B71" s="140" t="s">
        <v>358</v>
      </c>
      <c r="C71" s="83">
        <v>1463.48</v>
      </c>
      <c r="D71" s="83">
        <v>2.69</v>
      </c>
      <c r="E71" s="84">
        <v>0.18</v>
      </c>
      <c r="F71" s="71"/>
      <c r="G71" s="72"/>
    </row>
    <row r="72" spans="1:7" x14ac:dyDescent="0.2">
      <c r="A72" s="1028" t="s">
        <v>407</v>
      </c>
      <c r="B72" s="197" t="s">
        <v>359</v>
      </c>
      <c r="C72" s="85">
        <v>703493.23</v>
      </c>
      <c r="D72" s="85">
        <v>9141.5499999999993</v>
      </c>
      <c r="E72" s="86">
        <v>1.3</v>
      </c>
      <c r="F72" s="71"/>
      <c r="G72" s="72"/>
    </row>
    <row r="73" spans="1:7" x14ac:dyDescent="0.2">
      <c r="A73" s="1026" t="s">
        <v>524</v>
      </c>
      <c r="B73" s="141" t="s">
        <v>500</v>
      </c>
      <c r="C73" s="83">
        <v>108819.06</v>
      </c>
      <c r="D73" s="83">
        <v>931.5</v>
      </c>
      <c r="E73" s="84">
        <v>0.86</v>
      </c>
      <c r="F73" s="71"/>
      <c r="G73" s="72"/>
    </row>
    <row r="74" spans="1:7" x14ac:dyDescent="0.2">
      <c r="A74" s="1027" t="s">
        <v>524</v>
      </c>
      <c r="B74" s="139" t="s">
        <v>501</v>
      </c>
      <c r="C74" s="83">
        <v>93238.54</v>
      </c>
      <c r="D74" s="83">
        <v>3291.75</v>
      </c>
      <c r="E74" s="84">
        <v>3.53</v>
      </c>
      <c r="F74" s="71"/>
      <c r="G74" s="72"/>
    </row>
    <row r="75" spans="1:7" x14ac:dyDescent="0.2">
      <c r="A75" s="1027" t="s">
        <v>524</v>
      </c>
      <c r="B75" s="140" t="s">
        <v>502</v>
      </c>
      <c r="C75" s="83">
        <v>181970.41</v>
      </c>
      <c r="D75" s="83">
        <v>5649.31</v>
      </c>
      <c r="E75" s="84">
        <v>3.1</v>
      </c>
      <c r="F75" s="71"/>
      <c r="G75" s="72"/>
    </row>
    <row r="76" spans="1:7" x14ac:dyDescent="0.2">
      <c r="A76" s="1027" t="s">
        <v>524</v>
      </c>
      <c r="B76" s="140" t="s">
        <v>503</v>
      </c>
      <c r="C76" s="83">
        <v>114000.66</v>
      </c>
      <c r="D76" s="83">
        <v>1012.63</v>
      </c>
      <c r="E76" s="84">
        <v>0.89</v>
      </c>
      <c r="F76" s="71"/>
      <c r="G76" s="72"/>
    </row>
    <row r="77" spans="1:7" x14ac:dyDescent="0.2">
      <c r="A77" s="1027" t="s">
        <v>524</v>
      </c>
      <c r="B77" s="140" t="s">
        <v>504</v>
      </c>
      <c r="C77" s="83">
        <v>81553.960000000006</v>
      </c>
      <c r="D77" s="83">
        <v>1011.25</v>
      </c>
      <c r="E77" s="84">
        <v>1.24</v>
      </c>
      <c r="F77" s="71"/>
      <c r="G77" s="72"/>
    </row>
    <row r="78" spans="1:7" x14ac:dyDescent="0.2">
      <c r="A78" s="1027" t="s">
        <v>524</v>
      </c>
      <c r="B78" s="140" t="s">
        <v>505</v>
      </c>
      <c r="C78" s="83">
        <v>68670.929999999993</v>
      </c>
      <c r="D78" s="83">
        <v>1319.81</v>
      </c>
      <c r="E78" s="84">
        <v>1.92</v>
      </c>
      <c r="F78" s="71"/>
      <c r="G78" s="72"/>
    </row>
    <row r="79" spans="1:7" x14ac:dyDescent="0.2">
      <c r="A79" s="1027" t="s">
        <v>524</v>
      </c>
      <c r="B79" s="140" t="s">
        <v>358</v>
      </c>
      <c r="C79" s="83">
        <v>37997.599999999999</v>
      </c>
      <c r="D79" s="83">
        <v>439.19</v>
      </c>
      <c r="E79" s="84">
        <v>1.1599999999999999</v>
      </c>
      <c r="F79" s="71"/>
      <c r="G79" s="72"/>
    </row>
    <row r="80" spans="1:7" x14ac:dyDescent="0.2">
      <c r="A80" s="1028" t="s">
        <v>524</v>
      </c>
      <c r="B80" s="197" t="s">
        <v>359</v>
      </c>
      <c r="C80" s="85">
        <v>686251.16</v>
      </c>
      <c r="D80" s="85">
        <v>13655.44</v>
      </c>
      <c r="E80" s="86">
        <v>1.99</v>
      </c>
      <c r="F80" s="71"/>
      <c r="G80" s="72"/>
    </row>
    <row r="81" spans="1:7" x14ac:dyDescent="0.2">
      <c r="A81" s="1026" t="s">
        <v>525</v>
      </c>
      <c r="B81" s="141" t="s">
        <v>500</v>
      </c>
      <c r="C81" s="83">
        <v>513232.68</v>
      </c>
      <c r="D81" s="83">
        <v>70438.37</v>
      </c>
      <c r="E81" s="84">
        <v>13.72</v>
      </c>
      <c r="F81" s="71"/>
      <c r="G81" s="72"/>
    </row>
    <row r="82" spans="1:7" x14ac:dyDescent="0.2">
      <c r="A82" s="1027" t="s">
        <v>525</v>
      </c>
      <c r="B82" s="139" t="s">
        <v>501</v>
      </c>
      <c r="C82" s="83">
        <v>217849.16</v>
      </c>
      <c r="D82" s="83">
        <v>31053</v>
      </c>
      <c r="E82" s="84">
        <v>14.25</v>
      </c>
      <c r="F82" s="71"/>
      <c r="G82" s="72"/>
    </row>
    <row r="83" spans="1:7" x14ac:dyDescent="0.2">
      <c r="A83" s="1027" t="s">
        <v>525</v>
      </c>
      <c r="B83" s="140" t="s">
        <v>502</v>
      </c>
      <c r="C83" s="83">
        <v>199535.88</v>
      </c>
      <c r="D83" s="83">
        <v>30315.06</v>
      </c>
      <c r="E83" s="84">
        <v>15.19</v>
      </c>
      <c r="F83" s="71"/>
      <c r="G83" s="72"/>
    </row>
    <row r="84" spans="1:7" x14ac:dyDescent="0.2">
      <c r="A84" s="1027" t="s">
        <v>525</v>
      </c>
      <c r="B84" s="140" t="s">
        <v>503</v>
      </c>
      <c r="C84" s="83">
        <v>82834.03</v>
      </c>
      <c r="D84" s="83">
        <v>13328.88</v>
      </c>
      <c r="E84" s="84">
        <v>16.09</v>
      </c>
      <c r="F84" s="71"/>
      <c r="G84" s="72"/>
    </row>
    <row r="85" spans="1:7" x14ac:dyDescent="0.2">
      <c r="A85" s="1027" t="s">
        <v>525</v>
      </c>
      <c r="B85" s="140" t="s">
        <v>504</v>
      </c>
      <c r="C85" s="83">
        <v>49029.35</v>
      </c>
      <c r="D85" s="83">
        <v>8532.44</v>
      </c>
      <c r="E85" s="84">
        <v>17.399999999999999</v>
      </c>
      <c r="F85" s="71"/>
      <c r="G85" s="72"/>
    </row>
    <row r="86" spans="1:7" x14ac:dyDescent="0.2">
      <c r="A86" s="1027" t="s">
        <v>525</v>
      </c>
      <c r="B86" s="140" t="s">
        <v>505</v>
      </c>
      <c r="C86" s="83">
        <v>27432.47</v>
      </c>
      <c r="D86" s="83">
        <v>5326.81</v>
      </c>
      <c r="E86" s="84">
        <v>19.420000000000002</v>
      </c>
      <c r="F86" s="71"/>
      <c r="G86" s="72"/>
    </row>
    <row r="87" spans="1:7" x14ac:dyDescent="0.2">
      <c r="A87" s="1027" t="s">
        <v>525</v>
      </c>
      <c r="B87" s="140" t="s">
        <v>358</v>
      </c>
      <c r="C87" s="83">
        <v>10923.46</v>
      </c>
      <c r="D87" s="83">
        <v>2033.75</v>
      </c>
      <c r="E87" s="84">
        <v>18.62</v>
      </c>
      <c r="F87" s="71"/>
      <c r="G87" s="72"/>
    </row>
    <row r="88" spans="1:7" x14ac:dyDescent="0.2">
      <c r="A88" s="1028" t="s">
        <v>525</v>
      </c>
      <c r="B88" s="197" t="s">
        <v>359</v>
      </c>
      <c r="C88" s="85">
        <v>1100837.03</v>
      </c>
      <c r="D88" s="85">
        <v>161028.31</v>
      </c>
      <c r="E88" s="86">
        <v>14.63</v>
      </c>
      <c r="F88" s="71"/>
      <c r="G88" s="72"/>
    </row>
    <row r="89" spans="1:7" x14ac:dyDescent="0.2">
      <c r="A89" s="1026" t="s">
        <v>526</v>
      </c>
      <c r="B89" s="141" t="s">
        <v>500</v>
      </c>
      <c r="C89" s="83">
        <v>489720.05</v>
      </c>
      <c r="D89" s="83">
        <v>18468.75</v>
      </c>
      <c r="E89" s="84">
        <v>3.77</v>
      </c>
      <c r="F89" s="71"/>
      <c r="G89" s="72"/>
    </row>
    <row r="90" spans="1:7" x14ac:dyDescent="0.2">
      <c r="A90" s="1027" t="s">
        <v>526</v>
      </c>
      <c r="B90" s="139" t="s">
        <v>501</v>
      </c>
      <c r="C90" s="83">
        <v>179761.47</v>
      </c>
      <c r="D90" s="83">
        <v>3083.94</v>
      </c>
      <c r="E90" s="84">
        <v>1.72</v>
      </c>
      <c r="F90" s="71"/>
      <c r="G90" s="72"/>
    </row>
    <row r="91" spans="1:7" x14ac:dyDescent="0.2">
      <c r="A91" s="1027" t="s">
        <v>526</v>
      </c>
      <c r="B91" s="140" t="s">
        <v>502</v>
      </c>
      <c r="C91" s="83">
        <v>191636.67</v>
      </c>
      <c r="D91" s="83">
        <v>2189.88</v>
      </c>
      <c r="E91" s="84">
        <v>1.1399999999999999</v>
      </c>
      <c r="F91" s="71"/>
      <c r="G91" s="72"/>
    </row>
    <row r="92" spans="1:7" x14ac:dyDescent="0.2">
      <c r="A92" s="1027" t="s">
        <v>526</v>
      </c>
      <c r="B92" s="140" t="s">
        <v>503</v>
      </c>
      <c r="C92" s="83">
        <v>88228.29</v>
      </c>
      <c r="D92" s="83">
        <v>1045.06</v>
      </c>
      <c r="E92" s="84">
        <v>1.18</v>
      </c>
      <c r="F92" s="71"/>
      <c r="G92" s="72"/>
    </row>
    <row r="93" spans="1:7" x14ac:dyDescent="0.2">
      <c r="A93" s="1027" t="s">
        <v>526</v>
      </c>
      <c r="B93" s="140" t="s">
        <v>504</v>
      </c>
      <c r="C93" s="83">
        <v>46645.79</v>
      </c>
      <c r="D93" s="83">
        <v>718.06</v>
      </c>
      <c r="E93" s="84">
        <v>1.54</v>
      </c>
    </row>
    <row r="94" spans="1:7" x14ac:dyDescent="0.2">
      <c r="A94" s="1027" t="s">
        <v>526</v>
      </c>
      <c r="B94" s="140" t="s">
        <v>505</v>
      </c>
      <c r="C94" s="83">
        <v>17697.66</v>
      </c>
      <c r="D94" s="83">
        <v>482.19</v>
      </c>
      <c r="E94" s="84">
        <v>2.72</v>
      </c>
    </row>
    <row r="95" spans="1:7" x14ac:dyDescent="0.2">
      <c r="A95" s="1027" t="s">
        <v>526</v>
      </c>
      <c r="B95" s="140" t="s">
        <v>358</v>
      </c>
      <c r="C95" s="83">
        <v>6252.66</v>
      </c>
      <c r="D95" s="83">
        <v>190.75</v>
      </c>
      <c r="E95" s="84">
        <v>3.05</v>
      </c>
    </row>
    <row r="96" spans="1:7" x14ac:dyDescent="0.2">
      <c r="A96" s="1028" t="s">
        <v>526</v>
      </c>
      <c r="B96" s="197" t="s">
        <v>359</v>
      </c>
      <c r="C96" s="85">
        <v>1019942.59</v>
      </c>
      <c r="D96" s="85">
        <v>26178.63</v>
      </c>
      <c r="E96" s="86">
        <v>2.57</v>
      </c>
    </row>
    <row r="98" spans="1:3" x14ac:dyDescent="0.2">
      <c r="A98" s="1019" t="s">
        <v>164</v>
      </c>
      <c r="B98" s="1019"/>
      <c r="C98" s="1019"/>
    </row>
  </sheetData>
  <mergeCells count="18">
    <mergeCell ref="A89:A96"/>
    <mergeCell ref="A98:C98"/>
    <mergeCell ref="A41:A48"/>
    <mergeCell ref="A49:A56"/>
    <mergeCell ref="A9:A16"/>
    <mergeCell ref="A65:A72"/>
    <mergeCell ref="A73:A80"/>
    <mergeCell ref="A81:A88"/>
    <mergeCell ref="A57:A64"/>
    <mergeCell ref="A17:A24"/>
    <mergeCell ref="A25:A32"/>
    <mergeCell ref="A33:A40"/>
    <mergeCell ref="A1:E1"/>
    <mergeCell ref="A3:E3"/>
    <mergeCell ref="A4:E4"/>
    <mergeCell ref="A5:E5"/>
    <mergeCell ref="A7:A8"/>
    <mergeCell ref="D7:E7"/>
  </mergeCells>
  <conditionalFormatting sqref="G17:G92">
    <cfRule type="cellIs" dxfId="1" priority="2" stopIfTrue="1" operator="notEqual">
      <formula>0</formula>
    </cfRule>
  </conditionalFormatting>
  <conditionalFormatting sqref="G9:G12">
    <cfRule type="cellIs" dxfId="0" priority="1" stopIfTrue="1" operator="notEqual">
      <formula>0</formula>
    </cfRule>
  </conditionalFormatting>
  <hyperlinks>
    <hyperlink ref="A7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54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130" zoomScaleNormal="75" zoomScaleSheetLayoutView="130" workbookViewId="0">
      <selection activeCell="A29" sqref="A29:H29"/>
    </sheetView>
  </sheetViews>
  <sheetFormatPr baseColWidth="10" defaultColWidth="11.42578125" defaultRowHeight="12.75" x14ac:dyDescent="0.2"/>
  <cols>
    <col min="1" max="1" width="35" style="858" customWidth="1"/>
    <col min="2" max="5" width="17.42578125" style="858" customWidth="1"/>
    <col min="6" max="6" width="3.85546875" style="858" customWidth="1"/>
    <col min="7" max="7" width="11.42578125" style="858" customWidth="1"/>
    <col min="8" max="16384" width="11.42578125" style="858"/>
  </cols>
  <sheetData>
    <row r="1" spans="1:11" ht="18" x14ac:dyDescent="0.25">
      <c r="A1" s="930" t="s">
        <v>327</v>
      </c>
      <c r="B1" s="930"/>
      <c r="C1" s="930"/>
      <c r="D1" s="930"/>
      <c r="E1" s="930"/>
      <c r="F1" s="857"/>
      <c r="G1" s="857"/>
    </row>
    <row r="3" spans="1:11" ht="21" customHeight="1" x14ac:dyDescent="0.25">
      <c r="A3" s="949" t="s">
        <v>1253</v>
      </c>
      <c r="B3" s="950"/>
      <c r="C3" s="950"/>
      <c r="D3" s="950"/>
      <c r="E3" s="950"/>
      <c r="F3" s="859"/>
      <c r="G3" s="859"/>
    </row>
    <row r="4" spans="1:11" ht="19.5" customHeight="1" x14ac:dyDescent="0.25">
      <c r="A4" s="951" t="s">
        <v>1214</v>
      </c>
      <c r="B4" s="952"/>
      <c r="C4" s="952"/>
      <c r="D4" s="952"/>
      <c r="E4" s="952"/>
      <c r="F4" s="859"/>
      <c r="G4" s="859"/>
    </row>
    <row r="5" spans="1:11" ht="13.5" thickBot="1" x14ac:dyDescent="0.25">
      <c r="A5" s="864"/>
      <c r="B5" s="864"/>
      <c r="C5" s="864"/>
      <c r="D5" s="864"/>
      <c r="E5" s="864"/>
    </row>
    <row r="6" spans="1:11" s="260" customFormat="1" ht="12.75" customHeight="1" x14ac:dyDescent="0.2">
      <c r="A6" s="953" t="s">
        <v>251</v>
      </c>
      <c r="B6" s="955" t="s">
        <v>306</v>
      </c>
      <c r="C6" s="955" t="s">
        <v>307</v>
      </c>
      <c r="D6" s="955" t="s">
        <v>308</v>
      </c>
      <c r="E6" s="957" t="s">
        <v>309</v>
      </c>
      <c r="F6" s="262"/>
      <c r="G6" s="262"/>
    </row>
    <row r="7" spans="1:11" s="260" customFormat="1" ht="32.25" customHeight="1" thickBot="1" x14ac:dyDescent="0.25">
      <c r="A7" s="954"/>
      <c r="B7" s="956"/>
      <c r="C7" s="956"/>
      <c r="D7" s="956"/>
      <c r="E7" s="958"/>
      <c r="F7" s="262"/>
      <c r="G7" s="262"/>
    </row>
    <row r="8" spans="1:11" s="260" customFormat="1" ht="20.25" customHeight="1" x14ac:dyDescent="0.2">
      <c r="A8" s="866" t="s">
        <v>328</v>
      </c>
      <c r="B8" s="881">
        <v>798797.15578979999</v>
      </c>
      <c r="C8" s="881">
        <v>1973967.5542040709</v>
      </c>
      <c r="D8" s="881">
        <v>126392.75429503233</v>
      </c>
      <c r="E8" s="6">
        <v>2899157.4642889034</v>
      </c>
      <c r="F8" s="259"/>
      <c r="G8" s="259"/>
      <c r="H8" s="259"/>
      <c r="I8" s="259"/>
      <c r="J8" s="259"/>
      <c r="K8" s="259"/>
    </row>
    <row r="9" spans="1:11" s="260" customFormat="1" x14ac:dyDescent="0.2">
      <c r="A9" s="868" t="s">
        <v>329</v>
      </c>
      <c r="B9" s="882">
        <v>953440.08040883427</v>
      </c>
      <c r="C9" s="882">
        <v>423682.46748971147</v>
      </c>
      <c r="D9" s="882">
        <v>163909.92662185628</v>
      </c>
      <c r="E9" s="7">
        <v>1541032.474520402</v>
      </c>
      <c r="F9" s="259"/>
      <c r="G9" s="259"/>
      <c r="H9" s="259"/>
      <c r="I9" s="259"/>
      <c r="J9" s="259"/>
      <c r="K9" s="259"/>
    </row>
    <row r="10" spans="1:11" s="260" customFormat="1" x14ac:dyDescent="0.2">
      <c r="A10" s="868" t="s">
        <v>330</v>
      </c>
      <c r="B10" s="882">
        <v>85012.411026141839</v>
      </c>
      <c r="C10" s="882">
        <v>38954.092772244119</v>
      </c>
      <c r="D10" s="882">
        <v>7922.3894838039669</v>
      </c>
      <c r="E10" s="7">
        <v>131888.89328218994</v>
      </c>
      <c r="F10" s="259"/>
      <c r="G10" s="259"/>
      <c r="H10" s="259"/>
      <c r="I10" s="259"/>
      <c r="J10" s="259"/>
      <c r="K10" s="259"/>
    </row>
    <row r="11" spans="1:11" s="260" customFormat="1" x14ac:dyDescent="0.2">
      <c r="A11" s="868" t="s">
        <v>331</v>
      </c>
      <c r="B11" s="882">
        <v>17958.065874491036</v>
      </c>
      <c r="C11" s="882">
        <v>187740.38545695139</v>
      </c>
      <c r="D11" s="882">
        <v>3097.2458545170266</v>
      </c>
      <c r="E11" s="7">
        <v>208795.69718595946</v>
      </c>
      <c r="F11" s="259"/>
      <c r="G11" s="259"/>
      <c r="H11" s="259"/>
      <c r="I11" s="259"/>
      <c r="J11" s="259"/>
      <c r="K11" s="259"/>
    </row>
    <row r="12" spans="1:11" s="260" customFormat="1" x14ac:dyDescent="0.2">
      <c r="A12" s="868" t="s">
        <v>433</v>
      </c>
      <c r="B12" s="882">
        <v>1161411.387706789</v>
      </c>
      <c r="C12" s="882">
        <v>1320281.535149178</v>
      </c>
      <c r="D12" s="882">
        <v>221413.70429612193</v>
      </c>
      <c r="E12" s="7">
        <v>2703106.6271520886</v>
      </c>
      <c r="F12" s="259"/>
      <c r="G12" s="259"/>
      <c r="H12" s="259"/>
      <c r="I12" s="259"/>
      <c r="J12" s="259"/>
      <c r="K12" s="259"/>
    </row>
    <row r="13" spans="1:11" s="260" customFormat="1" x14ac:dyDescent="0.2">
      <c r="A13" s="868" t="s">
        <v>342</v>
      </c>
      <c r="B13" s="882">
        <v>973897.95981076639</v>
      </c>
      <c r="C13" s="882">
        <v>1812718.0815147355</v>
      </c>
      <c r="D13" s="882">
        <v>146413.57967340766</v>
      </c>
      <c r="E13" s="7">
        <v>2933029.6209989097</v>
      </c>
      <c r="F13" s="259"/>
      <c r="G13" s="259"/>
      <c r="H13" s="259"/>
      <c r="I13" s="259"/>
      <c r="J13" s="259"/>
      <c r="K13" s="259"/>
    </row>
    <row r="14" spans="1:11" s="260" customFormat="1" x14ac:dyDescent="0.2">
      <c r="A14" s="868" t="s">
        <v>334</v>
      </c>
      <c r="B14" s="882">
        <v>811296.13650417072</v>
      </c>
      <c r="C14" s="882">
        <v>567075.24006988714</v>
      </c>
      <c r="D14" s="882">
        <v>197076.19202829301</v>
      </c>
      <c r="E14" s="7">
        <v>1575447.5686023508</v>
      </c>
      <c r="F14" s="259"/>
      <c r="G14" s="259"/>
      <c r="H14" s="259"/>
      <c r="I14" s="259"/>
      <c r="J14" s="259"/>
      <c r="K14" s="259"/>
    </row>
    <row r="15" spans="1:11" s="260" customFormat="1" x14ac:dyDescent="0.2">
      <c r="A15" s="868" t="s">
        <v>344</v>
      </c>
      <c r="B15" s="882">
        <v>71153.343866783427</v>
      </c>
      <c r="C15" s="882">
        <v>173939.82113462925</v>
      </c>
      <c r="D15" s="882">
        <v>20660.15154922301</v>
      </c>
      <c r="E15" s="7">
        <v>265753.31655063567</v>
      </c>
      <c r="F15" s="259"/>
      <c r="G15" s="259"/>
      <c r="H15" s="259"/>
      <c r="I15" s="259"/>
      <c r="J15" s="259"/>
      <c r="K15" s="259"/>
    </row>
    <row r="16" spans="1:11" s="260" customFormat="1" x14ac:dyDescent="0.2">
      <c r="A16" s="868" t="s">
        <v>346</v>
      </c>
      <c r="B16" s="882">
        <v>146305.41957802759</v>
      </c>
      <c r="C16" s="882">
        <v>261365.23149030871</v>
      </c>
      <c r="D16" s="882">
        <v>26080.353157366393</v>
      </c>
      <c r="E16" s="7">
        <v>433751.00422570272</v>
      </c>
      <c r="F16" s="259"/>
      <c r="G16" s="259"/>
      <c r="H16" s="259"/>
      <c r="I16" s="259"/>
      <c r="J16" s="259"/>
      <c r="K16" s="259"/>
    </row>
    <row r="17" spans="1:11" s="260" customFormat="1" x14ac:dyDescent="0.2">
      <c r="A17" s="868" t="s">
        <v>343</v>
      </c>
      <c r="B17" s="882">
        <v>580809.11997596908</v>
      </c>
      <c r="C17" s="882">
        <v>91249.550974726342</v>
      </c>
      <c r="D17" s="882">
        <v>70313.66431073127</v>
      </c>
      <c r="E17" s="7">
        <v>742372.33526142663</v>
      </c>
      <c r="F17" s="259"/>
      <c r="G17" s="259"/>
      <c r="H17" s="259"/>
      <c r="I17" s="259"/>
      <c r="J17" s="259"/>
      <c r="K17" s="259"/>
    </row>
    <row r="18" spans="1:11" s="260" customFormat="1" x14ac:dyDescent="0.2">
      <c r="A18" s="868" t="s">
        <v>336</v>
      </c>
      <c r="B18" s="882">
        <v>122580.87690533121</v>
      </c>
      <c r="C18" s="882">
        <v>1831095.4919193788</v>
      </c>
      <c r="D18" s="882">
        <v>20739.586824550122</v>
      </c>
      <c r="E18" s="7">
        <v>1974415.95564926</v>
      </c>
      <c r="F18" s="259"/>
      <c r="G18" s="259"/>
      <c r="H18" s="259"/>
      <c r="I18" s="259"/>
      <c r="J18" s="259"/>
      <c r="K18" s="259"/>
    </row>
    <row r="19" spans="1:11" s="260" customFormat="1" x14ac:dyDescent="0.2">
      <c r="A19" s="868" t="s">
        <v>337</v>
      </c>
      <c r="B19" s="882">
        <v>401035.00687625766</v>
      </c>
      <c r="C19" s="882">
        <v>740694.7539062798</v>
      </c>
      <c r="D19" s="882">
        <v>279866.82346408279</v>
      </c>
      <c r="E19" s="7">
        <v>1421596.5842466203</v>
      </c>
      <c r="F19" s="259"/>
      <c r="G19" s="259"/>
      <c r="H19" s="259"/>
      <c r="I19" s="259"/>
      <c r="J19" s="259"/>
      <c r="K19" s="259"/>
    </row>
    <row r="20" spans="1:11" s="260" customFormat="1" x14ac:dyDescent="0.2">
      <c r="A20" s="868" t="s">
        <v>347</v>
      </c>
      <c r="B20" s="882">
        <v>88907.673452906034</v>
      </c>
      <c r="C20" s="882">
        <v>61492.217085188924</v>
      </c>
      <c r="D20" s="882">
        <v>36143.553613577584</v>
      </c>
      <c r="E20" s="7">
        <v>186543.44415167256</v>
      </c>
      <c r="F20" s="259"/>
      <c r="G20" s="259"/>
      <c r="H20" s="259"/>
      <c r="I20" s="259"/>
      <c r="J20" s="259"/>
      <c r="K20" s="259"/>
    </row>
    <row r="21" spans="1:11" s="260" customFormat="1" x14ac:dyDescent="0.2">
      <c r="A21" s="868" t="s">
        <v>338</v>
      </c>
      <c r="B21" s="882">
        <v>61997.438181238438</v>
      </c>
      <c r="C21" s="882">
        <v>104805.78171201039</v>
      </c>
      <c r="D21" s="882">
        <v>8457.1957886290038</v>
      </c>
      <c r="E21" s="7">
        <v>175260.41568187781</v>
      </c>
      <c r="F21" s="259"/>
      <c r="G21" s="259"/>
      <c r="H21" s="259"/>
      <c r="I21" s="259"/>
      <c r="J21" s="259"/>
      <c r="K21" s="259"/>
    </row>
    <row r="22" spans="1:11" s="260" customFormat="1" x14ac:dyDescent="0.2">
      <c r="A22" s="868" t="s">
        <v>340</v>
      </c>
      <c r="B22" s="882">
        <v>180490.11673906742</v>
      </c>
      <c r="C22" s="882">
        <v>196001.60099398537</v>
      </c>
      <c r="D22" s="882">
        <v>14046.524878445034</v>
      </c>
      <c r="E22" s="7">
        <v>390538.24261149782</v>
      </c>
      <c r="F22" s="259"/>
      <c r="G22" s="259"/>
      <c r="H22" s="259"/>
      <c r="I22" s="259"/>
      <c r="J22" s="259"/>
      <c r="K22" s="259"/>
    </row>
    <row r="23" spans="1:11" s="260" customFormat="1" x14ac:dyDescent="0.2">
      <c r="A23" s="868" t="s">
        <v>341</v>
      </c>
      <c r="B23" s="882">
        <v>51779.759364942911</v>
      </c>
      <c r="C23" s="882">
        <v>382668.99037561426</v>
      </c>
      <c r="D23" s="882">
        <v>16883.796770857887</v>
      </c>
      <c r="E23" s="7">
        <v>451332.54651141504</v>
      </c>
      <c r="F23" s="259"/>
      <c r="G23" s="259"/>
      <c r="H23" s="259"/>
      <c r="I23" s="259"/>
      <c r="J23" s="259"/>
      <c r="K23" s="259"/>
    </row>
    <row r="24" spans="1:11" s="260" customFormat="1" x14ac:dyDescent="0.2">
      <c r="A24" s="868" t="s">
        <v>345</v>
      </c>
      <c r="B24" s="882">
        <v>284872.99847453338</v>
      </c>
      <c r="C24" s="882">
        <v>10981.962233744578</v>
      </c>
      <c r="D24" s="882">
        <v>12197.99325167063</v>
      </c>
      <c r="E24" s="7">
        <v>308052.95395994856</v>
      </c>
      <c r="F24" s="259"/>
      <c r="G24" s="259"/>
      <c r="H24" s="259"/>
      <c r="I24" s="259"/>
      <c r="J24" s="259"/>
      <c r="K24" s="259"/>
    </row>
    <row r="25" spans="1:11" s="260" customFormat="1" x14ac:dyDescent="0.2">
      <c r="A25" s="868"/>
      <c r="B25" s="564"/>
      <c r="C25" s="564"/>
      <c r="D25" s="564"/>
      <c r="E25" s="883"/>
      <c r="F25" s="262"/>
      <c r="G25" s="259"/>
      <c r="H25" s="262"/>
      <c r="I25" s="259"/>
      <c r="J25" s="262"/>
      <c r="K25" s="259"/>
    </row>
    <row r="26" spans="1:11" s="260" customFormat="1" ht="13.5" thickBot="1" x14ac:dyDescent="0.25">
      <c r="A26" s="234" t="s">
        <v>325</v>
      </c>
      <c r="B26" s="94">
        <v>6791744.9505360508</v>
      </c>
      <c r="C26" s="94">
        <v>10178714.758482644</v>
      </c>
      <c r="D26" s="94">
        <v>1371615.4358621656</v>
      </c>
      <c r="E26" s="96">
        <v>18342075.144880861</v>
      </c>
      <c r="F26" s="259"/>
      <c r="G26" s="259"/>
      <c r="H26" s="259"/>
      <c r="I26" s="259"/>
      <c r="J26" s="259"/>
      <c r="K26" s="259"/>
    </row>
    <row r="27" spans="1:11" s="260" customFormat="1" ht="21" customHeight="1" x14ac:dyDescent="0.2">
      <c r="A27" s="946" t="s">
        <v>377</v>
      </c>
      <c r="B27" s="946"/>
      <c r="C27" s="946"/>
      <c r="D27" s="946"/>
      <c r="E27" s="946"/>
    </row>
    <row r="28" spans="1:11" s="260" customFormat="1" x14ac:dyDescent="0.2">
      <c r="A28" s="947" t="s">
        <v>1215</v>
      </c>
      <c r="B28" s="947"/>
      <c r="C28" s="947"/>
      <c r="D28" s="947"/>
      <c r="E28" s="947"/>
      <c r="F28" s="271"/>
      <c r="G28" s="271"/>
      <c r="H28" s="271"/>
    </row>
    <row r="29" spans="1:11" x14ac:dyDescent="0.2">
      <c r="A29" s="948" t="s">
        <v>1294</v>
      </c>
      <c r="B29" s="948"/>
      <c r="C29" s="948"/>
      <c r="D29" s="948"/>
      <c r="E29" s="948"/>
      <c r="F29" s="948"/>
      <c r="G29" s="948"/>
      <c r="H29" s="948"/>
    </row>
  </sheetData>
  <mergeCells count="11">
    <mergeCell ref="A27:E27"/>
    <mergeCell ref="A28:E28"/>
    <mergeCell ref="A29:H29"/>
    <mergeCell ref="A1:E1"/>
    <mergeCell ref="A3:E3"/>
    <mergeCell ref="A4:E4"/>
    <mergeCell ref="A6:A7"/>
    <mergeCell ref="B6:B7"/>
    <mergeCell ref="C6:C7"/>
    <mergeCell ref="D6:D7"/>
    <mergeCell ref="E6:E7"/>
  </mergeCells>
  <printOptions horizontalCentered="1"/>
  <pageMargins left="0.4" right="0.28999999999999998" top="0.59055118110236227" bottom="0.98425196850393704" header="0" footer="0"/>
  <pageSetup paperSize="9" scale="90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97"/>
  <sheetViews>
    <sheetView view="pageBreakPreview" zoomScale="67" zoomScaleNormal="100" zoomScaleSheetLayoutView="67" workbookViewId="0">
      <selection activeCell="I50" sqref="I50"/>
    </sheetView>
  </sheetViews>
  <sheetFormatPr baseColWidth="10" defaultColWidth="11.42578125" defaultRowHeight="12.75" x14ac:dyDescent="0.2"/>
  <cols>
    <col min="1" max="1" width="30.85546875" style="236" customWidth="1"/>
    <col min="2" max="2" width="30.7109375" style="236" customWidth="1"/>
    <col min="3" max="3" width="22.42578125" style="236" customWidth="1"/>
    <col min="4" max="4" width="22.7109375" style="236" customWidth="1"/>
    <col min="5" max="5" width="21.28515625" style="236" customWidth="1"/>
    <col min="6" max="16384" width="11.42578125" style="236"/>
  </cols>
  <sheetData>
    <row r="1" spans="1:7" ht="18" x14ac:dyDescent="0.25">
      <c r="A1" s="1029" t="s">
        <v>175</v>
      </c>
      <c r="B1" s="1029"/>
      <c r="C1" s="1029"/>
      <c r="D1" s="1029"/>
      <c r="E1" s="1029"/>
      <c r="F1" s="51"/>
      <c r="G1" s="51"/>
    </row>
    <row r="3" spans="1:7" s="801" customFormat="1" ht="15" x14ac:dyDescent="0.25">
      <c r="A3" s="1064" t="s">
        <v>1194</v>
      </c>
      <c r="B3" s="1064"/>
      <c r="C3" s="1064"/>
      <c r="D3" s="1064"/>
      <c r="E3" s="1064"/>
      <c r="F3" s="203"/>
      <c r="G3" s="203"/>
    </row>
    <row r="4" spans="1:7" s="801" customFormat="1" ht="15" customHeight="1" x14ac:dyDescent="0.25">
      <c r="A4" s="1064" t="s">
        <v>1190</v>
      </c>
      <c r="B4" s="1064"/>
      <c r="C4" s="1064"/>
      <c r="D4" s="1064"/>
      <c r="E4" s="1064"/>
      <c r="F4" s="210"/>
      <c r="G4" s="203"/>
    </row>
    <row r="5" spans="1:7" ht="15" x14ac:dyDescent="0.25">
      <c r="A5" s="1023" t="s">
        <v>326</v>
      </c>
      <c r="B5" s="1023"/>
      <c r="C5" s="1023"/>
      <c r="D5" s="1023"/>
      <c r="E5" s="1023"/>
    </row>
    <row r="6" spans="1:7" ht="13.5" thickBot="1" x14ac:dyDescent="0.25">
      <c r="A6" s="18"/>
      <c r="B6" s="18"/>
      <c r="C6" s="18"/>
      <c r="D6" s="18"/>
      <c r="E6" s="18"/>
    </row>
    <row r="7" spans="1:7" ht="38.25" customHeight="1" x14ac:dyDescent="0.2">
      <c r="A7" s="1031" t="s">
        <v>166</v>
      </c>
      <c r="B7" s="793" t="s">
        <v>351</v>
      </c>
      <c r="C7" s="793" t="s">
        <v>545</v>
      </c>
      <c r="D7" s="1033" t="s">
        <v>375</v>
      </c>
      <c r="E7" s="977"/>
    </row>
    <row r="8" spans="1:7" ht="36.75" customHeight="1" thickBot="1" x14ac:dyDescent="0.25">
      <c r="A8" s="1032"/>
      <c r="B8" s="797" t="s">
        <v>499</v>
      </c>
      <c r="C8" s="797" t="s">
        <v>376</v>
      </c>
      <c r="D8" s="70" t="s">
        <v>549</v>
      </c>
      <c r="E8" s="805" t="s">
        <v>400</v>
      </c>
    </row>
    <row r="9" spans="1:7" x14ac:dyDescent="0.2">
      <c r="A9" s="1063" t="s">
        <v>120</v>
      </c>
      <c r="B9" s="138" t="s">
        <v>500</v>
      </c>
      <c r="C9" s="147">
        <v>532588.4</v>
      </c>
      <c r="D9" s="147">
        <v>4910.5</v>
      </c>
      <c r="E9" s="148">
        <v>0.92</v>
      </c>
    </row>
    <row r="10" spans="1:7" x14ac:dyDescent="0.2">
      <c r="A10" s="1027" t="s">
        <v>120</v>
      </c>
      <c r="B10" s="139" t="s">
        <v>501</v>
      </c>
      <c r="C10" s="83">
        <v>85484.98</v>
      </c>
      <c r="D10" s="83">
        <v>3013.69</v>
      </c>
      <c r="E10" s="84">
        <v>3.53</v>
      </c>
    </row>
    <row r="11" spans="1:7" x14ac:dyDescent="0.2">
      <c r="A11" s="1027" t="s">
        <v>120</v>
      </c>
      <c r="B11" s="140" t="s">
        <v>502</v>
      </c>
      <c r="C11" s="83">
        <v>55371.47</v>
      </c>
      <c r="D11" s="83">
        <v>1558</v>
      </c>
      <c r="E11" s="84">
        <v>2.81</v>
      </c>
    </row>
    <row r="12" spans="1:7" x14ac:dyDescent="0.2">
      <c r="A12" s="1027" t="s">
        <v>120</v>
      </c>
      <c r="B12" s="140" t="s">
        <v>503</v>
      </c>
      <c r="C12" s="83">
        <v>18982.8</v>
      </c>
      <c r="D12" s="83">
        <v>210</v>
      </c>
      <c r="E12" s="84">
        <v>1.1100000000000001</v>
      </c>
    </row>
    <row r="13" spans="1:7" x14ac:dyDescent="0.2">
      <c r="A13" s="1027" t="s">
        <v>120</v>
      </c>
      <c r="B13" s="140" t="s">
        <v>504</v>
      </c>
      <c r="C13" s="83">
        <v>9978.14</v>
      </c>
      <c r="D13" s="83">
        <v>35.31</v>
      </c>
      <c r="E13" s="84">
        <v>0.35</v>
      </c>
    </row>
    <row r="14" spans="1:7" x14ac:dyDescent="0.2">
      <c r="A14" s="1027" t="s">
        <v>120</v>
      </c>
      <c r="B14" s="140" t="s">
        <v>505</v>
      </c>
      <c r="C14" s="83">
        <v>4345.32</v>
      </c>
      <c r="D14" s="83">
        <v>32.31</v>
      </c>
      <c r="E14" s="84">
        <v>0.74</v>
      </c>
    </row>
    <row r="15" spans="1:7" x14ac:dyDescent="0.2">
      <c r="A15" s="1027" t="s">
        <v>120</v>
      </c>
      <c r="B15" s="140" t="s">
        <v>358</v>
      </c>
      <c r="C15" s="83">
        <v>2483.14</v>
      </c>
      <c r="D15" s="83">
        <v>0.81</v>
      </c>
      <c r="E15" s="84">
        <v>0.03</v>
      </c>
    </row>
    <row r="16" spans="1:7" ht="13.5" customHeight="1" x14ac:dyDescent="0.2">
      <c r="A16" s="1028" t="s">
        <v>120</v>
      </c>
      <c r="B16" s="197" t="s">
        <v>359</v>
      </c>
      <c r="C16" s="85">
        <v>709234.25</v>
      </c>
      <c r="D16" s="85">
        <v>9760.6200000000008</v>
      </c>
      <c r="E16" s="86">
        <v>1.38</v>
      </c>
    </row>
    <row r="17" spans="1:5" x14ac:dyDescent="0.2">
      <c r="A17" s="1026" t="s">
        <v>172</v>
      </c>
      <c r="B17" s="141" t="s">
        <v>500</v>
      </c>
      <c r="C17" s="83">
        <v>604023.73</v>
      </c>
      <c r="D17" s="83">
        <v>5498.38</v>
      </c>
      <c r="E17" s="84">
        <v>0.91</v>
      </c>
    </row>
    <row r="18" spans="1:5" x14ac:dyDescent="0.2">
      <c r="A18" s="1027" t="s">
        <v>121</v>
      </c>
      <c r="B18" s="139" t="s">
        <v>501</v>
      </c>
      <c r="C18" s="83">
        <v>83075.16</v>
      </c>
      <c r="D18" s="83">
        <v>304.94</v>
      </c>
      <c r="E18" s="84">
        <v>0.37</v>
      </c>
    </row>
    <row r="19" spans="1:5" x14ac:dyDescent="0.2">
      <c r="A19" s="1027" t="s">
        <v>121</v>
      </c>
      <c r="B19" s="140" t="s">
        <v>502</v>
      </c>
      <c r="C19" s="83">
        <v>67662.53</v>
      </c>
      <c r="D19" s="83">
        <v>315.06</v>
      </c>
      <c r="E19" s="84">
        <v>0.47</v>
      </c>
    </row>
    <row r="20" spans="1:5" x14ac:dyDescent="0.2">
      <c r="A20" s="1027" t="s">
        <v>121</v>
      </c>
      <c r="B20" s="140" t="s">
        <v>503</v>
      </c>
      <c r="C20" s="83">
        <v>24552.82</v>
      </c>
      <c r="D20" s="83">
        <v>123.56</v>
      </c>
      <c r="E20" s="84">
        <v>0.5</v>
      </c>
    </row>
    <row r="21" spans="1:5" x14ac:dyDescent="0.2">
      <c r="A21" s="1027" t="s">
        <v>121</v>
      </c>
      <c r="B21" s="140" t="s">
        <v>504</v>
      </c>
      <c r="C21" s="83">
        <v>9938.49</v>
      </c>
      <c r="D21" s="83">
        <v>39.44</v>
      </c>
      <c r="E21" s="84">
        <v>0.4</v>
      </c>
    </row>
    <row r="22" spans="1:5" x14ac:dyDescent="0.2">
      <c r="A22" s="1027" t="s">
        <v>121</v>
      </c>
      <c r="B22" s="140" t="s">
        <v>505</v>
      </c>
      <c r="C22" s="83">
        <v>1992.66</v>
      </c>
      <c r="D22" s="83">
        <v>9</v>
      </c>
      <c r="E22" s="84">
        <v>0.45</v>
      </c>
    </row>
    <row r="23" spans="1:5" x14ac:dyDescent="0.2">
      <c r="A23" s="1027" t="s">
        <v>121</v>
      </c>
      <c r="B23" s="140" t="s">
        <v>358</v>
      </c>
      <c r="C23" s="83">
        <v>189.09</v>
      </c>
      <c r="D23" s="83">
        <v>3.75</v>
      </c>
      <c r="E23" s="84">
        <v>1.98</v>
      </c>
    </row>
    <row r="24" spans="1:5" x14ac:dyDescent="0.2">
      <c r="A24" s="1028" t="s">
        <v>121</v>
      </c>
      <c r="B24" s="197" t="s">
        <v>359</v>
      </c>
      <c r="C24" s="85">
        <v>791434.48</v>
      </c>
      <c r="D24" s="85">
        <v>6294.13</v>
      </c>
      <c r="E24" s="86">
        <v>0.8</v>
      </c>
    </row>
    <row r="25" spans="1:5" x14ac:dyDescent="0.2">
      <c r="A25" s="1026" t="s">
        <v>121</v>
      </c>
      <c r="B25" s="141" t="s">
        <v>500</v>
      </c>
      <c r="C25" s="83">
        <v>324174.45</v>
      </c>
      <c r="D25" s="83">
        <v>1253.56</v>
      </c>
      <c r="E25" s="84">
        <v>0.39</v>
      </c>
    </row>
    <row r="26" spans="1:5" x14ac:dyDescent="0.2">
      <c r="A26" s="1027" t="s">
        <v>410</v>
      </c>
      <c r="B26" s="139" t="s">
        <v>501</v>
      </c>
      <c r="C26" s="83">
        <v>24448.6</v>
      </c>
      <c r="D26" s="83">
        <v>99.81</v>
      </c>
      <c r="E26" s="84">
        <v>0.41</v>
      </c>
    </row>
    <row r="27" spans="1:5" x14ac:dyDescent="0.2">
      <c r="A27" s="1027" t="s">
        <v>410</v>
      </c>
      <c r="B27" s="140" t="s">
        <v>502</v>
      </c>
      <c r="C27" s="83">
        <v>39473.14</v>
      </c>
      <c r="D27" s="83">
        <v>48.19</v>
      </c>
      <c r="E27" s="84">
        <v>0.12</v>
      </c>
    </row>
    <row r="28" spans="1:5" x14ac:dyDescent="0.2">
      <c r="A28" s="1027" t="s">
        <v>410</v>
      </c>
      <c r="B28" s="140" t="s">
        <v>503</v>
      </c>
      <c r="C28" s="83">
        <v>28007.919999999998</v>
      </c>
      <c r="D28" s="83">
        <v>0</v>
      </c>
      <c r="E28" s="84">
        <v>0</v>
      </c>
    </row>
    <row r="29" spans="1:5" x14ac:dyDescent="0.2">
      <c r="A29" s="1027" t="s">
        <v>410</v>
      </c>
      <c r="B29" s="140" t="s">
        <v>504</v>
      </c>
      <c r="C29" s="83">
        <v>13305.46</v>
      </c>
      <c r="D29" s="83">
        <v>0</v>
      </c>
      <c r="E29" s="84">
        <v>0</v>
      </c>
    </row>
    <row r="30" spans="1:5" x14ac:dyDescent="0.2">
      <c r="A30" s="1027" t="s">
        <v>410</v>
      </c>
      <c r="B30" s="140" t="s">
        <v>505</v>
      </c>
      <c r="C30" s="83">
        <v>2757.73</v>
      </c>
      <c r="D30" s="83">
        <v>0</v>
      </c>
      <c r="E30" s="84">
        <v>0</v>
      </c>
    </row>
    <row r="31" spans="1:5" x14ac:dyDescent="0.2">
      <c r="A31" s="1027" t="s">
        <v>410</v>
      </c>
      <c r="B31" s="140" t="s">
        <v>358</v>
      </c>
      <c r="C31" s="83">
        <v>228.06</v>
      </c>
      <c r="D31" s="83">
        <v>0</v>
      </c>
      <c r="E31" s="84">
        <v>0</v>
      </c>
    </row>
    <row r="32" spans="1:5" x14ac:dyDescent="0.2">
      <c r="A32" s="1028" t="s">
        <v>410</v>
      </c>
      <c r="B32" s="197" t="s">
        <v>359</v>
      </c>
      <c r="C32" s="85">
        <v>432395.36</v>
      </c>
      <c r="D32" s="85">
        <v>1401.56</v>
      </c>
      <c r="E32" s="86">
        <v>0.32</v>
      </c>
    </row>
    <row r="33" spans="1:5" x14ac:dyDescent="0.2">
      <c r="A33" s="1026" t="s">
        <v>410</v>
      </c>
      <c r="B33" s="141" t="s">
        <v>500</v>
      </c>
      <c r="C33" s="83">
        <v>432468.52</v>
      </c>
      <c r="D33" s="83">
        <v>3436.13</v>
      </c>
      <c r="E33" s="84">
        <v>0.79</v>
      </c>
    </row>
    <row r="34" spans="1:5" x14ac:dyDescent="0.2">
      <c r="A34" s="1027" t="s">
        <v>527</v>
      </c>
      <c r="B34" s="139" t="s">
        <v>501</v>
      </c>
      <c r="C34" s="83">
        <v>209467.33</v>
      </c>
      <c r="D34" s="83">
        <v>2063.75</v>
      </c>
      <c r="E34" s="84">
        <v>0.99</v>
      </c>
    </row>
    <row r="35" spans="1:5" x14ac:dyDescent="0.2">
      <c r="A35" s="1027" t="s">
        <v>527</v>
      </c>
      <c r="B35" s="140" t="s">
        <v>502</v>
      </c>
      <c r="C35" s="83">
        <v>224647.84</v>
      </c>
      <c r="D35" s="83">
        <v>1345.25</v>
      </c>
      <c r="E35" s="84">
        <v>0.6</v>
      </c>
    </row>
    <row r="36" spans="1:5" x14ac:dyDescent="0.2">
      <c r="A36" s="1027" t="s">
        <v>527</v>
      </c>
      <c r="B36" s="140" t="s">
        <v>503</v>
      </c>
      <c r="C36" s="83">
        <v>80608.53</v>
      </c>
      <c r="D36" s="83">
        <v>217.13</v>
      </c>
      <c r="E36" s="84">
        <v>0.27</v>
      </c>
    </row>
    <row r="37" spans="1:5" x14ac:dyDescent="0.2">
      <c r="A37" s="1027" t="s">
        <v>527</v>
      </c>
      <c r="B37" s="140" t="s">
        <v>504</v>
      </c>
      <c r="C37" s="83">
        <v>54432.12</v>
      </c>
      <c r="D37" s="83">
        <v>27.94</v>
      </c>
      <c r="E37" s="84">
        <v>0.05</v>
      </c>
    </row>
    <row r="38" spans="1:5" x14ac:dyDescent="0.2">
      <c r="A38" s="1027" t="s">
        <v>527</v>
      </c>
      <c r="B38" s="140" t="s">
        <v>505</v>
      </c>
      <c r="C38" s="83">
        <v>29343.49</v>
      </c>
      <c r="D38" s="83">
        <v>25.69</v>
      </c>
      <c r="E38" s="84">
        <v>0.09</v>
      </c>
    </row>
    <row r="39" spans="1:5" x14ac:dyDescent="0.2">
      <c r="A39" s="1027" t="s">
        <v>527</v>
      </c>
      <c r="B39" s="140" t="s">
        <v>358</v>
      </c>
      <c r="C39" s="83">
        <v>5826.53</v>
      </c>
      <c r="D39" s="83">
        <v>9.3800000000000008</v>
      </c>
      <c r="E39" s="84">
        <v>0.16</v>
      </c>
    </row>
    <row r="40" spans="1:5" x14ac:dyDescent="0.2">
      <c r="A40" s="1028" t="s">
        <v>527</v>
      </c>
      <c r="B40" s="197" t="s">
        <v>359</v>
      </c>
      <c r="C40" s="85">
        <v>1036794.36</v>
      </c>
      <c r="D40" s="85">
        <v>7125.27</v>
      </c>
      <c r="E40" s="86">
        <v>0.69</v>
      </c>
    </row>
    <row r="41" spans="1:5" x14ac:dyDescent="0.2">
      <c r="A41" s="1026" t="s">
        <v>173</v>
      </c>
      <c r="B41" s="141" t="s">
        <v>500</v>
      </c>
      <c r="C41" s="83">
        <v>1055576.08</v>
      </c>
      <c r="D41" s="83">
        <v>670.81</v>
      </c>
      <c r="E41" s="84">
        <v>0.06</v>
      </c>
    </row>
    <row r="42" spans="1:5" x14ac:dyDescent="0.2">
      <c r="A42" s="1027" t="s">
        <v>528</v>
      </c>
      <c r="B42" s="139" t="s">
        <v>501</v>
      </c>
      <c r="C42" s="83">
        <v>76007.570000000007</v>
      </c>
      <c r="D42" s="83">
        <v>67.94</v>
      </c>
      <c r="E42" s="84">
        <v>0.09</v>
      </c>
    </row>
    <row r="43" spans="1:5" x14ac:dyDescent="0.2">
      <c r="A43" s="1027" t="s">
        <v>528</v>
      </c>
      <c r="B43" s="140" t="s">
        <v>502</v>
      </c>
      <c r="C43" s="83">
        <v>52680.34</v>
      </c>
      <c r="D43" s="83">
        <v>35.25</v>
      </c>
      <c r="E43" s="84">
        <v>7.0000000000000007E-2</v>
      </c>
    </row>
    <row r="44" spans="1:5" x14ac:dyDescent="0.2">
      <c r="A44" s="1027" t="s">
        <v>528</v>
      </c>
      <c r="B44" s="140" t="s">
        <v>503</v>
      </c>
      <c r="C44" s="83">
        <v>15928.17</v>
      </c>
      <c r="D44" s="83">
        <v>14.31</v>
      </c>
      <c r="E44" s="84">
        <v>0.09</v>
      </c>
    </row>
    <row r="45" spans="1:5" x14ac:dyDescent="0.2">
      <c r="A45" s="1027" t="s">
        <v>528</v>
      </c>
      <c r="B45" s="140" t="s">
        <v>504</v>
      </c>
      <c r="C45" s="83">
        <v>6732.76</v>
      </c>
      <c r="D45" s="83">
        <v>0.81</v>
      </c>
      <c r="E45" s="84">
        <v>0.01</v>
      </c>
    </row>
    <row r="46" spans="1:5" x14ac:dyDescent="0.2">
      <c r="A46" s="1027" t="s">
        <v>528</v>
      </c>
      <c r="B46" s="140" t="s">
        <v>505</v>
      </c>
      <c r="C46" s="83">
        <v>2907.25</v>
      </c>
      <c r="D46" s="83">
        <v>0</v>
      </c>
      <c r="E46" s="84">
        <v>0</v>
      </c>
    </row>
    <row r="47" spans="1:5" x14ac:dyDescent="0.2">
      <c r="A47" s="1027" t="s">
        <v>528</v>
      </c>
      <c r="B47" s="140" t="s">
        <v>358</v>
      </c>
      <c r="C47" s="83">
        <v>1707.19</v>
      </c>
      <c r="D47" s="83">
        <v>0</v>
      </c>
      <c r="E47" s="84">
        <v>0</v>
      </c>
    </row>
    <row r="48" spans="1:5" x14ac:dyDescent="0.2">
      <c r="A48" s="1028" t="s">
        <v>528</v>
      </c>
      <c r="B48" s="197" t="s">
        <v>359</v>
      </c>
      <c r="C48" s="85">
        <v>1211539.3600000001</v>
      </c>
      <c r="D48" s="85">
        <v>789.12</v>
      </c>
      <c r="E48" s="86">
        <v>7.0000000000000007E-2</v>
      </c>
    </row>
    <row r="49" spans="1:5" s="801" customFormat="1" x14ac:dyDescent="0.2">
      <c r="A49" s="1062" t="s">
        <v>686</v>
      </c>
      <c r="B49" s="204" t="s">
        <v>500</v>
      </c>
      <c r="C49" s="218">
        <v>595552.23</v>
      </c>
      <c r="D49" s="218">
        <v>5244.93</v>
      </c>
      <c r="E49" s="219">
        <v>0.88</v>
      </c>
    </row>
    <row r="50" spans="1:5" s="801" customFormat="1" x14ac:dyDescent="0.2">
      <c r="A50" s="1048"/>
      <c r="B50" s="205" t="s">
        <v>501</v>
      </c>
      <c r="C50" s="218">
        <v>46938.97</v>
      </c>
      <c r="D50" s="218">
        <v>248.38</v>
      </c>
      <c r="E50" s="219">
        <v>0.53</v>
      </c>
    </row>
    <row r="51" spans="1:5" s="801" customFormat="1" x14ac:dyDescent="0.2">
      <c r="A51" s="1048"/>
      <c r="B51" s="206" t="s">
        <v>502</v>
      </c>
      <c r="C51" s="218">
        <v>30081.31</v>
      </c>
      <c r="D51" s="218">
        <v>322.38</v>
      </c>
      <c r="E51" s="219">
        <v>1.07</v>
      </c>
    </row>
    <row r="52" spans="1:5" s="801" customFormat="1" x14ac:dyDescent="0.2">
      <c r="A52" s="1048"/>
      <c r="B52" s="206" t="s">
        <v>503</v>
      </c>
      <c r="C52" s="218">
        <v>5787.25</v>
      </c>
      <c r="D52" s="218">
        <v>68</v>
      </c>
      <c r="E52" s="219">
        <v>1.17</v>
      </c>
    </row>
    <row r="53" spans="1:5" s="801" customFormat="1" x14ac:dyDescent="0.2">
      <c r="A53" s="1048"/>
      <c r="B53" s="206" t="s">
        <v>504</v>
      </c>
      <c r="C53" s="218">
        <v>914.07</v>
      </c>
      <c r="D53" s="218">
        <v>12.56</v>
      </c>
      <c r="E53" s="219">
        <v>1.37</v>
      </c>
    </row>
    <row r="54" spans="1:5" s="801" customFormat="1" x14ac:dyDescent="0.2">
      <c r="A54" s="1048"/>
      <c r="B54" s="206" t="s">
        <v>505</v>
      </c>
      <c r="C54" s="218">
        <v>51.23</v>
      </c>
      <c r="D54" s="218">
        <v>0</v>
      </c>
      <c r="E54" s="219">
        <v>0</v>
      </c>
    </row>
    <row r="55" spans="1:5" s="801" customFormat="1" x14ac:dyDescent="0.2">
      <c r="A55" s="1048"/>
      <c r="B55" s="206" t="s">
        <v>358</v>
      </c>
      <c r="C55" s="218">
        <v>0.31</v>
      </c>
      <c r="D55" s="218">
        <v>0</v>
      </c>
      <c r="E55" s="219">
        <v>0</v>
      </c>
    </row>
    <row r="56" spans="1:5" s="801" customFormat="1" x14ac:dyDescent="0.2">
      <c r="A56" s="1049"/>
      <c r="B56" s="209" t="s">
        <v>359</v>
      </c>
      <c r="C56" s="221">
        <v>679325.37</v>
      </c>
      <c r="D56" s="221">
        <v>5896.2500000000009</v>
      </c>
      <c r="E56" s="222">
        <v>0.87</v>
      </c>
    </row>
    <row r="57" spans="1:5" x14ac:dyDescent="0.2">
      <c r="A57" s="1026" t="s">
        <v>527</v>
      </c>
      <c r="B57" s="141" t="s">
        <v>500</v>
      </c>
      <c r="C57" s="83">
        <v>688884.69</v>
      </c>
      <c r="D57" s="83">
        <v>2061.8000000000002</v>
      </c>
      <c r="E57" s="84">
        <v>0.3</v>
      </c>
    </row>
    <row r="58" spans="1:5" x14ac:dyDescent="0.2">
      <c r="A58" s="1027" t="s">
        <v>529</v>
      </c>
      <c r="B58" s="139" t="s">
        <v>501</v>
      </c>
      <c r="C58" s="83">
        <v>227370.14</v>
      </c>
      <c r="D58" s="83">
        <v>1553.63</v>
      </c>
      <c r="E58" s="84">
        <v>0.68</v>
      </c>
    </row>
    <row r="59" spans="1:5" x14ac:dyDescent="0.2">
      <c r="A59" s="1027" t="s">
        <v>529</v>
      </c>
      <c r="B59" s="140" t="s">
        <v>502</v>
      </c>
      <c r="C59" s="83">
        <v>181861.73</v>
      </c>
      <c r="D59" s="83">
        <v>533.13</v>
      </c>
      <c r="E59" s="84">
        <v>0.28999999999999998</v>
      </c>
    </row>
    <row r="60" spans="1:5" x14ac:dyDescent="0.2">
      <c r="A60" s="1027" t="s">
        <v>529</v>
      </c>
      <c r="B60" s="140" t="s">
        <v>503</v>
      </c>
      <c r="C60" s="83">
        <v>112617.7</v>
      </c>
      <c r="D60" s="83">
        <v>221.63</v>
      </c>
      <c r="E60" s="84">
        <v>0.2</v>
      </c>
    </row>
    <row r="61" spans="1:5" x14ac:dyDescent="0.2">
      <c r="A61" s="1027" t="s">
        <v>529</v>
      </c>
      <c r="B61" s="140" t="s">
        <v>504</v>
      </c>
      <c r="C61" s="83">
        <v>67622.42</v>
      </c>
      <c r="D61" s="83">
        <v>219.75</v>
      </c>
      <c r="E61" s="84">
        <v>0.32</v>
      </c>
    </row>
    <row r="62" spans="1:5" x14ac:dyDescent="0.2">
      <c r="A62" s="1027" t="s">
        <v>529</v>
      </c>
      <c r="B62" s="140" t="s">
        <v>505</v>
      </c>
      <c r="C62" s="83">
        <v>27835.439999999999</v>
      </c>
      <c r="D62" s="83">
        <v>110.56</v>
      </c>
      <c r="E62" s="84">
        <v>0.4</v>
      </c>
    </row>
    <row r="63" spans="1:5" x14ac:dyDescent="0.2">
      <c r="A63" s="1027" t="s">
        <v>529</v>
      </c>
      <c r="B63" s="140" t="s">
        <v>358</v>
      </c>
      <c r="C63" s="83">
        <v>10345.17</v>
      </c>
      <c r="D63" s="83">
        <v>23.44</v>
      </c>
      <c r="E63" s="84">
        <v>0.23</v>
      </c>
    </row>
    <row r="64" spans="1:5" x14ac:dyDescent="0.2">
      <c r="A64" s="1028" t="s">
        <v>529</v>
      </c>
      <c r="B64" s="197" t="s">
        <v>359</v>
      </c>
      <c r="C64" s="85">
        <v>1316537.29</v>
      </c>
      <c r="D64" s="85">
        <v>4723.9399999999996</v>
      </c>
      <c r="E64" s="86">
        <v>0.36</v>
      </c>
    </row>
    <row r="65" spans="1:5" x14ac:dyDescent="0.2">
      <c r="A65" s="1026" t="s">
        <v>748</v>
      </c>
      <c r="B65" s="141" t="s">
        <v>500</v>
      </c>
      <c r="C65" s="83">
        <v>884007.88</v>
      </c>
      <c r="D65" s="83">
        <v>8380.75</v>
      </c>
      <c r="E65" s="84">
        <v>0.95</v>
      </c>
    </row>
    <row r="66" spans="1:5" x14ac:dyDescent="0.2">
      <c r="A66" s="1027" t="s">
        <v>529</v>
      </c>
      <c r="B66" s="139" t="s">
        <v>501</v>
      </c>
      <c r="C66" s="83">
        <v>92778.41</v>
      </c>
      <c r="D66" s="83">
        <v>392</v>
      </c>
      <c r="E66" s="84">
        <v>0.42</v>
      </c>
    </row>
    <row r="67" spans="1:5" x14ac:dyDescent="0.2">
      <c r="A67" s="1027" t="s">
        <v>529</v>
      </c>
      <c r="B67" s="140" t="s">
        <v>502</v>
      </c>
      <c r="C67" s="83">
        <v>39956.75</v>
      </c>
      <c r="D67" s="83">
        <v>96.63</v>
      </c>
      <c r="E67" s="84">
        <v>0.24</v>
      </c>
    </row>
    <row r="68" spans="1:5" x14ac:dyDescent="0.2">
      <c r="A68" s="1027" t="s">
        <v>529</v>
      </c>
      <c r="B68" s="140" t="s">
        <v>503</v>
      </c>
      <c r="C68" s="83">
        <v>3859.36</v>
      </c>
      <c r="D68" s="83">
        <v>6.56</v>
      </c>
      <c r="E68" s="84">
        <v>0.17</v>
      </c>
    </row>
    <row r="69" spans="1:5" x14ac:dyDescent="0.2">
      <c r="A69" s="1027" t="s">
        <v>529</v>
      </c>
      <c r="B69" s="140" t="s">
        <v>504</v>
      </c>
      <c r="C69" s="83">
        <v>194.33</v>
      </c>
      <c r="D69" s="83">
        <v>0</v>
      </c>
      <c r="E69" s="84">
        <v>0</v>
      </c>
    </row>
    <row r="70" spans="1:5" x14ac:dyDescent="0.2">
      <c r="A70" s="1027" t="s">
        <v>529</v>
      </c>
      <c r="B70" s="140" t="s">
        <v>505</v>
      </c>
      <c r="C70" s="83">
        <v>3.19</v>
      </c>
      <c r="D70" s="83">
        <v>0</v>
      </c>
      <c r="E70" s="84">
        <v>0</v>
      </c>
    </row>
    <row r="71" spans="1:5" x14ac:dyDescent="0.2">
      <c r="A71" s="1027" t="s">
        <v>529</v>
      </c>
      <c r="B71" s="140" t="s">
        <v>358</v>
      </c>
      <c r="C71" s="83">
        <v>0</v>
      </c>
      <c r="D71" s="83">
        <v>0</v>
      </c>
      <c r="E71" s="84">
        <v>0</v>
      </c>
    </row>
    <row r="72" spans="1:5" x14ac:dyDescent="0.2">
      <c r="A72" s="1028" t="s">
        <v>529</v>
      </c>
      <c r="B72" s="197" t="s">
        <v>359</v>
      </c>
      <c r="C72" s="85">
        <v>1020799.9199999999</v>
      </c>
      <c r="D72" s="85">
        <v>8875.9399999999987</v>
      </c>
      <c r="E72" s="86">
        <v>0.87</v>
      </c>
    </row>
    <row r="73" spans="1:5" x14ac:dyDescent="0.2">
      <c r="A73" s="1026" t="s">
        <v>528</v>
      </c>
      <c r="B73" s="141" t="s">
        <v>500</v>
      </c>
      <c r="C73" s="83">
        <v>226904.09</v>
      </c>
      <c r="D73" s="83">
        <v>10469.81</v>
      </c>
      <c r="E73" s="84">
        <v>4.6100000000000003</v>
      </c>
    </row>
    <row r="74" spans="1:5" x14ac:dyDescent="0.2">
      <c r="A74" s="1027" t="s">
        <v>530</v>
      </c>
      <c r="B74" s="139" t="s">
        <v>501</v>
      </c>
      <c r="C74" s="83">
        <v>124956.39</v>
      </c>
      <c r="D74" s="83">
        <v>9499.44</v>
      </c>
      <c r="E74" s="84">
        <v>7.6</v>
      </c>
    </row>
    <row r="75" spans="1:5" x14ac:dyDescent="0.2">
      <c r="A75" s="1027" t="s">
        <v>530</v>
      </c>
      <c r="B75" s="140" t="s">
        <v>502</v>
      </c>
      <c r="C75" s="83">
        <v>112025.15</v>
      </c>
      <c r="D75" s="83">
        <v>5267</v>
      </c>
      <c r="E75" s="84">
        <v>4.7</v>
      </c>
    </row>
    <row r="76" spans="1:5" x14ac:dyDescent="0.2">
      <c r="A76" s="1027" t="s">
        <v>530</v>
      </c>
      <c r="B76" s="140" t="s">
        <v>503</v>
      </c>
      <c r="C76" s="83">
        <v>61301.45</v>
      </c>
      <c r="D76" s="83">
        <v>818.56</v>
      </c>
      <c r="E76" s="84">
        <v>1.34</v>
      </c>
    </row>
    <row r="77" spans="1:5" x14ac:dyDescent="0.2">
      <c r="A77" s="1027" t="s">
        <v>530</v>
      </c>
      <c r="B77" s="140" t="s">
        <v>504</v>
      </c>
      <c r="C77" s="83">
        <v>43197.39</v>
      </c>
      <c r="D77" s="83">
        <v>617.88</v>
      </c>
      <c r="E77" s="84">
        <v>1.43</v>
      </c>
    </row>
    <row r="78" spans="1:5" x14ac:dyDescent="0.2">
      <c r="A78" s="1027" t="s">
        <v>530</v>
      </c>
      <c r="B78" s="140" t="s">
        <v>505</v>
      </c>
      <c r="C78" s="83">
        <v>22623.919999999998</v>
      </c>
      <c r="D78" s="83">
        <v>684.13</v>
      </c>
      <c r="E78" s="84">
        <v>3.02</v>
      </c>
    </row>
    <row r="79" spans="1:5" x14ac:dyDescent="0.2">
      <c r="A79" s="1027" t="s">
        <v>530</v>
      </c>
      <c r="B79" s="140" t="s">
        <v>358</v>
      </c>
      <c r="C79" s="83">
        <v>7840.66</v>
      </c>
      <c r="D79" s="83">
        <v>282.44</v>
      </c>
      <c r="E79" s="84">
        <v>3.6</v>
      </c>
    </row>
    <row r="80" spans="1:5" x14ac:dyDescent="0.2">
      <c r="A80" s="1028" t="s">
        <v>530</v>
      </c>
      <c r="B80" s="197" t="s">
        <v>359</v>
      </c>
      <c r="C80" s="85">
        <v>598849.05000000005</v>
      </c>
      <c r="D80" s="85">
        <v>27639.26</v>
      </c>
      <c r="E80" s="86">
        <v>4.62</v>
      </c>
    </row>
    <row r="81" spans="1:6" x14ac:dyDescent="0.2">
      <c r="A81" s="1026" t="s">
        <v>529</v>
      </c>
      <c r="B81" s="141" t="s">
        <v>500</v>
      </c>
      <c r="C81" s="83">
        <v>56942.41</v>
      </c>
      <c r="D81" s="83">
        <v>393.06</v>
      </c>
      <c r="E81" s="84">
        <v>0.69</v>
      </c>
    </row>
    <row r="82" spans="1:6" x14ac:dyDescent="0.2">
      <c r="A82" s="1027" t="s">
        <v>531</v>
      </c>
      <c r="B82" s="139" t="s">
        <v>501</v>
      </c>
      <c r="C82" s="83">
        <v>50700.97</v>
      </c>
      <c r="D82" s="83">
        <v>296.75</v>
      </c>
      <c r="E82" s="84">
        <v>0.59</v>
      </c>
    </row>
    <row r="83" spans="1:6" x14ac:dyDescent="0.2">
      <c r="A83" s="1027" t="s">
        <v>531</v>
      </c>
      <c r="B83" s="140" t="s">
        <v>502</v>
      </c>
      <c r="C83" s="83">
        <v>59742.34</v>
      </c>
      <c r="D83" s="83">
        <v>401.19</v>
      </c>
      <c r="E83" s="84">
        <v>0.67</v>
      </c>
    </row>
    <row r="84" spans="1:6" x14ac:dyDescent="0.2">
      <c r="A84" s="1027" t="s">
        <v>531</v>
      </c>
      <c r="B84" s="140" t="s">
        <v>503</v>
      </c>
      <c r="C84" s="83">
        <v>15005.26</v>
      </c>
      <c r="D84" s="83">
        <v>114.44</v>
      </c>
      <c r="E84" s="84">
        <v>0.76</v>
      </c>
    </row>
    <row r="85" spans="1:6" x14ac:dyDescent="0.2">
      <c r="A85" s="1027" t="s">
        <v>531</v>
      </c>
      <c r="B85" s="140" t="s">
        <v>504</v>
      </c>
      <c r="C85" s="83">
        <v>4645.37</v>
      </c>
      <c r="D85" s="83">
        <v>22.25</v>
      </c>
      <c r="E85" s="84">
        <v>0.48</v>
      </c>
    </row>
    <row r="86" spans="1:6" x14ac:dyDescent="0.2">
      <c r="A86" s="1027" t="s">
        <v>531</v>
      </c>
      <c r="B86" s="140" t="s">
        <v>505</v>
      </c>
      <c r="C86" s="83">
        <v>951.94</v>
      </c>
      <c r="D86" s="83">
        <v>0.31</v>
      </c>
      <c r="E86" s="84">
        <v>0.03</v>
      </c>
    </row>
    <row r="87" spans="1:6" x14ac:dyDescent="0.2">
      <c r="A87" s="1027" t="s">
        <v>531</v>
      </c>
      <c r="B87" s="140" t="s">
        <v>358</v>
      </c>
      <c r="C87" s="83">
        <v>90.27</v>
      </c>
      <c r="D87" s="83">
        <v>0</v>
      </c>
      <c r="E87" s="84">
        <v>0</v>
      </c>
    </row>
    <row r="88" spans="1:6" x14ac:dyDescent="0.2">
      <c r="A88" s="1028" t="s">
        <v>531</v>
      </c>
      <c r="B88" s="197" t="s">
        <v>359</v>
      </c>
      <c r="C88" s="85">
        <v>188078.56</v>
      </c>
      <c r="D88" s="85">
        <v>1228</v>
      </c>
      <c r="E88" s="86">
        <v>0.65</v>
      </c>
    </row>
    <row r="89" spans="1:6" s="64" customFormat="1" x14ac:dyDescent="0.2">
      <c r="A89" s="1026" t="s">
        <v>759</v>
      </c>
      <c r="B89" s="141" t="s">
        <v>500</v>
      </c>
      <c r="C89" s="83">
        <v>949074.33</v>
      </c>
      <c r="D89" s="83">
        <v>8291.69</v>
      </c>
      <c r="E89" s="84">
        <v>0.87</v>
      </c>
      <c r="F89" s="236"/>
    </row>
    <row r="90" spans="1:6" s="64" customFormat="1" x14ac:dyDescent="0.2">
      <c r="A90" s="1027" t="s">
        <v>531</v>
      </c>
      <c r="B90" s="139" t="s">
        <v>501</v>
      </c>
      <c r="C90" s="83">
        <v>215625.57</v>
      </c>
      <c r="D90" s="83">
        <v>1371.81</v>
      </c>
      <c r="E90" s="84">
        <v>0.64</v>
      </c>
      <c r="F90" s="236"/>
    </row>
    <row r="91" spans="1:6" s="64" customFormat="1" x14ac:dyDescent="0.2">
      <c r="A91" s="1027" t="s">
        <v>531</v>
      </c>
      <c r="B91" s="140" t="s">
        <v>502</v>
      </c>
      <c r="C91" s="83">
        <v>189753.8</v>
      </c>
      <c r="D91" s="83">
        <v>430.69</v>
      </c>
      <c r="E91" s="84">
        <v>0.23</v>
      </c>
      <c r="F91" s="236"/>
    </row>
    <row r="92" spans="1:6" s="64" customFormat="1" x14ac:dyDescent="0.2">
      <c r="A92" s="1027" t="s">
        <v>531</v>
      </c>
      <c r="B92" s="140" t="s">
        <v>503</v>
      </c>
      <c r="C92" s="83">
        <v>70584.91</v>
      </c>
      <c r="D92" s="83">
        <v>123.31</v>
      </c>
      <c r="E92" s="84">
        <v>0.17</v>
      </c>
      <c r="F92" s="236"/>
    </row>
    <row r="93" spans="1:6" s="64" customFormat="1" x14ac:dyDescent="0.2">
      <c r="A93" s="1027" t="s">
        <v>531</v>
      </c>
      <c r="B93" s="140" t="s">
        <v>504</v>
      </c>
      <c r="C93" s="83">
        <v>29845.65</v>
      </c>
      <c r="D93" s="83">
        <v>61</v>
      </c>
      <c r="E93" s="84">
        <v>0.2</v>
      </c>
      <c r="F93" s="236"/>
    </row>
    <row r="94" spans="1:6" s="64" customFormat="1" x14ac:dyDescent="0.2">
      <c r="A94" s="1027" t="s">
        <v>531</v>
      </c>
      <c r="B94" s="140" t="s">
        <v>505</v>
      </c>
      <c r="C94" s="83">
        <v>9272.0400000000009</v>
      </c>
      <c r="D94" s="83">
        <v>22.81</v>
      </c>
      <c r="E94" s="84">
        <v>0.25</v>
      </c>
      <c r="F94" s="236"/>
    </row>
    <row r="95" spans="1:6" s="64" customFormat="1" x14ac:dyDescent="0.2">
      <c r="A95" s="1027" t="s">
        <v>531</v>
      </c>
      <c r="B95" s="140" t="s">
        <v>358</v>
      </c>
      <c r="C95" s="83">
        <v>1791.3</v>
      </c>
      <c r="D95" s="83">
        <v>0.63</v>
      </c>
      <c r="E95" s="84">
        <v>0.04</v>
      </c>
      <c r="F95" s="236"/>
    </row>
    <row r="96" spans="1:6" s="64" customFormat="1" x14ac:dyDescent="0.2">
      <c r="A96" s="1028" t="s">
        <v>531</v>
      </c>
      <c r="B96" s="197" t="s">
        <v>359</v>
      </c>
      <c r="C96" s="85">
        <v>1465947.5999999999</v>
      </c>
      <c r="D96" s="85">
        <v>10301.939999999999</v>
      </c>
      <c r="E96" s="86">
        <v>0.7</v>
      </c>
      <c r="F96" s="236"/>
    </row>
    <row r="97" spans="1:3" x14ac:dyDescent="0.2">
      <c r="A97" s="1019" t="s">
        <v>164</v>
      </c>
      <c r="B97" s="1019"/>
      <c r="C97" s="1019"/>
    </row>
  </sheetData>
  <mergeCells count="18">
    <mergeCell ref="A33:A40"/>
    <mergeCell ref="A41:A48"/>
    <mergeCell ref="A97:C97"/>
    <mergeCell ref="A57:A64"/>
    <mergeCell ref="A73:A80"/>
    <mergeCell ref="A81:A88"/>
    <mergeCell ref="A65:A72"/>
    <mergeCell ref="A89:A96"/>
    <mergeCell ref="A49:A56"/>
    <mergeCell ref="A9:A16"/>
    <mergeCell ref="A17:A24"/>
    <mergeCell ref="A25:A32"/>
    <mergeCell ref="A1:E1"/>
    <mergeCell ref="A3:E3"/>
    <mergeCell ref="A4:E4"/>
    <mergeCell ref="A5:E5"/>
    <mergeCell ref="A7:A8"/>
    <mergeCell ref="D7:E7"/>
  </mergeCells>
  <hyperlinks>
    <hyperlink ref="A7" r:id="rId1" display="https://mensajero.tragsa.es/exchweb/bin/redir.asp?URL=http://www.mma.es/portal/secciones/biodiversidad/inventarios/ines/resumen_resultados.htm"/>
  </hyperlinks>
  <printOptions horizontalCentered="1"/>
  <pageMargins left="0.45" right="0.27" top="0.3" bottom="0.25" header="0" footer="0"/>
  <pageSetup paperSize="9" scale="48" orientation="portrait" r:id="rId2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G128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30.85546875" style="236" customWidth="1"/>
    <col min="2" max="2" width="30.7109375" style="236" customWidth="1"/>
    <col min="3" max="3" width="22.42578125" style="236" customWidth="1"/>
    <col min="4" max="4" width="22.7109375" style="236" customWidth="1"/>
    <col min="5" max="5" width="21.28515625" style="236" customWidth="1"/>
    <col min="6" max="6" width="1.5703125" style="236" customWidth="1"/>
    <col min="7" max="16384" width="11.42578125" style="236"/>
  </cols>
  <sheetData>
    <row r="1" spans="1:7" ht="18" x14ac:dyDescent="0.25">
      <c r="A1" s="1029" t="s">
        <v>175</v>
      </c>
      <c r="B1" s="1029"/>
      <c r="C1" s="1029"/>
      <c r="D1" s="1029"/>
      <c r="E1" s="1029"/>
      <c r="F1" s="51"/>
      <c r="G1" s="51"/>
    </row>
    <row r="3" spans="1:7" s="801" customFormat="1" ht="15" x14ac:dyDescent="0.25">
      <c r="A3" s="1064" t="s">
        <v>1195</v>
      </c>
      <c r="B3" s="1064"/>
      <c r="C3" s="1064"/>
      <c r="D3" s="1064"/>
      <c r="E3" s="1064"/>
      <c r="F3" s="203"/>
      <c r="G3" s="203"/>
    </row>
    <row r="4" spans="1:7" s="801" customFormat="1" ht="15" customHeight="1" x14ac:dyDescent="0.25">
      <c r="A4" s="1064" t="s">
        <v>1190</v>
      </c>
      <c r="B4" s="1064"/>
      <c r="C4" s="1064"/>
      <c r="D4" s="1064"/>
      <c r="E4" s="1064"/>
      <c r="F4" s="210"/>
      <c r="G4" s="203"/>
    </row>
    <row r="5" spans="1:7" ht="15" x14ac:dyDescent="0.25">
      <c r="A5" s="1023" t="s">
        <v>163</v>
      </c>
      <c r="B5" s="1023"/>
      <c r="C5" s="1023"/>
      <c r="D5" s="1023"/>
      <c r="E5" s="1023"/>
    </row>
    <row r="6" spans="1:7" ht="13.5" thickBot="1" x14ac:dyDescent="0.25">
      <c r="A6" s="18"/>
      <c r="B6" s="18"/>
      <c r="C6" s="18"/>
      <c r="D6" s="18"/>
      <c r="E6" s="18"/>
    </row>
    <row r="7" spans="1:7" ht="38.25" customHeight="1" x14ac:dyDescent="0.2">
      <c r="A7" s="1031" t="s">
        <v>166</v>
      </c>
      <c r="B7" s="793" t="s">
        <v>351</v>
      </c>
      <c r="C7" s="793" t="s">
        <v>545</v>
      </c>
      <c r="D7" s="1033" t="s">
        <v>375</v>
      </c>
      <c r="E7" s="977"/>
    </row>
    <row r="8" spans="1:7" ht="36.75" customHeight="1" thickBot="1" x14ac:dyDescent="0.25">
      <c r="A8" s="1032"/>
      <c r="B8" s="797" t="s">
        <v>499</v>
      </c>
      <c r="C8" s="797" t="s">
        <v>376</v>
      </c>
      <c r="D8" s="70" t="s">
        <v>549</v>
      </c>
      <c r="E8" s="805" t="s">
        <v>400</v>
      </c>
    </row>
    <row r="9" spans="1:7" s="834" customFormat="1" x14ac:dyDescent="0.2">
      <c r="A9" s="1026" t="s">
        <v>765</v>
      </c>
      <c r="B9" s="141" t="s">
        <v>500</v>
      </c>
      <c r="C9" s="88">
        <v>1168036.8</v>
      </c>
      <c r="D9" s="88">
        <v>6285</v>
      </c>
      <c r="E9" s="89">
        <v>0.54</v>
      </c>
      <c r="F9" s="236"/>
    </row>
    <row r="10" spans="1:7" s="834" customFormat="1" x14ac:dyDescent="0.2">
      <c r="A10" s="1027" t="s">
        <v>531</v>
      </c>
      <c r="B10" s="139" t="s">
        <v>501</v>
      </c>
      <c r="C10" s="83">
        <v>167941.09</v>
      </c>
      <c r="D10" s="83">
        <v>186.56</v>
      </c>
      <c r="E10" s="84">
        <v>0.11</v>
      </c>
      <c r="F10" s="236"/>
    </row>
    <row r="11" spans="1:7" s="834" customFormat="1" x14ac:dyDescent="0.2">
      <c r="A11" s="1027" t="s">
        <v>531</v>
      </c>
      <c r="B11" s="140" t="s">
        <v>502</v>
      </c>
      <c r="C11" s="83">
        <v>112767.73</v>
      </c>
      <c r="D11" s="83">
        <v>54.88</v>
      </c>
      <c r="E11" s="84">
        <v>0.05</v>
      </c>
      <c r="F11" s="236"/>
    </row>
    <row r="12" spans="1:7" s="834" customFormat="1" x14ac:dyDescent="0.2">
      <c r="A12" s="1027" t="s">
        <v>531</v>
      </c>
      <c r="B12" s="140" t="s">
        <v>503</v>
      </c>
      <c r="C12" s="83">
        <v>29833.66</v>
      </c>
      <c r="D12" s="83">
        <v>25.63</v>
      </c>
      <c r="E12" s="84">
        <v>0.09</v>
      </c>
      <c r="F12" s="236"/>
    </row>
    <row r="13" spans="1:7" s="834" customFormat="1" x14ac:dyDescent="0.2">
      <c r="A13" s="1027" t="s">
        <v>531</v>
      </c>
      <c r="B13" s="140" t="s">
        <v>504</v>
      </c>
      <c r="C13" s="83">
        <v>10184.709999999999</v>
      </c>
      <c r="D13" s="83">
        <v>9.75</v>
      </c>
      <c r="E13" s="84">
        <v>0.1</v>
      </c>
      <c r="F13" s="236"/>
    </row>
    <row r="14" spans="1:7" s="834" customFormat="1" x14ac:dyDescent="0.2">
      <c r="A14" s="1027" t="s">
        <v>531</v>
      </c>
      <c r="B14" s="140" t="s">
        <v>505</v>
      </c>
      <c r="C14" s="83">
        <v>2233.67</v>
      </c>
      <c r="D14" s="83">
        <v>1.06</v>
      </c>
      <c r="E14" s="84">
        <v>0.05</v>
      </c>
      <c r="F14" s="236"/>
    </row>
    <row r="15" spans="1:7" s="834" customFormat="1" x14ac:dyDescent="0.2">
      <c r="A15" s="1027" t="s">
        <v>531</v>
      </c>
      <c r="B15" s="140" t="s">
        <v>358</v>
      </c>
      <c r="C15" s="83">
        <v>202.73</v>
      </c>
      <c r="D15" s="83">
        <v>0</v>
      </c>
      <c r="E15" s="84">
        <v>0</v>
      </c>
      <c r="F15" s="236"/>
    </row>
    <row r="16" spans="1:7" s="834" customFormat="1" x14ac:dyDescent="0.2">
      <c r="A16" s="1028" t="s">
        <v>531</v>
      </c>
      <c r="B16" s="197" t="s">
        <v>359</v>
      </c>
      <c r="C16" s="85">
        <v>1491200.39</v>
      </c>
      <c r="D16" s="85">
        <v>6562.880000000001</v>
      </c>
      <c r="E16" s="86">
        <v>0.44</v>
      </c>
      <c r="F16" s="236"/>
    </row>
    <row r="17" spans="1:5" x14ac:dyDescent="0.2">
      <c r="A17" s="1026" t="s">
        <v>530</v>
      </c>
      <c r="B17" s="141" t="s">
        <v>500</v>
      </c>
      <c r="C17" s="88">
        <v>506454.27</v>
      </c>
      <c r="D17" s="88">
        <v>2719.8</v>
      </c>
      <c r="E17" s="89">
        <v>0.54</v>
      </c>
    </row>
    <row r="18" spans="1:5" x14ac:dyDescent="0.2">
      <c r="A18" s="1027" t="s">
        <v>126</v>
      </c>
      <c r="B18" s="139" t="s">
        <v>501</v>
      </c>
      <c r="C18" s="83">
        <v>221571.05</v>
      </c>
      <c r="D18" s="83">
        <v>2046.13</v>
      </c>
      <c r="E18" s="84">
        <v>0.92</v>
      </c>
    </row>
    <row r="19" spans="1:5" x14ac:dyDescent="0.2">
      <c r="A19" s="1027" t="s">
        <v>126</v>
      </c>
      <c r="B19" s="140" t="s">
        <v>502</v>
      </c>
      <c r="C19" s="83">
        <v>164091.01999999999</v>
      </c>
      <c r="D19" s="83">
        <v>1390.88</v>
      </c>
      <c r="E19" s="84">
        <v>0.85</v>
      </c>
    </row>
    <row r="20" spans="1:5" x14ac:dyDescent="0.2">
      <c r="A20" s="1027" t="s">
        <v>126</v>
      </c>
      <c r="B20" s="140" t="s">
        <v>503</v>
      </c>
      <c r="C20" s="83">
        <v>66327.16</v>
      </c>
      <c r="D20" s="83">
        <v>174.56</v>
      </c>
      <c r="E20" s="84">
        <v>0.26</v>
      </c>
    </row>
    <row r="21" spans="1:5" x14ac:dyDescent="0.2">
      <c r="A21" s="1027" t="s">
        <v>126</v>
      </c>
      <c r="B21" s="140" t="s">
        <v>504</v>
      </c>
      <c r="C21" s="83">
        <v>34483.94</v>
      </c>
      <c r="D21" s="83">
        <v>10.19</v>
      </c>
      <c r="E21" s="84">
        <v>0.03</v>
      </c>
    </row>
    <row r="22" spans="1:5" x14ac:dyDescent="0.2">
      <c r="A22" s="1027" t="s">
        <v>126</v>
      </c>
      <c r="B22" s="140" t="s">
        <v>505</v>
      </c>
      <c r="C22" s="83">
        <v>12731.98</v>
      </c>
      <c r="D22" s="83">
        <v>29.44</v>
      </c>
      <c r="E22" s="84">
        <v>0.23</v>
      </c>
    </row>
    <row r="23" spans="1:5" x14ac:dyDescent="0.2">
      <c r="A23" s="1027" t="s">
        <v>126</v>
      </c>
      <c r="B23" s="140" t="s">
        <v>358</v>
      </c>
      <c r="C23" s="83">
        <v>3473.89</v>
      </c>
      <c r="D23" s="83">
        <v>3.75</v>
      </c>
      <c r="E23" s="84">
        <v>0.11</v>
      </c>
    </row>
    <row r="24" spans="1:5" x14ac:dyDescent="0.2">
      <c r="A24" s="1028" t="s">
        <v>126</v>
      </c>
      <c r="B24" s="197" t="s">
        <v>359</v>
      </c>
      <c r="C24" s="85">
        <v>1009133.31</v>
      </c>
      <c r="D24" s="85">
        <v>6374.75</v>
      </c>
      <c r="E24" s="86">
        <v>0.63</v>
      </c>
    </row>
    <row r="25" spans="1:5" x14ac:dyDescent="0.2">
      <c r="A25" s="1026" t="s">
        <v>531</v>
      </c>
      <c r="B25" s="141" t="s">
        <v>500</v>
      </c>
      <c r="C25" s="83">
        <v>719808.1</v>
      </c>
      <c r="D25" s="83">
        <v>906.94</v>
      </c>
      <c r="E25" s="84">
        <v>0.13</v>
      </c>
    </row>
    <row r="26" spans="1:5" x14ac:dyDescent="0.2">
      <c r="A26" s="1027" t="s">
        <v>126</v>
      </c>
      <c r="B26" s="139" t="s">
        <v>501</v>
      </c>
      <c r="C26" s="83">
        <v>40068.78</v>
      </c>
      <c r="D26" s="83">
        <v>96.38</v>
      </c>
      <c r="E26" s="84">
        <v>0.24</v>
      </c>
    </row>
    <row r="27" spans="1:5" x14ac:dyDescent="0.2">
      <c r="A27" s="1027" t="s">
        <v>126</v>
      </c>
      <c r="B27" s="140" t="s">
        <v>502</v>
      </c>
      <c r="C27" s="83">
        <v>25721.759999999998</v>
      </c>
      <c r="D27" s="83">
        <v>56.69</v>
      </c>
      <c r="E27" s="84">
        <v>0.22</v>
      </c>
    </row>
    <row r="28" spans="1:5" x14ac:dyDescent="0.2">
      <c r="A28" s="1027" t="s">
        <v>126</v>
      </c>
      <c r="B28" s="140" t="s">
        <v>503</v>
      </c>
      <c r="C28" s="83">
        <v>6153.21</v>
      </c>
      <c r="D28" s="83">
        <v>32.31</v>
      </c>
      <c r="E28" s="84">
        <v>0.53</v>
      </c>
    </row>
    <row r="29" spans="1:5" x14ac:dyDescent="0.2">
      <c r="A29" s="1027" t="s">
        <v>126</v>
      </c>
      <c r="B29" s="140" t="s">
        <v>504</v>
      </c>
      <c r="C29" s="83">
        <v>838.85</v>
      </c>
      <c r="D29" s="83">
        <v>3</v>
      </c>
      <c r="E29" s="84">
        <v>0.36</v>
      </c>
    </row>
    <row r="30" spans="1:5" x14ac:dyDescent="0.2">
      <c r="A30" s="1027" t="s">
        <v>126</v>
      </c>
      <c r="B30" s="140" t="s">
        <v>505</v>
      </c>
      <c r="C30" s="83">
        <v>29.26</v>
      </c>
      <c r="D30" s="83">
        <v>0</v>
      </c>
      <c r="E30" s="84">
        <v>0</v>
      </c>
    </row>
    <row r="31" spans="1:5" x14ac:dyDescent="0.2">
      <c r="A31" s="1027" t="s">
        <v>126</v>
      </c>
      <c r="B31" s="140" t="s">
        <v>358</v>
      </c>
      <c r="C31" s="83">
        <v>0</v>
      </c>
      <c r="D31" s="83">
        <v>0</v>
      </c>
      <c r="E31" s="84">
        <v>0</v>
      </c>
    </row>
    <row r="32" spans="1:5" x14ac:dyDescent="0.2">
      <c r="A32" s="1027" t="s">
        <v>126</v>
      </c>
      <c r="B32" s="39" t="s">
        <v>359</v>
      </c>
      <c r="C32" s="83">
        <v>792619.96</v>
      </c>
      <c r="D32" s="83">
        <v>1095.32</v>
      </c>
      <c r="E32" s="84">
        <v>0.14000000000000001</v>
      </c>
    </row>
    <row r="33" spans="1:5" x14ac:dyDescent="0.2">
      <c r="A33" s="1026" t="s">
        <v>126</v>
      </c>
      <c r="B33" s="141" t="s">
        <v>500</v>
      </c>
      <c r="C33" s="88">
        <v>853008.3</v>
      </c>
      <c r="D33" s="88">
        <v>1409.93</v>
      </c>
      <c r="E33" s="89">
        <v>0.17</v>
      </c>
    </row>
    <row r="34" spans="1:5" x14ac:dyDescent="0.2">
      <c r="A34" s="1027" t="s">
        <v>126</v>
      </c>
      <c r="B34" s="139" t="s">
        <v>501</v>
      </c>
      <c r="C34" s="83">
        <v>98957.13</v>
      </c>
      <c r="D34" s="83">
        <v>221.75</v>
      </c>
      <c r="E34" s="84">
        <v>0.22</v>
      </c>
    </row>
    <row r="35" spans="1:5" x14ac:dyDescent="0.2">
      <c r="A35" s="1027" t="s">
        <v>126</v>
      </c>
      <c r="B35" s="140" t="s">
        <v>502</v>
      </c>
      <c r="C35" s="83">
        <v>57486.57</v>
      </c>
      <c r="D35" s="83">
        <v>146.75</v>
      </c>
      <c r="E35" s="84">
        <v>0.26</v>
      </c>
    </row>
    <row r="36" spans="1:5" x14ac:dyDescent="0.2">
      <c r="A36" s="1027" t="s">
        <v>126</v>
      </c>
      <c r="B36" s="140" t="s">
        <v>503</v>
      </c>
      <c r="C36" s="83">
        <v>11133.93</v>
      </c>
      <c r="D36" s="83">
        <v>14.44</v>
      </c>
      <c r="E36" s="84">
        <v>0.13</v>
      </c>
    </row>
    <row r="37" spans="1:5" x14ac:dyDescent="0.2">
      <c r="A37" s="1027" t="s">
        <v>126</v>
      </c>
      <c r="B37" s="140" t="s">
        <v>504</v>
      </c>
      <c r="C37" s="83">
        <v>3619.51</v>
      </c>
      <c r="D37" s="83">
        <v>0.94</v>
      </c>
      <c r="E37" s="84">
        <v>0.03</v>
      </c>
    </row>
    <row r="38" spans="1:5" x14ac:dyDescent="0.2">
      <c r="A38" s="1027" t="s">
        <v>126</v>
      </c>
      <c r="B38" s="140" t="s">
        <v>505</v>
      </c>
      <c r="C38" s="83">
        <v>1337.07</v>
      </c>
      <c r="D38" s="83">
        <v>0</v>
      </c>
      <c r="E38" s="84">
        <v>0</v>
      </c>
    </row>
    <row r="39" spans="1:5" x14ac:dyDescent="0.2">
      <c r="A39" s="1027" t="s">
        <v>126</v>
      </c>
      <c r="B39" s="140" t="s">
        <v>358</v>
      </c>
      <c r="C39" s="83">
        <v>573.95000000000005</v>
      </c>
      <c r="D39" s="83">
        <v>0</v>
      </c>
      <c r="E39" s="84">
        <v>0</v>
      </c>
    </row>
    <row r="40" spans="1:5" x14ac:dyDescent="0.2">
      <c r="A40" s="1028" t="s">
        <v>126</v>
      </c>
      <c r="B40" s="197" t="s">
        <v>359</v>
      </c>
      <c r="C40" s="85">
        <v>1026116.46</v>
      </c>
      <c r="D40" s="85">
        <v>1793.81</v>
      </c>
      <c r="E40" s="86">
        <v>0.17</v>
      </c>
    </row>
    <row r="41" spans="1:5" s="801" customFormat="1" x14ac:dyDescent="0.2">
      <c r="A41" s="1026" t="s">
        <v>749</v>
      </c>
      <c r="B41" s="141" t="s">
        <v>500</v>
      </c>
      <c r="C41" s="88">
        <v>1189100</v>
      </c>
      <c r="D41" s="88">
        <v>16122.43</v>
      </c>
      <c r="E41" s="89">
        <v>64.13</v>
      </c>
    </row>
    <row r="42" spans="1:5" s="801" customFormat="1" x14ac:dyDescent="0.2">
      <c r="A42" s="1027"/>
      <c r="B42" s="139" t="s">
        <v>501</v>
      </c>
      <c r="C42" s="83">
        <v>216151.95</v>
      </c>
      <c r="D42" s="83">
        <v>5011.88</v>
      </c>
      <c r="E42" s="84">
        <v>19.940000000000001</v>
      </c>
    </row>
    <row r="43" spans="1:5" s="801" customFormat="1" x14ac:dyDescent="0.2">
      <c r="A43" s="1027"/>
      <c r="B43" s="140" t="s">
        <v>502</v>
      </c>
      <c r="C43" s="83">
        <v>196725.43</v>
      </c>
      <c r="D43" s="83">
        <v>3729.81</v>
      </c>
      <c r="E43" s="84">
        <v>14.84</v>
      </c>
    </row>
    <row r="44" spans="1:5" s="801" customFormat="1" x14ac:dyDescent="0.2">
      <c r="A44" s="1027"/>
      <c r="B44" s="140" t="s">
        <v>503</v>
      </c>
      <c r="C44" s="83">
        <v>63478.58</v>
      </c>
      <c r="D44" s="83">
        <v>231.06</v>
      </c>
      <c r="E44" s="84">
        <v>0.92</v>
      </c>
    </row>
    <row r="45" spans="1:5" s="801" customFormat="1" x14ac:dyDescent="0.2">
      <c r="A45" s="1027"/>
      <c r="B45" s="140" t="s">
        <v>504</v>
      </c>
      <c r="C45" s="83">
        <v>13479.76</v>
      </c>
      <c r="D45" s="83">
        <v>39.630000000000003</v>
      </c>
      <c r="E45" s="84">
        <v>0.16</v>
      </c>
    </row>
    <row r="46" spans="1:5" s="801" customFormat="1" x14ac:dyDescent="0.2">
      <c r="A46" s="1027"/>
      <c r="B46" s="140" t="s">
        <v>505</v>
      </c>
      <c r="C46" s="83">
        <v>752.33</v>
      </c>
      <c r="D46" s="83">
        <v>2.5</v>
      </c>
      <c r="E46" s="84">
        <v>0.01</v>
      </c>
    </row>
    <row r="47" spans="1:5" s="801" customFormat="1" x14ac:dyDescent="0.2">
      <c r="A47" s="1027"/>
      <c r="B47" s="140" t="s">
        <v>358</v>
      </c>
      <c r="C47" s="83">
        <v>4</v>
      </c>
      <c r="D47" s="83">
        <v>0</v>
      </c>
      <c r="E47" s="84">
        <v>0</v>
      </c>
    </row>
    <row r="48" spans="1:5" s="801" customFormat="1" x14ac:dyDescent="0.2">
      <c r="A48" s="1028"/>
      <c r="B48" s="197" t="s">
        <v>359</v>
      </c>
      <c r="C48" s="85">
        <v>1679692.05</v>
      </c>
      <c r="D48" s="85">
        <v>25137.310000000005</v>
      </c>
      <c r="E48" s="86">
        <v>1.5</v>
      </c>
    </row>
    <row r="52" spans="1:3" x14ac:dyDescent="0.2">
      <c r="A52" s="1065" t="s">
        <v>164</v>
      </c>
      <c r="B52" s="1065"/>
      <c r="C52" s="1065"/>
    </row>
    <row r="65" spans="1:5" s="801" customFormat="1" x14ac:dyDescent="0.2">
      <c r="A65" s="236"/>
      <c r="B65" s="236"/>
      <c r="C65" s="236"/>
      <c r="D65" s="236"/>
      <c r="E65" s="236"/>
    </row>
    <row r="66" spans="1:5" s="801" customFormat="1" x14ac:dyDescent="0.2">
      <c r="A66" s="236"/>
      <c r="B66" s="236"/>
      <c r="C66" s="236"/>
      <c r="D66" s="236"/>
      <c r="E66" s="236"/>
    </row>
    <row r="67" spans="1:5" s="801" customFormat="1" x14ac:dyDescent="0.2">
      <c r="A67" s="236"/>
      <c r="B67" s="236"/>
      <c r="C67" s="236"/>
      <c r="D67" s="236"/>
      <c r="E67" s="236"/>
    </row>
    <row r="68" spans="1:5" s="801" customFormat="1" x14ac:dyDescent="0.2">
      <c r="A68" s="236"/>
      <c r="B68" s="236"/>
      <c r="C68" s="236"/>
      <c r="D68" s="236"/>
      <c r="E68" s="236"/>
    </row>
    <row r="69" spans="1:5" s="801" customFormat="1" x14ac:dyDescent="0.2">
      <c r="A69" s="236"/>
      <c r="B69" s="236"/>
      <c r="C69" s="236"/>
      <c r="D69" s="236"/>
      <c r="E69" s="236"/>
    </row>
    <row r="70" spans="1:5" s="801" customFormat="1" x14ac:dyDescent="0.2">
      <c r="A70" s="236"/>
      <c r="B70" s="236"/>
      <c r="C70" s="236"/>
      <c r="D70" s="236"/>
      <c r="E70" s="236"/>
    </row>
    <row r="71" spans="1:5" s="801" customFormat="1" x14ac:dyDescent="0.2">
      <c r="A71" s="236"/>
      <c r="B71" s="236"/>
      <c r="C71" s="236"/>
      <c r="D71" s="236"/>
      <c r="E71" s="236"/>
    </row>
    <row r="72" spans="1:5" s="801" customFormat="1" x14ac:dyDescent="0.2">
      <c r="A72" s="236"/>
      <c r="B72" s="236"/>
      <c r="C72" s="236"/>
      <c r="D72" s="236"/>
      <c r="E72" s="236"/>
    </row>
    <row r="105" spans="1:5" s="2" customFormat="1" x14ac:dyDescent="0.2">
      <c r="A105" s="236"/>
      <c r="B105" s="236"/>
      <c r="C105" s="236"/>
      <c r="D105" s="236"/>
      <c r="E105" s="236"/>
    </row>
    <row r="106" spans="1:5" s="2" customFormat="1" x14ac:dyDescent="0.2">
      <c r="D106" s="432"/>
      <c r="E106" s="432"/>
    </row>
    <row r="107" spans="1:5" s="2" customFormat="1" x14ac:dyDescent="0.2">
      <c r="A107" s="792"/>
      <c r="B107" s="283"/>
      <c r="C107" s="432"/>
      <c r="D107" s="432"/>
      <c r="E107" s="432"/>
    </row>
    <row r="108" spans="1:5" s="2" customFormat="1" x14ac:dyDescent="0.2">
      <c r="A108" s="792"/>
      <c r="B108" s="283"/>
      <c r="C108" s="432"/>
      <c r="D108" s="432"/>
      <c r="E108" s="432"/>
    </row>
    <row r="109" spans="1:5" s="2" customFormat="1" x14ac:dyDescent="0.2">
      <c r="A109" s="792"/>
      <c r="B109" s="283"/>
      <c r="C109" s="432"/>
      <c r="D109" s="432"/>
      <c r="E109" s="432"/>
    </row>
    <row r="110" spans="1:5" s="2" customFormat="1" x14ac:dyDescent="0.2">
      <c r="A110" s="792"/>
      <c r="B110" s="283"/>
      <c r="C110" s="432"/>
      <c r="D110" s="432"/>
      <c r="E110" s="432"/>
    </row>
    <row r="111" spans="1:5" s="2" customFormat="1" x14ac:dyDescent="0.2">
      <c r="A111" s="792"/>
      <c r="B111" s="283"/>
      <c r="C111" s="432"/>
      <c r="D111" s="432"/>
      <c r="E111" s="432"/>
    </row>
    <row r="112" spans="1:5" s="2" customFormat="1" x14ac:dyDescent="0.2">
      <c r="A112" s="792"/>
      <c r="C112" s="432"/>
      <c r="D112" s="432"/>
      <c r="E112" s="432"/>
    </row>
    <row r="113" spans="1:5" s="2" customFormat="1" x14ac:dyDescent="0.2">
      <c r="A113" s="1046"/>
      <c r="B113" s="283"/>
      <c r="C113" s="432"/>
      <c r="D113" s="432"/>
      <c r="E113" s="432"/>
    </row>
    <row r="114" spans="1:5" s="2" customFormat="1" x14ac:dyDescent="0.2">
      <c r="A114" s="1046"/>
      <c r="B114" s="428"/>
      <c r="C114" s="432"/>
      <c r="D114" s="432"/>
      <c r="E114" s="432"/>
    </row>
    <row r="115" spans="1:5" s="2" customFormat="1" x14ac:dyDescent="0.2">
      <c r="A115" s="1046"/>
      <c r="B115" s="283"/>
      <c r="C115" s="432"/>
      <c r="D115" s="432"/>
      <c r="E115" s="432"/>
    </row>
    <row r="116" spans="1:5" s="2" customFormat="1" x14ac:dyDescent="0.2">
      <c r="A116" s="1046"/>
      <c r="B116" s="283"/>
      <c r="C116" s="432"/>
      <c r="D116" s="432"/>
      <c r="E116" s="432"/>
    </row>
    <row r="117" spans="1:5" s="2" customFormat="1" x14ac:dyDescent="0.2">
      <c r="A117" s="1046"/>
      <c r="B117" s="283"/>
      <c r="C117" s="432"/>
      <c r="D117" s="432"/>
      <c r="E117" s="432"/>
    </row>
    <row r="118" spans="1:5" s="2" customFormat="1" x14ac:dyDescent="0.2">
      <c r="A118" s="1046"/>
      <c r="B118" s="283"/>
      <c r="C118" s="432"/>
      <c r="D118" s="432"/>
      <c r="E118" s="432"/>
    </row>
    <row r="119" spans="1:5" s="2" customFormat="1" x14ac:dyDescent="0.2">
      <c r="A119" s="1046"/>
      <c r="B119" s="283"/>
      <c r="C119" s="432"/>
      <c r="D119" s="432"/>
      <c r="E119" s="432"/>
    </row>
    <row r="120" spans="1:5" s="2" customFormat="1" x14ac:dyDescent="0.2">
      <c r="A120" s="1046"/>
      <c r="C120" s="432"/>
      <c r="D120" s="432"/>
      <c r="E120" s="432"/>
    </row>
    <row r="121" spans="1:5" s="2" customFormat="1" x14ac:dyDescent="0.2">
      <c r="A121" s="1046"/>
      <c r="B121" s="283"/>
      <c r="C121" s="432"/>
      <c r="D121" s="432"/>
      <c r="E121" s="432"/>
    </row>
    <row r="122" spans="1:5" s="2" customFormat="1" x14ac:dyDescent="0.2">
      <c r="A122" s="1046"/>
      <c r="B122" s="428"/>
      <c r="C122" s="432"/>
      <c r="D122" s="432"/>
      <c r="E122" s="432"/>
    </row>
    <row r="123" spans="1:5" s="2" customFormat="1" x14ac:dyDescent="0.2">
      <c r="A123" s="1046"/>
      <c r="B123" s="283"/>
      <c r="C123" s="432"/>
      <c r="D123" s="432"/>
      <c r="E123" s="432"/>
    </row>
    <row r="124" spans="1:5" s="2" customFormat="1" x14ac:dyDescent="0.2">
      <c r="A124" s="1046"/>
      <c r="B124" s="283"/>
      <c r="C124" s="432"/>
      <c r="D124" s="432"/>
      <c r="E124" s="432"/>
    </row>
    <row r="125" spans="1:5" s="2" customFormat="1" x14ac:dyDescent="0.2">
      <c r="A125" s="1046"/>
      <c r="B125" s="283"/>
      <c r="C125" s="432"/>
      <c r="D125" s="432"/>
      <c r="E125" s="432"/>
    </row>
    <row r="126" spans="1:5" s="2" customFormat="1" x14ac:dyDescent="0.2">
      <c r="A126" s="1046"/>
      <c r="B126" s="283"/>
      <c r="C126" s="432"/>
      <c r="D126" s="432"/>
      <c r="E126" s="432"/>
    </row>
    <row r="127" spans="1:5" s="2" customFormat="1" x14ac:dyDescent="0.2">
      <c r="A127" s="1046"/>
      <c r="B127" s="283"/>
      <c r="C127" s="432"/>
      <c r="D127" s="432"/>
      <c r="E127" s="432"/>
    </row>
    <row r="128" spans="1:5" s="2" customFormat="1" x14ac:dyDescent="0.2">
      <c r="A128" s="1046"/>
      <c r="C128" s="432"/>
      <c r="D128" s="432"/>
      <c r="E128" s="432"/>
    </row>
  </sheetData>
  <mergeCells count="14">
    <mergeCell ref="A9:A16"/>
    <mergeCell ref="A17:A24"/>
    <mergeCell ref="A1:E1"/>
    <mergeCell ref="A3:E3"/>
    <mergeCell ref="A4:E4"/>
    <mergeCell ref="A5:E5"/>
    <mergeCell ref="A7:A8"/>
    <mergeCell ref="D7:E7"/>
    <mergeCell ref="A25:A32"/>
    <mergeCell ref="A33:A40"/>
    <mergeCell ref="A41:A48"/>
    <mergeCell ref="A121:A128"/>
    <mergeCell ref="A52:C52"/>
    <mergeCell ref="A113:A120"/>
  </mergeCells>
  <hyperlinks>
    <hyperlink ref="A7" r:id="rId1" display="https://mensajero.tragsa.es/exchweb/bin/redir.asp?URL=http://www.mma.es/portal/secciones/biodiversidad/inventarios/ines/resumen_resultados.htm"/>
  </hyperlinks>
  <printOptions horizontalCentered="1"/>
  <pageMargins left="0.78740157480314965" right="0.59055118110236227" top="0.59055118110236227" bottom="0.98425196850393704" header="0" footer="0"/>
  <pageSetup paperSize="9" scale="58" orientation="portrait" r:id="rId2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N96"/>
  <sheetViews>
    <sheetView view="pageBreakPreview" topLeftCell="A31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1" width="18" style="434" customWidth="1"/>
    <col min="2" max="2" width="39" style="211" customWidth="1"/>
    <col min="3" max="3" width="10.85546875" style="211" bestFit="1" customWidth="1"/>
    <col min="4" max="4" width="11" style="211" bestFit="1" customWidth="1"/>
    <col min="5" max="5" width="12.5703125" style="211" bestFit="1" customWidth="1"/>
    <col min="6" max="6" width="11" style="211" bestFit="1" customWidth="1"/>
    <col min="7" max="7" width="11.5703125" style="211" bestFit="1" customWidth="1"/>
    <col min="8" max="8" width="11" style="211" bestFit="1" customWidth="1"/>
    <col min="9" max="9" width="11.5703125" style="211" bestFit="1" customWidth="1"/>
    <col min="10" max="10" width="11" style="211" bestFit="1" customWidth="1"/>
    <col min="11" max="11" width="11.140625" style="211" bestFit="1" customWidth="1"/>
    <col min="12" max="12" width="11" style="211" bestFit="1" customWidth="1"/>
    <col min="13" max="13" width="12.85546875" style="211" bestFit="1" customWidth="1"/>
    <col min="14" max="14" width="11" style="211" bestFit="1" customWidth="1"/>
    <col min="15" max="16384" width="11.42578125" style="211"/>
  </cols>
  <sheetData>
    <row r="1" spans="1:14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212" customFormat="1" ht="15" x14ac:dyDescent="0.25">
      <c r="A3" s="1030" t="s">
        <v>1196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4" ht="13.5" thickBot="1" x14ac:dyDescent="0.25"/>
    <row r="5" spans="1:14" s="213" customFormat="1" ht="41.25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</row>
    <row r="6" spans="1:14" s="213" customFormat="1" ht="34.5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</row>
    <row r="7" spans="1:14" s="213" customFormat="1" ht="30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</row>
    <row r="8" spans="1:14" ht="21" customHeight="1" x14ac:dyDescent="0.2">
      <c r="A8" s="1068" t="s">
        <v>118</v>
      </c>
      <c r="B8" s="146" t="s">
        <v>383</v>
      </c>
      <c r="C8" s="147">
        <v>0</v>
      </c>
      <c r="D8" s="147">
        <v>0</v>
      </c>
      <c r="E8" s="147">
        <v>0</v>
      </c>
      <c r="F8" s="147">
        <v>0</v>
      </c>
      <c r="G8" s="147">
        <v>136245.88</v>
      </c>
      <c r="H8" s="147">
        <v>17.14</v>
      </c>
      <c r="I8" s="147">
        <v>7243.87</v>
      </c>
      <c r="J8" s="147">
        <v>0.91</v>
      </c>
      <c r="K8" s="147">
        <v>52.47</v>
      </c>
      <c r="L8" s="147">
        <v>0.01</v>
      </c>
      <c r="M8" s="147">
        <v>143542.22</v>
      </c>
      <c r="N8" s="148">
        <v>18.059999999999999</v>
      </c>
    </row>
    <row r="9" spans="1:14" x14ac:dyDescent="0.2">
      <c r="A9" s="1069"/>
      <c r="B9" s="67" t="s">
        <v>384</v>
      </c>
      <c r="C9" s="83">
        <v>0</v>
      </c>
      <c r="D9" s="83">
        <v>0</v>
      </c>
      <c r="E9" s="83">
        <v>0</v>
      </c>
      <c r="F9" s="83">
        <v>0</v>
      </c>
      <c r="G9" s="83">
        <v>3297.31</v>
      </c>
      <c r="H9" s="83">
        <v>0.41</v>
      </c>
      <c r="I9" s="83">
        <v>105.62</v>
      </c>
      <c r="J9" s="83">
        <v>0.01</v>
      </c>
      <c r="K9" s="83">
        <v>0</v>
      </c>
      <c r="L9" s="83">
        <v>0</v>
      </c>
      <c r="M9" s="83">
        <v>3402.93</v>
      </c>
      <c r="N9" s="84">
        <v>0.42</v>
      </c>
    </row>
    <row r="10" spans="1:14" x14ac:dyDescent="0.2">
      <c r="A10" s="1069"/>
      <c r="B10" s="67" t="s">
        <v>385</v>
      </c>
      <c r="C10" s="83">
        <v>0</v>
      </c>
      <c r="D10" s="83">
        <v>0</v>
      </c>
      <c r="E10" s="83">
        <v>0</v>
      </c>
      <c r="F10" s="83">
        <v>0</v>
      </c>
      <c r="G10" s="83">
        <v>255050.3</v>
      </c>
      <c r="H10" s="83">
        <v>32.1</v>
      </c>
      <c r="I10" s="83">
        <v>165878.54</v>
      </c>
      <c r="J10" s="83">
        <v>20.86</v>
      </c>
      <c r="K10" s="83">
        <v>16231.44</v>
      </c>
      <c r="L10" s="83">
        <v>2.04</v>
      </c>
      <c r="M10" s="83">
        <v>437160.28</v>
      </c>
      <c r="N10" s="84">
        <v>55</v>
      </c>
    </row>
    <row r="11" spans="1:14" x14ac:dyDescent="0.2">
      <c r="A11" s="1069"/>
      <c r="B11" s="67" t="s">
        <v>389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190.74</v>
      </c>
      <c r="J11" s="83">
        <v>0.02</v>
      </c>
      <c r="K11" s="83">
        <v>0</v>
      </c>
      <c r="L11" s="83">
        <v>0</v>
      </c>
      <c r="M11" s="83">
        <v>190.74</v>
      </c>
      <c r="N11" s="84">
        <v>0.02</v>
      </c>
    </row>
    <row r="12" spans="1:14" x14ac:dyDescent="0.2">
      <c r="A12" s="1069"/>
      <c r="B12" s="67" t="s">
        <v>390</v>
      </c>
      <c r="C12" s="83">
        <v>0</v>
      </c>
      <c r="D12" s="83">
        <v>0</v>
      </c>
      <c r="E12" s="83">
        <v>0</v>
      </c>
      <c r="F12" s="83">
        <v>0</v>
      </c>
      <c r="G12" s="83">
        <v>1276.5</v>
      </c>
      <c r="H12" s="83">
        <v>0.16</v>
      </c>
      <c r="I12" s="83">
        <v>797.59</v>
      </c>
      <c r="J12" s="83">
        <v>0.1</v>
      </c>
      <c r="K12" s="83">
        <v>0</v>
      </c>
      <c r="L12" s="83">
        <v>0</v>
      </c>
      <c r="M12" s="83">
        <v>2074.09</v>
      </c>
      <c r="N12" s="84">
        <v>0.26</v>
      </c>
    </row>
    <row r="13" spans="1:14" x14ac:dyDescent="0.2">
      <c r="A13" s="1069"/>
      <c r="B13" s="67" t="s">
        <v>391</v>
      </c>
      <c r="C13" s="83">
        <v>0.81</v>
      </c>
      <c r="D13" s="83">
        <v>0</v>
      </c>
      <c r="E13" s="83">
        <v>180806.09</v>
      </c>
      <c r="F13" s="83">
        <v>22.74</v>
      </c>
      <c r="G13" s="83">
        <v>20.83</v>
      </c>
      <c r="H13" s="83">
        <v>0</v>
      </c>
      <c r="I13" s="83">
        <v>2.13</v>
      </c>
      <c r="J13" s="83">
        <v>0</v>
      </c>
      <c r="K13" s="83">
        <v>0</v>
      </c>
      <c r="L13" s="83">
        <v>0</v>
      </c>
      <c r="M13" s="83">
        <v>180829.86</v>
      </c>
      <c r="N13" s="84">
        <v>22.74</v>
      </c>
    </row>
    <row r="14" spans="1:14" x14ac:dyDescent="0.2">
      <c r="A14" s="1069"/>
      <c r="B14" s="67" t="s">
        <v>75</v>
      </c>
      <c r="C14" s="83">
        <v>0.81</v>
      </c>
      <c r="D14" s="83">
        <v>0</v>
      </c>
      <c r="E14" s="83">
        <v>180806.09</v>
      </c>
      <c r="F14" s="83">
        <v>22.74</v>
      </c>
      <c r="G14" s="83">
        <v>395890.82</v>
      </c>
      <c r="H14" s="83">
        <v>49.81</v>
      </c>
      <c r="I14" s="83">
        <v>174218.49</v>
      </c>
      <c r="J14" s="83">
        <v>21.9</v>
      </c>
      <c r="K14" s="83">
        <v>16283.91</v>
      </c>
      <c r="L14" s="83">
        <v>2.0499999999999998</v>
      </c>
      <c r="M14" s="83">
        <v>767200.12</v>
      </c>
      <c r="N14" s="84">
        <v>96.5</v>
      </c>
    </row>
    <row r="15" spans="1:14" x14ac:dyDescent="0.2">
      <c r="A15" s="1069"/>
      <c r="B15" s="67" t="s">
        <v>360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6282.19</v>
      </c>
      <c r="N15" s="84">
        <v>0.79</v>
      </c>
    </row>
    <row r="16" spans="1:14" x14ac:dyDescent="0.2">
      <c r="A16" s="1069"/>
      <c r="B16" s="67" t="s">
        <v>361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21556.11</v>
      </c>
      <c r="N16" s="84">
        <v>2.71</v>
      </c>
    </row>
    <row r="17" spans="1:14" x14ac:dyDescent="0.2">
      <c r="A17" s="1070"/>
      <c r="B17" s="73" t="s">
        <v>402</v>
      </c>
      <c r="C17" s="85">
        <v>0.81</v>
      </c>
      <c r="D17" s="85">
        <v>0</v>
      </c>
      <c r="E17" s="85">
        <v>180806.09</v>
      </c>
      <c r="F17" s="85">
        <v>22.74</v>
      </c>
      <c r="G17" s="85">
        <v>395890.82</v>
      </c>
      <c r="H17" s="85">
        <v>49.81</v>
      </c>
      <c r="I17" s="85">
        <v>174218.49</v>
      </c>
      <c r="J17" s="85">
        <v>21.9</v>
      </c>
      <c r="K17" s="85">
        <v>16283.91</v>
      </c>
      <c r="L17" s="85">
        <v>2.0499999999999998</v>
      </c>
      <c r="M17" s="85">
        <v>795038.42</v>
      </c>
      <c r="N17" s="86">
        <v>100</v>
      </c>
    </row>
    <row r="18" spans="1:14" x14ac:dyDescent="0.2">
      <c r="A18" s="1036" t="s">
        <v>506</v>
      </c>
      <c r="B18" s="67" t="s">
        <v>383</v>
      </c>
      <c r="C18" s="83">
        <v>0</v>
      </c>
      <c r="D18" s="83">
        <v>0</v>
      </c>
      <c r="E18" s="83">
        <v>0</v>
      </c>
      <c r="F18" s="83">
        <v>0</v>
      </c>
      <c r="G18" s="83">
        <v>143853.76000000001</v>
      </c>
      <c r="H18" s="83">
        <v>24.74</v>
      </c>
      <c r="I18" s="83">
        <v>10385.14</v>
      </c>
      <c r="J18" s="83">
        <v>1.79</v>
      </c>
      <c r="K18" s="83">
        <v>1700.97</v>
      </c>
      <c r="L18" s="83">
        <v>0.28999999999999998</v>
      </c>
      <c r="M18" s="83">
        <v>155939.87</v>
      </c>
      <c r="N18" s="84">
        <v>26.82</v>
      </c>
    </row>
    <row r="19" spans="1:14" x14ac:dyDescent="0.2">
      <c r="A19" s="1036" t="s">
        <v>506</v>
      </c>
      <c r="B19" s="67" t="s">
        <v>384</v>
      </c>
      <c r="C19" s="83">
        <v>0</v>
      </c>
      <c r="D19" s="83">
        <v>0</v>
      </c>
      <c r="E19" s="83">
        <v>0</v>
      </c>
      <c r="F19" s="83">
        <v>0</v>
      </c>
      <c r="G19" s="83">
        <v>8341.3799999999992</v>
      </c>
      <c r="H19" s="83">
        <v>1.43</v>
      </c>
      <c r="I19" s="83">
        <v>94.09</v>
      </c>
      <c r="J19" s="83">
        <v>0.02</v>
      </c>
      <c r="K19" s="83">
        <v>0.75</v>
      </c>
      <c r="L19" s="83" t="s">
        <v>357</v>
      </c>
      <c r="M19" s="83">
        <v>8436.2199999999993</v>
      </c>
      <c r="N19" s="84">
        <v>1.45</v>
      </c>
    </row>
    <row r="20" spans="1:14" x14ac:dyDescent="0.2">
      <c r="A20" s="1036" t="s">
        <v>506</v>
      </c>
      <c r="B20" s="67" t="s">
        <v>385</v>
      </c>
      <c r="C20" s="83">
        <v>0</v>
      </c>
      <c r="D20" s="83">
        <v>0</v>
      </c>
      <c r="E20" s="83">
        <v>0</v>
      </c>
      <c r="F20" s="83">
        <v>0</v>
      </c>
      <c r="G20" s="83">
        <v>93136.43</v>
      </c>
      <c r="H20" s="83">
        <v>16.010000000000002</v>
      </c>
      <c r="I20" s="83">
        <v>146888.67000000001</v>
      </c>
      <c r="J20" s="83">
        <v>25.24</v>
      </c>
      <c r="K20" s="83">
        <v>33973.589999999997</v>
      </c>
      <c r="L20" s="83">
        <v>5.84</v>
      </c>
      <c r="M20" s="83">
        <v>273998.69</v>
      </c>
      <c r="N20" s="84">
        <v>47.09</v>
      </c>
    </row>
    <row r="21" spans="1:14" x14ac:dyDescent="0.2">
      <c r="A21" s="1036" t="s">
        <v>506</v>
      </c>
      <c r="B21" s="67" t="s">
        <v>389</v>
      </c>
      <c r="C21" s="83">
        <v>0</v>
      </c>
      <c r="D21" s="83">
        <v>0</v>
      </c>
      <c r="E21" s="83">
        <v>0</v>
      </c>
      <c r="F21" s="83">
        <v>0</v>
      </c>
      <c r="G21" s="83">
        <v>9014.5400000000009</v>
      </c>
      <c r="H21" s="83">
        <v>1.55</v>
      </c>
      <c r="I21" s="83">
        <v>9533.94</v>
      </c>
      <c r="J21" s="83">
        <v>1.64</v>
      </c>
      <c r="K21" s="83">
        <v>643.54</v>
      </c>
      <c r="L21" s="83">
        <v>0.11</v>
      </c>
      <c r="M21" s="83">
        <v>19192.02</v>
      </c>
      <c r="N21" s="84">
        <v>3.3</v>
      </c>
    </row>
    <row r="22" spans="1:14" x14ac:dyDescent="0.2">
      <c r="A22" s="1036" t="s">
        <v>506</v>
      </c>
      <c r="B22" s="67" t="s">
        <v>390</v>
      </c>
      <c r="C22" s="83">
        <v>0</v>
      </c>
      <c r="D22" s="83">
        <v>0</v>
      </c>
      <c r="E22" s="83">
        <v>0</v>
      </c>
      <c r="F22" s="83">
        <v>0</v>
      </c>
      <c r="G22" s="83">
        <v>3223.88</v>
      </c>
      <c r="H22" s="83">
        <v>0.55000000000000004</v>
      </c>
      <c r="I22" s="83">
        <v>8296.52</v>
      </c>
      <c r="J22" s="83">
        <v>1.43</v>
      </c>
      <c r="K22" s="83">
        <v>1431.02</v>
      </c>
      <c r="L22" s="83">
        <v>0.25</v>
      </c>
      <c r="M22" s="83">
        <v>12951.42</v>
      </c>
      <c r="N22" s="84">
        <v>2.23</v>
      </c>
    </row>
    <row r="23" spans="1:14" x14ac:dyDescent="0.2">
      <c r="A23" s="1036" t="s">
        <v>506</v>
      </c>
      <c r="B23" s="67" t="s">
        <v>386</v>
      </c>
      <c r="C23" s="83">
        <v>0</v>
      </c>
      <c r="D23" s="83">
        <v>0</v>
      </c>
      <c r="E23" s="83">
        <v>49229.48</v>
      </c>
      <c r="F23" s="83">
        <v>8.4600000000000009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49229.48</v>
      </c>
      <c r="N23" s="84">
        <v>8.4600000000000009</v>
      </c>
    </row>
    <row r="24" spans="1:14" x14ac:dyDescent="0.2">
      <c r="A24" s="1036" t="s">
        <v>506</v>
      </c>
      <c r="B24" s="67" t="s">
        <v>75</v>
      </c>
      <c r="C24" s="83">
        <v>0</v>
      </c>
      <c r="D24" s="83">
        <v>0</v>
      </c>
      <c r="E24" s="83">
        <v>49229.48</v>
      </c>
      <c r="F24" s="83">
        <v>8.4600000000000009</v>
      </c>
      <c r="G24" s="83">
        <v>257569.99</v>
      </c>
      <c r="H24" s="83">
        <v>44.28</v>
      </c>
      <c r="I24" s="83">
        <v>175198.36</v>
      </c>
      <c r="J24" s="83">
        <v>30.12</v>
      </c>
      <c r="K24" s="83">
        <v>37749.870000000003</v>
      </c>
      <c r="L24" s="83">
        <v>6.49</v>
      </c>
      <c r="M24" s="83">
        <v>519747.7</v>
      </c>
      <c r="N24" s="84">
        <v>89.35</v>
      </c>
    </row>
    <row r="25" spans="1:14" x14ac:dyDescent="0.2">
      <c r="A25" s="1036" t="s">
        <v>506</v>
      </c>
      <c r="B25" s="67" t="s">
        <v>360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10512.03</v>
      </c>
      <c r="N25" s="84">
        <v>1.81</v>
      </c>
    </row>
    <row r="26" spans="1:14" x14ac:dyDescent="0.2">
      <c r="A26" s="1036" t="s">
        <v>506</v>
      </c>
      <c r="B26" s="67" t="s">
        <v>361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51398.46</v>
      </c>
      <c r="N26" s="84">
        <v>8.84</v>
      </c>
    </row>
    <row r="27" spans="1:14" x14ac:dyDescent="0.2">
      <c r="A27" s="1036" t="s">
        <v>506</v>
      </c>
      <c r="B27" s="73" t="s">
        <v>402</v>
      </c>
      <c r="C27" s="85">
        <v>0</v>
      </c>
      <c r="D27" s="85">
        <v>0</v>
      </c>
      <c r="E27" s="85">
        <v>49229.48</v>
      </c>
      <c r="F27" s="85">
        <v>8.4600000000000009</v>
      </c>
      <c r="G27" s="85">
        <v>257569.99</v>
      </c>
      <c r="H27" s="85">
        <v>44.28</v>
      </c>
      <c r="I27" s="85">
        <v>175198.36</v>
      </c>
      <c r="J27" s="85">
        <v>30.12</v>
      </c>
      <c r="K27" s="85">
        <v>37749.870000000003</v>
      </c>
      <c r="L27" s="85">
        <v>6.49</v>
      </c>
      <c r="M27" s="85">
        <v>581658.18999999994</v>
      </c>
      <c r="N27" s="86">
        <v>100</v>
      </c>
    </row>
    <row r="28" spans="1:14" x14ac:dyDescent="0.2">
      <c r="A28" s="1036" t="s">
        <v>507</v>
      </c>
      <c r="B28" s="67" t="s">
        <v>383</v>
      </c>
      <c r="C28" s="83">
        <v>0</v>
      </c>
      <c r="D28" s="83">
        <v>0</v>
      </c>
      <c r="E28" s="83">
        <v>0</v>
      </c>
      <c r="F28" s="83">
        <v>0</v>
      </c>
      <c r="G28" s="83">
        <v>146078.66</v>
      </c>
      <c r="H28" s="83">
        <v>16.649999999999999</v>
      </c>
      <c r="I28" s="83">
        <v>24504.07</v>
      </c>
      <c r="J28" s="83">
        <v>2.79</v>
      </c>
      <c r="K28" s="83">
        <v>3189.21</v>
      </c>
      <c r="L28" s="83">
        <v>0.36</v>
      </c>
      <c r="M28" s="83">
        <v>173771.94</v>
      </c>
      <c r="N28" s="84">
        <v>19.8</v>
      </c>
    </row>
    <row r="29" spans="1:14" x14ac:dyDescent="0.2">
      <c r="A29" s="1036" t="s">
        <v>507</v>
      </c>
      <c r="B29" s="67" t="s">
        <v>384</v>
      </c>
      <c r="C29" s="83">
        <v>0</v>
      </c>
      <c r="D29" s="83">
        <v>0</v>
      </c>
      <c r="E29" s="83">
        <v>0</v>
      </c>
      <c r="F29" s="83">
        <v>0</v>
      </c>
      <c r="G29" s="83">
        <v>3930.22</v>
      </c>
      <c r="H29" s="83">
        <v>0.45</v>
      </c>
      <c r="I29" s="83">
        <v>3.56</v>
      </c>
      <c r="J29" s="83" t="s">
        <v>357</v>
      </c>
      <c r="K29" s="83">
        <v>0</v>
      </c>
      <c r="L29" s="83">
        <v>0</v>
      </c>
      <c r="M29" s="83">
        <v>3933.78</v>
      </c>
      <c r="N29" s="84">
        <v>0.45</v>
      </c>
    </row>
    <row r="30" spans="1:14" x14ac:dyDescent="0.2">
      <c r="A30" s="1036" t="s">
        <v>507</v>
      </c>
      <c r="B30" s="67" t="s">
        <v>385</v>
      </c>
      <c r="C30" s="83">
        <v>0</v>
      </c>
      <c r="D30" s="83">
        <v>0</v>
      </c>
      <c r="E30" s="83">
        <v>0</v>
      </c>
      <c r="F30" s="83">
        <v>0</v>
      </c>
      <c r="G30" s="83">
        <v>191801.7</v>
      </c>
      <c r="H30" s="83">
        <v>21.85</v>
      </c>
      <c r="I30" s="83">
        <v>364029.41</v>
      </c>
      <c r="J30" s="83">
        <v>41.49</v>
      </c>
      <c r="K30" s="83">
        <v>40843.81</v>
      </c>
      <c r="L30" s="83">
        <v>4.67</v>
      </c>
      <c r="M30" s="83">
        <v>596674.92000000004</v>
      </c>
      <c r="N30" s="84">
        <v>68.010000000000005</v>
      </c>
    </row>
    <row r="31" spans="1:14" x14ac:dyDescent="0.2">
      <c r="A31" s="1036" t="s">
        <v>507</v>
      </c>
      <c r="B31" s="67" t="s">
        <v>389</v>
      </c>
      <c r="C31" s="83">
        <v>0</v>
      </c>
      <c r="D31" s="83">
        <v>0</v>
      </c>
      <c r="E31" s="83">
        <v>0</v>
      </c>
      <c r="F31" s="83">
        <v>0</v>
      </c>
      <c r="G31" s="83">
        <v>1992.95</v>
      </c>
      <c r="H31" s="83">
        <v>0.23</v>
      </c>
      <c r="I31" s="83">
        <v>1339.3</v>
      </c>
      <c r="J31" s="83">
        <v>0.15</v>
      </c>
      <c r="K31" s="83">
        <v>28.14</v>
      </c>
      <c r="L31" s="83" t="s">
        <v>357</v>
      </c>
      <c r="M31" s="83">
        <v>3360.39</v>
      </c>
      <c r="N31" s="84">
        <v>0.38</v>
      </c>
    </row>
    <row r="32" spans="1:14" x14ac:dyDescent="0.2">
      <c r="A32" s="1036" t="s">
        <v>507</v>
      </c>
      <c r="B32" s="67" t="s">
        <v>390</v>
      </c>
      <c r="C32" s="83">
        <v>0</v>
      </c>
      <c r="D32" s="83">
        <v>0</v>
      </c>
      <c r="E32" s="83">
        <v>0</v>
      </c>
      <c r="F32" s="83">
        <v>0</v>
      </c>
      <c r="G32" s="83">
        <v>1205.52</v>
      </c>
      <c r="H32" s="83">
        <v>0.14000000000000001</v>
      </c>
      <c r="I32" s="83">
        <v>15792.04</v>
      </c>
      <c r="J32" s="83">
        <v>1.8</v>
      </c>
      <c r="K32" s="83">
        <v>14689.54</v>
      </c>
      <c r="L32" s="83">
        <v>1.67</v>
      </c>
      <c r="M32" s="83">
        <v>31687.1</v>
      </c>
      <c r="N32" s="84">
        <v>3.61</v>
      </c>
    </row>
    <row r="33" spans="1:14" x14ac:dyDescent="0.2">
      <c r="A33" s="1036" t="s">
        <v>507</v>
      </c>
      <c r="B33" s="67" t="s">
        <v>386</v>
      </c>
      <c r="C33" s="83">
        <v>0</v>
      </c>
      <c r="D33" s="83">
        <v>0</v>
      </c>
      <c r="E33" s="83">
        <v>36958.94</v>
      </c>
      <c r="F33" s="83">
        <v>4.21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36958.94</v>
      </c>
      <c r="N33" s="84">
        <v>4.21</v>
      </c>
    </row>
    <row r="34" spans="1:14" x14ac:dyDescent="0.2">
      <c r="A34" s="1036" t="s">
        <v>507</v>
      </c>
      <c r="B34" s="67" t="s">
        <v>75</v>
      </c>
      <c r="C34" s="83">
        <v>0</v>
      </c>
      <c r="D34" s="83">
        <v>0</v>
      </c>
      <c r="E34" s="83">
        <v>36958.94</v>
      </c>
      <c r="F34" s="83">
        <v>4.21</v>
      </c>
      <c r="G34" s="83">
        <v>345009.05</v>
      </c>
      <c r="H34" s="83">
        <v>39.32</v>
      </c>
      <c r="I34" s="83">
        <v>405668.38</v>
      </c>
      <c r="J34" s="83">
        <v>46.23</v>
      </c>
      <c r="K34" s="83">
        <v>58750.7</v>
      </c>
      <c r="L34" s="83">
        <v>6.7</v>
      </c>
      <c r="M34" s="83">
        <v>846387.07</v>
      </c>
      <c r="N34" s="84">
        <v>96.46</v>
      </c>
    </row>
    <row r="35" spans="1:14" x14ac:dyDescent="0.2">
      <c r="A35" s="1036" t="s">
        <v>507</v>
      </c>
      <c r="B35" s="67" t="s">
        <v>360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10391.5</v>
      </c>
      <c r="N35" s="84">
        <v>1.18</v>
      </c>
    </row>
    <row r="36" spans="1:14" x14ac:dyDescent="0.2">
      <c r="A36" s="1036" t="s">
        <v>507</v>
      </c>
      <c r="B36" s="67" t="s">
        <v>361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20710.009999999998</v>
      </c>
      <c r="N36" s="84">
        <v>2.36</v>
      </c>
    </row>
    <row r="37" spans="1:14" x14ac:dyDescent="0.2">
      <c r="A37" s="1036" t="s">
        <v>507</v>
      </c>
      <c r="B37" s="73" t="s">
        <v>402</v>
      </c>
      <c r="C37" s="85">
        <v>0</v>
      </c>
      <c r="D37" s="85">
        <v>0</v>
      </c>
      <c r="E37" s="85">
        <v>36958.94</v>
      </c>
      <c r="F37" s="85">
        <v>4.21</v>
      </c>
      <c r="G37" s="85">
        <v>345009.05</v>
      </c>
      <c r="H37" s="85">
        <v>39.32</v>
      </c>
      <c r="I37" s="85">
        <v>405668.38</v>
      </c>
      <c r="J37" s="85">
        <v>46.23</v>
      </c>
      <c r="K37" s="85">
        <v>58750.7</v>
      </c>
      <c r="L37" s="85">
        <v>6.7</v>
      </c>
      <c r="M37" s="85">
        <v>877488.58</v>
      </c>
      <c r="N37" s="86">
        <v>100</v>
      </c>
    </row>
    <row r="38" spans="1:14" x14ac:dyDescent="0.2">
      <c r="A38" s="1036" t="s">
        <v>128</v>
      </c>
      <c r="B38" s="67" t="s">
        <v>383</v>
      </c>
      <c r="C38" s="83">
        <v>0</v>
      </c>
      <c r="D38" s="83">
        <v>0</v>
      </c>
      <c r="E38" s="83">
        <v>0</v>
      </c>
      <c r="F38" s="83">
        <v>0</v>
      </c>
      <c r="G38" s="83">
        <v>176636.95</v>
      </c>
      <c r="H38" s="83">
        <v>21.93</v>
      </c>
      <c r="I38" s="83">
        <v>6915.24</v>
      </c>
      <c r="J38" s="83">
        <v>0.86</v>
      </c>
      <c r="K38" s="83">
        <v>5834.44</v>
      </c>
      <c r="L38" s="83">
        <v>0.72</v>
      </c>
      <c r="M38" s="83">
        <v>189386.63</v>
      </c>
      <c r="N38" s="84">
        <v>23.51</v>
      </c>
    </row>
    <row r="39" spans="1:14" x14ac:dyDescent="0.2">
      <c r="A39" s="1036"/>
      <c r="B39" s="67" t="s">
        <v>384</v>
      </c>
      <c r="C39" s="83">
        <v>0</v>
      </c>
      <c r="D39" s="83">
        <v>0</v>
      </c>
      <c r="E39" s="83">
        <v>0</v>
      </c>
      <c r="F39" s="83">
        <v>0</v>
      </c>
      <c r="G39" s="83">
        <v>1092.6199999999999</v>
      </c>
      <c r="H39" s="83">
        <v>0.14000000000000001</v>
      </c>
      <c r="I39" s="83">
        <v>163.13999999999999</v>
      </c>
      <c r="J39" s="83">
        <v>0.02</v>
      </c>
      <c r="K39" s="83">
        <v>1.56</v>
      </c>
      <c r="L39" s="83" t="s">
        <v>396</v>
      </c>
      <c r="M39" s="83">
        <v>1257.32</v>
      </c>
      <c r="N39" s="84">
        <v>0.16</v>
      </c>
    </row>
    <row r="40" spans="1:14" x14ac:dyDescent="0.2">
      <c r="A40" s="1036"/>
      <c r="B40" s="67" t="s">
        <v>385</v>
      </c>
      <c r="C40" s="83">
        <v>0</v>
      </c>
      <c r="D40" s="83">
        <v>0</v>
      </c>
      <c r="E40" s="83">
        <v>0</v>
      </c>
      <c r="F40" s="83">
        <v>0</v>
      </c>
      <c r="G40" s="83">
        <v>20493.7</v>
      </c>
      <c r="H40" s="83">
        <v>2.5499999999999998</v>
      </c>
      <c r="I40" s="83">
        <v>11139.62</v>
      </c>
      <c r="J40" s="83">
        <v>1.39</v>
      </c>
      <c r="K40" s="83">
        <v>1240.07</v>
      </c>
      <c r="L40" s="83">
        <v>0.15</v>
      </c>
      <c r="M40" s="83">
        <v>32873.39</v>
      </c>
      <c r="N40" s="84">
        <v>4.09</v>
      </c>
    </row>
    <row r="41" spans="1:14" x14ac:dyDescent="0.2">
      <c r="A41" s="1036"/>
      <c r="B41" s="67" t="s">
        <v>389</v>
      </c>
      <c r="C41" s="83">
        <v>0</v>
      </c>
      <c r="D41" s="83">
        <v>0</v>
      </c>
      <c r="E41" s="83">
        <v>0</v>
      </c>
      <c r="F41" s="83">
        <v>0</v>
      </c>
      <c r="G41" s="83">
        <v>2090.1</v>
      </c>
      <c r="H41" s="83">
        <v>0.26</v>
      </c>
      <c r="I41" s="83">
        <v>91.7</v>
      </c>
      <c r="J41" s="83">
        <v>0.01</v>
      </c>
      <c r="K41" s="83">
        <v>533.12</v>
      </c>
      <c r="L41" s="83">
        <v>7.0000000000000007E-2</v>
      </c>
      <c r="M41" s="83">
        <v>2714.92</v>
      </c>
      <c r="N41" s="84">
        <v>0.34</v>
      </c>
    </row>
    <row r="42" spans="1:14" x14ac:dyDescent="0.2">
      <c r="A42" s="1036"/>
      <c r="B42" s="67" t="s">
        <v>390</v>
      </c>
      <c r="C42" s="83">
        <v>0</v>
      </c>
      <c r="D42" s="83">
        <v>0</v>
      </c>
      <c r="E42" s="83">
        <v>0</v>
      </c>
      <c r="F42" s="83">
        <v>0</v>
      </c>
      <c r="G42" s="83">
        <v>24764.639999999999</v>
      </c>
      <c r="H42" s="83">
        <v>3.08</v>
      </c>
      <c r="I42" s="83">
        <v>2585.5300000000002</v>
      </c>
      <c r="J42" s="83">
        <v>0.32</v>
      </c>
      <c r="K42" s="83">
        <v>2465.89</v>
      </c>
      <c r="L42" s="83">
        <v>0.31</v>
      </c>
      <c r="M42" s="83">
        <v>29816.06</v>
      </c>
      <c r="N42" s="84">
        <v>3.71</v>
      </c>
    </row>
    <row r="43" spans="1:14" x14ac:dyDescent="0.2">
      <c r="A43" s="1036"/>
      <c r="B43" s="67" t="s">
        <v>386</v>
      </c>
      <c r="C43" s="83">
        <v>92928.06</v>
      </c>
      <c r="D43" s="83">
        <v>11.54</v>
      </c>
      <c r="E43" s="83">
        <v>442957.07</v>
      </c>
      <c r="F43" s="83">
        <v>55.02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535885.13</v>
      </c>
      <c r="N43" s="84">
        <v>66.56</v>
      </c>
    </row>
    <row r="44" spans="1:14" x14ac:dyDescent="0.2">
      <c r="A44" s="1036"/>
      <c r="B44" s="67" t="s">
        <v>75</v>
      </c>
      <c r="C44" s="83">
        <v>92928.06</v>
      </c>
      <c r="D44" s="83">
        <v>11.54</v>
      </c>
      <c r="E44" s="83">
        <v>442957.07</v>
      </c>
      <c r="F44" s="83">
        <v>55.02</v>
      </c>
      <c r="G44" s="83">
        <v>225078.01</v>
      </c>
      <c r="H44" s="83">
        <v>27.96</v>
      </c>
      <c r="I44" s="83">
        <v>20895.23</v>
      </c>
      <c r="J44" s="83">
        <v>2.6</v>
      </c>
      <c r="K44" s="83">
        <v>10075.08</v>
      </c>
      <c r="L44" s="83">
        <v>1.25</v>
      </c>
      <c r="M44" s="83">
        <v>791933.45</v>
      </c>
      <c r="N44" s="84">
        <v>98.37</v>
      </c>
    </row>
    <row r="45" spans="1:14" x14ac:dyDescent="0.2">
      <c r="A45" s="1036"/>
      <c r="B45" s="67" t="s">
        <v>360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4389.03</v>
      </c>
      <c r="N45" s="84">
        <v>0.55000000000000004</v>
      </c>
    </row>
    <row r="46" spans="1:14" x14ac:dyDescent="0.2">
      <c r="A46" s="1036"/>
      <c r="B46" s="67" t="s">
        <v>361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8692.49</v>
      </c>
      <c r="N46" s="84">
        <v>1.08</v>
      </c>
    </row>
    <row r="47" spans="1:14" x14ac:dyDescent="0.2">
      <c r="A47" s="1036"/>
      <c r="B47" s="73" t="s">
        <v>402</v>
      </c>
      <c r="C47" s="85">
        <v>92928.06</v>
      </c>
      <c r="D47" s="85">
        <v>11.54</v>
      </c>
      <c r="E47" s="85">
        <v>442957.07</v>
      </c>
      <c r="F47" s="85">
        <v>55.02</v>
      </c>
      <c r="G47" s="85">
        <v>225078.01</v>
      </c>
      <c r="H47" s="85">
        <v>27.96</v>
      </c>
      <c r="I47" s="85">
        <v>20895.23</v>
      </c>
      <c r="J47" s="85">
        <v>2.6</v>
      </c>
      <c r="K47" s="85">
        <v>10075.08</v>
      </c>
      <c r="L47" s="85">
        <v>1.25</v>
      </c>
      <c r="M47" s="85">
        <v>805014.97</v>
      </c>
      <c r="N47" s="86">
        <v>100</v>
      </c>
    </row>
    <row r="48" spans="1:14" x14ac:dyDescent="0.2">
      <c r="A48" s="1036" t="s">
        <v>508</v>
      </c>
      <c r="B48" s="67" t="s">
        <v>383</v>
      </c>
      <c r="C48" s="83">
        <v>0</v>
      </c>
      <c r="D48" s="83">
        <v>0</v>
      </c>
      <c r="E48" s="83">
        <v>0</v>
      </c>
      <c r="F48" s="83">
        <v>0</v>
      </c>
      <c r="G48" s="83">
        <v>123592.9</v>
      </c>
      <c r="H48" s="83">
        <v>5.68</v>
      </c>
      <c r="I48" s="83">
        <v>25880.71</v>
      </c>
      <c r="J48" s="83">
        <v>1.19</v>
      </c>
      <c r="K48" s="83">
        <v>2255.79</v>
      </c>
      <c r="L48" s="83">
        <v>0.1</v>
      </c>
      <c r="M48" s="83">
        <v>151729.4</v>
      </c>
      <c r="N48" s="84">
        <v>6.97</v>
      </c>
    </row>
    <row r="49" spans="1:14" x14ac:dyDescent="0.2">
      <c r="A49" s="1036" t="s">
        <v>508</v>
      </c>
      <c r="B49" s="67" t="s">
        <v>385</v>
      </c>
      <c r="C49" s="83">
        <v>0</v>
      </c>
      <c r="D49" s="83">
        <v>0</v>
      </c>
      <c r="E49" s="83">
        <v>0</v>
      </c>
      <c r="F49" s="83">
        <v>0</v>
      </c>
      <c r="G49" s="83">
        <v>529846.99</v>
      </c>
      <c r="H49" s="83">
        <v>24.34</v>
      </c>
      <c r="I49" s="83">
        <v>41096.5</v>
      </c>
      <c r="J49" s="83">
        <v>1.88</v>
      </c>
      <c r="K49" s="83">
        <v>3190.61</v>
      </c>
      <c r="L49" s="83">
        <v>0.15</v>
      </c>
      <c r="M49" s="83">
        <v>574134.1</v>
      </c>
      <c r="N49" s="84">
        <v>26.37</v>
      </c>
    </row>
    <row r="50" spans="1:14" x14ac:dyDescent="0.2">
      <c r="A50" s="1036" t="s">
        <v>508</v>
      </c>
      <c r="B50" s="67" t="s">
        <v>384</v>
      </c>
      <c r="C50" s="83">
        <v>0</v>
      </c>
      <c r="D50" s="83">
        <v>0</v>
      </c>
      <c r="E50" s="83">
        <v>0</v>
      </c>
      <c r="F50" s="83">
        <v>0</v>
      </c>
      <c r="G50" s="83">
        <v>493.38</v>
      </c>
      <c r="H50" s="83">
        <v>0.02</v>
      </c>
      <c r="I50" s="83">
        <v>1.69</v>
      </c>
      <c r="J50" s="83">
        <v>0</v>
      </c>
      <c r="K50" s="83">
        <v>0</v>
      </c>
      <c r="L50" s="83">
        <v>0</v>
      </c>
      <c r="M50" s="83">
        <v>495.07</v>
      </c>
      <c r="N50" s="84">
        <v>0.02</v>
      </c>
    </row>
    <row r="51" spans="1:14" x14ac:dyDescent="0.2">
      <c r="A51" s="1036" t="s">
        <v>508</v>
      </c>
      <c r="B51" s="67" t="s">
        <v>389</v>
      </c>
      <c r="C51" s="83">
        <v>0</v>
      </c>
      <c r="D51" s="83">
        <v>0</v>
      </c>
      <c r="E51" s="83">
        <v>0</v>
      </c>
      <c r="F51" s="83">
        <v>0</v>
      </c>
      <c r="G51" s="83">
        <v>379.26</v>
      </c>
      <c r="H51" s="83">
        <v>0.02</v>
      </c>
      <c r="I51" s="83">
        <v>1242.1099999999999</v>
      </c>
      <c r="J51" s="83">
        <v>0.06</v>
      </c>
      <c r="K51" s="83">
        <v>168.44</v>
      </c>
      <c r="L51" s="83">
        <v>0.01</v>
      </c>
      <c r="M51" s="83">
        <v>1789.81</v>
      </c>
      <c r="N51" s="84">
        <v>0.09</v>
      </c>
    </row>
    <row r="52" spans="1:14" x14ac:dyDescent="0.2">
      <c r="A52" s="1036" t="s">
        <v>508</v>
      </c>
      <c r="B52" s="67" t="s">
        <v>390</v>
      </c>
      <c r="C52" s="83">
        <v>0</v>
      </c>
      <c r="D52" s="83">
        <v>0</v>
      </c>
      <c r="E52" s="83">
        <v>0</v>
      </c>
      <c r="F52" s="83">
        <v>0</v>
      </c>
      <c r="G52" s="83">
        <v>63898.46</v>
      </c>
      <c r="H52" s="83">
        <v>2.94</v>
      </c>
      <c r="I52" s="83">
        <v>16322.98</v>
      </c>
      <c r="J52" s="83">
        <v>0.75</v>
      </c>
      <c r="K52" s="83">
        <v>450.31</v>
      </c>
      <c r="L52" s="83">
        <v>0.02</v>
      </c>
      <c r="M52" s="83">
        <v>80671.75</v>
      </c>
      <c r="N52" s="84">
        <v>3.71</v>
      </c>
    </row>
    <row r="53" spans="1:14" x14ac:dyDescent="0.2">
      <c r="A53" s="1036" t="s">
        <v>508</v>
      </c>
      <c r="B53" s="67" t="s">
        <v>386</v>
      </c>
      <c r="C53" s="83">
        <v>131872.94</v>
      </c>
      <c r="D53" s="83">
        <v>6.06</v>
      </c>
      <c r="E53" s="83">
        <v>1167839.8500000001</v>
      </c>
      <c r="F53" s="83">
        <v>53.65</v>
      </c>
      <c r="G53" s="83">
        <v>41.4</v>
      </c>
      <c r="H53" s="83">
        <v>0</v>
      </c>
      <c r="I53" s="83">
        <v>0.8</v>
      </c>
      <c r="J53" s="83">
        <v>0</v>
      </c>
      <c r="K53" s="83">
        <v>0.68</v>
      </c>
      <c r="L53" s="83">
        <v>0</v>
      </c>
      <c r="M53" s="83">
        <v>1299755.67</v>
      </c>
      <c r="N53" s="84">
        <v>59.71</v>
      </c>
    </row>
    <row r="54" spans="1:14" x14ac:dyDescent="0.2">
      <c r="A54" s="1036" t="s">
        <v>508</v>
      </c>
      <c r="B54" s="67" t="s">
        <v>75</v>
      </c>
      <c r="C54" s="83">
        <v>131872.94</v>
      </c>
      <c r="D54" s="83">
        <v>6.06</v>
      </c>
      <c r="E54" s="83">
        <v>1167839.8500000001</v>
      </c>
      <c r="F54" s="83">
        <v>53.65</v>
      </c>
      <c r="G54" s="83">
        <v>718252.39</v>
      </c>
      <c r="H54" s="83">
        <v>33</v>
      </c>
      <c r="I54" s="83">
        <v>84544.79</v>
      </c>
      <c r="J54" s="83">
        <v>3.88</v>
      </c>
      <c r="K54" s="83">
        <v>6065.83</v>
      </c>
      <c r="L54" s="83">
        <v>0.28000000000000003</v>
      </c>
      <c r="M54" s="83">
        <v>2108575.7999999998</v>
      </c>
      <c r="N54" s="84">
        <v>96.87</v>
      </c>
    </row>
    <row r="55" spans="1:14" x14ac:dyDescent="0.2">
      <c r="A55" s="1036" t="s">
        <v>508</v>
      </c>
      <c r="B55" s="67" t="s">
        <v>360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45872.21</v>
      </c>
      <c r="N55" s="84">
        <v>2.11</v>
      </c>
    </row>
    <row r="56" spans="1:14" x14ac:dyDescent="0.2">
      <c r="A56" s="1036" t="s">
        <v>508</v>
      </c>
      <c r="B56" s="67" t="s">
        <v>361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22182.04</v>
      </c>
      <c r="N56" s="84">
        <v>1.02</v>
      </c>
    </row>
    <row r="57" spans="1:14" x14ac:dyDescent="0.2">
      <c r="A57" s="1036" t="s">
        <v>508</v>
      </c>
      <c r="B57" s="73" t="s">
        <v>402</v>
      </c>
      <c r="C57" s="85">
        <v>131872.94</v>
      </c>
      <c r="D57" s="85">
        <v>6.06</v>
      </c>
      <c r="E57" s="85">
        <v>1167839.8500000001</v>
      </c>
      <c r="F57" s="85">
        <v>53.65</v>
      </c>
      <c r="G57" s="85">
        <v>718252.39</v>
      </c>
      <c r="H57" s="85">
        <v>33</v>
      </c>
      <c r="I57" s="85">
        <v>84544.79</v>
      </c>
      <c r="J57" s="85">
        <v>3.88</v>
      </c>
      <c r="K57" s="85">
        <v>6065.83</v>
      </c>
      <c r="L57" s="85">
        <v>0.28000000000000003</v>
      </c>
      <c r="M57" s="85">
        <v>2176630.0499999998</v>
      </c>
      <c r="N57" s="86">
        <v>100</v>
      </c>
    </row>
    <row r="58" spans="1:14" x14ac:dyDescent="0.2">
      <c r="A58" s="1036" t="s">
        <v>509</v>
      </c>
      <c r="B58" s="74" t="s">
        <v>383</v>
      </c>
      <c r="C58" s="88">
        <v>0</v>
      </c>
      <c r="D58" s="88">
        <v>0</v>
      </c>
      <c r="E58" s="88">
        <v>0</v>
      </c>
      <c r="F58" s="88">
        <v>0</v>
      </c>
      <c r="G58" s="88">
        <v>101290.59</v>
      </c>
      <c r="H58" s="88">
        <v>13.11</v>
      </c>
      <c r="I58" s="88">
        <v>51001.08</v>
      </c>
      <c r="J58" s="88">
        <v>6.6</v>
      </c>
      <c r="K58" s="88">
        <v>141.77000000000001</v>
      </c>
      <c r="L58" s="88">
        <v>0.02</v>
      </c>
      <c r="M58" s="88">
        <v>152433.44</v>
      </c>
      <c r="N58" s="89">
        <v>19.73</v>
      </c>
    </row>
    <row r="59" spans="1:14" x14ac:dyDescent="0.2">
      <c r="A59" s="1036"/>
      <c r="B59" s="67" t="s">
        <v>385</v>
      </c>
      <c r="C59" s="83">
        <v>0</v>
      </c>
      <c r="D59" s="83">
        <v>0</v>
      </c>
      <c r="E59" s="83">
        <v>0</v>
      </c>
      <c r="F59" s="83">
        <v>0</v>
      </c>
      <c r="G59" s="83">
        <v>163472.75</v>
      </c>
      <c r="H59" s="83">
        <v>21.15</v>
      </c>
      <c r="I59" s="83">
        <v>213061.41</v>
      </c>
      <c r="J59" s="83">
        <v>27.57</v>
      </c>
      <c r="K59" s="83">
        <v>126.28</v>
      </c>
      <c r="L59" s="83">
        <v>0.02</v>
      </c>
      <c r="M59" s="83">
        <v>376660.44</v>
      </c>
      <c r="N59" s="84">
        <v>48.74</v>
      </c>
    </row>
    <row r="60" spans="1:14" x14ac:dyDescent="0.2">
      <c r="A60" s="1036"/>
      <c r="B60" s="67" t="s">
        <v>384</v>
      </c>
      <c r="C60" s="83">
        <v>0</v>
      </c>
      <c r="D60" s="83">
        <v>0</v>
      </c>
      <c r="E60" s="83">
        <v>0</v>
      </c>
      <c r="F60" s="83">
        <v>0</v>
      </c>
      <c r="G60" s="83">
        <v>390.68</v>
      </c>
      <c r="H60" s="83">
        <v>0.05</v>
      </c>
      <c r="I60" s="83">
        <v>6.56</v>
      </c>
      <c r="J60" s="83" t="s">
        <v>396</v>
      </c>
      <c r="K60" s="83">
        <v>0</v>
      </c>
      <c r="L60" s="83">
        <v>0</v>
      </c>
      <c r="M60" s="83">
        <v>397.24</v>
      </c>
      <c r="N60" s="84">
        <v>0.05</v>
      </c>
    </row>
    <row r="61" spans="1:14" x14ac:dyDescent="0.2">
      <c r="A61" s="1036"/>
      <c r="B61" s="67" t="s">
        <v>389</v>
      </c>
      <c r="C61" s="83">
        <v>0</v>
      </c>
      <c r="D61" s="83">
        <v>0</v>
      </c>
      <c r="E61" s="83">
        <v>0</v>
      </c>
      <c r="F61" s="83">
        <v>0</v>
      </c>
      <c r="G61" s="83">
        <v>4699.6000000000004</v>
      </c>
      <c r="H61" s="83">
        <v>0.61</v>
      </c>
      <c r="I61" s="83">
        <v>34600.769999999997</v>
      </c>
      <c r="J61" s="83">
        <v>4.4800000000000004</v>
      </c>
      <c r="K61" s="83">
        <v>13156.02</v>
      </c>
      <c r="L61" s="83">
        <v>1.7</v>
      </c>
      <c r="M61" s="83">
        <v>52456.39</v>
      </c>
      <c r="N61" s="84">
        <v>6.79</v>
      </c>
    </row>
    <row r="62" spans="1:14" x14ac:dyDescent="0.2">
      <c r="A62" s="1036"/>
      <c r="B62" s="67" t="s">
        <v>390</v>
      </c>
      <c r="C62" s="83">
        <v>0</v>
      </c>
      <c r="D62" s="83">
        <v>0</v>
      </c>
      <c r="E62" s="83">
        <v>0</v>
      </c>
      <c r="F62" s="83">
        <v>0</v>
      </c>
      <c r="G62" s="83">
        <v>12856.29</v>
      </c>
      <c r="H62" s="83">
        <v>1.66</v>
      </c>
      <c r="I62" s="83">
        <v>50996.2</v>
      </c>
      <c r="J62" s="83">
        <v>6.6</v>
      </c>
      <c r="K62" s="83">
        <v>6806.62</v>
      </c>
      <c r="L62" s="83">
        <v>0.88</v>
      </c>
      <c r="M62" s="83">
        <v>70659.11</v>
      </c>
      <c r="N62" s="84">
        <v>9.14</v>
      </c>
    </row>
    <row r="63" spans="1:14" x14ac:dyDescent="0.2">
      <c r="A63" s="1036"/>
      <c r="B63" s="67" t="s">
        <v>386</v>
      </c>
      <c r="C63" s="83">
        <v>0</v>
      </c>
      <c r="D63" s="83">
        <v>0</v>
      </c>
      <c r="E63" s="83">
        <v>30828.11</v>
      </c>
      <c r="F63" s="83">
        <v>3.99</v>
      </c>
      <c r="G63" s="83">
        <v>24.95</v>
      </c>
      <c r="H63" s="83" t="s">
        <v>396</v>
      </c>
      <c r="I63" s="83">
        <v>0</v>
      </c>
      <c r="J63" s="83">
        <v>0</v>
      </c>
      <c r="K63" s="83">
        <v>0</v>
      </c>
      <c r="L63" s="83">
        <v>0</v>
      </c>
      <c r="M63" s="83">
        <v>30853.06</v>
      </c>
      <c r="N63" s="84">
        <v>3.99</v>
      </c>
    </row>
    <row r="64" spans="1:14" x14ac:dyDescent="0.2">
      <c r="A64" s="1036"/>
      <c r="B64" s="67" t="s">
        <v>75</v>
      </c>
      <c r="C64" s="83">
        <v>0</v>
      </c>
      <c r="D64" s="83">
        <v>0</v>
      </c>
      <c r="E64" s="83">
        <v>30828.11</v>
      </c>
      <c r="F64" s="83">
        <v>3.99</v>
      </c>
      <c r="G64" s="83">
        <v>282734.86</v>
      </c>
      <c r="H64" s="83">
        <v>36.58</v>
      </c>
      <c r="I64" s="83">
        <v>349666.02</v>
      </c>
      <c r="J64" s="83">
        <v>45.25</v>
      </c>
      <c r="K64" s="83">
        <v>20230.689999999999</v>
      </c>
      <c r="L64" s="83">
        <v>2.62</v>
      </c>
      <c r="M64" s="83">
        <v>683459.68</v>
      </c>
      <c r="N64" s="84">
        <v>88.44</v>
      </c>
    </row>
    <row r="65" spans="1:14" x14ac:dyDescent="0.2">
      <c r="A65" s="1036"/>
      <c r="B65" s="67" t="s">
        <v>360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3656.53</v>
      </c>
      <c r="N65" s="84">
        <v>0.47</v>
      </c>
    </row>
    <row r="66" spans="1:14" x14ac:dyDescent="0.2">
      <c r="A66" s="1036"/>
      <c r="B66" s="67" t="s">
        <v>361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85719.66</v>
      </c>
      <c r="N66" s="84">
        <v>11.09</v>
      </c>
    </row>
    <row r="67" spans="1:14" x14ac:dyDescent="0.2">
      <c r="A67" s="1036"/>
      <c r="B67" s="67" t="s">
        <v>402</v>
      </c>
      <c r="C67" s="83">
        <v>0</v>
      </c>
      <c r="D67" s="83">
        <v>0</v>
      </c>
      <c r="E67" s="83">
        <v>30828.11</v>
      </c>
      <c r="F67" s="83">
        <v>3.99</v>
      </c>
      <c r="G67" s="83">
        <v>282734.86</v>
      </c>
      <c r="H67" s="83">
        <v>36.58</v>
      </c>
      <c r="I67" s="83">
        <v>349666.02</v>
      </c>
      <c r="J67" s="83">
        <v>45.25</v>
      </c>
      <c r="K67" s="83">
        <v>20230.689999999999</v>
      </c>
      <c r="L67" s="83">
        <v>2.62</v>
      </c>
      <c r="M67" s="83">
        <v>772835.87</v>
      </c>
      <c r="N67" s="84">
        <v>100</v>
      </c>
    </row>
    <row r="68" spans="1:14" x14ac:dyDescent="0.2">
      <c r="A68" s="1036" t="s">
        <v>374</v>
      </c>
      <c r="B68" s="74" t="s">
        <v>383</v>
      </c>
      <c r="C68" s="88">
        <v>0</v>
      </c>
      <c r="D68" s="88">
        <v>0</v>
      </c>
      <c r="E68" s="88">
        <v>0</v>
      </c>
      <c r="F68" s="88">
        <v>0</v>
      </c>
      <c r="G68" s="88">
        <v>50200.12</v>
      </c>
      <c r="H68" s="88">
        <v>3.52</v>
      </c>
      <c r="I68" s="88">
        <v>6042.51</v>
      </c>
      <c r="J68" s="88">
        <v>0.42</v>
      </c>
      <c r="K68" s="88">
        <v>721.65</v>
      </c>
      <c r="L68" s="88">
        <v>0.05</v>
      </c>
      <c r="M68" s="88">
        <v>56964.28</v>
      </c>
      <c r="N68" s="89">
        <v>3.99</v>
      </c>
    </row>
    <row r="69" spans="1:14" x14ac:dyDescent="0.2">
      <c r="A69" s="1036"/>
      <c r="B69" s="67" t="s">
        <v>385</v>
      </c>
      <c r="C69" s="83">
        <v>0</v>
      </c>
      <c r="D69" s="83">
        <v>0</v>
      </c>
      <c r="E69" s="83">
        <v>0</v>
      </c>
      <c r="F69" s="83">
        <v>0</v>
      </c>
      <c r="G69" s="83">
        <v>265784.14</v>
      </c>
      <c r="H69" s="83">
        <v>18.600000000000001</v>
      </c>
      <c r="I69" s="83">
        <v>77901.509999999995</v>
      </c>
      <c r="J69" s="83">
        <v>5.45</v>
      </c>
      <c r="K69" s="83">
        <v>2052.2600000000002</v>
      </c>
      <c r="L69" s="83">
        <v>0.14000000000000001</v>
      </c>
      <c r="M69" s="83">
        <v>345737.91</v>
      </c>
      <c r="N69" s="84">
        <v>24.19</v>
      </c>
    </row>
    <row r="70" spans="1:14" x14ac:dyDescent="0.2">
      <c r="A70" s="1036"/>
      <c r="B70" s="67" t="s">
        <v>384</v>
      </c>
      <c r="C70" s="83">
        <v>0</v>
      </c>
      <c r="D70" s="83">
        <v>0</v>
      </c>
      <c r="E70" s="83">
        <v>0</v>
      </c>
      <c r="F70" s="83">
        <v>0</v>
      </c>
      <c r="G70" s="83">
        <v>156.41</v>
      </c>
      <c r="H70" s="83">
        <v>0.01</v>
      </c>
      <c r="I70" s="83">
        <v>0</v>
      </c>
      <c r="J70" s="83">
        <v>0</v>
      </c>
      <c r="K70" s="83">
        <v>0</v>
      </c>
      <c r="L70" s="83">
        <v>0</v>
      </c>
      <c r="M70" s="83">
        <v>156.41</v>
      </c>
      <c r="N70" s="84">
        <v>0.01</v>
      </c>
    </row>
    <row r="71" spans="1:14" x14ac:dyDescent="0.2">
      <c r="A71" s="1036"/>
      <c r="B71" s="67" t="s">
        <v>390</v>
      </c>
      <c r="C71" s="83">
        <v>0</v>
      </c>
      <c r="D71" s="83">
        <v>0</v>
      </c>
      <c r="E71" s="83">
        <v>0</v>
      </c>
      <c r="F71" s="83">
        <v>0</v>
      </c>
      <c r="G71" s="83">
        <v>299121.03999999998</v>
      </c>
      <c r="H71" s="83">
        <v>20.93</v>
      </c>
      <c r="I71" s="83">
        <v>69299.839999999997</v>
      </c>
      <c r="J71" s="83">
        <v>4.8499999999999996</v>
      </c>
      <c r="K71" s="83">
        <v>2156.2600000000002</v>
      </c>
      <c r="L71" s="83">
        <v>0.15</v>
      </c>
      <c r="M71" s="83">
        <v>370577.14</v>
      </c>
      <c r="N71" s="84">
        <v>25.93</v>
      </c>
    </row>
    <row r="72" spans="1:14" x14ac:dyDescent="0.2">
      <c r="A72" s="1036"/>
      <c r="B72" s="67" t="s">
        <v>386</v>
      </c>
      <c r="C72" s="83">
        <v>19.260000000000002</v>
      </c>
      <c r="D72" s="83" t="s">
        <v>687</v>
      </c>
      <c r="E72" s="83">
        <v>632113.62</v>
      </c>
      <c r="F72" s="83">
        <v>44.24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632132.88</v>
      </c>
      <c r="N72" s="84">
        <v>44.24</v>
      </c>
    </row>
    <row r="73" spans="1:14" x14ac:dyDescent="0.2">
      <c r="A73" s="1036"/>
      <c r="B73" s="67" t="s">
        <v>75</v>
      </c>
      <c r="C73" s="83">
        <v>19.260000000000002</v>
      </c>
      <c r="D73" s="83" t="s">
        <v>687</v>
      </c>
      <c r="E73" s="83">
        <v>632113.62</v>
      </c>
      <c r="F73" s="83">
        <v>44.24</v>
      </c>
      <c r="G73" s="83">
        <v>615261.71</v>
      </c>
      <c r="H73" s="83">
        <v>43.06</v>
      </c>
      <c r="I73" s="83">
        <v>153243.85999999999</v>
      </c>
      <c r="J73" s="83">
        <v>10.72</v>
      </c>
      <c r="K73" s="83">
        <v>4930.17</v>
      </c>
      <c r="L73" s="83">
        <v>0.34</v>
      </c>
      <c r="M73" s="83">
        <v>1405568.62</v>
      </c>
      <c r="N73" s="84">
        <v>98.36</v>
      </c>
    </row>
    <row r="74" spans="1:14" x14ac:dyDescent="0.2">
      <c r="A74" s="1036"/>
      <c r="B74" s="67" t="s">
        <v>360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3494</v>
      </c>
      <c r="N74" s="84">
        <v>0.24</v>
      </c>
    </row>
    <row r="75" spans="1:14" x14ac:dyDescent="0.2">
      <c r="A75" s="1036"/>
      <c r="B75" s="67" t="s">
        <v>361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20041.27</v>
      </c>
      <c r="N75" s="84">
        <v>1.4</v>
      </c>
    </row>
    <row r="76" spans="1:14" x14ac:dyDescent="0.2">
      <c r="A76" s="1036"/>
      <c r="B76" s="73" t="s">
        <v>402</v>
      </c>
      <c r="C76" s="85">
        <f t="shared" ref="C76:L76" si="0">C73</f>
        <v>19.260000000000002</v>
      </c>
      <c r="D76" s="85" t="str">
        <f t="shared" si="0"/>
        <v>~ 0,00</v>
      </c>
      <c r="E76" s="85">
        <f t="shared" si="0"/>
        <v>632113.62</v>
      </c>
      <c r="F76" s="85">
        <f t="shared" si="0"/>
        <v>44.24</v>
      </c>
      <c r="G76" s="85">
        <f t="shared" si="0"/>
        <v>615261.71</v>
      </c>
      <c r="H76" s="85">
        <f t="shared" si="0"/>
        <v>43.06</v>
      </c>
      <c r="I76" s="85">
        <f t="shared" si="0"/>
        <v>153243.85999999999</v>
      </c>
      <c r="J76" s="85">
        <f t="shared" si="0"/>
        <v>10.72</v>
      </c>
      <c r="K76" s="85">
        <f t="shared" si="0"/>
        <v>4930.17</v>
      </c>
      <c r="L76" s="85">
        <f t="shared" si="0"/>
        <v>0.34</v>
      </c>
      <c r="M76" s="85">
        <v>1429103.89</v>
      </c>
      <c r="N76" s="86">
        <v>100</v>
      </c>
    </row>
    <row r="77" spans="1:14" x14ac:dyDescent="0.2">
      <c r="A77" s="1036" t="s">
        <v>76</v>
      </c>
      <c r="B77" s="74" t="s">
        <v>383</v>
      </c>
      <c r="C77" s="88">
        <v>0</v>
      </c>
      <c r="D77" s="88">
        <v>0</v>
      </c>
      <c r="E77" s="88">
        <v>0</v>
      </c>
      <c r="F77" s="88">
        <v>0</v>
      </c>
      <c r="G77" s="88">
        <v>141426.62</v>
      </c>
      <c r="H77" s="88">
        <v>7.12</v>
      </c>
      <c r="I77" s="88">
        <v>30747.43</v>
      </c>
      <c r="J77" s="88">
        <v>1.55</v>
      </c>
      <c r="K77" s="88">
        <v>2222.58</v>
      </c>
      <c r="L77" s="88">
        <v>0.12</v>
      </c>
      <c r="M77" s="88">
        <v>174396.63</v>
      </c>
      <c r="N77" s="89">
        <v>8.7899999999999991</v>
      </c>
    </row>
    <row r="78" spans="1:14" x14ac:dyDescent="0.2">
      <c r="A78" s="1036"/>
      <c r="B78" s="67" t="s">
        <v>385</v>
      </c>
      <c r="C78" s="83">
        <v>0</v>
      </c>
      <c r="D78" s="83">
        <v>0</v>
      </c>
      <c r="E78" s="83">
        <v>0</v>
      </c>
      <c r="F78" s="83">
        <v>0</v>
      </c>
      <c r="G78" s="83">
        <v>424422.06</v>
      </c>
      <c r="H78" s="83">
        <v>21.36</v>
      </c>
      <c r="I78" s="83">
        <v>108542.64</v>
      </c>
      <c r="J78" s="83">
        <v>5.47</v>
      </c>
      <c r="K78" s="83">
        <v>419.49</v>
      </c>
      <c r="L78" s="83">
        <v>0.02</v>
      </c>
      <c r="M78" s="83">
        <v>533384.18999999994</v>
      </c>
      <c r="N78" s="84">
        <v>26.85</v>
      </c>
    </row>
    <row r="79" spans="1:14" x14ac:dyDescent="0.2">
      <c r="A79" s="1036"/>
      <c r="B79" s="67" t="s">
        <v>384</v>
      </c>
      <c r="C79" s="83">
        <v>0</v>
      </c>
      <c r="D79" s="83">
        <v>0</v>
      </c>
      <c r="E79" s="83">
        <v>0</v>
      </c>
      <c r="F79" s="83">
        <v>0</v>
      </c>
      <c r="G79" s="83">
        <v>3</v>
      </c>
      <c r="H79" s="83" t="s">
        <v>357</v>
      </c>
      <c r="I79" s="83">
        <v>26.22</v>
      </c>
      <c r="J79" s="83" t="s">
        <v>357</v>
      </c>
      <c r="K79" s="83">
        <v>62.62</v>
      </c>
      <c r="L79" s="83" t="s">
        <v>357</v>
      </c>
      <c r="M79" s="83">
        <v>91.84</v>
      </c>
      <c r="N79" s="84" t="s">
        <v>357</v>
      </c>
    </row>
    <row r="80" spans="1:14" x14ac:dyDescent="0.2">
      <c r="A80" s="1036"/>
      <c r="B80" s="67" t="s">
        <v>390</v>
      </c>
      <c r="C80" s="83">
        <v>0</v>
      </c>
      <c r="D80" s="83">
        <v>0</v>
      </c>
      <c r="E80" s="83">
        <v>0</v>
      </c>
      <c r="F80" s="83">
        <v>0</v>
      </c>
      <c r="G80" s="83">
        <v>64099.360000000001</v>
      </c>
      <c r="H80" s="83">
        <v>3.23</v>
      </c>
      <c r="I80" s="83">
        <v>4644.88</v>
      </c>
      <c r="J80" s="83">
        <v>0.23</v>
      </c>
      <c r="K80" s="83">
        <v>633.14</v>
      </c>
      <c r="L80" s="83">
        <v>0.03</v>
      </c>
      <c r="M80" s="83">
        <v>69377.38</v>
      </c>
      <c r="N80" s="84">
        <v>3.49</v>
      </c>
    </row>
    <row r="81" spans="1:14" x14ac:dyDescent="0.2">
      <c r="A81" s="1036"/>
      <c r="B81" s="67" t="s">
        <v>386</v>
      </c>
      <c r="C81" s="83">
        <v>95860.03</v>
      </c>
      <c r="D81" s="83">
        <v>4.82</v>
      </c>
      <c r="E81" s="83">
        <v>1061836.1200000001</v>
      </c>
      <c r="F81" s="83">
        <v>53.45</v>
      </c>
      <c r="G81" s="83">
        <v>45.95</v>
      </c>
      <c r="H81" s="83" t="s">
        <v>357</v>
      </c>
      <c r="I81" s="83">
        <v>0.88</v>
      </c>
      <c r="J81" s="83" t="s">
        <v>357</v>
      </c>
      <c r="K81" s="83">
        <v>0.38</v>
      </c>
      <c r="L81" s="83" t="s">
        <v>357</v>
      </c>
      <c r="M81" s="83">
        <v>1157743.3600000001</v>
      </c>
      <c r="N81" s="84">
        <v>58.27</v>
      </c>
    </row>
    <row r="82" spans="1:14" x14ac:dyDescent="0.2">
      <c r="A82" s="1036"/>
      <c r="B82" s="67" t="s">
        <v>75</v>
      </c>
      <c r="C82" s="83">
        <v>95860.03</v>
      </c>
      <c r="D82" s="83">
        <v>4.82</v>
      </c>
      <c r="E82" s="83">
        <v>1061836.1200000001</v>
      </c>
      <c r="F82" s="83">
        <v>53.45</v>
      </c>
      <c r="G82" s="83">
        <v>629996.99</v>
      </c>
      <c r="H82" s="83">
        <v>31.71</v>
      </c>
      <c r="I82" s="83">
        <v>143962.04999999999</v>
      </c>
      <c r="J82" s="83">
        <v>7.25</v>
      </c>
      <c r="K82" s="83">
        <v>3338.21</v>
      </c>
      <c r="L82" s="83">
        <v>0.17</v>
      </c>
      <c r="M82" s="83">
        <v>1934993.4</v>
      </c>
      <c r="N82" s="84">
        <v>97.4</v>
      </c>
    </row>
    <row r="83" spans="1:14" x14ac:dyDescent="0.2">
      <c r="A83" s="1036"/>
      <c r="B83" s="67" t="s">
        <v>360</v>
      </c>
      <c r="C83" s="83">
        <v>0</v>
      </c>
      <c r="D83" s="83">
        <v>0</v>
      </c>
      <c r="E83" s="83">
        <v>0</v>
      </c>
      <c r="F83" s="83">
        <v>0</v>
      </c>
      <c r="G83" s="83">
        <v>0</v>
      </c>
      <c r="H83" s="83">
        <v>0</v>
      </c>
      <c r="I83" s="83">
        <v>0</v>
      </c>
      <c r="J83" s="83">
        <v>0</v>
      </c>
      <c r="K83" s="83">
        <v>0</v>
      </c>
      <c r="L83" s="83">
        <v>0</v>
      </c>
      <c r="M83" s="83">
        <v>36852.83</v>
      </c>
      <c r="N83" s="84">
        <v>1.85</v>
      </c>
    </row>
    <row r="84" spans="1:14" x14ac:dyDescent="0.2">
      <c r="A84" s="1036"/>
      <c r="B84" s="67" t="s">
        <v>361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14976.92</v>
      </c>
      <c r="N84" s="84">
        <v>0.75</v>
      </c>
    </row>
    <row r="85" spans="1:14" x14ac:dyDescent="0.2">
      <c r="A85" s="1036"/>
      <c r="B85" s="73" t="s">
        <v>402</v>
      </c>
      <c r="C85" s="85">
        <v>95860.03</v>
      </c>
      <c r="D85" s="85">
        <v>4.82</v>
      </c>
      <c r="E85" s="85">
        <v>1061836.1200000001</v>
      </c>
      <c r="F85" s="85">
        <v>53.45</v>
      </c>
      <c r="G85" s="85">
        <v>629996.99</v>
      </c>
      <c r="H85" s="85">
        <v>31.71</v>
      </c>
      <c r="I85" s="85">
        <v>143962.04999999999</v>
      </c>
      <c r="J85" s="85">
        <v>7.25</v>
      </c>
      <c r="K85" s="85">
        <v>3338.21</v>
      </c>
      <c r="L85" s="85">
        <v>0.17</v>
      </c>
      <c r="M85" s="85">
        <v>1986823.15</v>
      </c>
      <c r="N85" s="86">
        <v>100</v>
      </c>
    </row>
    <row r="86" spans="1:14" x14ac:dyDescent="0.2">
      <c r="A86" s="1036" t="s">
        <v>77</v>
      </c>
      <c r="B86" s="74" t="s">
        <v>383</v>
      </c>
      <c r="C86" s="88">
        <v>0</v>
      </c>
      <c r="D86" s="88">
        <v>0</v>
      </c>
      <c r="E86" s="88">
        <v>0</v>
      </c>
      <c r="F86" s="88">
        <v>0</v>
      </c>
      <c r="G86" s="88">
        <v>57560.23</v>
      </c>
      <c r="H86" s="88">
        <v>7.74</v>
      </c>
      <c r="I86" s="88">
        <v>12981.48</v>
      </c>
      <c r="J86" s="88">
        <v>1.74</v>
      </c>
      <c r="K86" s="88">
        <v>8314.23</v>
      </c>
      <c r="L86" s="88">
        <v>1.1200000000000001</v>
      </c>
      <c r="M86" s="88">
        <v>78855.94</v>
      </c>
      <c r="N86" s="89">
        <v>10.6</v>
      </c>
    </row>
    <row r="87" spans="1:14" x14ac:dyDescent="0.2">
      <c r="A87" s="1036"/>
      <c r="B87" s="67" t="s">
        <v>384</v>
      </c>
      <c r="C87" s="83">
        <v>0</v>
      </c>
      <c r="D87" s="83">
        <v>0</v>
      </c>
      <c r="E87" s="83">
        <v>0</v>
      </c>
      <c r="F87" s="83">
        <v>0</v>
      </c>
      <c r="G87" s="83">
        <v>7963.63</v>
      </c>
      <c r="H87" s="83">
        <v>1.07</v>
      </c>
      <c r="I87" s="83">
        <v>40.82</v>
      </c>
      <c r="J87" s="83">
        <v>0.01</v>
      </c>
      <c r="K87" s="83">
        <v>0</v>
      </c>
      <c r="L87" s="83">
        <v>0</v>
      </c>
      <c r="M87" s="83">
        <v>8004.45</v>
      </c>
      <c r="N87" s="84">
        <v>1.08</v>
      </c>
    </row>
    <row r="88" spans="1:14" x14ac:dyDescent="0.2">
      <c r="A88" s="1036"/>
      <c r="B88" s="67" t="s">
        <v>385</v>
      </c>
      <c r="C88" s="83">
        <v>0</v>
      </c>
      <c r="D88" s="83">
        <v>0</v>
      </c>
      <c r="E88" s="83">
        <v>0</v>
      </c>
      <c r="F88" s="83">
        <v>0</v>
      </c>
      <c r="G88" s="83">
        <v>129729.33</v>
      </c>
      <c r="H88" s="83">
        <v>17.440000000000001</v>
      </c>
      <c r="I88" s="83">
        <v>187964.92</v>
      </c>
      <c r="J88" s="83">
        <v>25.28</v>
      </c>
      <c r="K88" s="83">
        <v>59457.89</v>
      </c>
      <c r="L88" s="83">
        <v>8</v>
      </c>
      <c r="M88" s="83">
        <v>377152.14</v>
      </c>
      <c r="N88" s="84">
        <v>50.72</v>
      </c>
    </row>
    <row r="89" spans="1:14" x14ac:dyDescent="0.2">
      <c r="A89" s="1036"/>
      <c r="B89" s="67" t="s">
        <v>389</v>
      </c>
      <c r="C89" s="83">
        <v>0</v>
      </c>
      <c r="D89" s="83">
        <v>0</v>
      </c>
      <c r="E89" s="83">
        <v>0</v>
      </c>
      <c r="F89" s="83">
        <v>0</v>
      </c>
      <c r="G89" s="83">
        <v>0</v>
      </c>
      <c r="H89" s="83">
        <v>0</v>
      </c>
      <c r="I89" s="83">
        <v>1535.15</v>
      </c>
      <c r="J89" s="83">
        <v>0.21</v>
      </c>
      <c r="K89" s="83">
        <v>1127.3800000000001</v>
      </c>
      <c r="L89" s="83">
        <v>0.15</v>
      </c>
      <c r="M89" s="83">
        <v>2662.53</v>
      </c>
      <c r="N89" s="84">
        <v>0.36</v>
      </c>
    </row>
    <row r="90" spans="1:14" x14ac:dyDescent="0.2">
      <c r="A90" s="1036"/>
      <c r="B90" s="67" t="s">
        <v>390</v>
      </c>
      <c r="C90" s="83">
        <v>0</v>
      </c>
      <c r="D90" s="83">
        <v>0</v>
      </c>
      <c r="E90" s="83">
        <v>0</v>
      </c>
      <c r="F90" s="83">
        <v>0</v>
      </c>
      <c r="G90" s="83">
        <v>18181.28</v>
      </c>
      <c r="H90" s="83">
        <v>2.4500000000000002</v>
      </c>
      <c r="I90" s="83">
        <v>79808.55</v>
      </c>
      <c r="J90" s="83">
        <v>10.72</v>
      </c>
      <c r="K90" s="83">
        <v>37177.11</v>
      </c>
      <c r="L90" s="83">
        <v>5</v>
      </c>
      <c r="M90" s="83">
        <v>135166.94</v>
      </c>
      <c r="N90" s="84">
        <v>18.170000000000002</v>
      </c>
    </row>
    <row r="91" spans="1:14" x14ac:dyDescent="0.2">
      <c r="A91" s="1036"/>
      <c r="B91" s="67" t="s">
        <v>386</v>
      </c>
      <c r="C91" s="83">
        <v>0</v>
      </c>
      <c r="D91" s="83">
        <v>0</v>
      </c>
      <c r="E91" s="83">
        <v>81094.53</v>
      </c>
      <c r="F91" s="83">
        <v>10.91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81094.53</v>
      </c>
      <c r="N91" s="84">
        <v>10.91</v>
      </c>
    </row>
    <row r="92" spans="1:14" x14ac:dyDescent="0.2">
      <c r="A92" s="1036"/>
      <c r="B92" s="67" t="s">
        <v>75</v>
      </c>
      <c r="C92" s="83">
        <v>0</v>
      </c>
      <c r="D92" s="83">
        <v>0</v>
      </c>
      <c r="E92" s="83">
        <v>81094.53</v>
      </c>
      <c r="F92" s="83">
        <v>10.91</v>
      </c>
      <c r="G92" s="83">
        <v>213434.47</v>
      </c>
      <c r="H92" s="83">
        <v>28.7</v>
      </c>
      <c r="I92" s="83">
        <v>282330.92</v>
      </c>
      <c r="J92" s="83">
        <v>37.96</v>
      </c>
      <c r="K92" s="83">
        <v>106076.61</v>
      </c>
      <c r="L92" s="83">
        <v>14.27</v>
      </c>
      <c r="M92" s="83">
        <v>682936.53</v>
      </c>
      <c r="N92" s="84">
        <v>91.84</v>
      </c>
    </row>
    <row r="93" spans="1:14" x14ac:dyDescent="0.2">
      <c r="A93" s="1036"/>
      <c r="B93" s="67" t="s">
        <v>360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23256.93</v>
      </c>
      <c r="N93" s="84">
        <v>3.13</v>
      </c>
    </row>
    <row r="94" spans="1:14" x14ac:dyDescent="0.2">
      <c r="A94" s="1036"/>
      <c r="B94" s="67" t="s">
        <v>361</v>
      </c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37394.76</v>
      </c>
      <c r="N94" s="84">
        <v>5.03</v>
      </c>
    </row>
    <row r="95" spans="1:14" x14ac:dyDescent="0.2">
      <c r="A95" s="1036"/>
      <c r="B95" s="73" t="s">
        <v>402</v>
      </c>
      <c r="C95" s="85">
        <v>0</v>
      </c>
      <c r="D95" s="85">
        <v>0</v>
      </c>
      <c r="E95" s="85">
        <v>81094.53</v>
      </c>
      <c r="F95" s="85">
        <v>10.91</v>
      </c>
      <c r="G95" s="85">
        <v>213434.47</v>
      </c>
      <c r="H95" s="85">
        <v>28.7</v>
      </c>
      <c r="I95" s="85">
        <v>282330.92</v>
      </c>
      <c r="J95" s="85">
        <v>37.96</v>
      </c>
      <c r="K95" s="85">
        <v>106076.61</v>
      </c>
      <c r="L95" s="85">
        <v>14.27</v>
      </c>
      <c r="M95" s="85">
        <v>743588.22</v>
      </c>
      <c r="N95" s="86">
        <v>100</v>
      </c>
    </row>
    <row r="96" spans="1:14" x14ac:dyDescent="0.2">
      <c r="A96" s="1067"/>
      <c r="B96" s="1067"/>
    </row>
  </sheetData>
  <mergeCells count="22">
    <mergeCell ref="A77:A85"/>
    <mergeCell ref="A86:A95"/>
    <mergeCell ref="A96:B96"/>
    <mergeCell ref="K6:L6"/>
    <mergeCell ref="M6:N6"/>
    <mergeCell ref="A8:A17"/>
    <mergeCell ref="A18:A27"/>
    <mergeCell ref="A28:A37"/>
    <mergeCell ref="A38:A47"/>
    <mergeCell ref="A48:A57"/>
    <mergeCell ref="A58:A67"/>
    <mergeCell ref="A68:A76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98425196850393704" header="0" footer="0"/>
  <pageSetup paperSize="9" scale="48" orientation="portrait" r:id="rId2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O92"/>
  <sheetViews>
    <sheetView view="pageBreakPreview" zoomScale="60" zoomScaleNormal="74" workbookViewId="0">
      <selection activeCell="I50" sqref="I50"/>
    </sheetView>
  </sheetViews>
  <sheetFormatPr baseColWidth="10" defaultColWidth="11.42578125" defaultRowHeight="12.75" x14ac:dyDescent="0.2"/>
  <cols>
    <col min="1" max="1" width="18.28515625" style="236" customWidth="1"/>
    <col min="2" max="2" width="39.140625" style="236" customWidth="1"/>
    <col min="3" max="3" width="12" style="236" customWidth="1"/>
    <col min="4" max="4" width="11" style="236" customWidth="1"/>
    <col min="5" max="5" width="12.140625" style="236" customWidth="1"/>
    <col min="6" max="6" width="11" style="236" customWidth="1"/>
    <col min="7" max="7" width="12.7109375" style="236" customWidth="1"/>
    <col min="8" max="8" width="10.5703125" style="236" customWidth="1"/>
    <col min="9" max="9" width="12.7109375" style="236" customWidth="1"/>
    <col min="10" max="10" width="11" style="236" customWidth="1"/>
    <col min="11" max="11" width="12.7109375" style="236" customWidth="1"/>
    <col min="12" max="12" width="10.42578125" style="236" customWidth="1"/>
    <col min="13" max="13" width="13" style="236" customWidth="1"/>
    <col min="14" max="14" width="11" style="236" customWidth="1"/>
    <col min="15" max="15" width="2.7109375" style="236" customWidth="1"/>
    <col min="16" max="16384" width="11.42578125" style="236"/>
  </cols>
  <sheetData>
    <row r="1" spans="1:15" s="211" customFormat="1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5" x14ac:dyDescent="0.2">
      <c r="O2" s="2"/>
    </row>
    <row r="3" spans="1:15" s="212" customFormat="1" ht="15" x14ac:dyDescent="0.25">
      <c r="A3" s="1030" t="s">
        <v>1197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  <c r="O3" s="838"/>
    </row>
    <row r="4" spans="1:15" s="211" customFormat="1" ht="13.5" thickBot="1" x14ac:dyDescent="0.25">
      <c r="A4" s="434"/>
      <c r="O4" s="839"/>
    </row>
    <row r="5" spans="1:15" s="213" customFormat="1" ht="24.75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  <c r="O5" s="840"/>
    </row>
    <row r="6" spans="1:15" s="213" customFormat="1" ht="31.5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  <c r="O6" s="840"/>
    </row>
    <row r="7" spans="1:15" s="213" customFormat="1" ht="20.25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  <c r="O7" s="840"/>
    </row>
    <row r="8" spans="1:15" x14ac:dyDescent="0.2">
      <c r="A8" s="1068" t="s">
        <v>403</v>
      </c>
      <c r="B8" s="80" t="s">
        <v>383</v>
      </c>
      <c r="C8" s="147">
        <v>0</v>
      </c>
      <c r="D8" s="147">
        <v>0</v>
      </c>
      <c r="E8" s="147">
        <v>0</v>
      </c>
      <c r="F8" s="147">
        <v>0</v>
      </c>
      <c r="G8" s="147">
        <v>23477.66</v>
      </c>
      <c r="H8" s="147">
        <v>4.41</v>
      </c>
      <c r="I8" s="147">
        <v>10014.85</v>
      </c>
      <c r="J8" s="148">
        <v>1.88</v>
      </c>
      <c r="K8" s="147">
        <v>449.65</v>
      </c>
      <c r="L8" s="147">
        <v>0.08</v>
      </c>
      <c r="M8" s="147">
        <v>33942.160000000003</v>
      </c>
      <c r="N8" s="148">
        <v>6.37</v>
      </c>
      <c r="O8" s="2"/>
    </row>
    <row r="9" spans="1:15" x14ac:dyDescent="0.2">
      <c r="A9" s="1069"/>
      <c r="B9" s="58" t="s">
        <v>385</v>
      </c>
      <c r="C9" s="83">
        <v>0</v>
      </c>
      <c r="D9" s="83">
        <v>0</v>
      </c>
      <c r="E9" s="83">
        <v>0</v>
      </c>
      <c r="F9" s="83">
        <v>0</v>
      </c>
      <c r="G9" s="83">
        <v>147408.79999999999</v>
      </c>
      <c r="H9" s="83">
        <v>27.71</v>
      </c>
      <c r="I9" s="83">
        <v>220745.2</v>
      </c>
      <c r="J9" s="84">
        <v>41.47</v>
      </c>
      <c r="K9" s="83">
        <v>10971.49</v>
      </c>
      <c r="L9" s="83">
        <v>2.0699999999999998</v>
      </c>
      <c r="M9" s="83">
        <v>379125.49</v>
      </c>
      <c r="N9" s="84">
        <v>71.25</v>
      </c>
      <c r="O9" s="2"/>
    </row>
    <row r="10" spans="1:15" x14ac:dyDescent="0.2">
      <c r="A10" s="1069"/>
      <c r="B10" s="58" t="s">
        <v>384</v>
      </c>
      <c r="C10" s="83">
        <v>0</v>
      </c>
      <c r="D10" s="83">
        <v>0</v>
      </c>
      <c r="E10" s="83">
        <v>0</v>
      </c>
      <c r="F10" s="83">
        <v>0</v>
      </c>
      <c r="G10" s="83">
        <v>3788.41</v>
      </c>
      <c r="H10" s="83">
        <v>0.71</v>
      </c>
      <c r="I10" s="83">
        <v>98.81</v>
      </c>
      <c r="J10" s="84">
        <v>0.02</v>
      </c>
      <c r="K10" s="83">
        <v>0</v>
      </c>
      <c r="L10" s="83">
        <v>0</v>
      </c>
      <c r="M10" s="83">
        <v>3887.22</v>
      </c>
      <c r="N10" s="84">
        <v>0.73</v>
      </c>
      <c r="O10" s="2"/>
    </row>
    <row r="11" spans="1:15" x14ac:dyDescent="0.2">
      <c r="A11" s="1069"/>
      <c r="B11" s="58" t="s">
        <v>389</v>
      </c>
      <c r="C11" s="83">
        <v>0</v>
      </c>
      <c r="D11" s="83">
        <v>0</v>
      </c>
      <c r="E11" s="83">
        <v>0</v>
      </c>
      <c r="F11" s="83">
        <v>0</v>
      </c>
      <c r="G11" s="83">
        <v>24760.74</v>
      </c>
      <c r="H11" s="83">
        <v>4.6500000000000004</v>
      </c>
      <c r="I11" s="83">
        <v>43136.59</v>
      </c>
      <c r="J11" s="84">
        <v>8.11</v>
      </c>
      <c r="K11" s="83">
        <v>254.34</v>
      </c>
      <c r="L11" s="83">
        <v>0.05</v>
      </c>
      <c r="M11" s="83">
        <v>68151.67</v>
      </c>
      <c r="N11" s="84">
        <v>12.81</v>
      </c>
      <c r="O11" s="2"/>
    </row>
    <row r="12" spans="1:15" x14ac:dyDescent="0.2">
      <c r="A12" s="1069"/>
      <c r="B12" s="58" t="s">
        <v>390</v>
      </c>
      <c r="C12" s="83">
        <v>0</v>
      </c>
      <c r="D12" s="83">
        <v>0</v>
      </c>
      <c r="E12" s="83">
        <v>0</v>
      </c>
      <c r="F12" s="83">
        <v>0</v>
      </c>
      <c r="G12" s="83">
        <v>1713.97</v>
      </c>
      <c r="H12" s="83">
        <v>0.32</v>
      </c>
      <c r="I12" s="83">
        <v>3542.45</v>
      </c>
      <c r="J12" s="83">
        <v>0.67</v>
      </c>
      <c r="K12" s="83">
        <v>750.58</v>
      </c>
      <c r="L12" s="83">
        <v>0.14000000000000001</v>
      </c>
      <c r="M12" s="83">
        <v>6007</v>
      </c>
      <c r="N12" s="84">
        <v>1.1299999999999999</v>
      </c>
      <c r="O12" s="2"/>
    </row>
    <row r="13" spans="1:15" x14ac:dyDescent="0.2">
      <c r="A13" s="1069"/>
      <c r="B13" s="58" t="s">
        <v>386</v>
      </c>
      <c r="C13" s="83">
        <v>5.69</v>
      </c>
      <c r="D13" s="83">
        <v>0</v>
      </c>
      <c r="E13" s="83">
        <v>20574.29</v>
      </c>
      <c r="F13" s="83">
        <v>3.87</v>
      </c>
      <c r="G13" s="83">
        <v>0</v>
      </c>
      <c r="H13" s="83">
        <v>0</v>
      </c>
      <c r="I13" s="83">
        <v>0</v>
      </c>
      <c r="J13" s="84">
        <v>0</v>
      </c>
      <c r="K13" s="83">
        <v>0</v>
      </c>
      <c r="L13" s="83">
        <v>0</v>
      </c>
      <c r="M13" s="83">
        <v>20579.98</v>
      </c>
      <c r="N13" s="84">
        <v>3.87</v>
      </c>
      <c r="O13" s="2"/>
    </row>
    <row r="14" spans="1:15" x14ac:dyDescent="0.2">
      <c r="A14" s="1069"/>
      <c r="B14" s="58" t="s">
        <v>75</v>
      </c>
      <c r="C14" s="83">
        <v>5.69</v>
      </c>
      <c r="D14" s="83">
        <v>0</v>
      </c>
      <c r="E14" s="83">
        <v>20574.29</v>
      </c>
      <c r="F14" s="83">
        <v>3.87</v>
      </c>
      <c r="G14" s="83">
        <v>201149.58</v>
      </c>
      <c r="H14" s="83">
        <v>37.799999999999997</v>
      </c>
      <c r="I14" s="83">
        <v>277537.90000000002</v>
      </c>
      <c r="J14" s="84">
        <v>52.15</v>
      </c>
      <c r="K14" s="83">
        <v>12426.06</v>
      </c>
      <c r="L14" s="83">
        <v>2.34</v>
      </c>
      <c r="M14" s="83">
        <v>511693.52</v>
      </c>
      <c r="N14" s="84">
        <v>96.16</v>
      </c>
      <c r="O14" s="2"/>
    </row>
    <row r="15" spans="1:15" x14ac:dyDescent="0.2">
      <c r="A15" s="1069"/>
      <c r="B15" s="58" t="s">
        <v>360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4">
        <v>0</v>
      </c>
      <c r="K15" s="83">
        <v>0</v>
      </c>
      <c r="L15" s="83">
        <v>0</v>
      </c>
      <c r="M15" s="83">
        <v>7542.92</v>
      </c>
      <c r="N15" s="84">
        <v>1.42</v>
      </c>
      <c r="O15" s="2"/>
    </row>
    <row r="16" spans="1:15" x14ac:dyDescent="0.2">
      <c r="A16" s="1069"/>
      <c r="B16" s="58" t="s">
        <v>361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4">
        <v>0</v>
      </c>
      <c r="K16" s="83">
        <v>0</v>
      </c>
      <c r="L16" s="83">
        <v>0</v>
      </c>
      <c r="M16" s="83">
        <v>12902.91</v>
      </c>
      <c r="N16" s="84">
        <v>2.42</v>
      </c>
      <c r="O16" s="2"/>
    </row>
    <row r="17" spans="1:15" x14ac:dyDescent="0.2">
      <c r="A17" s="1070"/>
      <c r="B17" s="144" t="s">
        <v>402</v>
      </c>
      <c r="C17" s="85">
        <v>5.69</v>
      </c>
      <c r="D17" s="85">
        <v>0</v>
      </c>
      <c r="E17" s="85">
        <v>20574.29</v>
      </c>
      <c r="F17" s="85">
        <v>3.87</v>
      </c>
      <c r="G17" s="85">
        <v>201149.58</v>
      </c>
      <c r="H17" s="85">
        <v>37.799999999999997</v>
      </c>
      <c r="I17" s="85">
        <v>277537.90000000002</v>
      </c>
      <c r="J17" s="86">
        <v>52.15</v>
      </c>
      <c r="K17" s="85">
        <v>12426.06</v>
      </c>
      <c r="L17" s="85">
        <v>2.34</v>
      </c>
      <c r="M17" s="85">
        <v>532139.35</v>
      </c>
      <c r="N17" s="86">
        <v>100</v>
      </c>
      <c r="O17" s="2"/>
    </row>
    <row r="18" spans="1:15" x14ac:dyDescent="0.2">
      <c r="A18" s="1071" t="s">
        <v>78</v>
      </c>
      <c r="B18" s="145" t="s">
        <v>383</v>
      </c>
      <c r="C18" s="88">
        <v>0</v>
      </c>
      <c r="D18" s="88">
        <v>0</v>
      </c>
      <c r="E18" s="88">
        <v>0</v>
      </c>
      <c r="F18" s="88">
        <v>0</v>
      </c>
      <c r="G18" s="88">
        <v>21575.81</v>
      </c>
      <c r="H18" s="88">
        <v>3.25</v>
      </c>
      <c r="I18" s="88">
        <v>9334.17</v>
      </c>
      <c r="J18" s="89">
        <v>1.41</v>
      </c>
      <c r="K18" s="88">
        <v>152.97</v>
      </c>
      <c r="L18" s="88">
        <v>0.02</v>
      </c>
      <c r="M18" s="88">
        <v>31062.95</v>
      </c>
      <c r="N18" s="89">
        <v>4.68</v>
      </c>
      <c r="O18" s="2"/>
    </row>
    <row r="19" spans="1:15" x14ac:dyDescent="0.2">
      <c r="A19" s="1069"/>
      <c r="B19" s="58" t="s">
        <v>384</v>
      </c>
      <c r="C19" s="83">
        <v>0</v>
      </c>
      <c r="D19" s="83">
        <v>0</v>
      </c>
      <c r="E19" s="83">
        <v>0</v>
      </c>
      <c r="F19" s="83">
        <v>0</v>
      </c>
      <c r="G19" s="83">
        <v>5.37</v>
      </c>
      <c r="H19" s="83" t="s">
        <v>357</v>
      </c>
      <c r="I19" s="83">
        <v>0</v>
      </c>
      <c r="J19" s="84">
        <v>0</v>
      </c>
      <c r="K19" s="83">
        <v>0</v>
      </c>
      <c r="L19" s="83">
        <v>0</v>
      </c>
      <c r="M19" s="83">
        <v>5.37</v>
      </c>
      <c r="N19" s="84">
        <v>0</v>
      </c>
      <c r="O19" s="2"/>
    </row>
    <row r="20" spans="1:15" x14ac:dyDescent="0.2">
      <c r="A20" s="1069"/>
      <c r="B20" s="58" t="s">
        <v>385</v>
      </c>
      <c r="C20" s="83">
        <v>0</v>
      </c>
      <c r="D20" s="83">
        <v>0</v>
      </c>
      <c r="E20" s="83">
        <v>0</v>
      </c>
      <c r="F20" s="83">
        <v>0</v>
      </c>
      <c r="G20" s="83">
        <v>274459.58</v>
      </c>
      <c r="H20" s="83">
        <v>41.39</v>
      </c>
      <c r="I20" s="83">
        <v>135241.10999999999</v>
      </c>
      <c r="J20" s="84">
        <v>20.39</v>
      </c>
      <c r="K20" s="83">
        <v>3589.17</v>
      </c>
      <c r="L20" s="83">
        <v>0.54</v>
      </c>
      <c r="M20" s="83">
        <v>413289.86</v>
      </c>
      <c r="N20" s="84">
        <v>62.32</v>
      </c>
      <c r="O20" s="2"/>
    </row>
    <row r="21" spans="1:15" x14ac:dyDescent="0.2">
      <c r="A21" s="1069"/>
      <c r="B21" s="58" t="s">
        <v>390</v>
      </c>
      <c r="C21" s="83">
        <v>0</v>
      </c>
      <c r="D21" s="83">
        <v>0</v>
      </c>
      <c r="E21" s="83">
        <v>0</v>
      </c>
      <c r="F21" s="83">
        <v>0</v>
      </c>
      <c r="G21" s="83">
        <v>17084.53</v>
      </c>
      <c r="H21" s="83">
        <v>2.58</v>
      </c>
      <c r="I21" s="83">
        <v>19904.62</v>
      </c>
      <c r="J21" s="84">
        <v>3</v>
      </c>
      <c r="K21" s="83">
        <v>252.34</v>
      </c>
      <c r="L21" s="83">
        <v>0.04</v>
      </c>
      <c r="M21" s="83">
        <v>37241.49</v>
      </c>
      <c r="N21" s="84">
        <v>5.62</v>
      </c>
      <c r="O21" s="2"/>
    </row>
    <row r="22" spans="1:15" x14ac:dyDescent="0.2">
      <c r="A22" s="1069"/>
      <c r="B22" s="58" t="s">
        <v>386</v>
      </c>
      <c r="C22" s="83">
        <v>28.17</v>
      </c>
      <c r="D22" s="83" t="s">
        <v>357</v>
      </c>
      <c r="E22" s="83">
        <v>155680.07999999999</v>
      </c>
      <c r="F22" s="83">
        <v>23.48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155708.25</v>
      </c>
      <c r="N22" s="84">
        <v>23.48</v>
      </c>
      <c r="O22" s="2"/>
    </row>
    <row r="23" spans="1:15" x14ac:dyDescent="0.2">
      <c r="A23" s="1069"/>
      <c r="B23" s="58" t="s">
        <v>75</v>
      </c>
      <c r="C23" s="83">
        <v>28.17</v>
      </c>
      <c r="D23" s="83" t="s">
        <v>357</v>
      </c>
      <c r="E23" s="83">
        <v>155680.07999999999</v>
      </c>
      <c r="F23" s="83">
        <v>23.48</v>
      </c>
      <c r="G23" s="83">
        <v>313125.28999999998</v>
      </c>
      <c r="H23" s="83">
        <v>47.22</v>
      </c>
      <c r="I23" s="83">
        <v>164479.9</v>
      </c>
      <c r="J23" s="84">
        <v>24.8</v>
      </c>
      <c r="K23" s="83">
        <v>3994.48</v>
      </c>
      <c r="L23" s="83">
        <v>0.6</v>
      </c>
      <c r="M23" s="83">
        <v>637307.92000000004</v>
      </c>
      <c r="N23" s="84">
        <v>96.1</v>
      </c>
      <c r="O23" s="2"/>
    </row>
    <row r="24" spans="1:15" x14ac:dyDescent="0.2">
      <c r="A24" s="1069"/>
      <c r="B24" s="58" t="s">
        <v>360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4">
        <v>0</v>
      </c>
      <c r="K24" s="83">
        <v>0</v>
      </c>
      <c r="L24" s="83">
        <v>0</v>
      </c>
      <c r="M24" s="83">
        <v>7428.68</v>
      </c>
      <c r="N24" s="84">
        <v>1.1200000000000001</v>
      </c>
      <c r="O24" s="2"/>
    </row>
    <row r="25" spans="1:15" x14ac:dyDescent="0.2">
      <c r="A25" s="1069"/>
      <c r="B25" s="58" t="s">
        <v>361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4">
        <v>0</v>
      </c>
      <c r="K25" s="83">
        <v>0</v>
      </c>
      <c r="L25" s="83">
        <v>0</v>
      </c>
      <c r="M25" s="83">
        <v>18448.73</v>
      </c>
      <c r="N25" s="84">
        <v>2.78</v>
      </c>
      <c r="O25" s="2"/>
    </row>
    <row r="26" spans="1:15" x14ac:dyDescent="0.2">
      <c r="A26" s="1070"/>
      <c r="B26" s="144" t="s">
        <v>402</v>
      </c>
      <c r="C26" s="85">
        <v>28.17</v>
      </c>
      <c r="D26" s="85" t="s">
        <v>357</v>
      </c>
      <c r="E26" s="85">
        <v>155680.07999999999</v>
      </c>
      <c r="F26" s="85">
        <v>23.48</v>
      </c>
      <c r="G26" s="85">
        <v>313125.28999999998</v>
      </c>
      <c r="H26" s="85">
        <v>47.22</v>
      </c>
      <c r="I26" s="85">
        <v>164479.9</v>
      </c>
      <c r="J26" s="86">
        <v>24.8</v>
      </c>
      <c r="K26" s="85">
        <v>3994.48</v>
      </c>
      <c r="L26" s="85">
        <v>0.6</v>
      </c>
      <c r="M26" s="85">
        <v>663185.32999999996</v>
      </c>
      <c r="N26" s="86">
        <v>100</v>
      </c>
      <c r="O26" s="2"/>
    </row>
    <row r="27" spans="1:15" x14ac:dyDescent="0.2">
      <c r="A27" s="1071" t="s">
        <v>512</v>
      </c>
      <c r="B27" s="145" t="s">
        <v>383</v>
      </c>
      <c r="C27" s="88">
        <v>0</v>
      </c>
      <c r="D27" s="88">
        <v>0</v>
      </c>
      <c r="E27" s="88">
        <v>0</v>
      </c>
      <c r="F27" s="88">
        <v>0</v>
      </c>
      <c r="G27" s="88">
        <v>84650.57</v>
      </c>
      <c r="H27" s="88">
        <v>6.15</v>
      </c>
      <c r="I27" s="88">
        <v>7276.94</v>
      </c>
      <c r="J27" s="89">
        <v>0.53</v>
      </c>
      <c r="K27" s="88">
        <v>452.01</v>
      </c>
      <c r="L27" s="88">
        <v>0.03</v>
      </c>
      <c r="M27" s="88">
        <v>92379.520000000004</v>
      </c>
      <c r="N27" s="89">
        <v>6.71</v>
      </c>
      <c r="O27" s="2"/>
    </row>
    <row r="28" spans="1:15" x14ac:dyDescent="0.2">
      <c r="A28" s="1069"/>
      <c r="B28" s="58" t="s">
        <v>384</v>
      </c>
      <c r="C28" s="83">
        <v>0</v>
      </c>
      <c r="D28" s="83">
        <v>0</v>
      </c>
      <c r="E28" s="83">
        <v>0</v>
      </c>
      <c r="F28" s="83">
        <v>0</v>
      </c>
      <c r="G28" s="83">
        <v>3262.06</v>
      </c>
      <c r="H28" s="83">
        <v>0.24</v>
      </c>
      <c r="I28" s="83">
        <v>63.45</v>
      </c>
      <c r="J28" s="84" t="s">
        <v>357</v>
      </c>
      <c r="K28" s="83">
        <v>1.63</v>
      </c>
      <c r="L28" s="83" t="s">
        <v>357</v>
      </c>
      <c r="M28" s="83">
        <v>3327.14</v>
      </c>
      <c r="N28" s="84">
        <v>0.24</v>
      </c>
      <c r="O28" s="2"/>
    </row>
    <row r="29" spans="1:15" x14ac:dyDescent="0.2">
      <c r="A29" s="1069"/>
      <c r="B29" s="58" t="s">
        <v>385</v>
      </c>
      <c r="C29" s="83">
        <v>0</v>
      </c>
      <c r="D29" s="83">
        <v>0</v>
      </c>
      <c r="E29" s="83">
        <v>0</v>
      </c>
      <c r="F29" s="83">
        <v>0</v>
      </c>
      <c r="G29" s="83">
        <v>383836.52</v>
      </c>
      <c r="H29" s="83">
        <v>27.87</v>
      </c>
      <c r="I29" s="83">
        <v>221092.09</v>
      </c>
      <c r="J29" s="84">
        <v>16.05</v>
      </c>
      <c r="K29" s="83">
        <v>8483.06</v>
      </c>
      <c r="L29" s="83">
        <v>0.62</v>
      </c>
      <c r="M29" s="83">
        <v>613411.67000000004</v>
      </c>
      <c r="N29" s="84">
        <v>44.54</v>
      </c>
      <c r="O29" s="2"/>
    </row>
    <row r="30" spans="1:15" x14ac:dyDescent="0.2">
      <c r="A30" s="1069"/>
      <c r="B30" s="58" t="s">
        <v>389</v>
      </c>
      <c r="C30" s="83">
        <v>0</v>
      </c>
      <c r="D30" s="83">
        <v>0</v>
      </c>
      <c r="E30" s="83">
        <v>0</v>
      </c>
      <c r="F30" s="83">
        <v>0</v>
      </c>
      <c r="G30" s="83">
        <v>13797.94</v>
      </c>
      <c r="H30" s="83">
        <v>1</v>
      </c>
      <c r="I30" s="83">
        <v>37562.43</v>
      </c>
      <c r="J30" s="84">
        <v>2.73</v>
      </c>
      <c r="K30" s="83">
        <v>881.51</v>
      </c>
      <c r="L30" s="83">
        <v>0.06</v>
      </c>
      <c r="M30" s="83">
        <v>52241.88</v>
      </c>
      <c r="N30" s="84">
        <v>3.79</v>
      </c>
      <c r="O30" s="2"/>
    </row>
    <row r="31" spans="1:15" x14ac:dyDescent="0.2">
      <c r="A31" s="1069"/>
      <c r="B31" s="58" t="s">
        <v>390</v>
      </c>
      <c r="C31" s="83">
        <v>0</v>
      </c>
      <c r="D31" s="83">
        <v>0</v>
      </c>
      <c r="E31" s="83">
        <v>0</v>
      </c>
      <c r="F31" s="83">
        <v>0</v>
      </c>
      <c r="G31" s="83">
        <v>23148.14</v>
      </c>
      <c r="H31" s="83">
        <v>1.68</v>
      </c>
      <c r="I31" s="83">
        <v>34552.339999999997</v>
      </c>
      <c r="J31" s="84">
        <v>2.5099999999999998</v>
      </c>
      <c r="K31" s="83">
        <v>20588.43</v>
      </c>
      <c r="L31" s="83">
        <v>1.5</v>
      </c>
      <c r="M31" s="83">
        <v>78288.91</v>
      </c>
      <c r="N31" s="84">
        <v>5.69</v>
      </c>
      <c r="O31" s="2"/>
    </row>
    <row r="32" spans="1:15" x14ac:dyDescent="0.2">
      <c r="A32" s="1069"/>
      <c r="B32" s="58" t="s">
        <v>386</v>
      </c>
      <c r="C32" s="83">
        <v>150866.81</v>
      </c>
      <c r="D32" s="83">
        <v>10.96</v>
      </c>
      <c r="E32" s="83">
        <v>347173.58</v>
      </c>
      <c r="F32" s="83">
        <v>25.21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498040.39</v>
      </c>
      <c r="N32" s="84">
        <v>36.17</v>
      </c>
      <c r="O32" s="2"/>
    </row>
    <row r="33" spans="1:15" x14ac:dyDescent="0.2">
      <c r="A33" s="1069"/>
      <c r="B33" s="58" t="s">
        <v>75</v>
      </c>
      <c r="C33" s="83">
        <v>150866.81</v>
      </c>
      <c r="D33" s="83">
        <v>10.96</v>
      </c>
      <c r="E33" s="83">
        <v>347173.58</v>
      </c>
      <c r="F33" s="83">
        <v>25.21</v>
      </c>
      <c r="G33" s="83">
        <v>508695.23</v>
      </c>
      <c r="H33" s="83">
        <v>36.94</v>
      </c>
      <c r="I33" s="83">
        <v>300547.25</v>
      </c>
      <c r="J33" s="84">
        <v>21.82</v>
      </c>
      <c r="K33" s="83">
        <v>30406.639999999999</v>
      </c>
      <c r="L33" s="83">
        <v>2.21</v>
      </c>
      <c r="M33" s="83">
        <v>1337689.51</v>
      </c>
      <c r="N33" s="84">
        <v>97.14</v>
      </c>
      <c r="O33" s="2"/>
    </row>
    <row r="34" spans="1:15" x14ac:dyDescent="0.2">
      <c r="A34" s="1069"/>
      <c r="B34" s="58" t="s">
        <v>360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4">
        <v>0</v>
      </c>
      <c r="K34" s="83">
        <v>0</v>
      </c>
      <c r="L34" s="83">
        <v>0</v>
      </c>
      <c r="M34" s="83">
        <v>15039.32</v>
      </c>
      <c r="N34" s="84">
        <v>1.0900000000000001</v>
      </c>
      <c r="O34" s="2"/>
    </row>
    <row r="35" spans="1:15" x14ac:dyDescent="0.2">
      <c r="A35" s="1069"/>
      <c r="B35" s="58" t="s">
        <v>361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4">
        <v>0</v>
      </c>
      <c r="K35" s="83">
        <v>0</v>
      </c>
      <c r="L35" s="83">
        <v>0</v>
      </c>
      <c r="M35" s="83">
        <v>24402.02</v>
      </c>
      <c r="N35" s="84">
        <v>1.77</v>
      </c>
      <c r="O35" s="2"/>
    </row>
    <row r="36" spans="1:15" x14ac:dyDescent="0.2">
      <c r="A36" s="1070"/>
      <c r="B36" s="144" t="s">
        <v>402</v>
      </c>
      <c r="C36" s="85">
        <v>150866.81</v>
      </c>
      <c r="D36" s="85">
        <v>10.96</v>
      </c>
      <c r="E36" s="85">
        <v>347173.58</v>
      </c>
      <c r="F36" s="85">
        <v>25.21</v>
      </c>
      <c r="G36" s="85">
        <v>508695.23</v>
      </c>
      <c r="H36" s="85">
        <v>36.94</v>
      </c>
      <c r="I36" s="85">
        <v>300547.25</v>
      </c>
      <c r="J36" s="86">
        <v>21.82</v>
      </c>
      <c r="K36" s="85">
        <v>30406.639999999999</v>
      </c>
      <c r="L36" s="85">
        <v>2.21</v>
      </c>
      <c r="M36" s="85">
        <v>1377130.85</v>
      </c>
      <c r="N36" s="86">
        <v>100</v>
      </c>
      <c r="O36" s="2"/>
    </row>
    <row r="37" spans="1:15" x14ac:dyDescent="0.2">
      <c r="A37" s="1071" t="s">
        <v>513</v>
      </c>
      <c r="B37" s="145" t="s">
        <v>383</v>
      </c>
      <c r="C37" s="88">
        <v>0</v>
      </c>
      <c r="D37" s="88">
        <v>0</v>
      </c>
      <c r="E37" s="88">
        <v>0</v>
      </c>
      <c r="F37" s="88">
        <v>0</v>
      </c>
      <c r="G37" s="88">
        <v>305.77999999999997</v>
      </c>
      <c r="H37" s="88">
        <v>1.1399999999999999</v>
      </c>
      <c r="I37" s="88">
        <v>418.96</v>
      </c>
      <c r="J37" s="89">
        <v>1.56</v>
      </c>
      <c r="K37" s="88">
        <v>58.23</v>
      </c>
      <c r="L37" s="88">
        <v>0.22</v>
      </c>
      <c r="M37" s="88">
        <v>782.97</v>
      </c>
      <c r="N37" s="89">
        <v>2.92</v>
      </c>
      <c r="O37" s="2"/>
    </row>
    <row r="38" spans="1:15" x14ac:dyDescent="0.2">
      <c r="A38" s="1069"/>
      <c r="B38" s="58" t="s">
        <v>385</v>
      </c>
      <c r="C38" s="83">
        <v>0</v>
      </c>
      <c r="D38" s="83">
        <v>0</v>
      </c>
      <c r="E38" s="83">
        <v>0</v>
      </c>
      <c r="F38" s="83">
        <v>0</v>
      </c>
      <c r="G38" s="83">
        <v>13790.57</v>
      </c>
      <c r="H38" s="83">
        <v>51.32</v>
      </c>
      <c r="I38" s="83">
        <v>7462.84</v>
      </c>
      <c r="J38" s="84">
        <v>27.77</v>
      </c>
      <c r="K38" s="83">
        <v>104.49</v>
      </c>
      <c r="L38" s="83">
        <v>0.39</v>
      </c>
      <c r="M38" s="83">
        <v>21357.9</v>
      </c>
      <c r="N38" s="84">
        <v>79.48</v>
      </c>
      <c r="O38" s="2"/>
    </row>
    <row r="39" spans="1:15" x14ac:dyDescent="0.2">
      <c r="A39" s="1069"/>
      <c r="B39" s="58" t="s">
        <v>384</v>
      </c>
      <c r="C39" s="83">
        <v>0</v>
      </c>
      <c r="D39" s="83">
        <v>0</v>
      </c>
      <c r="E39" s="83">
        <v>0</v>
      </c>
      <c r="F39" s="83">
        <v>0</v>
      </c>
      <c r="G39" s="83">
        <v>14.36</v>
      </c>
      <c r="H39" s="83">
        <v>0.05</v>
      </c>
      <c r="I39" s="83">
        <v>2.87</v>
      </c>
      <c r="J39" s="84">
        <v>0.01</v>
      </c>
      <c r="K39" s="83">
        <v>0</v>
      </c>
      <c r="L39" s="83">
        <v>0</v>
      </c>
      <c r="M39" s="83">
        <v>17.23</v>
      </c>
      <c r="N39" s="84">
        <v>0.06</v>
      </c>
      <c r="O39" s="2"/>
    </row>
    <row r="40" spans="1:15" x14ac:dyDescent="0.2">
      <c r="A40" s="1069"/>
      <c r="B40" s="58" t="s">
        <v>386</v>
      </c>
      <c r="C40" s="83">
        <v>6.37</v>
      </c>
      <c r="D40" s="83">
        <v>0.02</v>
      </c>
      <c r="E40" s="83">
        <v>4307.32</v>
      </c>
      <c r="F40" s="83">
        <v>16.03</v>
      </c>
      <c r="G40" s="83">
        <v>0.12</v>
      </c>
      <c r="H40" s="83" t="s">
        <v>357</v>
      </c>
      <c r="I40" s="83">
        <v>0</v>
      </c>
      <c r="J40" s="84">
        <v>0</v>
      </c>
      <c r="K40" s="83">
        <v>0</v>
      </c>
      <c r="L40" s="83">
        <v>0</v>
      </c>
      <c r="M40" s="83">
        <v>4313.8100000000004</v>
      </c>
      <c r="N40" s="84">
        <v>16.05</v>
      </c>
      <c r="O40" s="2"/>
    </row>
    <row r="41" spans="1:15" x14ac:dyDescent="0.2">
      <c r="A41" s="1069"/>
      <c r="B41" s="58" t="s">
        <v>75</v>
      </c>
      <c r="C41" s="83">
        <v>6.37</v>
      </c>
      <c r="D41" s="83">
        <v>0.02</v>
      </c>
      <c r="E41" s="83">
        <v>4307.32</v>
      </c>
      <c r="F41" s="83">
        <v>16.03</v>
      </c>
      <c r="G41" s="83">
        <v>14110.83</v>
      </c>
      <c r="H41" s="83">
        <v>52.51</v>
      </c>
      <c r="I41" s="83">
        <v>7884.67</v>
      </c>
      <c r="J41" s="84">
        <v>29.34</v>
      </c>
      <c r="K41" s="83">
        <v>162.72</v>
      </c>
      <c r="L41" s="83">
        <v>0.61</v>
      </c>
      <c r="M41" s="83">
        <v>26471.91</v>
      </c>
      <c r="N41" s="84">
        <v>98.51</v>
      </c>
      <c r="O41" s="2"/>
    </row>
    <row r="42" spans="1:15" x14ac:dyDescent="0.2">
      <c r="A42" s="1069"/>
      <c r="B42" s="58" t="s">
        <v>360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4">
        <v>0</v>
      </c>
      <c r="K42" s="83">
        <v>0</v>
      </c>
      <c r="L42" s="83">
        <v>0</v>
      </c>
      <c r="M42" s="83">
        <v>1.87</v>
      </c>
      <c r="N42" s="84">
        <v>0.01</v>
      </c>
      <c r="O42" s="2"/>
    </row>
    <row r="43" spans="1:15" x14ac:dyDescent="0.2">
      <c r="A43" s="1069"/>
      <c r="B43" s="58" t="s">
        <v>361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398.22</v>
      </c>
      <c r="N43" s="84">
        <v>1.48</v>
      </c>
      <c r="O43" s="2"/>
    </row>
    <row r="44" spans="1:15" x14ac:dyDescent="0.2">
      <c r="A44" s="1070"/>
      <c r="B44" s="144" t="s">
        <v>402</v>
      </c>
      <c r="C44" s="85">
        <v>6.37</v>
      </c>
      <c r="D44" s="85">
        <v>0.02</v>
      </c>
      <c r="E44" s="85">
        <v>4307.32</v>
      </c>
      <c r="F44" s="85">
        <v>16.03</v>
      </c>
      <c r="G44" s="85">
        <v>14110.83</v>
      </c>
      <c r="H44" s="85">
        <v>52.51</v>
      </c>
      <c r="I44" s="85">
        <v>7884.67</v>
      </c>
      <c r="J44" s="86">
        <v>29.34</v>
      </c>
      <c r="K44" s="85">
        <v>162.72</v>
      </c>
      <c r="L44" s="85">
        <v>0.61</v>
      </c>
      <c r="M44" s="85">
        <v>26872</v>
      </c>
      <c r="N44" s="86">
        <v>100</v>
      </c>
      <c r="O44" s="2"/>
    </row>
    <row r="45" spans="1:15" x14ac:dyDescent="0.2">
      <c r="A45" s="1071" t="s">
        <v>514</v>
      </c>
      <c r="B45" s="145" t="s">
        <v>390</v>
      </c>
      <c r="C45" s="88">
        <v>0</v>
      </c>
      <c r="D45" s="88">
        <v>0</v>
      </c>
      <c r="E45" s="88">
        <v>0</v>
      </c>
      <c r="F45" s="88">
        <v>0</v>
      </c>
      <c r="G45" s="88">
        <v>595.85</v>
      </c>
      <c r="H45" s="88">
        <v>0.36</v>
      </c>
      <c r="I45" s="88">
        <v>1.06</v>
      </c>
      <c r="J45" s="89" t="s">
        <v>357</v>
      </c>
      <c r="K45" s="88">
        <v>0</v>
      </c>
      <c r="L45" s="88">
        <v>0</v>
      </c>
      <c r="M45" s="88">
        <v>596.91</v>
      </c>
      <c r="N45" s="89">
        <v>0.36</v>
      </c>
      <c r="O45" s="2"/>
    </row>
    <row r="46" spans="1:15" x14ac:dyDescent="0.2">
      <c r="A46" s="1069"/>
      <c r="B46" s="58" t="s">
        <v>383</v>
      </c>
      <c r="C46" s="83">
        <v>0</v>
      </c>
      <c r="D46" s="83">
        <v>0</v>
      </c>
      <c r="E46" s="83">
        <v>0</v>
      </c>
      <c r="F46" s="83">
        <v>0</v>
      </c>
      <c r="G46" s="83">
        <v>14843.14</v>
      </c>
      <c r="H46" s="83">
        <v>8.94</v>
      </c>
      <c r="I46" s="83">
        <v>3861.02</v>
      </c>
      <c r="J46" s="84">
        <v>2.33</v>
      </c>
      <c r="K46" s="83">
        <v>13.57</v>
      </c>
      <c r="L46" s="83">
        <v>0.01</v>
      </c>
      <c r="M46" s="83">
        <v>18717.73</v>
      </c>
      <c r="N46" s="84">
        <v>11.28</v>
      </c>
      <c r="O46" s="2"/>
    </row>
    <row r="47" spans="1:15" x14ac:dyDescent="0.2">
      <c r="A47" s="1069"/>
      <c r="B47" s="58" t="s">
        <v>385</v>
      </c>
      <c r="C47" s="83">
        <v>0</v>
      </c>
      <c r="D47" s="83">
        <v>0</v>
      </c>
      <c r="E47" s="83">
        <v>0</v>
      </c>
      <c r="F47" s="83">
        <v>0</v>
      </c>
      <c r="G47" s="83">
        <v>46450.13</v>
      </c>
      <c r="H47" s="83">
        <v>27.99</v>
      </c>
      <c r="I47" s="83">
        <v>9411.02</v>
      </c>
      <c r="J47" s="84">
        <v>5.67</v>
      </c>
      <c r="K47" s="83">
        <v>648.5</v>
      </c>
      <c r="L47" s="83">
        <v>0.39</v>
      </c>
      <c r="M47" s="83">
        <v>56509.65</v>
      </c>
      <c r="N47" s="84">
        <v>34.049999999999997</v>
      </c>
      <c r="O47" s="2"/>
    </row>
    <row r="48" spans="1:15" x14ac:dyDescent="0.2">
      <c r="A48" s="1069"/>
      <c r="B48" s="58" t="s">
        <v>384</v>
      </c>
      <c r="C48" s="83">
        <v>0</v>
      </c>
      <c r="D48" s="83">
        <v>0</v>
      </c>
      <c r="E48" s="83">
        <v>0</v>
      </c>
      <c r="F48" s="83">
        <v>0</v>
      </c>
      <c r="G48" s="83">
        <v>1283.81</v>
      </c>
      <c r="H48" s="83">
        <v>0.77</v>
      </c>
      <c r="I48" s="83">
        <v>0</v>
      </c>
      <c r="J48" s="84">
        <v>0</v>
      </c>
      <c r="K48" s="83">
        <v>0.19</v>
      </c>
      <c r="L48" s="83" t="s">
        <v>357</v>
      </c>
      <c r="M48" s="83">
        <v>1284</v>
      </c>
      <c r="N48" s="84">
        <v>0.77</v>
      </c>
      <c r="O48" s="2"/>
    </row>
    <row r="49" spans="1:15" x14ac:dyDescent="0.2">
      <c r="A49" s="1069"/>
      <c r="B49" s="58" t="s">
        <v>389</v>
      </c>
      <c r="C49" s="83">
        <v>0</v>
      </c>
      <c r="D49" s="83">
        <v>0</v>
      </c>
      <c r="E49" s="83">
        <v>0</v>
      </c>
      <c r="F49" s="83">
        <v>0</v>
      </c>
      <c r="G49" s="83">
        <v>3609.93</v>
      </c>
      <c r="H49" s="83">
        <v>2.1800000000000002</v>
      </c>
      <c r="I49" s="83">
        <v>1.75</v>
      </c>
      <c r="J49" s="84" t="s">
        <v>357</v>
      </c>
      <c r="K49" s="83">
        <v>0</v>
      </c>
      <c r="L49" s="83">
        <v>0</v>
      </c>
      <c r="M49" s="83">
        <v>3611.68</v>
      </c>
      <c r="N49" s="84">
        <v>2.1800000000000002</v>
      </c>
      <c r="O49" s="2"/>
    </row>
    <row r="50" spans="1:15" x14ac:dyDescent="0.2">
      <c r="A50" s="1069"/>
      <c r="B50" s="58" t="s">
        <v>386</v>
      </c>
      <c r="C50" s="83">
        <v>5.75</v>
      </c>
      <c r="D50" s="83" t="s">
        <v>357</v>
      </c>
      <c r="E50" s="83">
        <v>81139.600000000006</v>
      </c>
      <c r="F50" s="83">
        <v>48.88</v>
      </c>
      <c r="G50" s="83">
        <v>0</v>
      </c>
      <c r="H50" s="83">
        <v>0</v>
      </c>
      <c r="I50" s="83">
        <v>0</v>
      </c>
      <c r="J50" s="84">
        <v>0</v>
      </c>
      <c r="K50" s="83">
        <v>0</v>
      </c>
      <c r="L50" s="83">
        <v>0</v>
      </c>
      <c r="M50" s="83">
        <v>81145.350000000006</v>
      </c>
      <c r="N50" s="84">
        <v>48.88</v>
      </c>
      <c r="O50" s="2"/>
    </row>
    <row r="51" spans="1:15" x14ac:dyDescent="0.2">
      <c r="A51" s="1069"/>
      <c r="B51" s="58" t="s">
        <v>75</v>
      </c>
      <c r="C51" s="83">
        <v>5.75</v>
      </c>
      <c r="D51" s="83" t="s">
        <v>357</v>
      </c>
      <c r="E51" s="83">
        <v>81139.600000000006</v>
      </c>
      <c r="F51" s="83">
        <v>48.88</v>
      </c>
      <c r="G51" s="83">
        <v>66782.86</v>
      </c>
      <c r="H51" s="83">
        <v>40.24</v>
      </c>
      <c r="I51" s="83">
        <v>13274.85</v>
      </c>
      <c r="J51" s="84">
        <v>8</v>
      </c>
      <c r="K51" s="83">
        <v>662.26</v>
      </c>
      <c r="L51" s="83">
        <v>0.4</v>
      </c>
      <c r="M51" s="83">
        <v>161865.32</v>
      </c>
      <c r="N51" s="84">
        <v>97.52</v>
      </c>
      <c r="O51" s="2"/>
    </row>
    <row r="52" spans="1:15" x14ac:dyDescent="0.2">
      <c r="A52" s="1069"/>
      <c r="B52" s="58" t="s">
        <v>360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4">
        <v>0</v>
      </c>
      <c r="K52" s="83">
        <v>0</v>
      </c>
      <c r="L52" s="83">
        <v>0</v>
      </c>
      <c r="M52" s="83">
        <v>856.82</v>
      </c>
      <c r="N52" s="84">
        <v>0.52</v>
      </c>
      <c r="O52" s="2"/>
    </row>
    <row r="53" spans="1:15" x14ac:dyDescent="0.2">
      <c r="A53" s="1069"/>
      <c r="B53" s="58" t="s">
        <v>361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3251.47</v>
      </c>
      <c r="N53" s="84">
        <v>1.96</v>
      </c>
      <c r="O53" s="2"/>
    </row>
    <row r="54" spans="1:15" x14ac:dyDescent="0.2">
      <c r="A54" s="1070"/>
      <c r="B54" s="144" t="s">
        <v>402</v>
      </c>
      <c r="C54" s="85">
        <v>5.75</v>
      </c>
      <c r="D54" s="85" t="s">
        <v>357</v>
      </c>
      <c r="E54" s="85">
        <v>81139.600000000006</v>
      </c>
      <c r="F54" s="85">
        <v>48.88</v>
      </c>
      <c r="G54" s="85">
        <v>66782.86</v>
      </c>
      <c r="H54" s="85">
        <v>40.24</v>
      </c>
      <c r="I54" s="85">
        <v>13274.85</v>
      </c>
      <c r="J54" s="86">
        <v>8</v>
      </c>
      <c r="K54" s="85">
        <v>662.26</v>
      </c>
      <c r="L54" s="85">
        <v>0.4</v>
      </c>
      <c r="M54" s="85">
        <v>165973.60999999999</v>
      </c>
      <c r="N54" s="86">
        <v>100</v>
      </c>
      <c r="O54" s="2"/>
    </row>
    <row r="55" spans="1:15" x14ac:dyDescent="0.2">
      <c r="A55" s="1071" t="s">
        <v>515</v>
      </c>
      <c r="B55" s="145" t="s">
        <v>383</v>
      </c>
      <c r="C55" s="88">
        <v>0</v>
      </c>
      <c r="D55" s="88">
        <v>0</v>
      </c>
      <c r="E55" s="88">
        <v>0</v>
      </c>
      <c r="F55" s="88">
        <v>0</v>
      </c>
      <c r="G55" s="88">
        <v>147855.12</v>
      </c>
      <c r="H55" s="88">
        <v>25.02</v>
      </c>
      <c r="I55" s="88">
        <v>73061.8</v>
      </c>
      <c r="J55" s="89">
        <v>12.36</v>
      </c>
      <c r="K55" s="88">
        <v>98.39</v>
      </c>
      <c r="L55" s="88">
        <v>0.02</v>
      </c>
      <c r="M55" s="88">
        <v>221015.31</v>
      </c>
      <c r="N55" s="89">
        <v>37.4</v>
      </c>
      <c r="O55" s="2"/>
    </row>
    <row r="56" spans="1:15" x14ac:dyDescent="0.2">
      <c r="A56" s="1069"/>
      <c r="B56" s="58" t="s">
        <v>385</v>
      </c>
      <c r="C56" s="83">
        <v>0</v>
      </c>
      <c r="D56" s="83">
        <v>0</v>
      </c>
      <c r="E56" s="83">
        <v>0</v>
      </c>
      <c r="F56" s="83">
        <v>0</v>
      </c>
      <c r="G56" s="83">
        <v>10831.15</v>
      </c>
      <c r="H56" s="83">
        <v>1.83</v>
      </c>
      <c r="I56" s="83">
        <v>232583.27</v>
      </c>
      <c r="J56" s="84">
        <v>39.36</v>
      </c>
      <c r="K56" s="83">
        <v>3509.24</v>
      </c>
      <c r="L56" s="83">
        <v>0.59</v>
      </c>
      <c r="M56" s="83">
        <v>246923.66</v>
      </c>
      <c r="N56" s="84">
        <v>41.78</v>
      </c>
      <c r="O56" s="2"/>
    </row>
    <row r="57" spans="1:15" x14ac:dyDescent="0.2">
      <c r="A57" s="1069"/>
      <c r="B57" s="58" t="s">
        <v>384</v>
      </c>
      <c r="C57" s="83">
        <v>0</v>
      </c>
      <c r="D57" s="83">
        <v>0</v>
      </c>
      <c r="E57" s="83">
        <v>0</v>
      </c>
      <c r="F57" s="83">
        <v>0</v>
      </c>
      <c r="G57" s="83">
        <v>3225.52</v>
      </c>
      <c r="H57" s="83">
        <v>0.55000000000000004</v>
      </c>
      <c r="I57" s="83">
        <v>469.3</v>
      </c>
      <c r="J57" s="84">
        <v>0.08</v>
      </c>
      <c r="K57" s="83">
        <v>0</v>
      </c>
      <c r="L57" s="83">
        <v>0</v>
      </c>
      <c r="M57" s="83">
        <v>3694.82</v>
      </c>
      <c r="N57" s="84">
        <v>0.63</v>
      </c>
      <c r="O57" s="2"/>
    </row>
    <row r="58" spans="1:15" x14ac:dyDescent="0.2">
      <c r="A58" s="1069"/>
      <c r="B58" s="58" t="s">
        <v>389</v>
      </c>
      <c r="C58" s="83">
        <v>0</v>
      </c>
      <c r="D58" s="83">
        <v>0</v>
      </c>
      <c r="E58" s="83">
        <v>0</v>
      </c>
      <c r="F58" s="83">
        <v>0</v>
      </c>
      <c r="G58" s="83">
        <v>131.41</v>
      </c>
      <c r="H58" s="83">
        <v>0.02</v>
      </c>
      <c r="I58" s="83">
        <v>19115.47</v>
      </c>
      <c r="J58" s="84">
        <v>3.23</v>
      </c>
      <c r="K58" s="83">
        <v>8427.19</v>
      </c>
      <c r="L58" s="83">
        <v>1.43</v>
      </c>
      <c r="M58" s="83">
        <v>27674.07</v>
      </c>
      <c r="N58" s="84">
        <v>4.68</v>
      </c>
      <c r="O58" s="2"/>
    </row>
    <row r="59" spans="1:15" x14ac:dyDescent="0.2">
      <c r="A59" s="1069"/>
      <c r="B59" s="58" t="s">
        <v>390</v>
      </c>
      <c r="C59" s="83">
        <v>0</v>
      </c>
      <c r="D59" s="83">
        <v>0</v>
      </c>
      <c r="E59" s="83">
        <v>0</v>
      </c>
      <c r="F59" s="83">
        <v>0</v>
      </c>
      <c r="G59" s="83">
        <v>131.6</v>
      </c>
      <c r="H59" s="83">
        <v>0.02</v>
      </c>
      <c r="I59" s="83">
        <v>45683.9</v>
      </c>
      <c r="J59" s="84">
        <v>7.73</v>
      </c>
      <c r="K59" s="83">
        <v>16404.59</v>
      </c>
      <c r="L59" s="83">
        <v>2.78</v>
      </c>
      <c r="M59" s="83">
        <v>62220.09</v>
      </c>
      <c r="N59" s="84">
        <v>10.53</v>
      </c>
      <c r="O59" s="2"/>
    </row>
    <row r="60" spans="1:15" x14ac:dyDescent="0.2">
      <c r="A60" s="1069"/>
      <c r="B60" s="58" t="s">
        <v>386</v>
      </c>
      <c r="C60" s="83">
        <v>0</v>
      </c>
      <c r="D60" s="83">
        <v>0</v>
      </c>
      <c r="E60" s="83">
        <v>483.93</v>
      </c>
      <c r="F60" s="83">
        <v>0.08</v>
      </c>
      <c r="G60" s="83">
        <v>20.14</v>
      </c>
      <c r="H60" s="83">
        <v>0</v>
      </c>
      <c r="I60" s="83">
        <v>0</v>
      </c>
      <c r="J60" s="84">
        <v>0</v>
      </c>
      <c r="K60" s="83">
        <v>0</v>
      </c>
      <c r="L60" s="83">
        <v>0</v>
      </c>
      <c r="M60" s="83">
        <v>504.07</v>
      </c>
      <c r="N60" s="84">
        <v>0.08</v>
      </c>
      <c r="O60" s="2"/>
    </row>
    <row r="61" spans="1:15" x14ac:dyDescent="0.2">
      <c r="A61" s="1069"/>
      <c r="B61" s="58" t="s">
        <v>75</v>
      </c>
      <c r="C61" s="83">
        <v>0</v>
      </c>
      <c r="D61" s="83">
        <v>0</v>
      </c>
      <c r="E61" s="83">
        <v>483.93</v>
      </c>
      <c r="F61" s="83">
        <v>0.08</v>
      </c>
      <c r="G61" s="83">
        <v>162194.94</v>
      </c>
      <c r="H61" s="83">
        <v>27.44</v>
      </c>
      <c r="I61" s="83">
        <v>370913.74</v>
      </c>
      <c r="J61" s="84">
        <v>62.76</v>
      </c>
      <c r="K61" s="83">
        <v>28439.41</v>
      </c>
      <c r="L61" s="83">
        <v>4.82</v>
      </c>
      <c r="M61" s="83">
        <v>562032.02</v>
      </c>
      <c r="N61" s="84">
        <v>95.1</v>
      </c>
      <c r="O61" s="2"/>
    </row>
    <row r="62" spans="1:15" x14ac:dyDescent="0.2">
      <c r="A62" s="1069"/>
      <c r="B62" s="58" t="s">
        <v>360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2419.54</v>
      </c>
      <c r="N62" s="84">
        <v>0.41</v>
      </c>
      <c r="O62" s="2"/>
    </row>
    <row r="63" spans="1:15" x14ac:dyDescent="0.2">
      <c r="A63" s="1069"/>
      <c r="B63" s="58" t="s">
        <v>361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4">
        <v>0</v>
      </c>
      <c r="K63" s="83">
        <v>0</v>
      </c>
      <c r="L63" s="83">
        <v>0</v>
      </c>
      <c r="M63" s="83">
        <v>26537.33</v>
      </c>
      <c r="N63" s="84">
        <v>4.49</v>
      </c>
      <c r="O63" s="2"/>
    </row>
    <row r="64" spans="1:15" x14ac:dyDescent="0.2">
      <c r="A64" s="1070"/>
      <c r="B64" s="144" t="s">
        <v>402</v>
      </c>
      <c r="C64" s="85">
        <v>0</v>
      </c>
      <c r="D64" s="85">
        <v>0</v>
      </c>
      <c r="E64" s="85">
        <v>483.93</v>
      </c>
      <c r="F64" s="85">
        <v>0.08</v>
      </c>
      <c r="G64" s="85">
        <v>162194.94</v>
      </c>
      <c r="H64" s="85">
        <v>27.44</v>
      </c>
      <c r="I64" s="85">
        <v>370913.74</v>
      </c>
      <c r="J64" s="86">
        <v>62.76</v>
      </c>
      <c r="K64" s="85">
        <v>28439.41</v>
      </c>
      <c r="L64" s="85">
        <v>4.82</v>
      </c>
      <c r="M64" s="85">
        <v>590988.89</v>
      </c>
      <c r="N64" s="86">
        <v>100</v>
      </c>
      <c r="O64" s="2"/>
    </row>
    <row r="65" spans="1:15" x14ac:dyDescent="0.2">
      <c r="A65" s="1071" t="s">
        <v>516</v>
      </c>
      <c r="B65" s="145" t="s">
        <v>390</v>
      </c>
      <c r="C65" s="88">
        <v>0</v>
      </c>
      <c r="D65" s="88">
        <v>0</v>
      </c>
      <c r="E65" s="88">
        <v>0</v>
      </c>
      <c r="F65" s="88">
        <v>0</v>
      </c>
      <c r="G65" s="88">
        <v>3</v>
      </c>
      <c r="H65" s="88" t="s">
        <v>357</v>
      </c>
      <c r="I65" s="88">
        <v>2.13</v>
      </c>
      <c r="J65" s="89" t="s">
        <v>357</v>
      </c>
      <c r="K65" s="88">
        <v>11.26</v>
      </c>
      <c r="L65" s="88">
        <v>0.01</v>
      </c>
      <c r="M65" s="88">
        <v>16.39</v>
      </c>
      <c r="N65" s="89">
        <v>0.01</v>
      </c>
      <c r="O65" s="2"/>
    </row>
    <row r="66" spans="1:15" x14ac:dyDescent="0.2">
      <c r="A66" s="1069"/>
      <c r="B66" s="58" t="s">
        <v>383</v>
      </c>
      <c r="C66" s="83">
        <v>0</v>
      </c>
      <c r="D66" s="83">
        <v>0</v>
      </c>
      <c r="E66" s="83">
        <v>0</v>
      </c>
      <c r="F66" s="83">
        <v>0</v>
      </c>
      <c r="G66" s="83">
        <v>5573.79</v>
      </c>
      <c r="H66" s="83">
        <v>3.57</v>
      </c>
      <c r="I66" s="83">
        <v>4538</v>
      </c>
      <c r="J66" s="84">
        <v>2.91</v>
      </c>
      <c r="K66" s="83">
        <v>865.31</v>
      </c>
      <c r="L66" s="83">
        <v>0.55000000000000004</v>
      </c>
      <c r="M66" s="83">
        <v>10977.1</v>
      </c>
      <c r="N66" s="84">
        <v>7.03</v>
      </c>
      <c r="O66" s="2"/>
    </row>
    <row r="67" spans="1:15" x14ac:dyDescent="0.2">
      <c r="A67" s="1069"/>
      <c r="B67" s="58" t="s">
        <v>385</v>
      </c>
      <c r="C67" s="83">
        <v>0</v>
      </c>
      <c r="D67" s="83">
        <v>0</v>
      </c>
      <c r="E67" s="83">
        <v>0</v>
      </c>
      <c r="F67" s="83">
        <v>0</v>
      </c>
      <c r="G67" s="83">
        <v>57379.040000000001</v>
      </c>
      <c r="H67" s="83">
        <v>36.78</v>
      </c>
      <c r="I67" s="83">
        <v>44456.66</v>
      </c>
      <c r="J67" s="84">
        <v>28.5</v>
      </c>
      <c r="K67" s="83">
        <v>8985.2900000000009</v>
      </c>
      <c r="L67" s="83">
        <v>5.76</v>
      </c>
      <c r="M67" s="83">
        <v>110820.99</v>
      </c>
      <c r="N67" s="84">
        <v>71.040000000000006</v>
      </c>
      <c r="O67" s="2"/>
    </row>
    <row r="68" spans="1:15" x14ac:dyDescent="0.2">
      <c r="A68" s="1069"/>
      <c r="B68" s="58" t="s">
        <v>384</v>
      </c>
      <c r="C68" s="83">
        <v>0</v>
      </c>
      <c r="D68" s="83">
        <v>0</v>
      </c>
      <c r="E68" s="83">
        <v>0</v>
      </c>
      <c r="F68" s="83">
        <v>0</v>
      </c>
      <c r="G68" s="83">
        <v>473.33</v>
      </c>
      <c r="H68" s="83">
        <v>0.3</v>
      </c>
      <c r="I68" s="83">
        <v>51.6</v>
      </c>
      <c r="J68" s="84">
        <v>0.03</v>
      </c>
      <c r="K68" s="83">
        <v>0.13</v>
      </c>
      <c r="L68" s="83" t="s">
        <v>357</v>
      </c>
      <c r="M68" s="83">
        <v>525.05999999999995</v>
      </c>
      <c r="N68" s="84">
        <v>0.33</v>
      </c>
      <c r="O68" s="2"/>
    </row>
    <row r="69" spans="1:15" x14ac:dyDescent="0.2">
      <c r="A69" s="1069"/>
      <c r="B69" s="58" t="s">
        <v>386</v>
      </c>
      <c r="C69" s="83">
        <v>103.76</v>
      </c>
      <c r="D69" s="83">
        <v>7.0000000000000007E-2</v>
      </c>
      <c r="E69" s="83">
        <v>20543.63</v>
      </c>
      <c r="F69" s="83">
        <v>13.17</v>
      </c>
      <c r="G69" s="83">
        <v>2.3199999999999998</v>
      </c>
      <c r="H69" s="83" t="s">
        <v>357</v>
      </c>
      <c r="I69" s="83">
        <v>0</v>
      </c>
      <c r="J69" s="84">
        <v>0</v>
      </c>
      <c r="K69" s="83">
        <v>0.06</v>
      </c>
      <c r="L69" s="83" t="s">
        <v>357</v>
      </c>
      <c r="M69" s="83">
        <v>20649.77</v>
      </c>
      <c r="N69" s="84">
        <v>13.24</v>
      </c>
      <c r="O69" s="2"/>
    </row>
    <row r="70" spans="1:15" x14ac:dyDescent="0.2">
      <c r="A70" s="1069"/>
      <c r="B70" s="58" t="s">
        <v>75</v>
      </c>
      <c r="C70" s="83">
        <v>103.76</v>
      </c>
      <c r="D70" s="83">
        <v>7.0000000000000007E-2</v>
      </c>
      <c r="E70" s="83">
        <v>20543.63</v>
      </c>
      <c r="F70" s="83">
        <v>13.17</v>
      </c>
      <c r="G70" s="83">
        <v>63431.48</v>
      </c>
      <c r="H70" s="83">
        <v>40.65</v>
      </c>
      <c r="I70" s="83">
        <v>49048.39</v>
      </c>
      <c r="J70" s="84">
        <v>31.44</v>
      </c>
      <c r="K70" s="83">
        <v>9862.0499999999993</v>
      </c>
      <c r="L70" s="83">
        <v>6.32</v>
      </c>
      <c r="M70" s="83">
        <v>142989.31</v>
      </c>
      <c r="N70" s="84">
        <v>91.65</v>
      </c>
      <c r="O70" s="2"/>
    </row>
    <row r="71" spans="1:15" x14ac:dyDescent="0.2">
      <c r="A71" s="1069"/>
      <c r="B71" s="58" t="s">
        <v>360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84">
        <v>0</v>
      </c>
      <c r="K71" s="83">
        <v>0</v>
      </c>
      <c r="L71" s="83">
        <v>0</v>
      </c>
      <c r="M71" s="83">
        <v>435.81</v>
      </c>
      <c r="N71" s="84">
        <v>0.28000000000000003</v>
      </c>
      <c r="O71" s="2"/>
    </row>
    <row r="72" spans="1:15" x14ac:dyDescent="0.2">
      <c r="A72" s="1069"/>
      <c r="B72" s="58" t="s">
        <v>361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12585.88</v>
      </c>
      <c r="N72" s="84">
        <v>8.07</v>
      </c>
      <c r="O72" s="2"/>
    </row>
    <row r="73" spans="1:15" x14ac:dyDescent="0.2">
      <c r="A73" s="1070"/>
      <c r="B73" s="144" t="s">
        <v>402</v>
      </c>
      <c r="C73" s="85">
        <v>103.76</v>
      </c>
      <c r="D73" s="85">
        <v>7.0000000000000007E-2</v>
      </c>
      <c r="E73" s="85">
        <v>20543.63</v>
      </c>
      <c r="F73" s="85">
        <v>13.17</v>
      </c>
      <c r="G73" s="85">
        <v>63431.48</v>
      </c>
      <c r="H73" s="85">
        <v>40.65</v>
      </c>
      <c r="I73" s="85">
        <v>49048.39</v>
      </c>
      <c r="J73" s="86">
        <v>31.44</v>
      </c>
      <c r="K73" s="85">
        <v>9862.0499999999993</v>
      </c>
      <c r="L73" s="85">
        <v>6.32</v>
      </c>
      <c r="M73" s="85">
        <v>142989.31</v>
      </c>
      <c r="N73" s="86">
        <v>100</v>
      </c>
      <c r="O73" s="2"/>
    </row>
    <row r="74" spans="1:15" x14ac:dyDescent="0.2">
      <c r="A74" s="1071" t="s">
        <v>517</v>
      </c>
      <c r="B74" s="145" t="s">
        <v>383</v>
      </c>
      <c r="C74" s="88">
        <v>0</v>
      </c>
      <c r="D74" s="88">
        <v>0</v>
      </c>
      <c r="E74" s="88">
        <v>0</v>
      </c>
      <c r="F74" s="88">
        <v>0</v>
      </c>
      <c r="G74" s="88">
        <v>138314.59</v>
      </c>
      <c r="H74" s="88">
        <v>10.94</v>
      </c>
      <c r="I74" s="88">
        <v>19291.509999999998</v>
      </c>
      <c r="J74" s="89">
        <v>1.53</v>
      </c>
      <c r="K74" s="88">
        <v>4472.57</v>
      </c>
      <c r="L74" s="88">
        <v>0.35</v>
      </c>
      <c r="M74" s="88">
        <v>162078.67000000001</v>
      </c>
      <c r="N74" s="89">
        <v>12.82</v>
      </c>
      <c r="O74" s="2"/>
    </row>
    <row r="75" spans="1:15" x14ac:dyDescent="0.2">
      <c r="A75" s="1069"/>
      <c r="B75" s="58" t="s">
        <v>384</v>
      </c>
      <c r="C75" s="83">
        <v>0</v>
      </c>
      <c r="D75" s="83">
        <v>0</v>
      </c>
      <c r="E75" s="83">
        <v>0</v>
      </c>
      <c r="F75" s="83">
        <v>0</v>
      </c>
      <c r="G75" s="83">
        <v>5246.71</v>
      </c>
      <c r="H75" s="83">
        <v>0.41</v>
      </c>
      <c r="I75" s="83">
        <v>121.4</v>
      </c>
      <c r="J75" s="84">
        <v>0.01</v>
      </c>
      <c r="K75" s="83">
        <v>1.44</v>
      </c>
      <c r="L75" s="83" t="s">
        <v>357</v>
      </c>
      <c r="M75" s="83">
        <v>5369.55</v>
      </c>
      <c r="N75" s="84">
        <v>0.42</v>
      </c>
      <c r="O75" s="2"/>
    </row>
    <row r="76" spans="1:15" x14ac:dyDescent="0.2">
      <c r="A76" s="1069"/>
      <c r="B76" s="58" t="s">
        <v>385</v>
      </c>
      <c r="C76" s="83">
        <v>0</v>
      </c>
      <c r="D76" s="83">
        <v>0</v>
      </c>
      <c r="E76" s="83">
        <v>0</v>
      </c>
      <c r="F76" s="83">
        <v>0</v>
      </c>
      <c r="G76" s="83">
        <v>370156.5</v>
      </c>
      <c r="H76" s="83">
        <v>29.27</v>
      </c>
      <c r="I76" s="83">
        <v>373892.59</v>
      </c>
      <c r="J76" s="84">
        <v>29.56</v>
      </c>
      <c r="K76" s="83">
        <v>140373.10999999999</v>
      </c>
      <c r="L76" s="83">
        <v>11.1</v>
      </c>
      <c r="M76" s="83">
        <v>884422.2</v>
      </c>
      <c r="N76" s="84">
        <v>69.930000000000007</v>
      </c>
      <c r="O76" s="2"/>
    </row>
    <row r="77" spans="1:15" x14ac:dyDescent="0.2">
      <c r="A77" s="1069"/>
      <c r="B77" s="58" t="s">
        <v>389</v>
      </c>
      <c r="C77" s="83">
        <v>0</v>
      </c>
      <c r="D77" s="83">
        <v>0</v>
      </c>
      <c r="E77" s="83">
        <v>0</v>
      </c>
      <c r="F77" s="83">
        <v>0</v>
      </c>
      <c r="G77" s="83">
        <v>10206.450000000001</v>
      </c>
      <c r="H77" s="83">
        <v>0.81</v>
      </c>
      <c r="I77" s="83">
        <v>14173.78</v>
      </c>
      <c r="J77" s="84">
        <v>1.1200000000000001</v>
      </c>
      <c r="K77" s="83">
        <v>601.26</v>
      </c>
      <c r="L77" s="83">
        <v>0.05</v>
      </c>
      <c r="M77" s="83">
        <v>24981.49</v>
      </c>
      <c r="N77" s="84">
        <v>1.98</v>
      </c>
      <c r="O77" s="2"/>
    </row>
    <row r="78" spans="1:15" x14ac:dyDescent="0.2">
      <c r="A78" s="1069"/>
      <c r="B78" s="58" t="s">
        <v>390</v>
      </c>
      <c r="C78" s="83">
        <v>0</v>
      </c>
      <c r="D78" s="83">
        <v>0</v>
      </c>
      <c r="E78" s="83">
        <v>0</v>
      </c>
      <c r="F78" s="83">
        <v>0</v>
      </c>
      <c r="G78" s="83">
        <v>5836.71</v>
      </c>
      <c r="H78" s="83">
        <v>0.46</v>
      </c>
      <c r="I78" s="83">
        <v>22039.55</v>
      </c>
      <c r="J78" s="84">
        <v>1.74</v>
      </c>
      <c r="K78" s="83">
        <v>13769.35</v>
      </c>
      <c r="L78" s="83">
        <v>1.0900000000000001</v>
      </c>
      <c r="M78" s="83">
        <v>41645.61</v>
      </c>
      <c r="N78" s="84">
        <v>3.29</v>
      </c>
      <c r="O78" s="2"/>
    </row>
    <row r="79" spans="1:15" x14ac:dyDescent="0.2">
      <c r="A79" s="1069"/>
      <c r="B79" s="58" t="s">
        <v>386</v>
      </c>
      <c r="C79" s="83">
        <v>0</v>
      </c>
      <c r="D79" s="83">
        <v>0</v>
      </c>
      <c r="E79" s="83">
        <v>113680.36</v>
      </c>
      <c r="F79" s="83">
        <v>8.99</v>
      </c>
      <c r="G79" s="83">
        <v>0</v>
      </c>
      <c r="H79" s="83">
        <v>0</v>
      </c>
      <c r="I79" s="83">
        <v>0</v>
      </c>
      <c r="J79" s="84">
        <v>0</v>
      </c>
      <c r="K79" s="83">
        <v>0</v>
      </c>
      <c r="L79" s="83">
        <v>0</v>
      </c>
      <c r="M79" s="83">
        <v>113680.36</v>
      </c>
      <c r="N79" s="84">
        <v>8.99</v>
      </c>
      <c r="O79" s="2"/>
    </row>
    <row r="80" spans="1:15" x14ac:dyDescent="0.2">
      <c r="A80" s="1069"/>
      <c r="B80" s="58" t="s">
        <v>75</v>
      </c>
      <c r="C80" s="83">
        <v>0</v>
      </c>
      <c r="D80" s="83">
        <v>0</v>
      </c>
      <c r="E80" s="83">
        <v>113680.36</v>
      </c>
      <c r="F80" s="83">
        <v>8.99</v>
      </c>
      <c r="G80" s="83">
        <v>529760.96</v>
      </c>
      <c r="H80" s="83">
        <v>41.89</v>
      </c>
      <c r="I80" s="83">
        <v>429518.83</v>
      </c>
      <c r="J80" s="84">
        <v>33.96</v>
      </c>
      <c r="K80" s="83">
        <v>159217.73000000001</v>
      </c>
      <c r="L80" s="83">
        <v>12.59</v>
      </c>
      <c r="M80" s="83">
        <v>1232177.8799999999</v>
      </c>
      <c r="N80" s="84">
        <v>97.43</v>
      </c>
      <c r="O80" s="2"/>
    </row>
    <row r="81" spans="1:15" x14ac:dyDescent="0.2">
      <c r="A81" s="1069"/>
      <c r="B81" s="58" t="s">
        <v>360</v>
      </c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7348.83</v>
      </c>
      <c r="N81" s="84">
        <v>0.57999999999999996</v>
      </c>
      <c r="O81" s="2"/>
    </row>
    <row r="82" spans="1:15" x14ac:dyDescent="0.2">
      <c r="A82" s="1070"/>
      <c r="B82" s="144" t="s">
        <v>361</v>
      </c>
      <c r="C82" s="85">
        <v>0</v>
      </c>
      <c r="D82" s="85"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6">
        <v>0</v>
      </c>
      <c r="K82" s="85">
        <v>0</v>
      </c>
      <c r="L82" s="85">
        <v>0</v>
      </c>
      <c r="M82" s="85">
        <v>25168.94</v>
      </c>
      <c r="N82" s="86">
        <v>1.99</v>
      </c>
      <c r="O82" s="2"/>
    </row>
    <row r="83" spans="1:15" x14ac:dyDescent="0.2">
      <c r="A83" s="800"/>
      <c r="B83" s="145" t="s">
        <v>402</v>
      </c>
      <c r="C83" s="88">
        <v>0</v>
      </c>
      <c r="D83" s="88">
        <v>0</v>
      </c>
      <c r="E83" s="88">
        <v>113680.36</v>
      </c>
      <c r="F83" s="88">
        <v>8.99</v>
      </c>
      <c r="G83" s="88">
        <v>529760.96</v>
      </c>
      <c r="H83" s="88">
        <v>41.89</v>
      </c>
      <c r="I83" s="88">
        <v>429518.83</v>
      </c>
      <c r="J83" s="89">
        <v>33.96</v>
      </c>
      <c r="K83" s="88">
        <v>159217.73000000001</v>
      </c>
      <c r="L83" s="88">
        <v>12.59</v>
      </c>
      <c r="M83" s="88">
        <v>1264695.6499999999</v>
      </c>
      <c r="N83" s="89">
        <v>100</v>
      </c>
      <c r="O83" s="2"/>
    </row>
    <row r="84" spans="1:15" s="430" customFormat="1" x14ac:dyDescent="0.2">
      <c r="A84" s="798" t="s">
        <v>764</v>
      </c>
      <c r="B84" s="58" t="s">
        <v>383</v>
      </c>
      <c r="C84" s="83">
        <v>0</v>
      </c>
      <c r="D84" s="83">
        <v>0</v>
      </c>
      <c r="E84" s="83">
        <v>0</v>
      </c>
      <c r="F84" s="83">
        <v>0</v>
      </c>
      <c r="G84" s="83">
        <v>26907.200000000001</v>
      </c>
      <c r="H84" s="83">
        <v>2.2000000000000002</v>
      </c>
      <c r="I84" s="83">
        <v>5232.97</v>
      </c>
      <c r="J84" s="84">
        <v>0.43</v>
      </c>
      <c r="K84" s="83">
        <v>31.96</v>
      </c>
      <c r="L84" s="83" t="s">
        <v>357</v>
      </c>
      <c r="M84" s="83">
        <v>32172.13</v>
      </c>
      <c r="N84" s="84">
        <v>2.6300000000000003</v>
      </c>
      <c r="O84" s="2"/>
    </row>
    <row r="85" spans="1:15" s="430" customFormat="1" x14ac:dyDescent="0.2">
      <c r="A85" s="798"/>
      <c r="B85" s="58" t="s">
        <v>384</v>
      </c>
      <c r="C85" s="83">
        <v>0</v>
      </c>
      <c r="D85" s="83">
        <v>0</v>
      </c>
      <c r="E85" s="83">
        <v>0</v>
      </c>
      <c r="F85" s="83">
        <v>0</v>
      </c>
      <c r="G85" s="83">
        <v>108.88</v>
      </c>
      <c r="H85" s="83">
        <v>0.01</v>
      </c>
      <c r="I85" s="83">
        <v>1.31</v>
      </c>
      <c r="J85" s="84" t="s">
        <v>357</v>
      </c>
      <c r="K85" s="83">
        <v>0</v>
      </c>
      <c r="L85" s="83">
        <v>0</v>
      </c>
      <c r="M85" s="83">
        <v>110.19</v>
      </c>
      <c r="N85" s="84">
        <v>0.01</v>
      </c>
      <c r="O85" s="2"/>
    </row>
    <row r="86" spans="1:15" s="430" customFormat="1" x14ac:dyDescent="0.2">
      <c r="A86" s="798"/>
      <c r="B86" s="58" t="s">
        <v>385</v>
      </c>
      <c r="C86" s="83">
        <v>0</v>
      </c>
      <c r="D86" s="83">
        <v>0</v>
      </c>
      <c r="E86" s="83">
        <v>0</v>
      </c>
      <c r="F86" s="83">
        <v>0</v>
      </c>
      <c r="G86" s="83">
        <v>310075.43</v>
      </c>
      <c r="H86" s="83">
        <v>25.39</v>
      </c>
      <c r="I86" s="83">
        <v>40098.9</v>
      </c>
      <c r="J86" s="84">
        <v>3.28</v>
      </c>
      <c r="K86" s="83">
        <v>489.96</v>
      </c>
      <c r="L86" s="83">
        <v>0.04</v>
      </c>
      <c r="M86" s="83">
        <v>350664.29000000004</v>
      </c>
      <c r="N86" s="84">
        <v>28.71</v>
      </c>
      <c r="O86" s="2"/>
    </row>
    <row r="87" spans="1:15" s="430" customFormat="1" x14ac:dyDescent="0.2">
      <c r="A87" s="798"/>
      <c r="B87" s="58" t="s">
        <v>390</v>
      </c>
      <c r="C87" s="83">
        <v>0</v>
      </c>
      <c r="D87" s="83">
        <v>0</v>
      </c>
      <c r="E87" s="83">
        <v>0</v>
      </c>
      <c r="F87" s="83">
        <v>0</v>
      </c>
      <c r="G87" s="83">
        <v>89854.43</v>
      </c>
      <c r="H87" s="83">
        <v>7.36</v>
      </c>
      <c r="I87" s="83">
        <v>47245.32</v>
      </c>
      <c r="J87" s="84">
        <v>3.87</v>
      </c>
      <c r="K87" s="83">
        <v>1290.8399999999999</v>
      </c>
      <c r="L87" s="83">
        <v>0.11</v>
      </c>
      <c r="M87" s="83">
        <v>138390.59</v>
      </c>
      <c r="N87" s="84">
        <v>11.34</v>
      </c>
      <c r="O87" s="2"/>
    </row>
    <row r="88" spans="1:15" s="430" customFormat="1" x14ac:dyDescent="0.2">
      <c r="A88" s="798"/>
      <c r="B88" s="58" t="s">
        <v>386</v>
      </c>
      <c r="C88" s="83">
        <v>1366.25</v>
      </c>
      <c r="D88" s="83">
        <v>0.11</v>
      </c>
      <c r="E88" s="83">
        <v>677716.14</v>
      </c>
      <c r="F88" s="83">
        <v>55.49</v>
      </c>
      <c r="G88" s="83">
        <v>0</v>
      </c>
      <c r="H88" s="83">
        <v>0</v>
      </c>
      <c r="I88" s="83">
        <v>0</v>
      </c>
      <c r="J88" s="84">
        <v>0</v>
      </c>
      <c r="K88" s="83">
        <v>0</v>
      </c>
      <c r="L88" s="83">
        <v>0</v>
      </c>
      <c r="M88" s="83">
        <v>679082.39</v>
      </c>
      <c r="N88" s="84">
        <v>55.6</v>
      </c>
      <c r="O88" s="2"/>
    </row>
    <row r="89" spans="1:15" s="430" customFormat="1" x14ac:dyDescent="0.2">
      <c r="A89" s="798"/>
      <c r="B89" s="58" t="s">
        <v>75</v>
      </c>
      <c r="C89" s="83">
        <v>1366.25</v>
      </c>
      <c r="D89" s="83">
        <v>0.11</v>
      </c>
      <c r="E89" s="83">
        <v>677716.14</v>
      </c>
      <c r="F89" s="83">
        <v>55.49</v>
      </c>
      <c r="G89" s="83">
        <v>426945.94</v>
      </c>
      <c r="H89" s="83">
        <v>34.96</v>
      </c>
      <c r="I89" s="83">
        <v>92578.5</v>
      </c>
      <c r="J89" s="84">
        <v>7.58</v>
      </c>
      <c r="K89" s="83">
        <v>1812.7599999999998</v>
      </c>
      <c r="L89" s="83">
        <v>0.15</v>
      </c>
      <c r="M89" s="83">
        <v>1200419.5900000001</v>
      </c>
      <c r="N89" s="84">
        <v>98.289999999999992</v>
      </c>
      <c r="O89" s="2"/>
    </row>
    <row r="90" spans="1:15" s="430" customFormat="1" x14ac:dyDescent="0.2">
      <c r="A90" s="798"/>
      <c r="B90" s="58" t="s">
        <v>360</v>
      </c>
      <c r="C90" s="83">
        <v>0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3">
        <v>0</v>
      </c>
      <c r="L90" s="83">
        <v>0</v>
      </c>
      <c r="M90" s="83">
        <v>7033.91</v>
      </c>
      <c r="N90" s="84">
        <v>0.57999999999999996</v>
      </c>
      <c r="O90" s="2"/>
    </row>
    <row r="91" spans="1:15" s="430" customFormat="1" x14ac:dyDescent="0.2">
      <c r="A91" s="798"/>
      <c r="B91" s="58" t="s">
        <v>361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4">
        <v>0</v>
      </c>
      <c r="K91" s="83">
        <v>0</v>
      </c>
      <c r="L91" s="83">
        <v>0</v>
      </c>
      <c r="M91" s="83">
        <v>13755.64</v>
      </c>
      <c r="N91" s="84">
        <v>1.1299999999999999</v>
      </c>
      <c r="O91" s="2"/>
    </row>
    <row r="92" spans="1:15" s="430" customFormat="1" x14ac:dyDescent="0.2">
      <c r="A92" s="799"/>
      <c r="B92" s="144" t="s">
        <v>402</v>
      </c>
      <c r="C92" s="85">
        <v>1366.25</v>
      </c>
      <c r="D92" s="85">
        <v>0.11</v>
      </c>
      <c r="E92" s="85">
        <v>677716.14</v>
      </c>
      <c r="F92" s="85">
        <v>55.49</v>
      </c>
      <c r="G92" s="85">
        <v>426945.94</v>
      </c>
      <c r="H92" s="85">
        <v>34.96</v>
      </c>
      <c r="I92" s="85">
        <v>92578.5</v>
      </c>
      <c r="J92" s="86">
        <v>7.58</v>
      </c>
      <c r="K92" s="85">
        <v>1812.7599999999998</v>
      </c>
      <c r="L92" s="85">
        <v>0.15</v>
      </c>
      <c r="M92" s="85">
        <v>1221209.1399999999</v>
      </c>
      <c r="N92" s="86">
        <v>99.999999999999986</v>
      </c>
      <c r="O92" s="2"/>
    </row>
  </sheetData>
  <mergeCells count="20">
    <mergeCell ref="A65:A73"/>
    <mergeCell ref="A74:A82"/>
    <mergeCell ref="I6:J6"/>
    <mergeCell ref="A37:A44"/>
    <mergeCell ref="A8:A17"/>
    <mergeCell ref="A18:A26"/>
    <mergeCell ref="A27:A36"/>
    <mergeCell ref="A45:A54"/>
    <mergeCell ref="A55:A64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K6:L6"/>
    <mergeCell ref="M6:N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98425196850393704" header="0" footer="0"/>
  <pageSetup paperSize="9" scale="48" orientation="portrait" r:id="rId2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R97"/>
  <sheetViews>
    <sheetView view="pageBreakPreview" zoomScale="60" zoomScaleNormal="75" workbookViewId="0">
      <selection activeCell="I50" sqref="I50"/>
    </sheetView>
  </sheetViews>
  <sheetFormatPr baseColWidth="10" defaultColWidth="11.42578125" defaultRowHeight="12.75" x14ac:dyDescent="0.2"/>
  <cols>
    <col min="1" max="1" width="16.7109375" style="236" customWidth="1"/>
    <col min="2" max="2" width="39.140625" style="236" customWidth="1"/>
    <col min="3" max="3" width="11.42578125" style="236" customWidth="1"/>
    <col min="4" max="4" width="11" style="236" customWidth="1"/>
    <col min="5" max="5" width="11.42578125" style="236" customWidth="1"/>
    <col min="6" max="6" width="11" style="236" customWidth="1"/>
    <col min="7" max="7" width="13.140625" style="236" customWidth="1"/>
    <col min="8" max="8" width="11" style="236" customWidth="1"/>
    <col min="9" max="9" width="13.140625" style="236" customWidth="1"/>
    <col min="10" max="10" width="11" style="236" customWidth="1"/>
    <col min="11" max="11" width="13.140625" style="236" customWidth="1"/>
    <col min="12" max="12" width="11" style="236" customWidth="1"/>
    <col min="13" max="13" width="13.140625" style="236" customWidth="1"/>
    <col min="14" max="14" width="11" style="236" customWidth="1"/>
    <col min="15" max="15" width="5.42578125" style="236" customWidth="1"/>
    <col min="16" max="16384" width="11.42578125" style="236"/>
  </cols>
  <sheetData>
    <row r="1" spans="1:14" s="211" customFormat="1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4" s="211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211" customFormat="1" ht="15" x14ac:dyDescent="0.25">
      <c r="A3" s="1030" t="s">
        <v>1198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4" s="211" customFormat="1" ht="13.5" thickBot="1" x14ac:dyDescent="0.25">
      <c r="A4" s="434"/>
    </row>
    <row r="5" spans="1:14" s="213" customFormat="1" ht="24.75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</row>
    <row r="6" spans="1:14" s="213" customFormat="1" ht="19.5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</row>
    <row r="7" spans="1:14" s="213" customFormat="1" ht="23.25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</row>
    <row r="8" spans="1:14" s="211" customFormat="1" x14ac:dyDescent="0.2">
      <c r="A8" s="1068" t="s">
        <v>518</v>
      </c>
      <c r="B8" s="146" t="s">
        <v>383</v>
      </c>
      <c r="C8" s="147">
        <v>0</v>
      </c>
      <c r="D8" s="147">
        <v>0</v>
      </c>
      <c r="E8" s="147">
        <v>0</v>
      </c>
      <c r="F8" s="147">
        <v>0</v>
      </c>
      <c r="G8" s="147">
        <v>53183.19</v>
      </c>
      <c r="H8" s="147">
        <v>5.25</v>
      </c>
      <c r="I8" s="147">
        <v>2938.72</v>
      </c>
      <c r="J8" s="147">
        <v>0.28999999999999998</v>
      </c>
      <c r="K8" s="147">
        <v>199.1</v>
      </c>
      <c r="L8" s="147">
        <v>0.02</v>
      </c>
      <c r="M8" s="147">
        <v>56321.01</v>
      </c>
      <c r="N8" s="148">
        <v>5.56</v>
      </c>
    </row>
    <row r="9" spans="1:14" s="211" customFormat="1" x14ac:dyDescent="0.2">
      <c r="A9" s="1069"/>
      <c r="B9" s="67" t="s">
        <v>384</v>
      </c>
      <c r="C9" s="83">
        <v>0</v>
      </c>
      <c r="D9" s="83">
        <v>0</v>
      </c>
      <c r="E9" s="83">
        <v>0</v>
      </c>
      <c r="F9" s="83">
        <v>0</v>
      </c>
      <c r="G9" s="83">
        <v>2301.73</v>
      </c>
      <c r="H9" s="83">
        <v>0.23</v>
      </c>
      <c r="I9" s="83">
        <v>0.94</v>
      </c>
      <c r="J9" s="83" t="s">
        <v>357</v>
      </c>
      <c r="K9" s="83">
        <v>0</v>
      </c>
      <c r="L9" s="83">
        <v>0</v>
      </c>
      <c r="M9" s="83">
        <v>2302.67</v>
      </c>
      <c r="N9" s="84">
        <v>0.23</v>
      </c>
    </row>
    <row r="10" spans="1:14" s="211" customFormat="1" x14ac:dyDescent="0.2">
      <c r="A10" s="1069"/>
      <c r="B10" s="67" t="s">
        <v>385</v>
      </c>
      <c r="C10" s="83">
        <v>0</v>
      </c>
      <c r="D10" s="83">
        <v>0</v>
      </c>
      <c r="E10" s="83">
        <v>0</v>
      </c>
      <c r="F10" s="83">
        <v>0</v>
      </c>
      <c r="G10" s="83">
        <v>384233.57</v>
      </c>
      <c r="H10" s="83">
        <v>37.93</v>
      </c>
      <c r="I10" s="83">
        <v>263782.96000000002</v>
      </c>
      <c r="J10" s="83">
        <v>26.04</v>
      </c>
      <c r="K10" s="83">
        <v>18486.150000000001</v>
      </c>
      <c r="L10" s="83">
        <v>1.83</v>
      </c>
      <c r="M10" s="83">
        <v>666502.68000000005</v>
      </c>
      <c r="N10" s="84">
        <v>65.8</v>
      </c>
    </row>
    <row r="11" spans="1:14" s="211" customFormat="1" x14ac:dyDescent="0.2">
      <c r="A11" s="1069"/>
      <c r="B11" s="67" t="s">
        <v>389</v>
      </c>
      <c r="C11" s="83">
        <v>0</v>
      </c>
      <c r="D11" s="83">
        <v>0</v>
      </c>
      <c r="E11" s="83">
        <v>0</v>
      </c>
      <c r="F11" s="83">
        <v>0</v>
      </c>
      <c r="G11" s="83">
        <v>0.31</v>
      </c>
      <c r="H11" s="83" t="s">
        <v>357</v>
      </c>
      <c r="I11" s="83">
        <v>0</v>
      </c>
      <c r="J11" s="83">
        <v>0</v>
      </c>
      <c r="K11" s="83">
        <v>0</v>
      </c>
      <c r="L11" s="83">
        <v>0</v>
      </c>
      <c r="M11" s="83">
        <v>0.31</v>
      </c>
      <c r="N11" s="84" t="s">
        <v>357</v>
      </c>
    </row>
    <row r="12" spans="1:14" s="211" customFormat="1" x14ac:dyDescent="0.2">
      <c r="A12" s="1069"/>
      <c r="B12" s="67" t="s">
        <v>390</v>
      </c>
      <c r="C12" s="83">
        <v>0</v>
      </c>
      <c r="D12" s="83">
        <v>0</v>
      </c>
      <c r="E12" s="83">
        <v>0</v>
      </c>
      <c r="F12" s="83">
        <v>0</v>
      </c>
      <c r="G12" s="83">
        <v>12440.54</v>
      </c>
      <c r="H12" s="83">
        <v>1.23</v>
      </c>
      <c r="I12" s="83">
        <v>40166.660000000003</v>
      </c>
      <c r="J12" s="83">
        <v>3.97</v>
      </c>
      <c r="K12" s="83">
        <v>12492.53</v>
      </c>
      <c r="L12" s="83">
        <v>1.23</v>
      </c>
      <c r="M12" s="83">
        <v>65099.73</v>
      </c>
      <c r="N12" s="84">
        <v>6.43</v>
      </c>
    </row>
    <row r="13" spans="1:14" s="211" customFormat="1" x14ac:dyDescent="0.2">
      <c r="A13" s="1069"/>
      <c r="B13" s="67" t="s">
        <v>386</v>
      </c>
      <c r="C13" s="83">
        <v>0</v>
      </c>
      <c r="D13" s="83">
        <v>0</v>
      </c>
      <c r="E13" s="83">
        <v>146082.79</v>
      </c>
      <c r="F13" s="83">
        <v>14.42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146082.79</v>
      </c>
      <c r="N13" s="84">
        <v>14.42</v>
      </c>
    </row>
    <row r="14" spans="1:14" s="211" customFormat="1" x14ac:dyDescent="0.2">
      <c r="A14" s="1069"/>
      <c r="B14" s="67" t="s">
        <v>75</v>
      </c>
      <c r="C14" s="83">
        <v>0</v>
      </c>
      <c r="D14" s="83">
        <v>0</v>
      </c>
      <c r="E14" s="83">
        <v>146082.79</v>
      </c>
      <c r="F14" s="83">
        <v>14.42</v>
      </c>
      <c r="G14" s="83">
        <v>452159.34</v>
      </c>
      <c r="H14" s="83">
        <v>44.64</v>
      </c>
      <c r="I14" s="83">
        <v>306889.28000000003</v>
      </c>
      <c r="J14" s="83">
        <v>30.3</v>
      </c>
      <c r="K14" s="83">
        <v>31177.78</v>
      </c>
      <c r="L14" s="83">
        <v>3.08</v>
      </c>
      <c r="M14" s="83">
        <v>936309.19</v>
      </c>
      <c r="N14" s="84">
        <v>92.44</v>
      </c>
    </row>
    <row r="15" spans="1:14" s="211" customFormat="1" x14ac:dyDescent="0.2">
      <c r="A15" s="1069"/>
      <c r="B15" s="67" t="s">
        <v>360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51524.58</v>
      </c>
      <c r="N15" s="84">
        <v>5.09</v>
      </c>
    </row>
    <row r="16" spans="1:14" s="211" customFormat="1" x14ac:dyDescent="0.2">
      <c r="A16" s="1069"/>
      <c r="B16" s="67" t="s">
        <v>361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24967.439999999999</v>
      </c>
      <c r="N16" s="84">
        <v>2.4700000000000002</v>
      </c>
    </row>
    <row r="17" spans="1:15" s="211" customFormat="1" x14ac:dyDescent="0.2">
      <c r="A17" s="1072"/>
      <c r="B17" s="841" t="s">
        <v>402</v>
      </c>
      <c r="C17" s="85">
        <v>0</v>
      </c>
      <c r="D17" s="85">
        <v>0</v>
      </c>
      <c r="E17" s="85">
        <v>146082.79</v>
      </c>
      <c r="F17" s="85">
        <v>14.42</v>
      </c>
      <c r="G17" s="85">
        <v>452159.34</v>
      </c>
      <c r="H17" s="85">
        <v>44.64</v>
      </c>
      <c r="I17" s="85">
        <v>306889.28000000003</v>
      </c>
      <c r="J17" s="85">
        <v>30.3</v>
      </c>
      <c r="K17" s="85">
        <v>31177.78</v>
      </c>
      <c r="L17" s="85">
        <v>3.08</v>
      </c>
      <c r="M17" s="85">
        <v>1012801.21</v>
      </c>
      <c r="N17" s="86">
        <v>100</v>
      </c>
    </row>
    <row r="18" spans="1:15" s="837" customFormat="1" x14ac:dyDescent="0.2">
      <c r="A18" s="1069" t="s">
        <v>758</v>
      </c>
      <c r="B18" s="67" t="s">
        <v>383</v>
      </c>
      <c r="C18" s="88">
        <v>0</v>
      </c>
      <c r="D18" s="88">
        <v>0</v>
      </c>
      <c r="E18" s="88">
        <v>0</v>
      </c>
      <c r="F18" s="88">
        <v>0</v>
      </c>
      <c r="G18" s="88">
        <v>58543.4</v>
      </c>
      <c r="H18" s="88">
        <v>3.74</v>
      </c>
      <c r="I18" s="88">
        <v>29492.79</v>
      </c>
      <c r="J18" s="88">
        <v>1.89</v>
      </c>
      <c r="K18" s="88">
        <v>23404.880000000001</v>
      </c>
      <c r="L18" s="88">
        <v>1.5</v>
      </c>
      <c r="M18" s="88">
        <v>111441.07</v>
      </c>
      <c r="N18" s="89">
        <v>7.13</v>
      </c>
      <c r="O18" s="211"/>
    </row>
    <row r="19" spans="1:15" s="837" customFormat="1" x14ac:dyDescent="0.2">
      <c r="A19" s="1069"/>
      <c r="B19" s="67" t="s">
        <v>384</v>
      </c>
      <c r="C19" s="83">
        <v>0</v>
      </c>
      <c r="D19" s="83">
        <v>0</v>
      </c>
      <c r="E19" s="83">
        <v>0</v>
      </c>
      <c r="F19" s="83">
        <v>0</v>
      </c>
      <c r="G19" s="83">
        <v>102.93</v>
      </c>
      <c r="H19" s="83">
        <v>0.01</v>
      </c>
      <c r="I19" s="83">
        <v>147.96</v>
      </c>
      <c r="J19" s="83">
        <v>0.01</v>
      </c>
      <c r="K19" s="83">
        <v>0.37</v>
      </c>
      <c r="L19" s="83" t="s">
        <v>357</v>
      </c>
      <c r="M19" s="83">
        <v>251.26000000000002</v>
      </c>
      <c r="N19" s="84">
        <v>0.02</v>
      </c>
      <c r="O19" s="211"/>
    </row>
    <row r="20" spans="1:15" s="837" customFormat="1" x14ac:dyDescent="0.2">
      <c r="A20" s="1069"/>
      <c r="B20" s="67" t="s">
        <v>385</v>
      </c>
      <c r="C20" s="83">
        <v>0</v>
      </c>
      <c r="D20" s="83">
        <v>0</v>
      </c>
      <c r="E20" s="83">
        <v>0</v>
      </c>
      <c r="F20" s="83">
        <v>0</v>
      </c>
      <c r="G20" s="83">
        <v>308978.28999999998</v>
      </c>
      <c r="H20" s="83">
        <v>19.760000000000002</v>
      </c>
      <c r="I20" s="83">
        <v>295857.32</v>
      </c>
      <c r="J20" s="83">
        <v>18.930000000000003</v>
      </c>
      <c r="K20" s="83">
        <v>115309.07</v>
      </c>
      <c r="L20" s="83">
        <v>7.38</v>
      </c>
      <c r="M20" s="83">
        <v>720144.67999999993</v>
      </c>
      <c r="N20" s="84">
        <v>46.070000000000007</v>
      </c>
      <c r="O20" s="211"/>
    </row>
    <row r="21" spans="1:15" s="837" customFormat="1" x14ac:dyDescent="0.2">
      <c r="A21" s="1069"/>
      <c r="B21" s="67" t="s">
        <v>389</v>
      </c>
      <c r="C21" s="83">
        <v>0</v>
      </c>
      <c r="D21" s="83">
        <v>0</v>
      </c>
      <c r="E21" s="83">
        <v>0</v>
      </c>
      <c r="F21" s="83">
        <v>0</v>
      </c>
      <c r="G21" s="83">
        <v>4097.82</v>
      </c>
      <c r="H21" s="83">
        <v>0.26</v>
      </c>
      <c r="I21" s="83">
        <v>227.78</v>
      </c>
      <c r="J21" s="83">
        <v>0.01</v>
      </c>
      <c r="K21" s="83">
        <v>46.97</v>
      </c>
      <c r="L21" s="83" t="s">
        <v>357</v>
      </c>
      <c r="M21" s="83">
        <v>4372.57</v>
      </c>
      <c r="N21" s="84">
        <v>0.27</v>
      </c>
      <c r="O21" s="211"/>
    </row>
    <row r="22" spans="1:15" s="837" customFormat="1" x14ac:dyDescent="0.2">
      <c r="A22" s="1069"/>
      <c r="B22" s="67" t="s">
        <v>390</v>
      </c>
      <c r="C22" s="83">
        <v>0</v>
      </c>
      <c r="D22" s="83">
        <v>0</v>
      </c>
      <c r="E22" s="83">
        <v>0</v>
      </c>
      <c r="F22" s="83">
        <v>0</v>
      </c>
      <c r="G22" s="83">
        <v>31669.24</v>
      </c>
      <c r="H22" s="83">
        <v>2.0299999999999998</v>
      </c>
      <c r="I22" s="83">
        <v>43053.25</v>
      </c>
      <c r="J22" s="83">
        <v>2.75</v>
      </c>
      <c r="K22" s="83">
        <v>52577.97</v>
      </c>
      <c r="L22" s="83">
        <v>3.36</v>
      </c>
      <c r="M22" s="83">
        <v>127300.46</v>
      </c>
      <c r="N22" s="84">
        <v>8.1399999999999988</v>
      </c>
      <c r="O22" s="211"/>
    </row>
    <row r="23" spans="1:15" s="837" customFormat="1" x14ac:dyDescent="0.2">
      <c r="A23" s="1069"/>
      <c r="B23" s="67" t="s">
        <v>386</v>
      </c>
      <c r="C23" s="83">
        <v>0</v>
      </c>
      <c r="D23" s="83">
        <v>0</v>
      </c>
      <c r="E23" s="83">
        <v>571242.56000000006</v>
      </c>
      <c r="F23" s="83">
        <v>36.520000000000003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571242.56000000006</v>
      </c>
      <c r="N23" s="84">
        <v>36.520000000000003</v>
      </c>
      <c r="O23" s="211"/>
    </row>
    <row r="24" spans="1:15" s="837" customFormat="1" x14ac:dyDescent="0.2">
      <c r="A24" s="1069"/>
      <c r="B24" s="67" t="s">
        <v>75</v>
      </c>
      <c r="C24" s="83">
        <v>0</v>
      </c>
      <c r="D24" s="83">
        <v>0</v>
      </c>
      <c r="E24" s="83">
        <v>571242.56000000006</v>
      </c>
      <c r="F24" s="83">
        <v>36.520000000000003</v>
      </c>
      <c r="G24" s="83">
        <v>403391.68</v>
      </c>
      <c r="H24" s="83">
        <v>25.800000000000004</v>
      </c>
      <c r="I24" s="83">
        <v>368779.10000000003</v>
      </c>
      <c r="J24" s="83">
        <v>23.590000000000003</v>
      </c>
      <c r="K24" s="83">
        <v>191339.26</v>
      </c>
      <c r="L24" s="83">
        <v>12.239999999999998</v>
      </c>
      <c r="M24" s="83">
        <v>1534752.5999999999</v>
      </c>
      <c r="N24" s="84">
        <v>98.15</v>
      </c>
      <c r="O24" s="211"/>
    </row>
    <row r="25" spans="1:15" s="837" customFormat="1" x14ac:dyDescent="0.2">
      <c r="A25" s="1069"/>
      <c r="B25" s="67" t="s">
        <v>360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16682.919999999998</v>
      </c>
      <c r="N25" s="84">
        <v>1.07</v>
      </c>
      <c r="O25" s="211"/>
    </row>
    <row r="26" spans="1:15" s="837" customFormat="1" x14ac:dyDescent="0.2">
      <c r="A26" s="1069"/>
      <c r="B26" s="67" t="s">
        <v>361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12180.51</v>
      </c>
      <c r="N26" s="84">
        <v>0.78</v>
      </c>
      <c r="O26" s="211"/>
    </row>
    <row r="27" spans="1:15" s="837" customFormat="1" x14ac:dyDescent="0.2">
      <c r="A27" s="1070"/>
      <c r="B27" s="73" t="s">
        <v>402</v>
      </c>
      <c r="C27" s="85">
        <v>0</v>
      </c>
      <c r="D27" s="85">
        <v>0</v>
      </c>
      <c r="E27" s="85">
        <v>571242.56000000006</v>
      </c>
      <c r="F27" s="85">
        <v>36.520000000000003</v>
      </c>
      <c r="G27" s="85">
        <v>403391.68</v>
      </c>
      <c r="H27" s="85">
        <v>25.800000000000004</v>
      </c>
      <c r="I27" s="85">
        <v>368779.10000000003</v>
      </c>
      <c r="J27" s="85">
        <v>23.590000000000003</v>
      </c>
      <c r="K27" s="85">
        <v>191339.26</v>
      </c>
      <c r="L27" s="85">
        <v>12.239999999999998</v>
      </c>
      <c r="M27" s="85">
        <v>1563616.0299999998</v>
      </c>
      <c r="N27" s="86">
        <v>100</v>
      </c>
      <c r="O27" s="211"/>
    </row>
    <row r="28" spans="1:15" s="211" customFormat="1" x14ac:dyDescent="0.2">
      <c r="A28" s="1071" t="s">
        <v>519</v>
      </c>
      <c r="B28" s="74" t="s">
        <v>383</v>
      </c>
      <c r="C28" s="88">
        <v>0</v>
      </c>
      <c r="D28" s="88">
        <v>0</v>
      </c>
      <c r="E28" s="88">
        <v>0</v>
      </c>
      <c r="F28" s="88">
        <v>0</v>
      </c>
      <c r="G28" s="88">
        <v>24999.919999999998</v>
      </c>
      <c r="H28" s="88">
        <v>5</v>
      </c>
      <c r="I28" s="88">
        <v>5795.25</v>
      </c>
      <c r="J28" s="88">
        <v>1.1599999999999999</v>
      </c>
      <c r="K28" s="88">
        <v>777.07</v>
      </c>
      <c r="L28" s="88">
        <v>0.16</v>
      </c>
      <c r="M28" s="88">
        <v>31572.240000000002</v>
      </c>
      <c r="N28" s="89">
        <v>6.32</v>
      </c>
    </row>
    <row r="29" spans="1:15" s="211" customFormat="1" x14ac:dyDescent="0.2">
      <c r="A29" s="1069"/>
      <c r="B29" s="67" t="s">
        <v>384</v>
      </c>
      <c r="C29" s="83">
        <v>0</v>
      </c>
      <c r="D29" s="83">
        <v>0</v>
      </c>
      <c r="E29" s="83">
        <v>0</v>
      </c>
      <c r="F29" s="83">
        <v>0</v>
      </c>
      <c r="G29" s="83">
        <v>20947.88</v>
      </c>
      <c r="H29" s="83">
        <v>4.1900000000000004</v>
      </c>
      <c r="I29" s="83">
        <v>340</v>
      </c>
      <c r="J29" s="83">
        <v>7.0000000000000007E-2</v>
      </c>
      <c r="K29" s="83">
        <v>0</v>
      </c>
      <c r="L29" s="83">
        <v>0</v>
      </c>
      <c r="M29" s="83">
        <v>21287.88</v>
      </c>
      <c r="N29" s="84">
        <v>4.26</v>
      </c>
    </row>
    <row r="30" spans="1:15" s="211" customFormat="1" x14ac:dyDescent="0.2">
      <c r="A30" s="1069"/>
      <c r="B30" s="67" t="s">
        <v>387</v>
      </c>
      <c r="C30" s="83">
        <v>0</v>
      </c>
      <c r="D30" s="83">
        <v>0</v>
      </c>
      <c r="E30" s="83">
        <v>0</v>
      </c>
      <c r="F30" s="83">
        <v>0</v>
      </c>
      <c r="G30" s="83">
        <v>5635.45</v>
      </c>
      <c r="H30" s="83">
        <v>1.1299999999999999</v>
      </c>
      <c r="I30" s="83">
        <v>81.87</v>
      </c>
      <c r="J30" s="83">
        <v>0.02</v>
      </c>
      <c r="K30" s="83">
        <v>0</v>
      </c>
      <c r="L30" s="83">
        <v>0</v>
      </c>
      <c r="M30" s="83">
        <v>5717.32</v>
      </c>
      <c r="N30" s="84">
        <v>1.1499999999999999</v>
      </c>
    </row>
    <row r="31" spans="1:15" s="211" customFormat="1" x14ac:dyDescent="0.2">
      <c r="A31" s="1069"/>
      <c r="B31" s="67" t="s">
        <v>390</v>
      </c>
      <c r="C31" s="83">
        <v>0</v>
      </c>
      <c r="D31" s="83">
        <v>0</v>
      </c>
      <c r="E31" s="83">
        <v>0</v>
      </c>
      <c r="F31" s="83">
        <v>0</v>
      </c>
      <c r="G31" s="83">
        <v>20662.919999999998</v>
      </c>
      <c r="H31" s="83">
        <v>4.1399999999999997</v>
      </c>
      <c r="I31" s="83">
        <v>2933.4</v>
      </c>
      <c r="J31" s="83">
        <v>0.57999999999999996</v>
      </c>
      <c r="K31" s="83">
        <v>37.4</v>
      </c>
      <c r="L31" s="83">
        <v>0.01</v>
      </c>
      <c r="M31" s="83">
        <v>23633.72</v>
      </c>
      <c r="N31" s="84">
        <v>4.7300000000000004</v>
      </c>
    </row>
    <row r="32" spans="1:15" s="211" customFormat="1" x14ac:dyDescent="0.2">
      <c r="A32" s="1069"/>
      <c r="B32" s="67" t="s">
        <v>425</v>
      </c>
      <c r="C32" s="83">
        <v>0</v>
      </c>
      <c r="D32" s="83">
        <v>0</v>
      </c>
      <c r="E32" s="83">
        <v>0</v>
      </c>
      <c r="F32" s="83">
        <v>0</v>
      </c>
      <c r="G32" s="83">
        <v>111892.63</v>
      </c>
      <c r="H32" s="83">
        <v>22.43</v>
      </c>
      <c r="I32" s="83">
        <v>83551.22</v>
      </c>
      <c r="J32" s="83">
        <v>16.739999999999998</v>
      </c>
      <c r="K32" s="83">
        <v>10627.3</v>
      </c>
      <c r="L32" s="83">
        <v>2.12</v>
      </c>
      <c r="M32" s="83">
        <v>206071.15</v>
      </c>
      <c r="N32" s="84">
        <v>41.29</v>
      </c>
    </row>
    <row r="33" spans="1:14" s="211" customFormat="1" x14ac:dyDescent="0.2">
      <c r="A33" s="1069"/>
      <c r="B33" s="67" t="s">
        <v>389</v>
      </c>
      <c r="C33" s="83">
        <v>0</v>
      </c>
      <c r="D33" s="83">
        <v>0</v>
      </c>
      <c r="E33" s="83">
        <v>0</v>
      </c>
      <c r="F33" s="83">
        <v>0</v>
      </c>
      <c r="G33" s="83">
        <v>649.16</v>
      </c>
      <c r="H33" s="83">
        <v>0.13</v>
      </c>
      <c r="I33" s="83">
        <v>2242.96</v>
      </c>
      <c r="J33" s="83">
        <v>0.45</v>
      </c>
      <c r="K33" s="83">
        <v>3988.43</v>
      </c>
      <c r="L33" s="83">
        <v>0.8</v>
      </c>
      <c r="M33" s="83">
        <v>6880.55</v>
      </c>
      <c r="N33" s="84">
        <v>1.38</v>
      </c>
    </row>
    <row r="34" spans="1:14" s="211" customFormat="1" x14ac:dyDescent="0.2">
      <c r="A34" s="1069"/>
      <c r="B34" s="67" t="s">
        <v>391</v>
      </c>
      <c r="C34" s="83">
        <v>2.5</v>
      </c>
      <c r="D34" s="83">
        <v>0</v>
      </c>
      <c r="E34" s="83">
        <v>178471.76</v>
      </c>
      <c r="F34" s="83">
        <v>35.75</v>
      </c>
      <c r="G34" s="83">
        <v>3.94</v>
      </c>
      <c r="H34" s="83">
        <v>0.01</v>
      </c>
      <c r="I34" s="83">
        <v>0</v>
      </c>
      <c r="J34" s="83">
        <v>0</v>
      </c>
      <c r="K34" s="83">
        <v>0</v>
      </c>
      <c r="L34" s="83">
        <v>0</v>
      </c>
      <c r="M34" s="83">
        <v>178478.2</v>
      </c>
      <c r="N34" s="84">
        <v>35.76</v>
      </c>
    </row>
    <row r="35" spans="1:14" s="211" customFormat="1" x14ac:dyDescent="0.2">
      <c r="A35" s="1069"/>
      <c r="B35" s="67" t="s">
        <v>75</v>
      </c>
      <c r="C35" s="83">
        <v>2.5</v>
      </c>
      <c r="D35" s="83">
        <v>0</v>
      </c>
      <c r="E35" s="83">
        <v>178471.76</v>
      </c>
      <c r="F35" s="83">
        <v>35.75</v>
      </c>
      <c r="G35" s="83">
        <v>184791.9</v>
      </c>
      <c r="H35" s="83">
        <v>37.03</v>
      </c>
      <c r="I35" s="83">
        <v>94944.7</v>
      </c>
      <c r="J35" s="83">
        <v>19.02</v>
      </c>
      <c r="K35" s="83">
        <v>15430.2</v>
      </c>
      <c r="L35" s="83">
        <v>3.09</v>
      </c>
      <c r="M35" s="83">
        <v>473641.06</v>
      </c>
      <c r="N35" s="84">
        <v>94.89</v>
      </c>
    </row>
    <row r="36" spans="1:14" s="211" customFormat="1" x14ac:dyDescent="0.2">
      <c r="A36" s="1069"/>
      <c r="B36" s="67" t="s">
        <v>360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3996.43</v>
      </c>
      <c r="N36" s="84">
        <v>0.8</v>
      </c>
    </row>
    <row r="37" spans="1:14" s="211" customFormat="1" x14ac:dyDescent="0.2">
      <c r="A37" s="1069"/>
      <c r="B37" s="67" t="s">
        <v>361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21528.62</v>
      </c>
      <c r="N37" s="84">
        <v>4.3099999999999996</v>
      </c>
    </row>
    <row r="38" spans="1:14" s="211" customFormat="1" x14ac:dyDescent="0.2">
      <c r="A38" s="1070"/>
      <c r="B38" s="73" t="s">
        <v>402</v>
      </c>
      <c r="C38" s="85">
        <v>2.5</v>
      </c>
      <c r="D38" s="85">
        <v>0</v>
      </c>
      <c r="E38" s="85">
        <v>178471.76</v>
      </c>
      <c r="F38" s="85">
        <v>35.75</v>
      </c>
      <c r="G38" s="85">
        <v>184791.9</v>
      </c>
      <c r="H38" s="85">
        <v>37.03</v>
      </c>
      <c r="I38" s="85">
        <v>94944.7</v>
      </c>
      <c r="J38" s="85">
        <v>19.02</v>
      </c>
      <c r="K38" s="85">
        <v>15430.2</v>
      </c>
      <c r="L38" s="85">
        <v>3.09</v>
      </c>
      <c r="M38" s="85">
        <v>499166.11</v>
      </c>
      <c r="N38" s="86">
        <v>100</v>
      </c>
    </row>
    <row r="39" spans="1:14" s="211" customFormat="1" x14ac:dyDescent="0.2">
      <c r="A39" s="1071" t="s">
        <v>426</v>
      </c>
      <c r="B39" s="74" t="s">
        <v>383</v>
      </c>
      <c r="C39" s="88">
        <v>0</v>
      </c>
      <c r="D39" s="88">
        <v>0</v>
      </c>
      <c r="E39" s="88">
        <v>0</v>
      </c>
      <c r="F39" s="88">
        <v>0</v>
      </c>
      <c r="G39" s="88">
        <v>47104.34</v>
      </c>
      <c r="H39" s="88">
        <v>3.49</v>
      </c>
      <c r="I39" s="88">
        <v>14547.93</v>
      </c>
      <c r="J39" s="88">
        <v>1.08</v>
      </c>
      <c r="K39" s="88">
        <v>7667.53</v>
      </c>
      <c r="L39" s="88">
        <v>0.56999999999999995</v>
      </c>
      <c r="M39" s="88">
        <v>69319.8</v>
      </c>
      <c r="N39" s="89">
        <v>5.14</v>
      </c>
    </row>
    <row r="40" spans="1:14" s="211" customFormat="1" x14ac:dyDescent="0.2">
      <c r="A40" s="1069"/>
      <c r="B40" s="67" t="s">
        <v>384</v>
      </c>
      <c r="C40" s="83">
        <v>0</v>
      </c>
      <c r="D40" s="83">
        <v>0</v>
      </c>
      <c r="E40" s="83">
        <v>0</v>
      </c>
      <c r="F40" s="83">
        <v>0</v>
      </c>
      <c r="G40" s="83">
        <v>179.57</v>
      </c>
      <c r="H40" s="83">
        <v>0.01</v>
      </c>
      <c r="I40" s="83">
        <v>12.13</v>
      </c>
      <c r="J40" s="83" t="s">
        <v>357</v>
      </c>
      <c r="K40" s="83">
        <v>0</v>
      </c>
      <c r="L40" s="83">
        <v>0</v>
      </c>
      <c r="M40" s="83">
        <v>191.7</v>
      </c>
      <c r="N40" s="84">
        <v>0.01</v>
      </c>
    </row>
    <row r="41" spans="1:14" s="211" customFormat="1" x14ac:dyDescent="0.2">
      <c r="A41" s="1069"/>
      <c r="B41" s="67" t="s">
        <v>385</v>
      </c>
      <c r="C41" s="83">
        <v>0</v>
      </c>
      <c r="D41" s="83">
        <v>0</v>
      </c>
      <c r="E41" s="83">
        <v>0</v>
      </c>
      <c r="F41" s="83">
        <v>0</v>
      </c>
      <c r="G41" s="83">
        <v>481600.16</v>
      </c>
      <c r="H41" s="83">
        <v>35.68</v>
      </c>
      <c r="I41" s="83">
        <v>274636.15999999997</v>
      </c>
      <c r="J41" s="83">
        <v>20.350000000000001</v>
      </c>
      <c r="K41" s="83">
        <v>14672.7</v>
      </c>
      <c r="L41" s="83">
        <v>1.0900000000000001</v>
      </c>
      <c r="M41" s="83">
        <v>770909.02</v>
      </c>
      <c r="N41" s="84">
        <v>57.12</v>
      </c>
    </row>
    <row r="42" spans="1:14" s="211" customFormat="1" x14ac:dyDescent="0.2">
      <c r="A42" s="1069"/>
      <c r="B42" s="67" t="s">
        <v>389</v>
      </c>
      <c r="C42" s="83">
        <v>0</v>
      </c>
      <c r="D42" s="83">
        <v>0</v>
      </c>
      <c r="E42" s="83">
        <v>0</v>
      </c>
      <c r="F42" s="83">
        <v>0</v>
      </c>
      <c r="G42" s="83">
        <v>483.22</v>
      </c>
      <c r="H42" s="83">
        <v>0.04</v>
      </c>
      <c r="I42" s="83">
        <v>86.94</v>
      </c>
      <c r="J42" s="83">
        <v>0.01</v>
      </c>
      <c r="K42" s="83">
        <v>0</v>
      </c>
      <c r="L42" s="83">
        <v>0</v>
      </c>
      <c r="M42" s="83">
        <v>570.16</v>
      </c>
      <c r="N42" s="84">
        <v>0.05</v>
      </c>
    </row>
    <row r="43" spans="1:14" s="211" customFormat="1" x14ac:dyDescent="0.2">
      <c r="A43" s="1069"/>
      <c r="B43" s="67" t="s">
        <v>390</v>
      </c>
      <c r="C43" s="83">
        <v>0</v>
      </c>
      <c r="D43" s="83">
        <v>0</v>
      </c>
      <c r="E43" s="83">
        <v>0</v>
      </c>
      <c r="F43" s="83">
        <v>0</v>
      </c>
      <c r="G43" s="83">
        <v>177446.7</v>
      </c>
      <c r="H43" s="83">
        <v>13.15</v>
      </c>
      <c r="I43" s="83">
        <v>103232.57</v>
      </c>
      <c r="J43" s="83">
        <v>7.65</v>
      </c>
      <c r="K43" s="83">
        <v>14962.29</v>
      </c>
      <c r="L43" s="83">
        <v>1.1100000000000001</v>
      </c>
      <c r="M43" s="83">
        <v>295641.56</v>
      </c>
      <c r="N43" s="84">
        <v>21.91</v>
      </c>
    </row>
    <row r="44" spans="1:14" s="211" customFormat="1" x14ac:dyDescent="0.2">
      <c r="A44" s="1069"/>
      <c r="B44" s="67" t="s">
        <v>386</v>
      </c>
      <c r="C44" s="83">
        <v>562.78</v>
      </c>
      <c r="D44" s="83">
        <v>0.04</v>
      </c>
      <c r="E44" s="83">
        <v>182367.63</v>
      </c>
      <c r="F44" s="83">
        <v>13.51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182930.41</v>
      </c>
      <c r="N44" s="84">
        <v>13.55</v>
      </c>
    </row>
    <row r="45" spans="1:14" s="211" customFormat="1" x14ac:dyDescent="0.2">
      <c r="A45" s="1069"/>
      <c r="B45" s="67" t="s">
        <v>75</v>
      </c>
      <c r="C45" s="83">
        <v>562.78</v>
      </c>
      <c r="D45" s="83">
        <v>0.04</v>
      </c>
      <c r="E45" s="83">
        <v>182367.63</v>
      </c>
      <c r="F45" s="83">
        <v>13.51</v>
      </c>
      <c r="G45" s="83">
        <v>706813.99</v>
      </c>
      <c r="H45" s="83">
        <v>52.37</v>
      </c>
      <c r="I45" s="83">
        <v>392515.73</v>
      </c>
      <c r="J45" s="83">
        <v>29.09</v>
      </c>
      <c r="K45" s="83">
        <v>37302.519999999997</v>
      </c>
      <c r="L45" s="83">
        <v>2.77</v>
      </c>
      <c r="M45" s="83">
        <v>1319562.6499999999</v>
      </c>
      <c r="N45" s="84">
        <v>97.78</v>
      </c>
    </row>
    <row r="46" spans="1:14" s="211" customFormat="1" x14ac:dyDescent="0.2">
      <c r="A46" s="1069"/>
      <c r="B46" s="67" t="s">
        <v>360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12592.33</v>
      </c>
      <c r="N46" s="84">
        <v>0.93</v>
      </c>
    </row>
    <row r="47" spans="1:14" s="211" customFormat="1" x14ac:dyDescent="0.2">
      <c r="A47" s="1069"/>
      <c r="B47" s="67" t="s">
        <v>361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17454.150000000001</v>
      </c>
      <c r="N47" s="84">
        <v>1.29</v>
      </c>
    </row>
    <row r="48" spans="1:14" s="211" customFormat="1" x14ac:dyDescent="0.2">
      <c r="A48" s="1070"/>
      <c r="B48" s="73" t="s">
        <v>402</v>
      </c>
      <c r="C48" s="85">
        <v>562.78</v>
      </c>
      <c r="D48" s="85">
        <v>0.04</v>
      </c>
      <c r="E48" s="85">
        <v>182367.63</v>
      </c>
      <c r="F48" s="85">
        <v>13.51</v>
      </c>
      <c r="G48" s="85">
        <v>706813.99</v>
      </c>
      <c r="H48" s="85">
        <v>52.37</v>
      </c>
      <c r="I48" s="85">
        <v>392515.73</v>
      </c>
      <c r="J48" s="85">
        <v>29.09</v>
      </c>
      <c r="K48" s="85">
        <v>37302.519999999997</v>
      </c>
      <c r="L48" s="85">
        <v>2.77</v>
      </c>
      <c r="M48" s="85">
        <v>1349609.13</v>
      </c>
      <c r="N48" s="86">
        <v>100</v>
      </c>
    </row>
    <row r="49" spans="1:18" s="211" customFormat="1" x14ac:dyDescent="0.2">
      <c r="A49" s="1071" t="s">
        <v>521</v>
      </c>
      <c r="B49" s="74" t="s">
        <v>390</v>
      </c>
      <c r="C49" s="88">
        <v>0</v>
      </c>
      <c r="D49" s="88">
        <v>0</v>
      </c>
      <c r="E49" s="88">
        <v>0</v>
      </c>
      <c r="F49" s="88">
        <v>0</v>
      </c>
      <c r="G49" s="88">
        <v>6.93</v>
      </c>
      <c r="H49" s="88">
        <v>0.02</v>
      </c>
      <c r="I49" s="88">
        <v>110.95</v>
      </c>
      <c r="J49" s="88">
        <v>0.3</v>
      </c>
      <c r="K49" s="88">
        <v>316.73</v>
      </c>
      <c r="L49" s="88">
        <v>0.86</v>
      </c>
      <c r="M49" s="88">
        <v>434.61</v>
      </c>
      <c r="N49" s="89">
        <v>1.18</v>
      </c>
    </row>
    <row r="50" spans="1:18" s="211" customFormat="1" x14ac:dyDescent="0.2">
      <c r="A50" s="1069"/>
      <c r="B50" s="67" t="s">
        <v>383</v>
      </c>
      <c r="C50" s="83">
        <v>0</v>
      </c>
      <c r="D50" s="83">
        <v>0</v>
      </c>
      <c r="E50" s="83">
        <v>0</v>
      </c>
      <c r="F50" s="83">
        <v>0</v>
      </c>
      <c r="G50" s="83">
        <v>3302.99</v>
      </c>
      <c r="H50" s="83">
        <v>8.93</v>
      </c>
      <c r="I50" s="83">
        <v>855.48</v>
      </c>
      <c r="J50" s="83">
        <v>2.31</v>
      </c>
      <c r="K50" s="83">
        <v>955.19</v>
      </c>
      <c r="L50" s="83">
        <v>2.58</v>
      </c>
      <c r="M50" s="83">
        <v>5113.66</v>
      </c>
      <c r="N50" s="84">
        <v>13.82</v>
      </c>
    </row>
    <row r="51" spans="1:18" s="211" customFormat="1" x14ac:dyDescent="0.2">
      <c r="A51" s="1069"/>
      <c r="B51" s="67" t="s">
        <v>385</v>
      </c>
      <c r="C51" s="83">
        <v>0</v>
      </c>
      <c r="D51" s="83">
        <v>0</v>
      </c>
      <c r="E51" s="83">
        <v>0</v>
      </c>
      <c r="F51" s="83">
        <v>0</v>
      </c>
      <c r="G51" s="83">
        <v>5458.01</v>
      </c>
      <c r="H51" s="83">
        <v>14.76</v>
      </c>
      <c r="I51" s="83">
        <v>22428.54</v>
      </c>
      <c r="J51" s="83">
        <v>60.67</v>
      </c>
      <c r="K51" s="83">
        <v>2850.19</v>
      </c>
      <c r="L51" s="83">
        <v>7.71</v>
      </c>
      <c r="M51" s="83">
        <v>30736.74</v>
      </c>
      <c r="N51" s="84">
        <v>83.14</v>
      </c>
    </row>
    <row r="52" spans="1:18" s="211" customFormat="1" x14ac:dyDescent="0.2">
      <c r="A52" s="1069"/>
      <c r="B52" s="67" t="s">
        <v>384</v>
      </c>
      <c r="C52" s="83">
        <v>0</v>
      </c>
      <c r="D52" s="83">
        <v>0</v>
      </c>
      <c r="E52" s="83">
        <v>0</v>
      </c>
      <c r="F52" s="83">
        <v>0</v>
      </c>
      <c r="G52" s="83">
        <v>73.34</v>
      </c>
      <c r="H52" s="83">
        <v>0.2</v>
      </c>
      <c r="I52" s="83">
        <v>19.8</v>
      </c>
      <c r="J52" s="83">
        <v>0.05</v>
      </c>
      <c r="K52" s="83">
        <v>0</v>
      </c>
      <c r="L52" s="83">
        <v>0</v>
      </c>
      <c r="M52" s="83">
        <v>93.14</v>
      </c>
      <c r="N52" s="84">
        <v>0.25</v>
      </c>
    </row>
    <row r="53" spans="1:18" s="211" customFormat="1" x14ac:dyDescent="0.2">
      <c r="A53" s="1069"/>
      <c r="B53" s="67" t="s">
        <v>389</v>
      </c>
      <c r="C53" s="83">
        <v>0</v>
      </c>
      <c r="D53" s="83">
        <v>0</v>
      </c>
      <c r="E53" s="83">
        <v>0</v>
      </c>
      <c r="F53" s="83">
        <v>0</v>
      </c>
      <c r="G53" s="83">
        <v>0.06</v>
      </c>
      <c r="H53" s="83" t="s">
        <v>357</v>
      </c>
      <c r="I53" s="83">
        <v>13.37</v>
      </c>
      <c r="J53" s="83">
        <v>0.04</v>
      </c>
      <c r="K53" s="83">
        <v>8.6199999999999992</v>
      </c>
      <c r="L53" s="83">
        <v>0.02</v>
      </c>
      <c r="M53" s="83">
        <v>22.05</v>
      </c>
      <c r="N53" s="84">
        <v>0.06</v>
      </c>
    </row>
    <row r="54" spans="1:18" s="211" customFormat="1" x14ac:dyDescent="0.2">
      <c r="A54" s="1069"/>
      <c r="B54" s="67" t="s">
        <v>386</v>
      </c>
      <c r="C54" s="83">
        <v>0</v>
      </c>
      <c r="D54" s="83">
        <v>0</v>
      </c>
      <c r="E54" s="83">
        <v>64.41</v>
      </c>
      <c r="F54" s="83">
        <v>0.17</v>
      </c>
      <c r="G54" s="83">
        <v>14.43</v>
      </c>
      <c r="H54" s="83">
        <v>0.04</v>
      </c>
      <c r="I54" s="83">
        <v>0.25</v>
      </c>
      <c r="J54" s="83" t="s">
        <v>357</v>
      </c>
      <c r="K54" s="83">
        <v>0</v>
      </c>
      <c r="L54" s="83">
        <v>0</v>
      </c>
      <c r="M54" s="83">
        <v>79.09</v>
      </c>
      <c r="N54" s="84">
        <v>0.21</v>
      </c>
    </row>
    <row r="55" spans="1:18" s="211" customFormat="1" ht="12" customHeight="1" x14ac:dyDescent="0.2">
      <c r="A55" s="1069"/>
      <c r="B55" s="67" t="s">
        <v>75</v>
      </c>
      <c r="C55" s="83">
        <v>0</v>
      </c>
      <c r="D55" s="83">
        <v>0</v>
      </c>
      <c r="E55" s="83">
        <v>64.41</v>
      </c>
      <c r="F55" s="83">
        <v>0.17</v>
      </c>
      <c r="G55" s="83">
        <v>8855.76</v>
      </c>
      <c r="H55" s="83">
        <v>23.95</v>
      </c>
      <c r="I55" s="83">
        <v>23428.39</v>
      </c>
      <c r="J55" s="83">
        <v>63.37</v>
      </c>
      <c r="K55" s="83">
        <v>4130.7299999999996</v>
      </c>
      <c r="L55" s="83">
        <v>11.17</v>
      </c>
      <c r="M55" s="83">
        <v>36479.29</v>
      </c>
      <c r="N55" s="84">
        <v>98.66</v>
      </c>
    </row>
    <row r="56" spans="1:18" s="211" customFormat="1" ht="12.75" customHeight="1" x14ac:dyDescent="0.2">
      <c r="A56" s="1069"/>
      <c r="B56" s="67" t="s">
        <v>360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48.98</v>
      </c>
      <c r="N56" s="84">
        <v>0.13</v>
      </c>
    </row>
    <row r="57" spans="1:18" s="211" customFormat="1" x14ac:dyDescent="0.2">
      <c r="A57" s="1069"/>
      <c r="B57" s="67" t="s">
        <v>361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447.73</v>
      </c>
      <c r="N57" s="84">
        <v>1.21</v>
      </c>
    </row>
    <row r="58" spans="1:18" s="211" customFormat="1" x14ac:dyDescent="0.2">
      <c r="A58" s="1070"/>
      <c r="B58" s="73" t="s">
        <v>402</v>
      </c>
      <c r="C58" s="85">
        <v>0</v>
      </c>
      <c r="D58" s="85">
        <v>0</v>
      </c>
      <c r="E58" s="85">
        <v>64.41</v>
      </c>
      <c r="F58" s="85">
        <v>0.17</v>
      </c>
      <c r="G58" s="85">
        <v>8855.76</v>
      </c>
      <c r="H58" s="85">
        <v>23.95</v>
      </c>
      <c r="I58" s="85">
        <v>23428.39</v>
      </c>
      <c r="J58" s="85">
        <v>63.37</v>
      </c>
      <c r="K58" s="85">
        <v>4130.7299999999996</v>
      </c>
      <c r="L58" s="85">
        <v>11.17</v>
      </c>
      <c r="M58" s="85">
        <v>36976</v>
      </c>
      <c r="N58" s="86">
        <v>100</v>
      </c>
    </row>
    <row r="59" spans="1:18" s="211" customFormat="1" x14ac:dyDescent="0.2">
      <c r="A59" s="1071" t="s">
        <v>349</v>
      </c>
      <c r="B59" s="74" t="s">
        <v>390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99.88</v>
      </c>
      <c r="J59" s="88">
        <v>0.14000000000000001</v>
      </c>
      <c r="K59" s="88">
        <v>247.96</v>
      </c>
      <c r="L59" s="88">
        <v>0.35</v>
      </c>
      <c r="M59" s="88">
        <v>347.84</v>
      </c>
      <c r="N59" s="89">
        <v>0.49</v>
      </c>
    </row>
    <row r="60" spans="1:18" s="211" customFormat="1" x14ac:dyDescent="0.2">
      <c r="A60" s="1069"/>
      <c r="B60" s="67" t="s">
        <v>383</v>
      </c>
      <c r="C60" s="83">
        <v>0</v>
      </c>
      <c r="D60" s="83">
        <v>0</v>
      </c>
      <c r="E60" s="83">
        <v>0</v>
      </c>
      <c r="F60" s="83">
        <v>0</v>
      </c>
      <c r="G60" s="83">
        <v>325.49</v>
      </c>
      <c r="H60" s="83">
        <v>0.46</v>
      </c>
      <c r="I60" s="83">
        <v>1237.5999999999999</v>
      </c>
      <c r="J60" s="83">
        <v>1.75</v>
      </c>
      <c r="K60" s="83">
        <v>1216.75</v>
      </c>
      <c r="L60" s="83">
        <v>1.72</v>
      </c>
      <c r="M60" s="83">
        <v>2779.84</v>
      </c>
      <c r="N60" s="84">
        <v>3.93</v>
      </c>
    </row>
    <row r="61" spans="1:18" s="211" customFormat="1" x14ac:dyDescent="0.2">
      <c r="A61" s="1069"/>
      <c r="B61" s="67" t="s">
        <v>385</v>
      </c>
      <c r="C61" s="83">
        <v>0</v>
      </c>
      <c r="D61" s="83">
        <v>0</v>
      </c>
      <c r="E61" s="83">
        <v>0</v>
      </c>
      <c r="F61" s="83">
        <v>0</v>
      </c>
      <c r="G61" s="83">
        <v>17561.990000000002</v>
      </c>
      <c r="H61" s="83">
        <v>24.8</v>
      </c>
      <c r="I61" s="83">
        <v>40364.769999999997</v>
      </c>
      <c r="J61" s="83">
        <v>56.98</v>
      </c>
      <c r="K61" s="83">
        <v>7224.58</v>
      </c>
      <c r="L61" s="83">
        <v>10.199999999999999</v>
      </c>
      <c r="M61" s="83">
        <v>65151.34</v>
      </c>
      <c r="N61" s="84">
        <v>91.98</v>
      </c>
    </row>
    <row r="62" spans="1:18" s="211" customFormat="1" x14ac:dyDescent="0.2">
      <c r="A62" s="1069"/>
      <c r="B62" s="67" t="s">
        <v>384</v>
      </c>
      <c r="C62" s="83">
        <v>0</v>
      </c>
      <c r="D62" s="83">
        <v>0</v>
      </c>
      <c r="E62" s="83">
        <v>0</v>
      </c>
      <c r="F62" s="83">
        <v>0</v>
      </c>
      <c r="G62" s="83">
        <v>95.32</v>
      </c>
      <c r="H62" s="83">
        <v>0.13</v>
      </c>
      <c r="I62" s="83">
        <v>77.66</v>
      </c>
      <c r="J62" s="83">
        <v>0.11</v>
      </c>
      <c r="K62" s="83">
        <v>0</v>
      </c>
      <c r="L62" s="83">
        <v>0</v>
      </c>
      <c r="M62" s="83">
        <v>172.98</v>
      </c>
      <c r="N62" s="84">
        <v>0.24</v>
      </c>
      <c r="O62" s="214"/>
      <c r="P62" s="214"/>
      <c r="R62" s="214"/>
    </row>
    <row r="63" spans="1:18" s="211" customFormat="1" x14ac:dyDescent="0.2">
      <c r="A63" s="1069"/>
      <c r="B63" s="67" t="s">
        <v>386</v>
      </c>
      <c r="C63" s="83">
        <v>0</v>
      </c>
      <c r="D63" s="83">
        <v>0</v>
      </c>
      <c r="E63" s="83">
        <v>1013.93</v>
      </c>
      <c r="F63" s="83">
        <v>1.43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1013.93</v>
      </c>
      <c r="N63" s="84">
        <v>1.43</v>
      </c>
    </row>
    <row r="64" spans="1:18" s="211" customFormat="1" x14ac:dyDescent="0.2">
      <c r="A64" s="1069"/>
      <c r="B64" s="67" t="s">
        <v>75</v>
      </c>
      <c r="C64" s="83">
        <v>0</v>
      </c>
      <c r="D64" s="83">
        <v>0</v>
      </c>
      <c r="E64" s="83">
        <v>1013.93</v>
      </c>
      <c r="F64" s="83">
        <v>1.43</v>
      </c>
      <c r="G64" s="83">
        <v>17982.8</v>
      </c>
      <c r="H64" s="83">
        <v>25.39</v>
      </c>
      <c r="I64" s="83">
        <v>41779.910000000003</v>
      </c>
      <c r="J64" s="83">
        <v>58.98</v>
      </c>
      <c r="K64" s="83">
        <v>8689.2900000000009</v>
      </c>
      <c r="L64" s="83">
        <v>12.27</v>
      </c>
      <c r="M64" s="83">
        <v>69465.929999999993</v>
      </c>
      <c r="N64" s="84">
        <v>98.07</v>
      </c>
    </row>
    <row r="65" spans="1:17" s="211" customFormat="1" x14ac:dyDescent="0.2">
      <c r="A65" s="1069"/>
      <c r="B65" s="67" t="s">
        <v>360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36.33</v>
      </c>
      <c r="N65" s="84">
        <v>0.05</v>
      </c>
    </row>
    <row r="66" spans="1:17" s="211" customFormat="1" x14ac:dyDescent="0.2">
      <c r="A66" s="1069"/>
      <c r="B66" s="67" t="s">
        <v>361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1330.74</v>
      </c>
      <c r="N66" s="84">
        <v>1.88</v>
      </c>
    </row>
    <row r="67" spans="1:17" s="211" customFormat="1" x14ac:dyDescent="0.2">
      <c r="A67" s="1070"/>
      <c r="B67" s="73" t="s">
        <v>402</v>
      </c>
      <c r="C67" s="85">
        <v>0</v>
      </c>
      <c r="D67" s="85">
        <v>0</v>
      </c>
      <c r="E67" s="85">
        <v>1013.93</v>
      </c>
      <c r="F67" s="85">
        <v>1.43</v>
      </c>
      <c r="G67" s="85">
        <v>17982.8</v>
      </c>
      <c r="H67" s="85">
        <v>25.39</v>
      </c>
      <c r="I67" s="85">
        <v>41779.910000000003</v>
      </c>
      <c r="J67" s="85">
        <v>58.98</v>
      </c>
      <c r="K67" s="85">
        <v>8689.2900000000009</v>
      </c>
      <c r="L67" s="85">
        <v>12.27</v>
      </c>
      <c r="M67" s="85">
        <v>70833</v>
      </c>
      <c r="N67" s="86">
        <v>100</v>
      </c>
    </row>
    <row r="68" spans="1:17" s="211" customFormat="1" x14ac:dyDescent="0.2">
      <c r="A68" s="1071" t="s">
        <v>406</v>
      </c>
      <c r="B68" s="74" t="s">
        <v>383</v>
      </c>
      <c r="C68" s="88">
        <v>0</v>
      </c>
      <c r="D68" s="88">
        <v>0</v>
      </c>
      <c r="E68" s="88">
        <v>0</v>
      </c>
      <c r="F68" s="88">
        <v>0</v>
      </c>
      <c r="G68" s="88">
        <v>26538.65</v>
      </c>
      <c r="H68" s="88">
        <v>5.26</v>
      </c>
      <c r="I68" s="88">
        <v>10176.64</v>
      </c>
      <c r="J68" s="88">
        <v>2.02</v>
      </c>
      <c r="K68" s="88">
        <v>835.49</v>
      </c>
      <c r="L68" s="88">
        <v>0.17</v>
      </c>
      <c r="M68" s="88">
        <v>37550.78</v>
      </c>
      <c r="N68" s="89">
        <v>7.45</v>
      </c>
    </row>
    <row r="69" spans="1:17" s="211" customFormat="1" x14ac:dyDescent="0.2">
      <c r="A69" s="1069"/>
      <c r="B69" s="67" t="s">
        <v>384</v>
      </c>
      <c r="C69" s="83">
        <v>0</v>
      </c>
      <c r="D69" s="83">
        <v>0</v>
      </c>
      <c r="E69" s="83">
        <v>0</v>
      </c>
      <c r="F69" s="83">
        <v>0</v>
      </c>
      <c r="G69" s="83">
        <v>2.75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2.75</v>
      </c>
      <c r="N69" s="84">
        <v>0</v>
      </c>
    </row>
    <row r="70" spans="1:17" s="211" customFormat="1" x14ac:dyDescent="0.2">
      <c r="A70" s="1069"/>
      <c r="B70" s="67" t="s">
        <v>390</v>
      </c>
      <c r="C70" s="83">
        <v>0</v>
      </c>
      <c r="D70" s="83">
        <v>0</v>
      </c>
      <c r="E70" s="83">
        <v>0</v>
      </c>
      <c r="F70" s="83">
        <v>0</v>
      </c>
      <c r="G70" s="83">
        <v>11461.21</v>
      </c>
      <c r="H70" s="83">
        <v>2.29</v>
      </c>
      <c r="I70" s="83">
        <v>47763.81</v>
      </c>
      <c r="J70" s="83">
        <v>9.4700000000000006</v>
      </c>
      <c r="K70" s="83">
        <v>472.04</v>
      </c>
      <c r="L70" s="83">
        <v>0.09</v>
      </c>
      <c r="M70" s="83">
        <v>59697.06</v>
      </c>
      <c r="N70" s="84">
        <v>11.85</v>
      </c>
    </row>
    <row r="71" spans="1:17" s="211" customFormat="1" x14ac:dyDescent="0.2">
      <c r="A71" s="1069"/>
      <c r="B71" s="67" t="s">
        <v>385</v>
      </c>
      <c r="C71" s="83">
        <v>0</v>
      </c>
      <c r="D71" s="83">
        <v>0</v>
      </c>
      <c r="E71" s="83">
        <v>0</v>
      </c>
      <c r="F71" s="83">
        <v>0</v>
      </c>
      <c r="G71" s="83">
        <v>147339.32</v>
      </c>
      <c r="H71" s="83">
        <v>29.2</v>
      </c>
      <c r="I71" s="83">
        <v>29220.19</v>
      </c>
      <c r="J71" s="83">
        <v>5.79</v>
      </c>
      <c r="K71" s="83">
        <v>363.77</v>
      </c>
      <c r="L71" s="83">
        <v>7.0000000000000007E-2</v>
      </c>
      <c r="M71" s="83">
        <v>176923.28</v>
      </c>
      <c r="N71" s="84">
        <v>35.06</v>
      </c>
    </row>
    <row r="72" spans="1:17" s="211" customFormat="1" x14ac:dyDescent="0.2">
      <c r="A72" s="1069"/>
      <c r="B72" s="67" t="s">
        <v>389</v>
      </c>
      <c r="C72" s="83">
        <v>0</v>
      </c>
      <c r="D72" s="83">
        <v>0</v>
      </c>
      <c r="E72" s="83">
        <v>0</v>
      </c>
      <c r="F72" s="83">
        <v>0</v>
      </c>
      <c r="G72" s="83">
        <v>7839.54</v>
      </c>
      <c r="H72" s="83">
        <v>1.55</v>
      </c>
      <c r="I72" s="83">
        <v>4229</v>
      </c>
      <c r="J72" s="83">
        <v>0.84</v>
      </c>
      <c r="K72" s="83">
        <v>1118.82</v>
      </c>
      <c r="L72" s="83">
        <v>0.22</v>
      </c>
      <c r="M72" s="83">
        <v>13187.36</v>
      </c>
      <c r="N72" s="84">
        <v>2.61</v>
      </c>
    </row>
    <row r="73" spans="1:17" s="211" customFormat="1" x14ac:dyDescent="0.2">
      <c r="A73" s="1069"/>
      <c r="B73" s="67" t="s">
        <v>391</v>
      </c>
      <c r="C73" s="83">
        <v>65.86</v>
      </c>
      <c r="D73" s="83">
        <v>0.01</v>
      </c>
      <c r="E73" s="83">
        <v>205027.4</v>
      </c>
      <c r="F73" s="83">
        <v>40.619999999999997</v>
      </c>
      <c r="G73" s="83">
        <v>0</v>
      </c>
      <c r="H73" s="83">
        <v>0</v>
      </c>
      <c r="I73" s="83">
        <v>7.0000000000000007E-2</v>
      </c>
      <c r="J73" s="83">
        <v>0</v>
      </c>
      <c r="K73" s="83">
        <v>0</v>
      </c>
      <c r="L73" s="83">
        <v>0</v>
      </c>
      <c r="M73" s="83">
        <v>205093.33</v>
      </c>
      <c r="N73" s="84">
        <v>40.630000000000003</v>
      </c>
    </row>
    <row r="74" spans="1:17" s="211" customFormat="1" x14ac:dyDescent="0.2">
      <c r="A74" s="1069"/>
      <c r="B74" s="67" t="s">
        <v>75</v>
      </c>
      <c r="C74" s="83">
        <v>65.86</v>
      </c>
      <c r="D74" s="83">
        <v>0.01</v>
      </c>
      <c r="E74" s="83">
        <v>205027.4</v>
      </c>
      <c r="F74" s="83">
        <v>40.619999999999997</v>
      </c>
      <c r="G74" s="83">
        <v>193181.47</v>
      </c>
      <c r="H74" s="83">
        <v>38.299999999999997</v>
      </c>
      <c r="I74" s="83">
        <v>91389.71</v>
      </c>
      <c r="J74" s="83">
        <v>18.12</v>
      </c>
      <c r="K74" s="83">
        <v>2790.12</v>
      </c>
      <c r="L74" s="83">
        <v>0.55000000000000004</v>
      </c>
      <c r="M74" s="83">
        <v>492454.56</v>
      </c>
      <c r="N74" s="84">
        <v>97.6</v>
      </c>
    </row>
    <row r="75" spans="1:17" s="211" customFormat="1" x14ac:dyDescent="0.2">
      <c r="A75" s="1069"/>
      <c r="B75" s="67" t="s">
        <v>360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2404.59</v>
      </c>
      <c r="N75" s="84">
        <v>0.48</v>
      </c>
    </row>
    <row r="76" spans="1:17" s="211" customFormat="1" x14ac:dyDescent="0.2">
      <c r="A76" s="1069"/>
      <c r="B76" s="67" t="s">
        <v>361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9667.76</v>
      </c>
      <c r="N76" s="84">
        <v>1.92</v>
      </c>
    </row>
    <row r="77" spans="1:17" s="211" customFormat="1" x14ac:dyDescent="0.2">
      <c r="A77" s="1070"/>
      <c r="B77" s="73" t="s">
        <v>402</v>
      </c>
      <c r="C77" s="85">
        <v>65.86</v>
      </c>
      <c r="D77" s="85">
        <v>0.01</v>
      </c>
      <c r="E77" s="85">
        <v>205027.4</v>
      </c>
      <c r="F77" s="85">
        <v>40.619999999999997</v>
      </c>
      <c r="G77" s="85">
        <v>193181.47</v>
      </c>
      <c r="H77" s="85">
        <v>38.299999999999997</v>
      </c>
      <c r="I77" s="85">
        <v>91389.71</v>
      </c>
      <c r="J77" s="85">
        <v>18.12</v>
      </c>
      <c r="K77" s="85">
        <v>2790.12</v>
      </c>
      <c r="L77" s="85">
        <v>0.55000000000000004</v>
      </c>
      <c r="M77" s="85">
        <v>504526.91</v>
      </c>
      <c r="N77" s="86">
        <v>100</v>
      </c>
      <c r="O77" s="215"/>
      <c r="P77" s="215"/>
      <c r="Q77" s="215"/>
    </row>
    <row r="78" spans="1:17" s="211" customFormat="1" x14ac:dyDescent="0.2">
      <c r="A78" s="1071" t="s">
        <v>522</v>
      </c>
      <c r="B78" s="74" t="s">
        <v>383</v>
      </c>
      <c r="C78" s="88">
        <v>0</v>
      </c>
      <c r="D78" s="88">
        <v>0</v>
      </c>
      <c r="E78" s="88">
        <v>0</v>
      </c>
      <c r="F78" s="88">
        <v>0</v>
      </c>
      <c r="G78" s="88">
        <v>4895.72</v>
      </c>
      <c r="H78" s="88">
        <v>5.79</v>
      </c>
      <c r="I78" s="88">
        <v>1075.56</v>
      </c>
      <c r="J78" s="88">
        <v>1.27</v>
      </c>
      <c r="K78" s="88">
        <v>1.25</v>
      </c>
      <c r="L78" s="88" t="s">
        <v>357</v>
      </c>
      <c r="M78" s="88">
        <v>5972.53</v>
      </c>
      <c r="N78" s="89">
        <v>7.06</v>
      </c>
    </row>
    <row r="79" spans="1:17" s="211" customFormat="1" x14ac:dyDescent="0.2">
      <c r="A79" s="1069"/>
      <c r="B79" s="67" t="s">
        <v>385</v>
      </c>
      <c r="C79" s="83">
        <v>0</v>
      </c>
      <c r="D79" s="83">
        <v>0</v>
      </c>
      <c r="E79" s="83">
        <v>0</v>
      </c>
      <c r="F79" s="83">
        <v>0</v>
      </c>
      <c r="G79" s="83">
        <v>18187.990000000002</v>
      </c>
      <c r="H79" s="83">
        <v>21.5</v>
      </c>
      <c r="I79" s="83">
        <v>4087.5</v>
      </c>
      <c r="J79" s="83">
        <v>4.83</v>
      </c>
      <c r="K79" s="83">
        <v>112.98</v>
      </c>
      <c r="L79" s="83">
        <v>0.14000000000000001</v>
      </c>
      <c r="M79" s="83">
        <v>22388.47</v>
      </c>
      <c r="N79" s="84">
        <v>26.47</v>
      </c>
    </row>
    <row r="80" spans="1:17" s="211" customFormat="1" x14ac:dyDescent="0.2">
      <c r="A80" s="1069"/>
      <c r="B80" s="67" t="s">
        <v>384</v>
      </c>
      <c r="C80" s="83">
        <v>0</v>
      </c>
      <c r="D80" s="83">
        <v>0</v>
      </c>
      <c r="E80" s="83">
        <v>0</v>
      </c>
      <c r="F80" s="83">
        <v>0</v>
      </c>
      <c r="G80" s="83">
        <v>107.73</v>
      </c>
      <c r="H80" s="83">
        <v>0.13</v>
      </c>
      <c r="I80" s="83">
        <v>0</v>
      </c>
      <c r="J80" s="83">
        <v>0</v>
      </c>
      <c r="K80" s="83">
        <v>0</v>
      </c>
      <c r="L80" s="83">
        <v>0</v>
      </c>
      <c r="M80" s="83">
        <v>107.73</v>
      </c>
      <c r="N80" s="84">
        <v>0.13</v>
      </c>
    </row>
    <row r="81" spans="1:14" s="211" customFormat="1" x14ac:dyDescent="0.2">
      <c r="A81" s="1069"/>
      <c r="B81" s="67" t="s">
        <v>389</v>
      </c>
      <c r="C81" s="83">
        <v>0</v>
      </c>
      <c r="D81" s="83">
        <v>0</v>
      </c>
      <c r="E81" s="83">
        <v>0</v>
      </c>
      <c r="F81" s="83">
        <v>0</v>
      </c>
      <c r="G81" s="83">
        <v>274.52999999999997</v>
      </c>
      <c r="H81" s="83">
        <v>0.32</v>
      </c>
      <c r="I81" s="83">
        <v>0.25</v>
      </c>
      <c r="J81" s="83" t="s">
        <v>357</v>
      </c>
      <c r="K81" s="83">
        <v>0</v>
      </c>
      <c r="L81" s="83">
        <v>0</v>
      </c>
      <c r="M81" s="83">
        <v>274.77999999999997</v>
      </c>
      <c r="N81" s="84">
        <v>0.32</v>
      </c>
    </row>
    <row r="82" spans="1:14" s="211" customFormat="1" x14ac:dyDescent="0.2">
      <c r="A82" s="1069"/>
      <c r="B82" s="67" t="s">
        <v>386</v>
      </c>
      <c r="C82" s="83">
        <v>2.69</v>
      </c>
      <c r="D82" s="83" t="s">
        <v>357</v>
      </c>
      <c r="E82" s="83">
        <v>50015.82</v>
      </c>
      <c r="F82" s="83">
        <v>59.13</v>
      </c>
      <c r="G82" s="83">
        <v>0.5</v>
      </c>
      <c r="H82" s="83" t="s">
        <v>357</v>
      </c>
      <c r="I82" s="83">
        <v>0</v>
      </c>
      <c r="J82" s="83">
        <v>0</v>
      </c>
      <c r="K82" s="83">
        <v>0</v>
      </c>
      <c r="L82" s="83">
        <v>0</v>
      </c>
      <c r="M82" s="83">
        <v>50019.01</v>
      </c>
      <c r="N82" s="84">
        <v>59.13</v>
      </c>
    </row>
    <row r="83" spans="1:14" s="211" customFormat="1" x14ac:dyDescent="0.2">
      <c r="A83" s="1069"/>
      <c r="B83" s="67" t="s">
        <v>75</v>
      </c>
      <c r="C83" s="83">
        <v>2.69</v>
      </c>
      <c r="D83" s="83" t="s">
        <v>357</v>
      </c>
      <c r="E83" s="83">
        <v>50015.82</v>
      </c>
      <c r="F83" s="83">
        <v>59.13</v>
      </c>
      <c r="G83" s="83">
        <v>23466.47</v>
      </c>
      <c r="H83" s="83">
        <v>27.74</v>
      </c>
      <c r="I83" s="83">
        <v>5163.3100000000004</v>
      </c>
      <c r="J83" s="83">
        <v>6.1</v>
      </c>
      <c r="K83" s="83">
        <v>114.23</v>
      </c>
      <c r="L83" s="83">
        <v>0.14000000000000001</v>
      </c>
      <c r="M83" s="83">
        <v>78762.52</v>
      </c>
      <c r="N83" s="84">
        <v>93.11</v>
      </c>
    </row>
    <row r="84" spans="1:14" s="211" customFormat="1" x14ac:dyDescent="0.2">
      <c r="A84" s="1069"/>
      <c r="B84" s="67" t="s">
        <v>360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96.72</v>
      </c>
      <c r="N84" s="84">
        <v>0.11</v>
      </c>
    </row>
    <row r="85" spans="1:14" x14ac:dyDescent="0.2">
      <c r="A85" s="1069"/>
      <c r="B85" s="67" t="s">
        <v>361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5733.76</v>
      </c>
      <c r="N85" s="84">
        <v>6.78</v>
      </c>
    </row>
    <row r="86" spans="1:14" x14ac:dyDescent="0.2">
      <c r="A86" s="1070"/>
      <c r="B86" s="73" t="s">
        <v>402</v>
      </c>
      <c r="C86" s="85">
        <v>2.69</v>
      </c>
      <c r="D86" s="85" t="s">
        <v>357</v>
      </c>
      <c r="E86" s="85">
        <v>50015.82</v>
      </c>
      <c r="F86" s="85">
        <v>59.13</v>
      </c>
      <c r="G86" s="85">
        <v>23466.47</v>
      </c>
      <c r="H86" s="85">
        <v>27.74</v>
      </c>
      <c r="I86" s="85">
        <v>5163.3100000000004</v>
      </c>
      <c r="J86" s="85">
        <v>6.1</v>
      </c>
      <c r="K86" s="85">
        <v>114.23</v>
      </c>
      <c r="L86" s="85">
        <v>0.14000000000000001</v>
      </c>
      <c r="M86" s="85">
        <v>84593</v>
      </c>
      <c r="N86" s="86">
        <v>100</v>
      </c>
    </row>
    <row r="87" spans="1:14" x14ac:dyDescent="0.2">
      <c r="A87" s="1071" t="s">
        <v>427</v>
      </c>
      <c r="B87" s="74" t="s">
        <v>383</v>
      </c>
      <c r="C87" s="88">
        <v>0</v>
      </c>
      <c r="D87" s="88">
        <v>0</v>
      </c>
      <c r="E87" s="88">
        <v>0</v>
      </c>
      <c r="F87" s="88">
        <v>0</v>
      </c>
      <c r="G87" s="88">
        <v>35870.28</v>
      </c>
      <c r="H87" s="88">
        <v>2.2999999999999998</v>
      </c>
      <c r="I87" s="88">
        <v>21657.57</v>
      </c>
      <c r="J87" s="88">
        <v>1.39</v>
      </c>
      <c r="K87" s="88">
        <v>5226.03</v>
      </c>
      <c r="L87" s="88">
        <v>0.34</v>
      </c>
      <c r="M87" s="88">
        <v>62753.88</v>
      </c>
      <c r="N87" s="89">
        <v>4.03</v>
      </c>
    </row>
    <row r="88" spans="1:14" x14ac:dyDescent="0.2">
      <c r="A88" s="1069"/>
      <c r="B88" s="67" t="s">
        <v>384</v>
      </c>
      <c r="C88" s="83">
        <v>0</v>
      </c>
      <c r="D88" s="83">
        <v>0</v>
      </c>
      <c r="E88" s="83">
        <v>0</v>
      </c>
      <c r="F88" s="83">
        <v>0</v>
      </c>
      <c r="G88" s="83">
        <v>188.45</v>
      </c>
      <c r="H88" s="83">
        <v>0.01</v>
      </c>
      <c r="I88" s="83">
        <v>15.99</v>
      </c>
      <c r="J88" s="83" t="s">
        <v>357</v>
      </c>
      <c r="K88" s="83">
        <v>0.06</v>
      </c>
      <c r="L88" s="83" t="s">
        <v>357</v>
      </c>
      <c r="M88" s="83">
        <v>204.5</v>
      </c>
      <c r="N88" s="84">
        <v>0.01</v>
      </c>
    </row>
    <row r="89" spans="1:14" x14ac:dyDescent="0.2">
      <c r="A89" s="1069"/>
      <c r="B89" s="67" t="s">
        <v>385</v>
      </c>
      <c r="C89" s="83">
        <v>0</v>
      </c>
      <c r="D89" s="83">
        <v>0</v>
      </c>
      <c r="E89" s="83">
        <v>0</v>
      </c>
      <c r="F89" s="83">
        <v>0</v>
      </c>
      <c r="G89" s="83">
        <v>382248.67</v>
      </c>
      <c r="H89" s="83">
        <v>24.54</v>
      </c>
      <c r="I89" s="83">
        <v>351689.98</v>
      </c>
      <c r="J89" s="83">
        <v>22.57</v>
      </c>
      <c r="K89" s="83">
        <v>6816.53</v>
      </c>
      <c r="L89" s="83">
        <v>0.43</v>
      </c>
      <c r="M89" s="83">
        <v>740755.18</v>
      </c>
      <c r="N89" s="84">
        <v>47.54</v>
      </c>
    </row>
    <row r="90" spans="1:14" x14ac:dyDescent="0.2">
      <c r="A90" s="1069"/>
      <c r="B90" s="67" t="s">
        <v>389</v>
      </c>
      <c r="C90" s="83">
        <v>0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0.06</v>
      </c>
      <c r="J90" s="83" t="s">
        <v>357</v>
      </c>
      <c r="K90" s="83">
        <v>9.3699999999999992</v>
      </c>
      <c r="L90" s="83" t="s">
        <v>357</v>
      </c>
      <c r="M90" s="83">
        <v>9.43</v>
      </c>
      <c r="N90" s="84" t="s">
        <v>357</v>
      </c>
    </row>
    <row r="91" spans="1:14" x14ac:dyDescent="0.2">
      <c r="A91" s="1069"/>
      <c r="B91" s="67" t="s">
        <v>390</v>
      </c>
      <c r="C91" s="83">
        <v>0</v>
      </c>
      <c r="D91" s="83">
        <v>0</v>
      </c>
      <c r="E91" s="83">
        <v>0</v>
      </c>
      <c r="F91" s="83">
        <v>0</v>
      </c>
      <c r="G91" s="83">
        <v>15130.11</v>
      </c>
      <c r="H91" s="83">
        <v>0.97</v>
      </c>
      <c r="I91" s="83">
        <v>81301.600000000006</v>
      </c>
      <c r="J91" s="83">
        <v>5.22</v>
      </c>
      <c r="K91" s="83">
        <v>21473.93</v>
      </c>
      <c r="L91" s="83">
        <v>1.38</v>
      </c>
      <c r="M91" s="83">
        <v>117905.64</v>
      </c>
      <c r="N91" s="84">
        <v>7.57</v>
      </c>
    </row>
    <row r="92" spans="1:14" x14ac:dyDescent="0.2">
      <c r="A92" s="1069"/>
      <c r="B92" s="67" t="s">
        <v>386</v>
      </c>
      <c r="C92" s="83">
        <v>0</v>
      </c>
      <c r="D92" s="83">
        <v>0</v>
      </c>
      <c r="E92" s="83">
        <v>596860.41</v>
      </c>
      <c r="F92" s="83">
        <v>38.31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596860.41</v>
      </c>
      <c r="N92" s="84">
        <v>38.31</v>
      </c>
    </row>
    <row r="93" spans="1:14" x14ac:dyDescent="0.2">
      <c r="A93" s="1069"/>
      <c r="B93" s="67" t="s">
        <v>75</v>
      </c>
      <c r="C93" s="83">
        <v>0</v>
      </c>
      <c r="D93" s="83">
        <v>0</v>
      </c>
      <c r="E93" s="83">
        <v>596860.41</v>
      </c>
      <c r="F93" s="83">
        <v>38.31</v>
      </c>
      <c r="G93" s="83">
        <v>433437.51</v>
      </c>
      <c r="H93" s="83">
        <v>27.82</v>
      </c>
      <c r="I93" s="83">
        <v>454665.2</v>
      </c>
      <c r="J93" s="83">
        <v>29.18</v>
      </c>
      <c r="K93" s="83">
        <v>33525.919999999998</v>
      </c>
      <c r="L93" s="83">
        <v>2.15</v>
      </c>
      <c r="M93" s="83">
        <v>1518489.04</v>
      </c>
      <c r="N93" s="84">
        <v>97.46</v>
      </c>
    </row>
    <row r="94" spans="1:14" x14ac:dyDescent="0.2">
      <c r="A94" s="1069"/>
      <c r="B94" s="67" t="s">
        <v>360</v>
      </c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7192.68</v>
      </c>
      <c r="N94" s="84">
        <v>0.46</v>
      </c>
    </row>
    <row r="95" spans="1:14" x14ac:dyDescent="0.2">
      <c r="A95" s="1069"/>
      <c r="B95" s="67" t="s">
        <v>361</v>
      </c>
      <c r="C95" s="83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32403.33</v>
      </c>
      <c r="N95" s="84">
        <v>2.08</v>
      </c>
    </row>
    <row r="96" spans="1:14" x14ac:dyDescent="0.2">
      <c r="A96" s="1070"/>
      <c r="B96" s="73" t="s">
        <v>402</v>
      </c>
      <c r="C96" s="85">
        <v>0</v>
      </c>
      <c r="D96" s="85">
        <v>0</v>
      </c>
      <c r="E96" s="85">
        <v>596860.41</v>
      </c>
      <c r="F96" s="85">
        <v>38.31</v>
      </c>
      <c r="G96" s="85">
        <v>433437.51</v>
      </c>
      <c r="H96" s="85">
        <v>27.82</v>
      </c>
      <c r="I96" s="85">
        <v>454665.2</v>
      </c>
      <c r="J96" s="85">
        <v>29.18</v>
      </c>
      <c r="K96" s="85">
        <v>33525.919999999998</v>
      </c>
      <c r="L96" s="85">
        <v>2.15</v>
      </c>
      <c r="M96" s="85">
        <v>1558085.05</v>
      </c>
      <c r="N96" s="86">
        <v>100</v>
      </c>
    </row>
    <row r="97" spans="1:2" x14ac:dyDescent="0.2">
      <c r="A97" s="1067"/>
      <c r="B97" s="1067"/>
    </row>
  </sheetData>
  <mergeCells count="22">
    <mergeCell ref="A18:A27"/>
    <mergeCell ref="A68:A77"/>
    <mergeCell ref="A78:A86"/>
    <mergeCell ref="A87:A96"/>
    <mergeCell ref="A39:A48"/>
    <mergeCell ref="A28:A38"/>
    <mergeCell ref="A97:B97"/>
    <mergeCell ref="A49:A58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  <mergeCell ref="K6:L6"/>
    <mergeCell ref="M6:N6"/>
    <mergeCell ref="A8:A17"/>
    <mergeCell ref="A59:A67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98425196850393704" header="0" footer="0"/>
  <pageSetup paperSize="9" scale="48" orientation="portrait" r:id="rId2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N89"/>
  <sheetViews>
    <sheetView view="pageBreakPreview" zoomScale="60" zoomScaleNormal="75" workbookViewId="0">
      <selection activeCell="I50" sqref="I50"/>
    </sheetView>
  </sheetViews>
  <sheetFormatPr baseColWidth="10" defaultColWidth="11.42578125" defaultRowHeight="12.75" x14ac:dyDescent="0.2"/>
  <cols>
    <col min="1" max="1" width="17.5703125" style="236" customWidth="1"/>
    <col min="2" max="2" width="39.42578125" style="236" customWidth="1"/>
    <col min="3" max="3" width="12.28515625" style="236" customWidth="1"/>
    <col min="4" max="4" width="11" style="236" customWidth="1"/>
    <col min="5" max="5" width="12.28515625" style="236" customWidth="1"/>
    <col min="6" max="6" width="11" style="236" customWidth="1"/>
    <col min="7" max="7" width="13.5703125" style="236" customWidth="1"/>
    <col min="8" max="8" width="11" style="236" customWidth="1"/>
    <col min="9" max="9" width="13.5703125" style="236" customWidth="1"/>
    <col min="10" max="10" width="11" style="236" customWidth="1"/>
    <col min="11" max="11" width="13.5703125" style="236" customWidth="1"/>
    <col min="12" max="12" width="11" style="236" customWidth="1"/>
    <col min="13" max="13" width="13.5703125" style="236" customWidth="1"/>
    <col min="14" max="14" width="11" style="236" customWidth="1"/>
    <col min="15" max="15" width="0.140625" style="236" customWidth="1"/>
    <col min="16" max="16384" width="11.42578125" style="236"/>
  </cols>
  <sheetData>
    <row r="1" spans="1:14" s="211" customFormat="1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4" s="211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211" customFormat="1" ht="15" x14ac:dyDescent="0.25">
      <c r="A3" s="1030" t="s">
        <v>1199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4" s="211" customFormat="1" ht="13.5" thickBot="1" x14ac:dyDescent="0.25">
      <c r="A4" s="434"/>
    </row>
    <row r="5" spans="1:14" ht="19.5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</row>
    <row r="6" spans="1:14" ht="21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</row>
    <row r="7" spans="1:14" ht="25.5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</row>
    <row r="8" spans="1:14" x14ac:dyDescent="0.2">
      <c r="A8" s="1068" t="s">
        <v>523</v>
      </c>
      <c r="B8" s="146" t="s">
        <v>383</v>
      </c>
      <c r="C8" s="147">
        <v>0</v>
      </c>
      <c r="D8" s="147">
        <v>0</v>
      </c>
      <c r="E8" s="147">
        <v>0</v>
      </c>
      <c r="F8" s="147">
        <v>0</v>
      </c>
      <c r="G8" s="147">
        <v>81094.539999999994</v>
      </c>
      <c r="H8" s="147">
        <v>6.66</v>
      </c>
      <c r="I8" s="147">
        <v>58296.4</v>
      </c>
      <c r="J8" s="147">
        <v>4.79</v>
      </c>
      <c r="K8" s="147">
        <v>6218.64</v>
      </c>
      <c r="L8" s="147">
        <v>0.51</v>
      </c>
      <c r="M8" s="147">
        <v>145609.57999999999</v>
      </c>
      <c r="N8" s="148">
        <v>11.96</v>
      </c>
    </row>
    <row r="9" spans="1:14" x14ac:dyDescent="0.2">
      <c r="A9" s="1069"/>
      <c r="B9" s="67" t="s">
        <v>385</v>
      </c>
      <c r="C9" s="83">
        <v>0</v>
      </c>
      <c r="D9" s="83">
        <v>0</v>
      </c>
      <c r="E9" s="83">
        <v>0</v>
      </c>
      <c r="F9" s="83">
        <v>0</v>
      </c>
      <c r="G9" s="83">
        <v>276427.15999999997</v>
      </c>
      <c r="H9" s="83">
        <v>22.72</v>
      </c>
      <c r="I9" s="83">
        <v>307576.39</v>
      </c>
      <c r="J9" s="83">
        <v>25.27</v>
      </c>
      <c r="K9" s="83">
        <v>23815.360000000001</v>
      </c>
      <c r="L9" s="83">
        <v>1.96</v>
      </c>
      <c r="M9" s="83">
        <v>607818.91</v>
      </c>
      <c r="N9" s="84">
        <v>49.95</v>
      </c>
    </row>
    <row r="10" spans="1:14" x14ac:dyDescent="0.2">
      <c r="A10" s="1069"/>
      <c r="B10" s="67" t="s">
        <v>384</v>
      </c>
      <c r="C10" s="83">
        <v>0</v>
      </c>
      <c r="D10" s="83">
        <v>0</v>
      </c>
      <c r="E10" s="83">
        <v>0</v>
      </c>
      <c r="F10" s="83">
        <v>0</v>
      </c>
      <c r="G10" s="83">
        <v>2.88</v>
      </c>
      <c r="H10" s="83">
        <v>0</v>
      </c>
      <c r="I10" s="83">
        <v>54.25</v>
      </c>
      <c r="J10" s="83">
        <v>0</v>
      </c>
      <c r="K10" s="83">
        <v>0.25</v>
      </c>
      <c r="L10" s="83">
        <v>0</v>
      </c>
      <c r="M10" s="83">
        <v>57.38</v>
      </c>
      <c r="N10" s="84">
        <v>0</v>
      </c>
    </row>
    <row r="11" spans="1:14" x14ac:dyDescent="0.2">
      <c r="A11" s="1069"/>
      <c r="B11" s="67" t="s">
        <v>389</v>
      </c>
      <c r="C11" s="83">
        <v>0</v>
      </c>
      <c r="D11" s="83">
        <v>0</v>
      </c>
      <c r="E11" s="83">
        <v>0</v>
      </c>
      <c r="F11" s="83">
        <v>0</v>
      </c>
      <c r="G11" s="83">
        <v>26054.44</v>
      </c>
      <c r="H11" s="83">
        <v>2.14</v>
      </c>
      <c r="I11" s="83">
        <v>22391.63</v>
      </c>
      <c r="J11" s="83">
        <v>1.84</v>
      </c>
      <c r="K11" s="83">
        <v>1553.27</v>
      </c>
      <c r="L11" s="83">
        <v>0.13</v>
      </c>
      <c r="M11" s="83">
        <v>49999.34</v>
      </c>
      <c r="N11" s="84">
        <v>4.1100000000000003</v>
      </c>
    </row>
    <row r="12" spans="1:14" x14ac:dyDescent="0.2">
      <c r="A12" s="1069"/>
      <c r="B12" s="67" t="s">
        <v>390</v>
      </c>
      <c r="C12" s="83">
        <v>0</v>
      </c>
      <c r="D12" s="83">
        <v>0</v>
      </c>
      <c r="E12" s="83">
        <v>0</v>
      </c>
      <c r="F12" s="83">
        <v>0</v>
      </c>
      <c r="G12" s="83">
        <v>1274.78</v>
      </c>
      <c r="H12" s="83">
        <v>0.1</v>
      </c>
      <c r="I12" s="83">
        <v>14313.35</v>
      </c>
      <c r="J12" s="83">
        <v>1.18</v>
      </c>
      <c r="K12" s="83">
        <v>3445.23</v>
      </c>
      <c r="L12" s="83">
        <v>0.28000000000000003</v>
      </c>
      <c r="M12" s="83">
        <v>19033.36</v>
      </c>
      <c r="N12" s="84">
        <v>1.56</v>
      </c>
    </row>
    <row r="13" spans="1:14" x14ac:dyDescent="0.2">
      <c r="A13" s="1069"/>
      <c r="B13" s="67" t="s">
        <v>386</v>
      </c>
      <c r="C13" s="83">
        <v>408.63</v>
      </c>
      <c r="D13" s="83">
        <v>0.03</v>
      </c>
      <c r="E13" s="83">
        <v>373144.41</v>
      </c>
      <c r="F13" s="83">
        <v>30.65</v>
      </c>
      <c r="G13" s="83">
        <v>158.41</v>
      </c>
      <c r="H13" s="83">
        <v>0.01</v>
      </c>
      <c r="I13" s="83">
        <v>3.5</v>
      </c>
      <c r="J13" s="83">
        <v>0</v>
      </c>
      <c r="K13" s="83">
        <v>0</v>
      </c>
      <c r="L13" s="83">
        <v>0</v>
      </c>
      <c r="M13" s="83">
        <v>373714.95</v>
      </c>
      <c r="N13" s="84">
        <v>30.69</v>
      </c>
    </row>
    <row r="14" spans="1:14" x14ac:dyDescent="0.2">
      <c r="A14" s="1069"/>
      <c r="B14" s="67" t="s">
        <v>75</v>
      </c>
      <c r="C14" s="83">
        <v>408.63</v>
      </c>
      <c r="D14" s="83">
        <v>0.03</v>
      </c>
      <c r="E14" s="83">
        <v>373144.41</v>
      </c>
      <c r="F14" s="83">
        <v>30.65</v>
      </c>
      <c r="G14" s="83">
        <v>385012.21</v>
      </c>
      <c r="H14" s="83">
        <v>31.63</v>
      </c>
      <c r="I14" s="83">
        <v>402635.52000000002</v>
      </c>
      <c r="J14" s="83">
        <v>33.08</v>
      </c>
      <c r="K14" s="83">
        <v>35032.75</v>
      </c>
      <c r="L14" s="83">
        <v>2.88</v>
      </c>
      <c r="M14" s="83">
        <v>1196233.52</v>
      </c>
      <c r="N14" s="84">
        <v>98.27</v>
      </c>
    </row>
    <row r="15" spans="1:14" x14ac:dyDescent="0.2">
      <c r="A15" s="1069"/>
      <c r="B15" s="67" t="s">
        <v>360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9024.06</v>
      </c>
      <c r="N15" s="84">
        <v>0.74</v>
      </c>
    </row>
    <row r="16" spans="1:14" x14ac:dyDescent="0.2">
      <c r="A16" s="1069"/>
      <c r="B16" s="67" t="s">
        <v>361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11999.45</v>
      </c>
      <c r="N16" s="84">
        <v>0.99</v>
      </c>
    </row>
    <row r="17" spans="1:14" x14ac:dyDescent="0.2">
      <c r="A17" s="1070"/>
      <c r="B17" s="67" t="s">
        <v>402</v>
      </c>
      <c r="C17" s="83">
        <v>408.63</v>
      </c>
      <c r="D17" s="83">
        <v>0.03</v>
      </c>
      <c r="E17" s="83">
        <v>373144.41</v>
      </c>
      <c r="F17" s="83">
        <v>30.65</v>
      </c>
      <c r="G17" s="83">
        <v>385012.21</v>
      </c>
      <c r="H17" s="83">
        <v>31.63</v>
      </c>
      <c r="I17" s="83">
        <v>402635.52000000002</v>
      </c>
      <c r="J17" s="83">
        <v>33.08</v>
      </c>
      <c r="K17" s="83">
        <v>35032.75</v>
      </c>
      <c r="L17" s="83">
        <v>2.88</v>
      </c>
      <c r="M17" s="83">
        <v>1217257.03</v>
      </c>
      <c r="N17" s="84">
        <v>100</v>
      </c>
    </row>
    <row r="18" spans="1:14" x14ac:dyDescent="0.2">
      <c r="A18" s="1071" t="s">
        <v>119</v>
      </c>
      <c r="B18" s="74" t="s">
        <v>383</v>
      </c>
      <c r="C18" s="88">
        <v>0</v>
      </c>
      <c r="D18" s="88">
        <v>0</v>
      </c>
      <c r="E18" s="88">
        <v>0</v>
      </c>
      <c r="F18" s="88">
        <v>0</v>
      </c>
      <c r="G18" s="88">
        <v>61868.56</v>
      </c>
      <c r="H18" s="88">
        <v>6.28</v>
      </c>
      <c r="I18" s="88">
        <v>3491.79</v>
      </c>
      <c r="J18" s="88">
        <v>0.35</v>
      </c>
      <c r="K18" s="88">
        <v>50.27</v>
      </c>
      <c r="L18" s="88">
        <v>0.01</v>
      </c>
      <c r="M18" s="88">
        <v>65410.62</v>
      </c>
      <c r="N18" s="89">
        <v>6.64</v>
      </c>
    </row>
    <row r="19" spans="1:14" x14ac:dyDescent="0.2">
      <c r="A19" s="1069"/>
      <c r="B19" s="67" t="s">
        <v>384</v>
      </c>
      <c r="C19" s="83">
        <v>0</v>
      </c>
      <c r="D19" s="83">
        <v>0</v>
      </c>
      <c r="E19" s="83">
        <v>0</v>
      </c>
      <c r="F19" s="83">
        <v>0</v>
      </c>
      <c r="G19" s="83">
        <v>8075.7</v>
      </c>
      <c r="H19" s="83">
        <v>0.82</v>
      </c>
      <c r="I19" s="83">
        <v>66.150000000000006</v>
      </c>
      <c r="J19" s="83">
        <v>0.01</v>
      </c>
      <c r="K19" s="83">
        <v>540.04999999999995</v>
      </c>
      <c r="L19" s="83">
        <v>0.05</v>
      </c>
      <c r="M19" s="83">
        <v>8681.9</v>
      </c>
      <c r="N19" s="84">
        <v>0.88</v>
      </c>
    </row>
    <row r="20" spans="1:14" x14ac:dyDescent="0.2">
      <c r="A20" s="1069"/>
      <c r="B20" s="67" t="s">
        <v>385</v>
      </c>
      <c r="C20" s="83">
        <v>0</v>
      </c>
      <c r="D20" s="83">
        <v>0</v>
      </c>
      <c r="E20" s="83">
        <v>0</v>
      </c>
      <c r="F20" s="83">
        <v>0</v>
      </c>
      <c r="G20" s="83">
        <v>177721.38</v>
      </c>
      <c r="H20" s="83">
        <v>18.03</v>
      </c>
      <c r="I20" s="83">
        <v>247561.92</v>
      </c>
      <c r="J20" s="83">
        <v>25.12</v>
      </c>
      <c r="K20" s="83">
        <v>121410.55</v>
      </c>
      <c r="L20" s="83">
        <v>12.32</v>
      </c>
      <c r="M20" s="83">
        <v>546693.85</v>
      </c>
      <c r="N20" s="84">
        <v>55.46</v>
      </c>
    </row>
    <row r="21" spans="1:14" x14ac:dyDescent="0.2">
      <c r="A21" s="1069"/>
      <c r="B21" s="67" t="s">
        <v>389</v>
      </c>
      <c r="C21" s="83">
        <v>0</v>
      </c>
      <c r="D21" s="83">
        <v>0</v>
      </c>
      <c r="E21" s="83">
        <v>0</v>
      </c>
      <c r="F21" s="83">
        <v>0</v>
      </c>
      <c r="G21" s="83">
        <v>14361.86</v>
      </c>
      <c r="H21" s="83">
        <v>1.46</v>
      </c>
      <c r="I21" s="83">
        <v>758.21</v>
      </c>
      <c r="J21" s="83">
        <v>0.08</v>
      </c>
      <c r="K21" s="83">
        <v>0</v>
      </c>
      <c r="L21" s="83">
        <v>0</v>
      </c>
      <c r="M21" s="83">
        <v>15120.07</v>
      </c>
      <c r="N21" s="84">
        <v>1.53</v>
      </c>
    </row>
    <row r="22" spans="1:14" x14ac:dyDescent="0.2">
      <c r="A22" s="1069"/>
      <c r="B22" s="67" t="s">
        <v>390</v>
      </c>
      <c r="C22" s="83">
        <v>0</v>
      </c>
      <c r="D22" s="83">
        <v>0</v>
      </c>
      <c r="E22" s="83">
        <v>0</v>
      </c>
      <c r="F22" s="83">
        <v>0</v>
      </c>
      <c r="G22" s="83">
        <v>0.13</v>
      </c>
      <c r="H22" s="83">
        <v>0</v>
      </c>
      <c r="I22" s="83">
        <v>23208.69</v>
      </c>
      <c r="J22" s="83">
        <v>2.35</v>
      </c>
      <c r="K22" s="83">
        <v>34636.81</v>
      </c>
      <c r="L22" s="83">
        <v>3.51</v>
      </c>
      <c r="M22" s="83">
        <v>57845.63</v>
      </c>
      <c r="N22" s="84">
        <v>5.87</v>
      </c>
    </row>
    <row r="23" spans="1:14" x14ac:dyDescent="0.2">
      <c r="A23" s="1069"/>
      <c r="B23" s="67" t="s">
        <v>391</v>
      </c>
      <c r="C23" s="83">
        <v>193.4</v>
      </c>
      <c r="D23" s="83">
        <v>0.02</v>
      </c>
      <c r="E23" s="83">
        <v>278041.53000000003</v>
      </c>
      <c r="F23" s="83">
        <v>28.2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278234.93</v>
      </c>
      <c r="N23" s="84">
        <v>28.23</v>
      </c>
    </row>
    <row r="24" spans="1:14" x14ac:dyDescent="0.2">
      <c r="A24" s="1069"/>
      <c r="B24" s="67" t="s">
        <v>75</v>
      </c>
      <c r="C24" s="83">
        <v>193.4</v>
      </c>
      <c r="D24" s="83">
        <v>0.02</v>
      </c>
      <c r="E24" s="83">
        <v>278041.53000000003</v>
      </c>
      <c r="F24" s="83">
        <v>28.2</v>
      </c>
      <c r="G24" s="83">
        <v>262027.63</v>
      </c>
      <c r="H24" s="83">
        <v>26.59</v>
      </c>
      <c r="I24" s="83">
        <v>275086.76</v>
      </c>
      <c r="J24" s="83">
        <v>27.91</v>
      </c>
      <c r="K24" s="83">
        <v>156637.68</v>
      </c>
      <c r="L24" s="83">
        <v>15.89</v>
      </c>
      <c r="M24" s="83">
        <v>971987</v>
      </c>
      <c r="N24" s="84">
        <v>98.61</v>
      </c>
    </row>
    <row r="25" spans="1:14" x14ac:dyDescent="0.2">
      <c r="A25" s="1069"/>
      <c r="B25" s="67" t="s">
        <v>360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4805.5</v>
      </c>
      <c r="N25" s="84">
        <v>0.49</v>
      </c>
    </row>
    <row r="26" spans="1:14" x14ac:dyDescent="0.2">
      <c r="A26" s="1069"/>
      <c r="B26" s="67" t="s">
        <v>361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8827.02</v>
      </c>
      <c r="N26" s="84">
        <v>0.9</v>
      </c>
    </row>
    <row r="27" spans="1:14" x14ac:dyDescent="0.2">
      <c r="A27" s="1070"/>
      <c r="B27" s="73" t="s">
        <v>402</v>
      </c>
      <c r="C27" s="85">
        <v>193.4</v>
      </c>
      <c r="D27" s="85">
        <v>0.02</v>
      </c>
      <c r="E27" s="85">
        <v>278041.53000000003</v>
      </c>
      <c r="F27" s="85">
        <v>28.2</v>
      </c>
      <c r="G27" s="85">
        <v>262027.63</v>
      </c>
      <c r="H27" s="85">
        <v>26.59</v>
      </c>
      <c r="I27" s="85">
        <v>275086.76</v>
      </c>
      <c r="J27" s="85">
        <v>27.91</v>
      </c>
      <c r="K27" s="85">
        <v>156637.68</v>
      </c>
      <c r="L27" s="85">
        <v>15.89</v>
      </c>
      <c r="M27" s="85">
        <v>985619.52</v>
      </c>
      <c r="N27" s="86">
        <v>100</v>
      </c>
    </row>
    <row r="28" spans="1:14" x14ac:dyDescent="0.2">
      <c r="A28" s="1071" t="s">
        <v>407</v>
      </c>
      <c r="B28" s="74" t="s">
        <v>383</v>
      </c>
      <c r="C28" s="88">
        <v>0</v>
      </c>
      <c r="D28" s="88">
        <v>0</v>
      </c>
      <c r="E28" s="88">
        <v>0</v>
      </c>
      <c r="F28" s="88">
        <v>0</v>
      </c>
      <c r="G28" s="88">
        <v>62727.06</v>
      </c>
      <c r="H28" s="88">
        <v>7.81</v>
      </c>
      <c r="I28" s="88">
        <v>9332.25</v>
      </c>
      <c r="J28" s="88">
        <v>1.1599999999999999</v>
      </c>
      <c r="K28" s="88">
        <v>2974.72</v>
      </c>
      <c r="L28" s="88">
        <v>0.37</v>
      </c>
      <c r="M28" s="88">
        <v>75186.42</v>
      </c>
      <c r="N28" s="89">
        <v>9.3699999999999992</v>
      </c>
    </row>
    <row r="29" spans="1:14" x14ac:dyDescent="0.2">
      <c r="A29" s="1069"/>
      <c r="B29" s="67" t="s">
        <v>384</v>
      </c>
      <c r="C29" s="83">
        <v>0</v>
      </c>
      <c r="D29" s="83">
        <v>0</v>
      </c>
      <c r="E29" s="83">
        <v>0</v>
      </c>
      <c r="F29" s="83">
        <v>0</v>
      </c>
      <c r="G29" s="83">
        <v>346.99</v>
      </c>
      <c r="H29" s="83">
        <v>0.04</v>
      </c>
      <c r="I29" s="83">
        <v>119.7</v>
      </c>
      <c r="J29" s="83">
        <v>0.01</v>
      </c>
      <c r="K29" s="83">
        <v>60.23</v>
      </c>
      <c r="L29" s="83">
        <v>0.01</v>
      </c>
      <c r="M29" s="83">
        <v>527.97</v>
      </c>
      <c r="N29" s="84">
        <v>7.0000000000000007E-2</v>
      </c>
    </row>
    <row r="30" spans="1:14" x14ac:dyDescent="0.2">
      <c r="A30" s="1069"/>
      <c r="B30" s="67" t="s">
        <v>385</v>
      </c>
      <c r="C30" s="83">
        <v>0</v>
      </c>
      <c r="D30" s="83">
        <v>0</v>
      </c>
      <c r="E30" s="83">
        <v>0</v>
      </c>
      <c r="F30" s="83">
        <v>0</v>
      </c>
      <c r="G30" s="83">
        <v>94571.43</v>
      </c>
      <c r="H30" s="83">
        <v>11.78</v>
      </c>
      <c r="I30" s="83">
        <v>19863.54</v>
      </c>
      <c r="J30" s="83">
        <v>2.48</v>
      </c>
      <c r="K30" s="83">
        <v>1443.23</v>
      </c>
      <c r="L30" s="83">
        <v>0.18</v>
      </c>
      <c r="M30" s="83">
        <v>116115.55</v>
      </c>
      <c r="N30" s="84">
        <v>14.46</v>
      </c>
    </row>
    <row r="31" spans="1:14" x14ac:dyDescent="0.2">
      <c r="A31" s="1069"/>
      <c r="B31" s="67" t="s">
        <v>388</v>
      </c>
      <c r="C31" s="83">
        <v>0</v>
      </c>
      <c r="D31" s="83">
        <v>0</v>
      </c>
      <c r="E31" s="83">
        <v>0</v>
      </c>
      <c r="F31" s="83">
        <v>0</v>
      </c>
      <c r="G31" s="83">
        <v>11344.54</v>
      </c>
      <c r="H31" s="83">
        <v>1.41</v>
      </c>
      <c r="I31" s="83">
        <v>3825.07</v>
      </c>
      <c r="J31" s="83">
        <v>0.48</v>
      </c>
      <c r="K31" s="83">
        <v>0.69</v>
      </c>
      <c r="L31" s="83">
        <v>0</v>
      </c>
      <c r="M31" s="83">
        <v>15201.5</v>
      </c>
      <c r="N31" s="84">
        <v>1.89</v>
      </c>
    </row>
    <row r="32" spans="1:14" x14ac:dyDescent="0.2">
      <c r="A32" s="1069"/>
      <c r="B32" s="67" t="s">
        <v>389</v>
      </c>
      <c r="C32" s="83">
        <v>0</v>
      </c>
      <c r="D32" s="83">
        <v>0</v>
      </c>
      <c r="E32" s="83">
        <v>0</v>
      </c>
      <c r="F32" s="83">
        <v>0</v>
      </c>
      <c r="G32" s="83">
        <v>8722.86</v>
      </c>
      <c r="H32" s="83">
        <v>1.0900000000000001</v>
      </c>
      <c r="I32" s="83">
        <v>1358.56</v>
      </c>
      <c r="J32" s="83">
        <v>0.17</v>
      </c>
      <c r="K32" s="83">
        <v>87.88</v>
      </c>
      <c r="L32" s="83">
        <v>0.01</v>
      </c>
      <c r="M32" s="83">
        <v>10190.15</v>
      </c>
      <c r="N32" s="84">
        <v>1.27</v>
      </c>
    </row>
    <row r="33" spans="1:14" x14ac:dyDescent="0.2">
      <c r="A33" s="1069"/>
      <c r="B33" s="67" t="s">
        <v>390</v>
      </c>
      <c r="C33" s="83">
        <v>0</v>
      </c>
      <c r="D33" s="83">
        <v>0</v>
      </c>
      <c r="E33" s="83">
        <v>0</v>
      </c>
      <c r="F33" s="83">
        <v>0</v>
      </c>
      <c r="G33" s="83">
        <v>602.33000000000004</v>
      </c>
      <c r="H33" s="83">
        <v>0.08</v>
      </c>
      <c r="I33" s="83">
        <v>256.16000000000003</v>
      </c>
      <c r="J33" s="83">
        <v>0.03</v>
      </c>
      <c r="K33" s="83">
        <v>32.21</v>
      </c>
      <c r="L33" s="83">
        <v>0</v>
      </c>
      <c r="M33" s="83">
        <v>892.52</v>
      </c>
      <c r="N33" s="84">
        <v>0.11</v>
      </c>
    </row>
    <row r="34" spans="1:14" x14ac:dyDescent="0.2">
      <c r="A34" s="1069"/>
      <c r="B34" s="67" t="s">
        <v>391</v>
      </c>
      <c r="C34" s="83">
        <v>51791.81</v>
      </c>
      <c r="D34" s="83">
        <v>6.45</v>
      </c>
      <c r="E34" s="83">
        <v>434031.97</v>
      </c>
      <c r="F34" s="83">
        <v>54.07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485379.12</v>
      </c>
      <c r="N34" s="84">
        <v>60.46</v>
      </c>
    </row>
    <row r="35" spans="1:14" x14ac:dyDescent="0.2">
      <c r="A35" s="1069"/>
      <c r="B35" s="67" t="s">
        <v>75</v>
      </c>
      <c r="C35" s="83">
        <v>51791.81</v>
      </c>
      <c r="D35" s="83">
        <v>6.45</v>
      </c>
      <c r="E35" s="83">
        <v>434031.97</v>
      </c>
      <c r="F35" s="83">
        <v>54.07</v>
      </c>
      <c r="G35" s="83">
        <v>178315.21</v>
      </c>
      <c r="H35" s="83">
        <v>22.21</v>
      </c>
      <c r="I35" s="83">
        <v>34755.279999999999</v>
      </c>
      <c r="J35" s="83">
        <v>4.33</v>
      </c>
      <c r="K35" s="83">
        <v>4598.96</v>
      </c>
      <c r="L35" s="83">
        <v>0.56999999999999995</v>
      </c>
      <c r="M35" s="83">
        <v>703493.23</v>
      </c>
      <c r="N35" s="84">
        <v>87.63</v>
      </c>
    </row>
    <row r="36" spans="1:14" x14ac:dyDescent="0.2">
      <c r="A36" s="1069"/>
      <c r="B36" s="67" t="s">
        <v>360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7024.33</v>
      </c>
      <c r="N36" s="84">
        <v>0.88</v>
      </c>
    </row>
    <row r="37" spans="1:14" x14ac:dyDescent="0.2">
      <c r="A37" s="1069"/>
      <c r="B37" s="67" t="s">
        <v>361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92251.81</v>
      </c>
      <c r="N37" s="84">
        <v>11.49</v>
      </c>
    </row>
    <row r="38" spans="1:14" x14ac:dyDescent="0.2">
      <c r="A38" s="1070"/>
      <c r="B38" s="73" t="s">
        <v>402</v>
      </c>
      <c r="C38" s="85">
        <v>51791.81</v>
      </c>
      <c r="D38" s="85">
        <v>6.45</v>
      </c>
      <c r="E38" s="85">
        <v>434031.97</v>
      </c>
      <c r="F38" s="85">
        <v>54.07</v>
      </c>
      <c r="G38" s="85">
        <v>178315.21</v>
      </c>
      <c r="H38" s="85">
        <v>22.21</v>
      </c>
      <c r="I38" s="85">
        <v>34755.279999999999</v>
      </c>
      <c r="J38" s="85">
        <v>4.33</v>
      </c>
      <c r="K38" s="85">
        <v>4598.96</v>
      </c>
      <c r="L38" s="85">
        <v>0.56999999999999995</v>
      </c>
      <c r="M38" s="85">
        <v>802769.37</v>
      </c>
      <c r="N38" s="86">
        <v>100</v>
      </c>
    </row>
    <row r="39" spans="1:14" x14ac:dyDescent="0.2">
      <c r="A39" s="1071" t="s">
        <v>524</v>
      </c>
      <c r="B39" s="74" t="s">
        <v>383</v>
      </c>
      <c r="C39" s="88">
        <v>0</v>
      </c>
      <c r="D39" s="88">
        <v>0</v>
      </c>
      <c r="E39" s="88">
        <v>0</v>
      </c>
      <c r="F39" s="88">
        <v>0</v>
      </c>
      <c r="G39" s="88">
        <v>49088.7</v>
      </c>
      <c r="H39" s="88">
        <v>6.72</v>
      </c>
      <c r="I39" s="88">
        <v>48934.28</v>
      </c>
      <c r="J39" s="88">
        <v>6.7</v>
      </c>
      <c r="K39" s="88">
        <v>5847.91</v>
      </c>
      <c r="L39" s="88">
        <v>0.8</v>
      </c>
      <c r="M39" s="88">
        <v>103870.89</v>
      </c>
      <c r="N39" s="89">
        <v>14.22</v>
      </c>
    </row>
    <row r="40" spans="1:14" x14ac:dyDescent="0.2">
      <c r="A40" s="1069"/>
      <c r="B40" s="67" t="s">
        <v>384</v>
      </c>
      <c r="C40" s="83">
        <v>0</v>
      </c>
      <c r="D40" s="83">
        <v>0</v>
      </c>
      <c r="E40" s="83">
        <v>0</v>
      </c>
      <c r="F40" s="83">
        <v>0</v>
      </c>
      <c r="G40" s="83">
        <v>828.05</v>
      </c>
      <c r="H40" s="83">
        <v>0.11</v>
      </c>
      <c r="I40" s="83">
        <v>39.57</v>
      </c>
      <c r="J40" s="83">
        <v>0.01</v>
      </c>
      <c r="K40" s="83">
        <v>3.31</v>
      </c>
      <c r="L40" s="83" t="s">
        <v>357</v>
      </c>
      <c r="M40" s="83">
        <v>870.93</v>
      </c>
      <c r="N40" s="84">
        <v>0.12</v>
      </c>
    </row>
    <row r="41" spans="1:14" x14ac:dyDescent="0.2">
      <c r="A41" s="1069"/>
      <c r="B41" s="67" t="s">
        <v>385</v>
      </c>
      <c r="C41" s="83">
        <v>0</v>
      </c>
      <c r="D41" s="83">
        <v>0</v>
      </c>
      <c r="E41" s="83">
        <v>0</v>
      </c>
      <c r="F41" s="83">
        <v>0</v>
      </c>
      <c r="G41" s="83">
        <v>127816.49</v>
      </c>
      <c r="H41" s="83">
        <v>17.5</v>
      </c>
      <c r="I41" s="83">
        <v>204197.19</v>
      </c>
      <c r="J41" s="83">
        <v>27.94</v>
      </c>
      <c r="K41" s="83">
        <v>74399.570000000007</v>
      </c>
      <c r="L41" s="83">
        <v>10.18</v>
      </c>
      <c r="M41" s="83">
        <v>406413.25</v>
      </c>
      <c r="N41" s="84">
        <v>55.62</v>
      </c>
    </row>
    <row r="42" spans="1:14" x14ac:dyDescent="0.2">
      <c r="A42" s="1069"/>
      <c r="B42" s="67" t="s">
        <v>389</v>
      </c>
      <c r="C42" s="83">
        <v>0</v>
      </c>
      <c r="D42" s="83">
        <v>0</v>
      </c>
      <c r="E42" s="83">
        <v>0</v>
      </c>
      <c r="F42" s="83">
        <v>0</v>
      </c>
      <c r="G42" s="83">
        <v>17.82</v>
      </c>
      <c r="H42" s="83" t="s">
        <v>357</v>
      </c>
      <c r="I42" s="83">
        <v>876.43</v>
      </c>
      <c r="J42" s="83">
        <v>0.12</v>
      </c>
      <c r="K42" s="83">
        <v>1599.5</v>
      </c>
      <c r="L42" s="83">
        <v>0.22</v>
      </c>
      <c r="M42" s="83">
        <v>2493.75</v>
      </c>
      <c r="N42" s="84">
        <v>0.34</v>
      </c>
    </row>
    <row r="43" spans="1:14" x14ac:dyDescent="0.2">
      <c r="A43" s="1069"/>
      <c r="B43" s="67" t="s">
        <v>390</v>
      </c>
      <c r="C43" s="83">
        <v>0</v>
      </c>
      <c r="D43" s="83">
        <v>0</v>
      </c>
      <c r="E43" s="83">
        <v>0</v>
      </c>
      <c r="F43" s="83">
        <v>0</v>
      </c>
      <c r="G43" s="83">
        <v>32575.86</v>
      </c>
      <c r="H43" s="83">
        <v>4.46</v>
      </c>
      <c r="I43" s="83">
        <v>54817.58</v>
      </c>
      <c r="J43" s="83">
        <v>7.5</v>
      </c>
      <c r="K43" s="83">
        <v>32278.28</v>
      </c>
      <c r="L43" s="83">
        <v>4.42</v>
      </c>
      <c r="M43" s="83">
        <v>119671.72</v>
      </c>
      <c r="N43" s="84">
        <v>16.38</v>
      </c>
    </row>
    <row r="44" spans="1:14" x14ac:dyDescent="0.2">
      <c r="A44" s="1069"/>
      <c r="B44" s="67" t="s">
        <v>386</v>
      </c>
      <c r="C44" s="83">
        <v>0</v>
      </c>
      <c r="D44" s="83">
        <v>0</v>
      </c>
      <c r="E44" s="83">
        <v>52930.62</v>
      </c>
      <c r="F44" s="83">
        <v>7.24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52930.62</v>
      </c>
      <c r="N44" s="84">
        <v>7.24</v>
      </c>
    </row>
    <row r="45" spans="1:14" x14ac:dyDescent="0.2">
      <c r="A45" s="1069"/>
      <c r="B45" s="67" t="s">
        <v>75</v>
      </c>
      <c r="C45" s="83">
        <v>0</v>
      </c>
      <c r="D45" s="83">
        <v>0</v>
      </c>
      <c r="E45" s="83">
        <v>52930.62</v>
      </c>
      <c r="F45" s="83">
        <v>7.24</v>
      </c>
      <c r="G45" s="83">
        <v>210326.92</v>
      </c>
      <c r="H45" s="83">
        <v>28.79</v>
      </c>
      <c r="I45" s="83">
        <v>308865.05</v>
      </c>
      <c r="J45" s="83">
        <v>42.27</v>
      </c>
      <c r="K45" s="83">
        <v>114128.57</v>
      </c>
      <c r="L45" s="83">
        <v>15.62</v>
      </c>
      <c r="M45" s="83">
        <v>686251.16</v>
      </c>
      <c r="N45" s="84">
        <v>93.92</v>
      </c>
    </row>
    <row r="46" spans="1:14" x14ac:dyDescent="0.2">
      <c r="A46" s="1069"/>
      <c r="B46" s="67" t="s">
        <v>360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6936.46</v>
      </c>
      <c r="N46" s="84">
        <v>0.95</v>
      </c>
    </row>
    <row r="47" spans="1:14" x14ac:dyDescent="0.2">
      <c r="A47" s="1069"/>
      <c r="B47" s="67" t="s">
        <v>361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37479.449999999997</v>
      </c>
      <c r="N47" s="84">
        <v>5.13</v>
      </c>
    </row>
    <row r="48" spans="1:14" x14ac:dyDescent="0.2">
      <c r="A48" s="1070"/>
      <c r="B48" s="73" t="s">
        <v>402</v>
      </c>
      <c r="C48" s="85">
        <v>0</v>
      </c>
      <c r="D48" s="85">
        <v>0</v>
      </c>
      <c r="E48" s="85">
        <v>52930.62</v>
      </c>
      <c r="F48" s="85">
        <v>7.24</v>
      </c>
      <c r="G48" s="85">
        <v>210326.92</v>
      </c>
      <c r="H48" s="85">
        <v>28.79</v>
      </c>
      <c r="I48" s="85">
        <v>308865.05</v>
      </c>
      <c r="J48" s="85">
        <v>42.27</v>
      </c>
      <c r="K48" s="85">
        <v>114128.57</v>
      </c>
      <c r="L48" s="85">
        <v>15.62</v>
      </c>
      <c r="M48" s="85">
        <v>730667.07</v>
      </c>
      <c r="N48" s="86">
        <v>100</v>
      </c>
    </row>
    <row r="49" spans="1:14" x14ac:dyDescent="0.2">
      <c r="A49" s="1071" t="s">
        <v>525</v>
      </c>
      <c r="B49" s="74" t="s">
        <v>383</v>
      </c>
      <c r="C49" s="88">
        <v>0</v>
      </c>
      <c r="D49" s="88">
        <v>0</v>
      </c>
      <c r="E49" s="88">
        <v>0</v>
      </c>
      <c r="F49" s="88">
        <v>0</v>
      </c>
      <c r="G49" s="88">
        <v>119808.51</v>
      </c>
      <c r="H49" s="88">
        <v>10.59</v>
      </c>
      <c r="I49" s="88">
        <v>10007.06</v>
      </c>
      <c r="J49" s="88">
        <v>0.88</v>
      </c>
      <c r="K49" s="88">
        <v>4131.55</v>
      </c>
      <c r="L49" s="88">
        <v>0.37</v>
      </c>
      <c r="M49" s="88">
        <v>133947.12</v>
      </c>
      <c r="N49" s="89">
        <v>11.84</v>
      </c>
    </row>
    <row r="50" spans="1:14" x14ac:dyDescent="0.2">
      <c r="A50" s="1069"/>
      <c r="B50" s="67" t="s">
        <v>384</v>
      </c>
      <c r="C50" s="83">
        <v>0</v>
      </c>
      <c r="D50" s="83">
        <v>0</v>
      </c>
      <c r="E50" s="83">
        <v>0</v>
      </c>
      <c r="F50" s="83">
        <v>0</v>
      </c>
      <c r="G50" s="83">
        <v>2538.0100000000002</v>
      </c>
      <c r="H50" s="83">
        <v>0.22</v>
      </c>
      <c r="I50" s="83">
        <v>49.82</v>
      </c>
      <c r="J50" s="83">
        <v>0</v>
      </c>
      <c r="K50" s="83">
        <v>1.94</v>
      </c>
      <c r="L50" s="83">
        <v>0</v>
      </c>
      <c r="M50" s="83">
        <v>2589.77</v>
      </c>
      <c r="N50" s="84">
        <v>0.23</v>
      </c>
    </row>
    <row r="51" spans="1:14" ht="12.75" customHeight="1" x14ac:dyDescent="0.2">
      <c r="A51" s="1069"/>
      <c r="B51" s="67" t="s">
        <v>385</v>
      </c>
      <c r="C51" s="83">
        <v>0</v>
      </c>
      <c r="D51" s="83">
        <v>0</v>
      </c>
      <c r="E51" s="83">
        <v>0</v>
      </c>
      <c r="F51" s="83">
        <v>0</v>
      </c>
      <c r="G51" s="83">
        <v>381179.01</v>
      </c>
      <c r="H51" s="83">
        <v>33.700000000000003</v>
      </c>
      <c r="I51" s="83">
        <v>145554.92000000001</v>
      </c>
      <c r="J51" s="83">
        <v>12.87</v>
      </c>
      <c r="K51" s="83">
        <v>28156.77</v>
      </c>
      <c r="L51" s="83">
        <v>2.48</v>
      </c>
      <c r="M51" s="83">
        <v>554890.69999999995</v>
      </c>
      <c r="N51" s="84">
        <v>49.05</v>
      </c>
    </row>
    <row r="52" spans="1:14" x14ac:dyDescent="0.2">
      <c r="A52" s="1069"/>
      <c r="B52" s="67" t="s">
        <v>389</v>
      </c>
      <c r="C52" s="83">
        <v>0</v>
      </c>
      <c r="D52" s="83">
        <v>0</v>
      </c>
      <c r="E52" s="83">
        <v>0</v>
      </c>
      <c r="F52" s="83">
        <v>0</v>
      </c>
      <c r="G52" s="83">
        <v>13526.85</v>
      </c>
      <c r="H52" s="83">
        <v>1.2</v>
      </c>
      <c r="I52" s="83">
        <v>10159.540000000001</v>
      </c>
      <c r="J52" s="83">
        <v>0.9</v>
      </c>
      <c r="K52" s="83">
        <v>742.85</v>
      </c>
      <c r="L52" s="83">
        <v>7.0000000000000007E-2</v>
      </c>
      <c r="M52" s="83">
        <v>24429.24</v>
      </c>
      <c r="N52" s="84">
        <v>2.16</v>
      </c>
    </row>
    <row r="53" spans="1:14" x14ac:dyDescent="0.2">
      <c r="A53" s="1069"/>
      <c r="B53" s="67" t="s">
        <v>390</v>
      </c>
      <c r="C53" s="83">
        <v>0</v>
      </c>
      <c r="D53" s="83">
        <v>0</v>
      </c>
      <c r="E53" s="83">
        <v>0</v>
      </c>
      <c r="F53" s="83">
        <v>0</v>
      </c>
      <c r="G53" s="83">
        <v>3936.07</v>
      </c>
      <c r="H53" s="83">
        <v>0.35</v>
      </c>
      <c r="I53" s="83">
        <v>4045.28</v>
      </c>
      <c r="J53" s="83">
        <v>0.36</v>
      </c>
      <c r="K53" s="83">
        <v>9.1300000000000008</v>
      </c>
      <c r="L53" s="83">
        <v>0</v>
      </c>
      <c r="M53" s="83">
        <v>7990.48</v>
      </c>
      <c r="N53" s="84">
        <v>0.71</v>
      </c>
    </row>
    <row r="54" spans="1:14" x14ac:dyDescent="0.2">
      <c r="A54" s="1069"/>
      <c r="B54" s="67" t="s">
        <v>391</v>
      </c>
      <c r="C54" s="83">
        <v>136.34</v>
      </c>
      <c r="D54" s="83">
        <v>0.01</v>
      </c>
      <c r="E54" s="83">
        <v>376853.38</v>
      </c>
      <c r="F54" s="83">
        <v>33.31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376989.72</v>
      </c>
      <c r="N54" s="84">
        <v>33.32</v>
      </c>
    </row>
    <row r="55" spans="1:14" x14ac:dyDescent="0.2">
      <c r="A55" s="1069"/>
      <c r="B55" s="67" t="s">
        <v>75</v>
      </c>
      <c r="C55" s="83">
        <v>136.34</v>
      </c>
      <c r="D55" s="83">
        <v>0.01</v>
      </c>
      <c r="E55" s="83">
        <v>376853.38</v>
      </c>
      <c r="F55" s="83">
        <v>33.31</v>
      </c>
      <c r="G55" s="83">
        <v>520988.45</v>
      </c>
      <c r="H55" s="83">
        <v>46.06</v>
      </c>
      <c r="I55" s="83">
        <v>169816.62</v>
      </c>
      <c r="J55" s="83">
        <v>15.01</v>
      </c>
      <c r="K55" s="83">
        <v>33042.239999999998</v>
      </c>
      <c r="L55" s="83">
        <v>2.92</v>
      </c>
      <c r="M55" s="83">
        <v>1100837.03</v>
      </c>
      <c r="N55" s="84">
        <v>97.31</v>
      </c>
    </row>
    <row r="56" spans="1:14" x14ac:dyDescent="0.2">
      <c r="A56" s="1069"/>
      <c r="B56" s="67" t="s">
        <v>360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5799.53</v>
      </c>
      <c r="N56" s="84">
        <v>0.51</v>
      </c>
    </row>
    <row r="57" spans="1:14" x14ac:dyDescent="0.2">
      <c r="A57" s="1069"/>
      <c r="B57" s="67" t="s">
        <v>361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24623.73</v>
      </c>
      <c r="N57" s="84">
        <v>2.1800000000000002</v>
      </c>
    </row>
    <row r="58" spans="1:14" x14ac:dyDescent="0.2">
      <c r="A58" s="1070"/>
      <c r="B58" s="73" t="s">
        <v>402</v>
      </c>
      <c r="C58" s="85">
        <v>136.34</v>
      </c>
      <c r="D58" s="85">
        <v>0.01</v>
      </c>
      <c r="E58" s="85">
        <v>376853.38</v>
      </c>
      <c r="F58" s="85">
        <v>33.31</v>
      </c>
      <c r="G58" s="85">
        <v>520988.45</v>
      </c>
      <c r="H58" s="85">
        <v>46.06</v>
      </c>
      <c r="I58" s="85">
        <v>169816.62</v>
      </c>
      <c r="J58" s="85">
        <v>15.01</v>
      </c>
      <c r="K58" s="85">
        <v>33042.239999999998</v>
      </c>
      <c r="L58" s="85">
        <v>2.92</v>
      </c>
      <c r="M58" s="85">
        <v>1131260.29</v>
      </c>
      <c r="N58" s="86">
        <v>100</v>
      </c>
    </row>
    <row r="59" spans="1:14" x14ac:dyDescent="0.2">
      <c r="A59" s="1071" t="s">
        <v>526</v>
      </c>
      <c r="B59" s="74" t="s">
        <v>383</v>
      </c>
      <c r="C59" s="88">
        <v>0</v>
      </c>
      <c r="D59" s="88">
        <v>0</v>
      </c>
      <c r="E59" s="88">
        <v>0</v>
      </c>
      <c r="F59" s="88">
        <v>0</v>
      </c>
      <c r="G59" s="88">
        <v>6329.32</v>
      </c>
      <c r="H59" s="88">
        <v>0.61</v>
      </c>
      <c r="I59" s="88">
        <v>5188.84</v>
      </c>
      <c r="J59" s="88">
        <v>0.5</v>
      </c>
      <c r="K59" s="88">
        <v>455.9</v>
      </c>
      <c r="L59" s="88">
        <v>0.04</v>
      </c>
      <c r="M59" s="88">
        <v>11974.06</v>
      </c>
      <c r="N59" s="89">
        <v>1.1499999999999999</v>
      </c>
    </row>
    <row r="60" spans="1:14" x14ac:dyDescent="0.2">
      <c r="A60" s="1069"/>
      <c r="B60" s="67" t="s">
        <v>384</v>
      </c>
      <c r="C60" s="83">
        <v>0</v>
      </c>
      <c r="D60" s="83">
        <v>0</v>
      </c>
      <c r="E60" s="83">
        <v>0</v>
      </c>
      <c r="F60" s="83">
        <v>0</v>
      </c>
      <c r="G60" s="83">
        <v>1864.77</v>
      </c>
      <c r="H60" s="83">
        <v>0.18</v>
      </c>
      <c r="I60" s="83">
        <v>431.76</v>
      </c>
      <c r="J60" s="83">
        <v>0.04</v>
      </c>
      <c r="K60" s="83">
        <v>0.12</v>
      </c>
      <c r="L60" s="83">
        <v>0</v>
      </c>
      <c r="M60" s="83">
        <v>2296.65</v>
      </c>
      <c r="N60" s="84">
        <v>0.22</v>
      </c>
    </row>
    <row r="61" spans="1:14" x14ac:dyDescent="0.2">
      <c r="A61" s="1069"/>
      <c r="B61" s="67" t="s">
        <v>390</v>
      </c>
      <c r="C61" s="83">
        <v>0</v>
      </c>
      <c r="D61" s="83">
        <v>0</v>
      </c>
      <c r="E61" s="83">
        <v>0</v>
      </c>
      <c r="F61" s="83">
        <v>0</v>
      </c>
      <c r="G61" s="83">
        <v>106031.25</v>
      </c>
      <c r="H61" s="83">
        <v>10.220000000000001</v>
      </c>
      <c r="I61" s="83">
        <v>152525.60999999999</v>
      </c>
      <c r="J61" s="83">
        <v>14.68</v>
      </c>
      <c r="K61" s="83">
        <v>18304.560000000001</v>
      </c>
      <c r="L61" s="83">
        <v>1.76</v>
      </c>
      <c r="M61" s="83">
        <v>276861.42</v>
      </c>
      <c r="N61" s="84">
        <v>26.66</v>
      </c>
    </row>
    <row r="62" spans="1:14" x14ac:dyDescent="0.2">
      <c r="A62" s="1069"/>
      <c r="B62" s="67" t="s">
        <v>385</v>
      </c>
      <c r="C62" s="83">
        <v>0</v>
      </c>
      <c r="D62" s="83">
        <v>0</v>
      </c>
      <c r="E62" s="83">
        <v>0</v>
      </c>
      <c r="F62" s="83">
        <v>0</v>
      </c>
      <c r="G62" s="83">
        <v>137783.34</v>
      </c>
      <c r="H62" s="83">
        <v>13.24</v>
      </c>
      <c r="I62" s="83">
        <v>164344.63</v>
      </c>
      <c r="J62" s="83">
        <v>15.83</v>
      </c>
      <c r="K62" s="83">
        <v>9068.8799999999992</v>
      </c>
      <c r="L62" s="83">
        <v>0.87</v>
      </c>
      <c r="M62" s="83">
        <v>311196.84999999998</v>
      </c>
      <c r="N62" s="84">
        <v>29.94</v>
      </c>
    </row>
    <row r="63" spans="1:14" x14ac:dyDescent="0.2">
      <c r="A63" s="1069"/>
      <c r="B63" s="67" t="s">
        <v>391</v>
      </c>
      <c r="C63" s="83">
        <v>319.02999999999997</v>
      </c>
      <c r="D63" s="83">
        <v>0.03</v>
      </c>
      <c r="E63" s="83">
        <v>287553.68</v>
      </c>
      <c r="F63" s="83">
        <v>27.67</v>
      </c>
      <c r="G63" s="83">
        <v>43211.77</v>
      </c>
      <c r="H63" s="83">
        <v>4.16</v>
      </c>
      <c r="I63" s="83">
        <v>77627.83</v>
      </c>
      <c r="J63" s="83">
        <v>7.47</v>
      </c>
      <c r="K63" s="83">
        <v>8901.2999999999993</v>
      </c>
      <c r="L63" s="83">
        <v>0.86</v>
      </c>
      <c r="M63" s="83">
        <v>417613.61</v>
      </c>
      <c r="N63" s="84">
        <v>40.19</v>
      </c>
    </row>
    <row r="64" spans="1:14" x14ac:dyDescent="0.2">
      <c r="A64" s="1069"/>
      <c r="B64" s="67" t="s">
        <v>75</v>
      </c>
      <c r="C64" s="83">
        <v>319.02999999999997</v>
      </c>
      <c r="D64" s="83">
        <v>0.03</v>
      </c>
      <c r="E64" s="83">
        <v>287553.68</v>
      </c>
      <c r="F64" s="83">
        <v>27.67</v>
      </c>
      <c r="G64" s="83">
        <v>295220.45</v>
      </c>
      <c r="H64" s="83">
        <v>28.41</v>
      </c>
      <c r="I64" s="83">
        <v>400118.67</v>
      </c>
      <c r="J64" s="83">
        <v>38.520000000000003</v>
      </c>
      <c r="K64" s="83">
        <v>36730.76</v>
      </c>
      <c r="L64" s="83">
        <v>3.53</v>
      </c>
      <c r="M64" s="83">
        <v>1019942.59</v>
      </c>
      <c r="N64" s="84">
        <v>98.16</v>
      </c>
    </row>
    <row r="65" spans="1:14" x14ac:dyDescent="0.2">
      <c r="A65" s="1069"/>
      <c r="B65" s="67" t="s">
        <v>360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3846.14</v>
      </c>
      <c r="N65" s="84">
        <v>0.37</v>
      </c>
    </row>
    <row r="66" spans="1:14" x14ac:dyDescent="0.2">
      <c r="A66" s="1069"/>
      <c r="B66" s="67" t="s">
        <v>361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15280.38</v>
      </c>
      <c r="N66" s="84">
        <v>1.47</v>
      </c>
    </row>
    <row r="67" spans="1:14" x14ac:dyDescent="0.2">
      <c r="A67" s="1070"/>
      <c r="B67" s="73" t="s">
        <v>402</v>
      </c>
      <c r="C67" s="85">
        <v>319.02999999999997</v>
      </c>
      <c r="D67" s="85">
        <v>0.03</v>
      </c>
      <c r="E67" s="85">
        <v>287553.68</v>
      </c>
      <c r="F67" s="85">
        <v>27.67</v>
      </c>
      <c r="G67" s="85">
        <v>295220.45</v>
      </c>
      <c r="H67" s="85">
        <v>28.41</v>
      </c>
      <c r="I67" s="85">
        <v>400118.67</v>
      </c>
      <c r="J67" s="85">
        <v>38.520000000000003</v>
      </c>
      <c r="K67" s="85">
        <v>36730.76</v>
      </c>
      <c r="L67" s="85">
        <v>3.53</v>
      </c>
      <c r="M67" s="85">
        <v>1039069.11</v>
      </c>
      <c r="N67" s="86">
        <v>100</v>
      </c>
    </row>
    <row r="68" spans="1:14" x14ac:dyDescent="0.2">
      <c r="A68" s="1071" t="s">
        <v>120</v>
      </c>
      <c r="B68" s="74" t="s">
        <v>383</v>
      </c>
      <c r="C68" s="88">
        <v>0</v>
      </c>
      <c r="D68" s="88">
        <v>0</v>
      </c>
      <c r="E68" s="88">
        <v>0</v>
      </c>
      <c r="F68" s="88">
        <v>0</v>
      </c>
      <c r="G68" s="88">
        <v>95931.12</v>
      </c>
      <c r="H68" s="88">
        <v>13.19</v>
      </c>
      <c r="I68" s="88">
        <v>3426.43</v>
      </c>
      <c r="J68" s="88">
        <v>0.47</v>
      </c>
      <c r="K68" s="88">
        <v>257.8</v>
      </c>
      <c r="L68" s="88">
        <v>0.04</v>
      </c>
      <c r="M68" s="88">
        <v>99615.35</v>
      </c>
      <c r="N68" s="89">
        <v>13.7</v>
      </c>
    </row>
    <row r="69" spans="1:14" x14ac:dyDescent="0.2">
      <c r="A69" s="1069"/>
      <c r="B69" s="67" t="s">
        <v>385</v>
      </c>
      <c r="C69" s="83">
        <v>0</v>
      </c>
      <c r="D69" s="83">
        <v>0</v>
      </c>
      <c r="E69" s="83">
        <v>0</v>
      </c>
      <c r="F69" s="83">
        <v>0</v>
      </c>
      <c r="G69" s="83">
        <v>140027.57999999999</v>
      </c>
      <c r="H69" s="83">
        <v>19.25</v>
      </c>
      <c r="I69" s="83">
        <v>154525.85</v>
      </c>
      <c r="J69" s="83">
        <v>21.25</v>
      </c>
      <c r="K69" s="83">
        <v>10830.9</v>
      </c>
      <c r="L69" s="83">
        <v>1.49</v>
      </c>
      <c r="M69" s="83">
        <v>305384.33</v>
      </c>
      <c r="N69" s="84">
        <v>41.99</v>
      </c>
    </row>
    <row r="70" spans="1:14" x14ac:dyDescent="0.2">
      <c r="A70" s="1069"/>
      <c r="B70" s="67" t="s">
        <v>384</v>
      </c>
      <c r="C70" s="83">
        <v>0</v>
      </c>
      <c r="D70" s="83">
        <v>0</v>
      </c>
      <c r="E70" s="83">
        <v>0</v>
      </c>
      <c r="F70" s="83">
        <v>0</v>
      </c>
      <c r="G70" s="83">
        <v>1082.47</v>
      </c>
      <c r="H70" s="83">
        <v>0.15</v>
      </c>
      <c r="I70" s="83">
        <v>291.76</v>
      </c>
      <c r="J70" s="83">
        <v>0.04</v>
      </c>
      <c r="K70" s="83">
        <v>263.79000000000002</v>
      </c>
      <c r="L70" s="83">
        <v>0.04</v>
      </c>
      <c r="M70" s="83">
        <v>1638.02</v>
      </c>
      <c r="N70" s="84">
        <v>0.23</v>
      </c>
    </row>
    <row r="71" spans="1:14" x14ac:dyDescent="0.2">
      <c r="A71" s="1069"/>
      <c r="B71" s="67" t="s">
        <v>389</v>
      </c>
      <c r="C71" s="83">
        <v>0</v>
      </c>
      <c r="D71" s="83">
        <v>0</v>
      </c>
      <c r="E71" s="83">
        <v>0</v>
      </c>
      <c r="F71" s="83">
        <v>0</v>
      </c>
      <c r="G71" s="83">
        <v>1503.59</v>
      </c>
      <c r="H71" s="83">
        <v>0.21</v>
      </c>
      <c r="I71" s="83">
        <v>262.11</v>
      </c>
      <c r="J71" s="83">
        <v>0.04</v>
      </c>
      <c r="K71" s="83">
        <v>0.19</v>
      </c>
      <c r="L71" s="83">
        <v>0</v>
      </c>
      <c r="M71" s="83">
        <v>1765.89</v>
      </c>
      <c r="N71" s="84">
        <v>0.25</v>
      </c>
    </row>
    <row r="72" spans="1:14" x14ac:dyDescent="0.2">
      <c r="A72" s="1069"/>
      <c r="B72" s="67" t="s">
        <v>390</v>
      </c>
      <c r="C72" s="83">
        <v>0</v>
      </c>
      <c r="D72" s="83">
        <v>0</v>
      </c>
      <c r="E72" s="83">
        <v>0</v>
      </c>
      <c r="F72" s="83">
        <v>0</v>
      </c>
      <c r="G72" s="83">
        <v>4080.27</v>
      </c>
      <c r="H72" s="83">
        <v>0.56000000000000005</v>
      </c>
      <c r="I72" s="83">
        <v>729.88</v>
      </c>
      <c r="J72" s="83">
        <v>0.1</v>
      </c>
      <c r="K72" s="83">
        <v>0.06</v>
      </c>
      <c r="L72" s="83">
        <v>0</v>
      </c>
      <c r="M72" s="83">
        <v>4810.21</v>
      </c>
      <c r="N72" s="84">
        <v>0.66</v>
      </c>
    </row>
    <row r="73" spans="1:14" x14ac:dyDescent="0.2">
      <c r="A73" s="1069"/>
      <c r="B73" s="67" t="s">
        <v>386</v>
      </c>
      <c r="C73" s="83">
        <v>49.08</v>
      </c>
      <c r="D73" s="83">
        <v>0.01</v>
      </c>
      <c r="E73" s="83">
        <v>295971.37</v>
      </c>
      <c r="F73" s="83">
        <v>40.67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296020.45</v>
      </c>
      <c r="N73" s="84">
        <v>40.68</v>
      </c>
    </row>
    <row r="74" spans="1:14" x14ac:dyDescent="0.2">
      <c r="A74" s="1069"/>
      <c r="B74" s="67" t="s">
        <v>75</v>
      </c>
      <c r="C74" s="83">
        <v>49.08</v>
      </c>
      <c r="D74" s="83">
        <v>0.01</v>
      </c>
      <c r="E74" s="83">
        <v>295971.37</v>
      </c>
      <c r="F74" s="83">
        <v>40.67</v>
      </c>
      <c r="G74" s="83">
        <v>242625.03</v>
      </c>
      <c r="H74" s="83">
        <v>33.36</v>
      </c>
      <c r="I74" s="83">
        <v>159236.03</v>
      </c>
      <c r="J74" s="83">
        <v>21.9</v>
      </c>
      <c r="K74" s="83">
        <v>11352.74</v>
      </c>
      <c r="L74" s="83">
        <v>1.57</v>
      </c>
      <c r="M74" s="83">
        <v>709234.25</v>
      </c>
      <c r="N74" s="84">
        <v>97.51</v>
      </c>
    </row>
    <row r="75" spans="1:14" x14ac:dyDescent="0.2">
      <c r="A75" s="1069"/>
      <c r="B75" s="67" t="s">
        <v>360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7494.38</v>
      </c>
      <c r="N75" s="84">
        <v>1.03</v>
      </c>
    </row>
    <row r="76" spans="1:14" x14ac:dyDescent="0.2">
      <c r="A76" s="1069"/>
      <c r="B76" s="67" t="s">
        <v>361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10609.86</v>
      </c>
      <c r="N76" s="84">
        <v>1.46</v>
      </c>
    </row>
    <row r="77" spans="1:14" x14ac:dyDescent="0.2">
      <c r="A77" s="1070"/>
      <c r="B77" s="73" t="s">
        <v>402</v>
      </c>
      <c r="C77" s="85">
        <v>49.08</v>
      </c>
      <c r="D77" s="85">
        <v>0.01</v>
      </c>
      <c r="E77" s="85">
        <v>295971.37</v>
      </c>
      <c r="F77" s="85">
        <v>40.67</v>
      </c>
      <c r="G77" s="85">
        <v>242625.03</v>
      </c>
      <c r="H77" s="85">
        <v>33.36</v>
      </c>
      <c r="I77" s="85">
        <v>159236.03</v>
      </c>
      <c r="J77" s="85">
        <v>21.9</v>
      </c>
      <c r="K77" s="85">
        <v>11352.74</v>
      </c>
      <c r="L77" s="85">
        <v>1.57</v>
      </c>
      <c r="M77" s="85">
        <v>727338.49</v>
      </c>
      <c r="N77" s="86">
        <v>100</v>
      </c>
    </row>
    <row r="78" spans="1:14" x14ac:dyDescent="0.2">
      <c r="A78" s="1071" t="s">
        <v>172</v>
      </c>
      <c r="B78" s="74" t="s">
        <v>383</v>
      </c>
      <c r="C78" s="88">
        <v>0</v>
      </c>
      <c r="D78" s="88">
        <v>0</v>
      </c>
      <c r="E78" s="88">
        <v>0</v>
      </c>
      <c r="F78" s="88">
        <v>0</v>
      </c>
      <c r="G78" s="88">
        <v>38593.760000000002</v>
      </c>
      <c r="H78" s="88">
        <v>4.79</v>
      </c>
      <c r="I78" s="88">
        <v>8276.86</v>
      </c>
      <c r="J78" s="88">
        <v>1.03</v>
      </c>
      <c r="K78" s="88">
        <v>121.99</v>
      </c>
      <c r="L78" s="88">
        <v>0.02</v>
      </c>
      <c r="M78" s="88">
        <v>46992.61</v>
      </c>
      <c r="N78" s="89">
        <v>5.84</v>
      </c>
    </row>
    <row r="79" spans="1:14" x14ac:dyDescent="0.2">
      <c r="A79" s="1069"/>
      <c r="B79" s="67" t="s">
        <v>385</v>
      </c>
      <c r="C79" s="83">
        <v>0</v>
      </c>
      <c r="D79" s="83">
        <v>0</v>
      </c>
      <c r="E79" s="83">
        <v>0</v>
      </c>
      <c r="F79" s="83">
        <v>0</v>
      </c>
      <c r="G79" s="83">
        <v>18384.240000000002</v>
      </c>
      <c r="H79" s="83">
        <v>2.2799999999999998</v>
      </c>
      <c r="I79" s="83">
        <v>6182.34</v>
      </c>
      <c r="J79" s="83">
        <v>0.77</v>
      </c>
      <c r="K79" s="83">
        <v>138.69</v>
      </c>
      <c r="L79" s="83">
        <v>0.02</v>
      </c>
      <c r="M79" s="83">
        <v>24705.27</v>
      </c>
      <c r="N79" s="84">
        <v>3.07</v>
      </c>
    </row>
    <row r="80" spans="1:14" x14ac:dyDescent="0.2">
      <c r="A80" s="1069"/>
      <c r="B80" s="67" t="s">
        <v>388</v>
      </c>
      <c r="C80" s="83">
        <v>0</v>
      </c>
      <c r="D80" s="83">
        <v>0</v>
      </c>
      <c r="E80" s="83">
        <v>0</v>
      </c>
      <c r="F80" s="83">
        <v>0</v>
      </c>
      <c r="G80" s="83">
        <v>1.94</v>
      </c>
      <c r="H80" s="83" t="s">
        <v>396</v>
      </c>
      <c r="I80" s="83">
        <v>0.06</v>
      </c>
      <c r="J80" s="83" t="s">
        <v>396</v>
      </c>
      <c r="K80" s="83">
        <v>109.36</v>
      </c>
      <c r="L80" s="83">
        <v>0.01</v>
      </c>
      <c r="M80" s="83">
        <v>111.36</v>
      </c>
      <c r="N80" s="84">
        <v>0.01</v>
      </c>
    </row>
    <row r="81" spans="1:14" x14ac:dyDescent="0.2">
      <c r="A81" s="1069"/>
      <c r="B81" s="67" t="s">
        <v>384</v>
      </c>
      <c r="C81" s="83">
        <v>0</v>
      </c>
      <c r="D81" s="83">
        <v>0</v>
      </c>
      <c r="E81" s="83">
        <v>0</v>
      </c>
      <c r="F81" s="83">
        <v>0</v>
      </c>
      <c r="G81" s="83">
        <v>1041.92</v>
      </c>
      <c r="H81" s="83">
        <v>0.13</v>
      </c>
      <c r="I81" s="83">
        <v>48.71</v>
      </c>
      <c r="J81" s="83">
        <v>0.01</v>
      </c>
      <c r="K81" s="83">
        <v>0</v>
      </c>
      <c r="L81" s="83">
        <v>0</v>
      </c>
      <c r="M81" s="83">
        <v>1090.6300000000001</v>
      </c>
      <c r="N81" s="84">
        <v>0.14000000000000001</v>
      </c>
    </row>
    <row r="82" spans="1:14" x14ac:dyDescent="0.2">
      <c r="A82" s="1069"/>
      <c r="B82" s="67" t="s">
        <v>387</v>
      </c>
      <c r="C82" s="83">
        <v>0</v>
      </c>
      <c r="D82" s="83">
        <v>0</v>
      </c>
      <c r="E82" s="83">
        <v>0</v>
      </c>
      <c r="F82" s="83">
        <v>0</v>
      </c>
      <c r="G82" s="83">
        <v>63.78</v>
      </c>
      <c r="H82" s="83">
        <v>0.01</v>
      </c>
      <c r="I82" s="83">
        <v>38.14</v>
      </c>
      <c r="J82" s="83" t="s">
        <v>396</v>
      </c>
      <c r="K82" s="83">
        <v>64.03</v>
      </c>
      <c r="L82" s="83">
        <v>0.01</v>
      </c>
      <c r="M82" s="83">
        <v>165.95</v>
      </c>
      <c r="N82" s="84">
        <v>0.02</v>
      </c>
    </row>
    <row r="83" spans="1:14" x14ac:dyDescent="0.2">
      <c r="A83" s="1069"/>
      <c r="B83" s="67" t="s">
        <v>390</v>
      </c>
      <c r="C83" s="83">
        <v>0</v>
      </c>
      <c r="D83" s="83">
        <v>0</v>
      </c>
      <c r="E83" s="83">
        <v>0</v>
      </c>
      <c r="F83" s="83">
        <v>0</v>
      </c>
      <c r="G83" s="83">
        <v>126442.6</v>
      </c>
      <c r="H83" s="83">
        <v>15.71</v>
      </c>
      <c r="I83" s="83">
        <v>41255.42</v>
      </c>
      <c r="J83" s="83">
        <v>5.12</v>
      </c>
      <c r="K83" s="83">
        <v>2187.5700000000002</v>
      </c>
      <c r="L83" s="83">
        <v>0.27</v>
      </c>
      <c r="M83" s="83">
        <v>169885.59</v>
      </c>
      <c r="N83" s="84">
        <v>21.1</v>
      </c>
    </row>
    <row r="84" spans="1:14" x14ac:dyDescent="0.2">
      <c r="A84" s="1069"/>
      <c r="B84" s="67" t="s">
        <v>386</v>
      </c>
      <c r="C84" s="83">
        <v>0</v>
      </c>
      <c r="D84" s="83">
        <v>0</v>
      </c>
      <c r="E84" s="83">
        <v>548483.06999999995</v>
      </c>
      <c r="F84" s="83">
        <v>68.099999999999994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548483.06999999995</v>
      </c>
      <c r="N84" s="84">
        <v>68.099999999999994</v>
      </c>
    </row>
    <row r="85" spans="1:14" x14ac:dyDescent="0.2">
      <c r="A85" s="1069"/>
      <c r="B85" s="67" t="s">
        <v>75</v>
      </c>
      <c r="C85" s="83">
        <v>0</v>
      </c>
      <c r="D85" s="83">
        <v>0</v>
      </c>
      <c r="E85" s="83">
        <v>548483.06999999995</v>
      </c>
      <c r="F85" s="83">
        <v>68.099999999999994</v>
      </c>
      <c r="G85" s="83">
        <v>184528.24</v>
      </c>
      <c r="H85" s="83">
        <v>22.92</v>
      </c>
      <c r="I85" s="83">
        <v>55801.53</v>
      </c>
      <c r="J85" s="83">
        <v>6.93</v>
      </c>
      <c r="K85" s="83">
        <v>2621.64</v>
      </c>
      <c r="L85" s="83">
        <v>0.33</v>
      </c>
      <c r="M85" s="83">
        <v>791434.48</v>
      </c>
      <c r="N85" s="84">
        <v>98.28</v>
      </c>
    </row>
    <row r="86" spans="1:14" x14ac:dyDescent="0.2">
      <c r="A86" s="1069"/>
      <c r="B86" s="67" t="s">
        <v>360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3198.28</v>
      </c>
      <c r="N86" s="84">
        <v>0.4</v>
      </c>
    </row>
    <row r="87" spans="1:14" x14ac:dyDescent="0.2">
      <c r="A87" s="1069"/>
      <c r="B87" s="67" t="s">
        <v>361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10618.43</v>
      </c>
      <c r="N87" s="84">
        <v>1.32</v>
      </c>
    </row>
    <row r="88" spans="1:14" x14ac:dyDescent="0.2">
      <c r="A88" s="1070"/>
      <c r="B88" s="73" t="s">
        <v>402</v>
      </c>
      <c r="C88" s="85">
        <f t="shared" ref="C88:L88" si="0">C85</f>
        <v>0</v>
      </c>
      <c r="D88" s="85">
        <f t="shared" si="0"/>
        <v>0</v>
      </c>
      <c r="E88" s="85">
        <f t="shared" si="0"/>
        <v>548483.06999999995</v>
      </c>
      <c r="F88" s="85">
        <f t="shared" si="0"/>
        <v>68.099999999999994</v>
      </c>
      <c r="G88" s="85">
        <f t="shared" si="0"/>
        <v>184528.24</v>
      </c>
      <c r="H88" s="85">
        <f t="shared" si="0"/>
        <v>22.92</v>
      </c>
      <c r="I88" s="85">
        <f t="shared" si="0"/>
        <v>55801.53</v>
      </c>
      <c r="J88" s="85">
        <f t="shared" si="0"/>
        <v>6.93</v>
      </c>
      <c r="K88" s="85">
        <f t="shared" si="0"/>
        <v>2621.64</v>
      </c>
      <c r="L88" s="85">
        <f t="shared" si="0"/>
        <v>0.33</v>
      </c>
      <c r="M88" s="85">
        <v>805251.19</v>
      </c>
      <c r="N88" s="86">
        <v>100</v>
      </c>
    </row>
    <row r="89" spans="1:14" x14ac:dyDescent="0.2">
      <c r="A89" s="1067"/>
      <c r="B89" s="1067"/>
    </row>
  </sheetData>
  <mergeCells count="21">
    <mergeCell ref="A78:A88"/>
    <mergeCell ref="A89:B89"/>
    <mergeCell ref="K6:L6"/>
    <mergeCell ref="M6:N6"/>
    <mergeCell ref="A8:A17"/>
    <mergeCell ref="A18:A27"/>
    <mergeCell ref="A28:A38"/>
    <mergeCell ref="A39:A48"/>
    <mergeCell ref="A49:A58"/>
    <mergeCell ref="A59:A67"/>
    <mergeCell ref="A68:A77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98425196850393704" header="0" footer="0"/>
  <pageSetup paperSize="9" scale="48" orientation="portrait" r:id="rId2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O98"/>
  <sheetViews>
    <sheetView view="pageBreakPreview" zoomScale="69" zoomScaleNormal="78" zoomScaleSheetLayoutView="69" workbookViewId="0">
      <selection activeCell="I50" sqref="I50"/>
    </sheetView>
  </sheetViews>
  <sheetFormatPr baseColWidth="10" defaultColWidth="11.42578125" defaultRowHeight="12.75" x14ac:dyDescent="0.2"/>
  <cols>
    <col min="1" max="1" width="15.5703125" style="236" customWidth="1"/>
    <col min="2" max="2" width="37.28515625" style="236" customWidth="1"/>
    <col min="3" max="4" width="11" style="236" customWidth="1"/>
    <col min="5" max="5" width="12.42578125" style="236" customWidth="1"/>
    <col min="6" max="6" width="11" style="236" customWidth="1"/>
    <col min="7" max="7" width="12.42578125" style="236" customWidth="1"/>
    <col min="8" max="8" width="11" style="236" customWidth="1"/>
    <col min="9" max="9" width="11.7109375" style="236" customWidth="1"/>
    <col min="10" max="12" width="11" style="236" customWidth="1"/>
    <col min="13" max="13" width="13.7109375" style="236" customWidth="1"/>
    <col min="14" max="14" width="11" style="236" customWidth="1"/>
    <col min="15" max="16384" width="11.42578125" style="236"/>
  </cols>
  <sheetData>
    <row r="1" spans="1:15" s="211" customFormat="1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5" s="211" customFormat="1" x14ac:dyDescent="0.2">
      <c r="A2" s="1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s="211" customFormat="1" ht="15" x14ac:dyDescent="0.25">
      <c r="A3" s="1030" t="s">
        <v>1200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5" s="211" customFormat="1" ht="13.5" thickBot="1" x14ac:dyDescent="0.25">
      <c r="A4" s="845"/>
    </row>
    <row r="5" spans="1:15" s="213" customFormat="1" ht="27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  <c r="O5" s="236"/>
    </row>
    <row r="6" spans="1:15" s="213" customFormat="1" ht="21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  <c r="O6" s="236"/>
    </row>
    <row r="7" spans="1:15" s="213" customFormat="1" ht="33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  <c r="O7" s="236"/>
    </row>
    <row r="8" spans="1:15" x14ac:dyDescent="0.2">
      <c r="A8" s="1073" t="s">
        <v>121</v>
      </c>
      <c r="B8" s="145" t="s">
        <v>383</v>
      </c>
      <c r="C8" s="88">
        <v>0</v>
      </c>
      <c r="D8" s="88">
        <v>0</v>
      </c>
      <c r="E8" s="88">
        <v>0</v>
      </c>
      <c r="F8" s="88">
        <v>0</v>
      </c>
      <c r="G8" s="88">
        <v>82694.27</v>
      </c>
      <c r="H8" s="88">
        <v>18.399999999999999</v>
      </c>
      <c r="I8" s="88">
        <v>3358.35</v>
      </c>
      <c r="J8" s="88">
        <v>0.75</v>
      </c>
      <c r="K8" s="88">
        <v>35.840000000000003</v>
      </c>
      <c r="L8" s="88">
        <v>0.01</v>
      </c>
      <c r="M8" s="88">
        <v>86088.46</v>
      </c>
      <c r="N8" s="89">
        <v>19.16</v>
      </c>
    </row>
    <row r="9" spans="1:15" x14ac:dyDescent="0.2">
      <c r="A9" s="1074"/>
      <c r="B9" s="58" t="s">
        <v>385</v>
      </c>
      <c r="C9" s="83">
        <v>0</v>
      </c>
      <c r="D9" s="83">
        <v>0</v>
      </c>
      <c r="E9" s="83">
        <v>0</v>
      </c>
      <c r="F9" s="83">
        <v>0</v>
      </c>
      <c r="G9" s="83">
        <v>135622.14000000001</v>
      </c>
      <c r="H9" s="83">
        <v>30.18</v>
      </c>
      <c r="I9" s="83">
        <v>166006.92000000001</v>
      </c>
      <c r="J9" s="83">
        <v>36.93</v>
      </c>
      <c r="K9" s="83">
        <v>264.83999999999997</v>
      </c>
      <c r="L9" s="83">
        <v>0.06</v>
      </c>
      <c r="M9" s="83">
        <v>301893.90000000002</v>
      </c>
      <c r="N9" s="84">
        <v>67.17</v>
      </c>
    </row>
    <row r="10" spans="1:15" x14ac:dyDescent="0.2">
      <c r="A10" s="1074"/>
      <c r="B10" s="58" t="s">
        <v>388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4">
        <v>0</v>
      </c>
    </row>
    <row r="11" spans="1:15" x14ac:dyDescent="0.2">
      <c r="A11" s="1074"/>
      <c r="B11" s="58" t="s">
        <v>384</v>
      </c>
      <c r="C11" s="83">
        <v>0</v>
      </c>
      <c r="D11" s="83">
        <v>0</v>
      </c>
      <c r="E11" s="83">
        <v>0</v>
      </c>
      <c r="F11" s="83">
        <v>0</v>
      </c>
      <c r="G11" s="83">
        <v>1223.54</v>
      </c>
      <c r="H11" s="83">
        <v>0.27</v>
      </c>
      <c r="I11" s="83">
        <v>26.52</v>
      </c>
      <c r="J11" s="83">
        <v>0.01</v>
      </c>
      <c r="K11" s="83">
        <v>0</v>
      </c>
      <c r="L11" s="83">
        <v>0</v>
      </c>
      <c r="M11" s="83">
        <v>1250.06</v>
      </c>
      <c r="N11" s="84">
        <v>0.28000000000000003</v>
      </c>
    </row>
    <row r="12" spans="1:15" x14ac:dyDescent="0.2">
      <c r="A12" s="1074"/>
      <c r="B12" s="58" t="s">
        <v>389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</row>
    <row r="13" spans="1:15" x14ac:dyDescent="0.2">
      <c r="A13" s="1074"/>
      <c r="B13" s="58" t="s">
        <v>387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</row>
    <row r="14" spans="1:15" x14ac:dyDescent="0.2">
      <c r="A14" s="1074"/>
      <c r="B14" s="58" t="s">
        <v>390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</row>
    <row r="15" spans="1:15" x14ac:dyDescent="0.2">
      <c r="A15" s="1074"/>
      <c r="B15" s="58" t="s">
        <v>386</v>
      </c>
      <c r="C15" s="83">
        <v>0</v>
      </c>
      <c r="D15" s="83">
        <v>0</v>
      </c>
      <c r="E15" s="83">
        <v>43162.94</v>
      </c>
      <c r="F15" s="83">
        <v>9.6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43162.94</v>
      </c>
      <c r="N15" s="84">
        <v>9.6</v>
      </c>
    </row>
    <row r="16" spans="1:15" x14ac:dyDescent="0.2">
      <c r="A16" s="1074"/>
      <c r="B16" s="58" t="s">
        <v>75</v>
      </c>
      <c r="C16" s="83">
        <v>0</v>
      </c>
      <c r="D16" s="83">
        <v>0</v>
      </c>
      <c r="E16" s="83">
        <v>43162.94</v>
      </c>
      <c r="F16" s="83">
        <v>9.6</v>
      </c>
      <c r="G16" s="83">
        <v>219539.95</v>
      </c>
      <c r="H16" s="83">
        <v>48.85</v>
      </c>
      <c r="I16" s="83">
        <v>169391.79</v>
      </c>
      <c r="J16" s="83">
        <v>37.69</v>
      </c>
      <c r="K16" s="83">
        <v>300.68</v>
      </c>
      <c r="L16" s="83">
        <v>7.0000000000000007E-2</v>
      </c>
      <c r="M16" s="83">
        <v>432395.36</v>
      </c>
      <c r="N16" s="84">
        <v>96.21</v>
      </c>
    </row>
    <row r="17" spans="1:14" x14ac:dyDescent="0.2">
      <c r="A17" s="1074"/>
      <c r="B17" s="58" t="s">
        <v>360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2750.91</v>
      </c>
      <c r="N17" s="84">
        <v>0.61</v>
      </c>
    </row>
    <row r="18" spans="1:14" x14ac:dyDescent="0.2">
      <c r="A18" s="1074"/>
      <c r="B18" s="58" t="s">
        <v>361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14304.77</v>
      </c>
      <c r="N18" s="84">
        <v>3.18</v>
      </c>
    </row>
    <row r="19" spans="1:14" x14ac:dyDescent="0.2">
      <c r="A19" s="1075"/>
      <c r="B19" s="842" t="s">
        <v>402</v>
      </c>
      <c r="C19" s="843">
        <v>0</v>
      </c>
      <c r="D19" s="843">
        <v>0</v>
      </c>
      <c r="E19" s="843">
        <v>43162.94</v>
      </c>
      <c r="F19" s="843">
        <v>9.6</v>
      </c>
      <c r="G19" s="843">
        <v>219539.95</v>
      </c>
      <c r="H19" s="843">
        <v>48.85</v>
      </c>
      <c r="I19" s="843">
        <v>169391.79</v>
      </c>
      <c r="J19" s="843">
        <v>37.69</v>
      </c>
      <c r="K19" s="843">
        <v>300.68</v>
      </c>
      <c r="L19" s="843">
        <v>7.0000000000000007E-2</v>
      </c>
      <c r="M19" s="843">
        <v>449451.04</v>
      </c>
      <c r="N19" s="844">
        <v>100</v>
      </c>
    </row>
    <row r="20" spans="1:14" ht="12.75" customHeight="1" x14ac:dyDescent="0.2">
      <c r="A20" s="1069" t="s">
        <v>410</v>
      </c>
      <c r="B20" s="67" t="s">
        <v>383</v>
      </c>
      <c r="C20" s="83">
        <v>0</v>
      </c>
      <c r="D20" s="83">
        <v>0</v>
      </c>
      <c r="E20" s="83">
        <v>0</v>
      </c>
      <c r="F20" s="83">
        <v>0</v>
      </c>
      <c r="G20" s="83">
        <v>37332.230000000003</v>
      </c>
      <c r="H20" s="83">
        <v>3.52</v>
      </c>
      <c r="I20" s="83">
        <v>18950.099999999999</v>
      </c>
      <c r="J20" s="83">
        <v>1.79</v>
      </c>
      <c r="K20" s="83">
        <v>13554.39</v>
      </c>
      <c r="L20" s="83">
        <v>1.28</v>
      </c>
      <c r="M20" s="83">
        <v>69836.72</v>
      </c>
      <c r="N20" s="84">
        <v>6.59</v>
      </c>
    </row>
    <row r="21" spans="1:14" x14ac:dyDescent="0.2">
      <c r="A21" s="1069"/>
      <c r="B21" s="67" t="s">
        <v>384</v>
      </c>
      <c r="C21" s="83">
        <v>0</v>
      </c>
      <c r="D21" s="83">
        <v>0</v>
      </c>
      <c r="E21" s="83">
        <v>0</v>
      </c>
      <c r="F21" s="83">
        <v>0</v>
      </c>
      <c r="G21" s="83">
        <v>331.53</v>
      </c>
      <c r="H21" s="83">
        <v>0.03</v>
      </c>
      <c r="I21" s="83">
        <v>20.43</v>
      </c>
      <c r="J21" s="83">
        <v>0</v>
      </c>
      <c r="K21" s="83">
        <v>0.06</v>
      </c>
      <c r="L21" s="83">
        <v>0</v>
      </c>
      <c r="M21" s="83">
        <v>352.02</v>
      </c>
      <c r="N21" s="84">
        <v>0.03</v>
      </c>
    </row>
    <row r="22" spans="1:14" x14ac:dyDescent="0.2">
      <c r="A22" s="1069"/>
      <c r="B22" s="67" t="s">
        <v>390</v>
      </c>
      <c r="C22" s="83">
        <v>0</v>
      </c>
      <c r="D22" s="83">
        <v>0</v>
      </c>
      <c r="E22" s="83">
        <v>0</v>
      </c>
      <c r="F22" s="83">
        <v>0</v>
      </c>
      <c r="G22" s="83">
        <v>4659.16</v>
      </c>
      <c r="H22" s="83">
        <v>0.44</v>
      </c>
      <c r="I22" s="83">
        <v>38494.86</v>
      </c>
      <c r="J22" s="83">
        <v>3.63</v>
      </c>
      <c r="K22" s="83">
        <v>55901.58</v>
      </c>
      <c r="L22" s="83">
        <v>5.27</v>
      </c>
      <c r="M22" s="83">
        <v>99055.6</v>
      </c>
      <c r="N22" s="84">
        <v>9.34</v>
      </c>
    </row>
    <row r="23" spans="1:14" x14ac:dyDescent="0.2">
      <c r="A23" s="1069"/>
      <c r="B23" s="67" t="s">
        <v>385</v>
      </c>
      <c r="C23" s="83">
        <v>0</v>
      </c>
      <c r="D23" s="83">
        <v>0</v>
      </c>
      <c r="E23" s="83">
        <v>0</v>
      </c>
      <c r="F23" s="83">
        <v>0</v>
      </c>
      <c r="G23" s="83">
        <v>188740.85</v>
      </c>
      <c r="H23" s="83">
        <v>17.8</v>
      </c>
      <c r="I23" s="83">
        <v>595623.93000000005</v>
      </c>
      <c r="J23" s="83">
        <v>56.18</v>
      </c>
      <c r="K23" s="83">
        <v>49021.07</v>
      </c>
      <c r="L23" s="83">
        <v>4.62</v>
      </c>
      <c r="M23" s="83">
        <v>833385.85</v>
      </c>
      <c r="N23" s="84">
        <v>78.599999999999994</v>
      </c>
    </row>
    <row r="24" spans="1:14" x14ac:dyDescent="0.2">
      <c r="A24" s="1069"/>
      <c r="B24" s="67" t="s">
        <v>389</v>
      </c>
      <c r="C24" s="83">
        <v>0</v>
      </c>
      <c r="D24" s="83">
        <v>0</v>
      </c>
      <c r="E24" s="83">
        <v>0</v>
      </c>
      <c r="F24" s="83">
        <v>0</v>
      </c>
      <c r="G24" s="83">
        <v>237.91</v>
      </c>
      <c r="H24" s="83">
        <v>0.02</v>
      </c>
      <c r="I24" s="83">
        <v>3533.39</v>
      </c>
      <c r="J24" s="83">
        <v>0.33</v>
      </c>
      <c r="K24" s="83">
        <v>618.1</v>
      </c>
      <c r="L24" s="83">
        <v>0.06</v>
      </c>
      <c r="M24" s="83">
        <v>4389.3999999999996</v>
      </c>
      <c r="N24" s="84">
        <v>0.41</v>
      </c>
    </row>
    <row r="25" spans="1:14" x14ac:dyDescent="0.2">
      <c r="A25" s="1069"/>
      <c r="B25" s="67" t="s">
        <v>388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191.07</v>
      </c>
      <c r="J25" s="83">
        <v>0.02</v>
      </c>
      <c r="K25" s="83">
        <v>240.34</v>
      </c>
      <c r="L25" s="83">
        <v>0.02</v>
      </c>
      <c r="M25" s="83">
        <v>431.41</v>
      </c>
      <c r="N25" s="84">
        <v>0.04</v>
      </c>
    </row>
    <row r="26" spans="1:14" x14ac:dyDescent="0.2">
      <c r="A26" s="1069"/>
      <c r="B26" s="67" t="s">
        <v>391</v>
      </c>
      <c r="C26" s="83">
        <v>5.68</v>
      </c>
      <c r="D26" s="83">
        <v>0</v>
      </c>
      <c r="E26" s="83">
        <v>29323.19</v>
      </c>
      <c r="F26" s="83">
        <v>2.77</v>
      </c>
      <c r="G26" s="83">
        <v>14.43</v>
      </c>
      <c r="H26" s="83">
        <v>0</v>
      </c>
      <c r="I26" s="83">
        <v>0.06</v>
      </c>
      <c r="J26" s="83">
        <v>0</v>
      </c>
      <c r="K26" s="83">
        <v>0</v>
      </c>
      <c r="L26" s="83">
        <v>0</v>
      </c>
      <c r="M26" s="83">
        <v>29343.360000000001</v>
      </c>
      <c r="N26" s="84">
        <v>2.77</v>
      </c>
    </row>
    <row r="27" spans="1:14" x14ac:dyDescent="0.2">
      <c r="A27" s="1069"/>
      <c r="B27" s="67" t="s">
        <v>75</v>
      </c>
      <c r="C27" s="83">
        <v>5.68</v>
      </c>
      <c r="D27" s="83">
        <v>0</v>
      </c>
      <c r="E27" s="83">
        <v>29323.19</v>
      </c>
      <c r="F27" s="83">
        <v>2.77</v>
      </c>
      <c r="G27" s="83">
        <v>231316.11</v>
      </c>
      <c r="H27" s="83">
        <v>21.81</v>
      </c>
      <c r="I27" s="83">
        <v>656813.84</v>
      </c>
      <c r="J27" s="83">
        <v>61.95</v>
      </c>
      <c r="K27" s="83">
        <v>119335.54</v>
      </c>
      <c r="L27" s="83">
        <v>11.25</v>
      </c>
      <c r="M27" s="83">
        <v>1036794.36</v>
      </c>
      <c r="N27" s="84">
        <v>97.78</v>
      </c>
    </row>
    <row r="28" spans="1:14" x14ac:dyDescent="0.2">
      <c r="A28" s="1069"/>
      <c r="B28" s="67" t="s">
        <v>360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4367.6499999999996</v>
      </c>
      <c r="N28" s="84">
        <v>0.41</v>
      </c>
    </row>
    <row r="29" spans="1:14" x14ac:dyDescent="0.2">
      <c r="A29" s="1069"/>
      <c r="B29" s="67" t="s">
        <v>361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19195.11</v>
      </c>
      <c r="N29" s="84">
        <v>1.81</v>
      </c>
    </row>
    <row r="30" spans="1:14" x14ac:dyDescent="0.2">
      <c r="A30" s="1070"/>
      <c r="B30" s="73" t="s">
        <v>402</v>
      </c>
      <c r="C30" s="85">
        <v>5.68</v>
      </c>
      <c r="D30" s="85">
        <v>0</v>
      </c>
      <c r="E30" s="85">
        <v>29323.19</v>
      </c>
      <c r="F30" s="85">
        <v>2.77</v>
      </c>
      <c r="G30" s="85">
        <v>231316.11</v>
      </c>
      <c r="H30" s="85">
        <v>21.81</v>
      </c>
      <c r="I30" s="85">
        <v>656813.84</v>
      </c>
      <c r="J30" s="85">
        <v>61.95</v>
      </c>
      <c r="K30" s="85">
        <v>119335.54</v>
      </c>
      <c r="L30" s="85">
        <v>11.25</v>
      </c>
      <c r="M30" s="85">
        <v>1060357.1200000001</v>
      </c>
      <c r="N30" s="86">
        <v>100</v>
      </c>
    </row>
    <row r="31" spans="1:14" x14ac:dyDescent="0.2">
      <c r="A31" s="1069" t="s">
        <v>173</v>
      </c>
      <c r="B31" s="67" t="s">
        <v>383</v>
      </c>
      <c r="C31" s="83">
        <v>0</v>
      </c>
      <c r="D31" s="83">
        <v>0</v>
      </c>
      <c r="E31" s="83">
        <v>0</v>
      </c>
      <c r="F31" s="83">
        <v>0</v>
      </c>
      <c r="G31" s="83">
        <v>40647.86</v>
      </c>
      <c r="H31" s="83">
        <v>3.29</v>
      </c>
      <c r="I31" s="83">
        <v>5215.54</v>
      </c>
      <c r="J31" s="83">
        <v>0.42</v>
      </c>
      <c r="K31" s="83">
        <v>2165.16</v>
      </c>
      <c r="L31" s="83">
        <v>0.18</v>
      </c>
      <c r="M31" s="83">
        <v>48028.56</v>
      </c>
      <c r="N31" s="84">
        <v>3.89</v>
      </c>
    </row>
    <row r="32" spans="1:14" x14ac:dyDescent="0.2">
      <c r="A32" s="1069"/>
      <c r="B32" s="67" t="s">
        <v>384</v>
      </c>
      <c r="C32" s="83">
        <v>0</v>
      </c>
      <c r="D32" s="83">
        <v>0</v>
      </c>
      <c r="E32" s="83">
        <v>0</v>
      </c>
      <c r="F32" s="83">
        <v>0</v>
      </c>
      <c r="G32" s="83">
        <v>20.11</v>
      </c>
      <c r="H32" s="83" t="s">
        <v>396</v>
      </c>
      <c r="I32" s="83">
        <v>0</v>
      </c>
      <c r="J32" s="83">
        <v>0</v>
      </c>
      <c r="K32" s="83">
        <v>0</v>
      </c>
      <c r="L32" s="83">
        <v>0</v>
      </c>
      <c r="M32" s="83">
        <v>20.11</v>
      </c>
      <c r="N32" s="84" t="s">
        <v>396</v>
      </c>
    </row>
    <row r="33" spans="1:14" x14ac:dyDescent="0.2">
      <c r="A33" s="1069"/>
      <c r="B33" s="67" t="s">
        <v>385</v>
      </c>
      <c r="C33" s="83">
        <v>0</v>
      </c>
      <c r="D33" s="83">
        <v>0</v>
      </c>
      <c r="E33" s="83">
        <v>0</v>
      </c>
      <c r="F33" s="83">
        <v>0</v>
      </c>
      <c r="G33" s="83">
        <v>150732.01</v>
      </c>
      <c r="H33" s="83">
        <v>12.21</v>
      </c>
      <c r="I33" s="83">
        <v>20322.43</v>
      </c>
      <c r="J33" s="83">
        <v>1.65</v>
      </c>
      <c r="K33" s="83">
        <v>609.21</v>
      </c>
      <c r="L33" s="83">
        <v>0.05</v>
      </c>
      <c r="M33" s="83">
        <v>171663.65</v>
      </c>
      <c r="N33" s="84">
        <v>13.91</v>
      </c>
    </row>
    <row r="34" spans="1:14" x14ac:dyDescent="0.2">
      <c r="A34" s="1069"/>
      <c r="B34" s="67" t="s">
        <v>390</v>
      </c>
      <c r="C34" s="83">
        <v>0</v>
      </c>
      <c r="D34" s="83">
        <v>0</v>
      </c>
      <c r="E34" s="83">
        <v>0</v>
      </c>
      <c r="F34" s="83">
        <v>0</v>
      </c>
      <c r="G34" s="83">
        <v>134342.62</v>
      </c>
      <c r="H34" s="83">
        <v>10.88</v>
      </c>
      <c r="I34" s="83">
        <v>29555.49</v>
      </c>
      <c r="J34" s="83">
        <v>2.39</v>
      </c>
      <c r="K34" s="83">
        <v>8565.9</v>
      </c>
      <c r="L34" s="83">
        <v>0.69</v>
      </c>
      <c r="M34" s="83">
        <v>172464.01</v>
      </c>
      <c r="N34" s="84">
        <v>13.96</v>
      </c>
    </row>
    <row r="35" spans="1:14" x14ac:dyDescent="0.2">
      <c r="A35" s="1069"/>
      <c r="B35" s="67" t="s">
        <v>386</v>
      </c>
      <c r="C35" s="83">
        <v>74811.8</v>
      </c>
      <c r="D35" s="83">
        <v>6.06</v>
      </c>
      <c r="E35" s="83">
        <v>744551.23</v>
      </c>
      <c r="F35" s="83">
        <v>60.28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819363.03</v>
      </c>
      <c r="N35" s="84">
        <v>66.34</v>
      </c>
    </row>
    <row r="36" spans="1:14" x14ac:dyDescent="0.2">
      <c r="A36" s="1069"/>
      <c r="B36" s="67" t="s">
        <v>75</v>
      </c>
      <c r="C36" s="83">
        <v>74811.8</v>
      </c>
      <c r="D36" s="83">
        <v>6.06</v>
      </c>
      <c r="E36" s="83">
        <v>744551.23</v>
      </c>
      <c r="F36" s="83">
        <v>60.28</v>
      </c>
      <c r="G36" s="83">
        <v>325742.59999999998</v>
      </c>
      <c r="H36" s="83">
        <v>26.38</v>
      </c>
      <c r="I36" s="83">
        <v>55093.46</v>
      </c>
      <c r="J36" s="83">
        <v>4.46</v>
      </c>
      <c r="K36" s="83">
        <v>11340.27</v>
      </c>
      <c r="L36" s="83">
        <v>0.92</v>
      </c>
      <c r="M36" s="83">
        <v>1211539.3600000001</v>
      </c>
      <c r="N36" s="84">
        <v>98.1</v>
      </c>
    </row>
    <row r="37" spans="1:14" x14ac:dyDescent="0.2">
      <c r="A37" s="1069"/>
      <c r="B37" s="67" t="s">
        <v>360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10232.68</v>
      </c>
      <c r="N37" s="84">
        <v>0.83</v>
      </c>
    </row>
    <row r="38" spans="1:14" x14ac:dyDescent="0.2">
      <c r="A38" s="1069"/>
      <c r="B38" s="67" t="s">
        <v>361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13222.55</v>
      </c>
      <c r="N38" s="84">
        <v>1.07</v>
      </c>
    </row>
    <row r="39" spans="1:14" x14ac:dyDescent="0.2">
      <c r="A39" s="1070"/>
      <c r="B39" s="73" t="s">
        <v>402</v>
      </c>
      <c r="C39" s="85">
        <f t="shared" ref="C39:L39" si="0">C36</f>
        <v>74811.8</v>
      </c>
      <c r="D39" s="85">
        <f t="shared" si="0"/>
        <v>6.06</v>
      </c>
      <c r="E39" s="85">
        <f t="shared" si="0"/>
        <v>744551.23</v>
      </c>
      <c r="F39" s="85">
        <f t="shared" si="0"/>
        <v>60.28</v>
      </c>
      <c r="G39" s="85">
        <f t="shared" si="0"/>
        <v>325742.59999999998</v>
      </c>
      <c r="H39" s="85">
        <f t="shared" si="0"/>
        <v>26.38</v>
      </c>
      <c r="I39" s="85">
        <f t="shared" si="0"/>
        <v>55093.46</v>
      </c>
      <c r="J39" s="85">
        <f t="shared" si="0"/>
        <v>4.46</v>
      </c>
      <c r="K39" s="85">
        <f t="shared" si="0"/>
        <v>11340.27</v>
      </c>
      <c r="L39" s="85">
        <f t="shared" si="0"/>
        <v>0.92</v>
      </c>
      <c r="M39" s="85">
        <v>1234994.5900000001</v>
      </c>
      <c r="N39" s="86">
        <v>100</v>
      </c>
    </row>
    <row r="40" spans="1:14" x14ac:dyDescent="0.2">
      <c r="A40" s="1077" t="s">
        <v>686</v>
      </c>
      <c r="B40" s="207" t="s">
        <v>383</v>
      </c>
      <c r="C40" s="218">
        <v>0</v>
      </c>
      <c r="D40" s="218">
        <v>0</v>
      </c>
      <c r="E40" s="218">
        <v>0</v>
      </c>
      <c r="F40" s="218">
        <v>0</v>
      </c>
      <c r="G40" s="218">
        <v>37338.239999999998</v>
      </c>
      <c r="H40" s="218">
        <v>5.39</v>
      </c>
      <c r="I40" s="218">
        <v>4255.9399999999996</v>
      </c>
      <c r="J40" s="218">
        <v>0.61</v>
      </c>
      <c r="K40" s="218">
        <v>308.27999999999997</v>
      </c>
      <c r="L40" s="218">
        <v>0.04</v>
      </c>
      <c r="M40" s="218">
        <v>41902.46</v>
      </c>
      <c r="N40" s="219">
        <v>6.04</v>
      </c>
    </row>
    <row r="41" spans="1:14" x14ac:dyDescent="0.2">
      <c r="A41" s="1077"/>
      <c r="B41" s="207" t="s">
        <v>384</v>
      </c>
      <c r="C41" s="218">
        <v>0</v>
      </c>
      <c r="D41" s="218">
        <v>0</v>
      </c>
      <c r="E41" s="218">
        <v>0</v>
      </c>
      <c r="F41" s="218">
        <v>0</v>
      </c>
      <c r="G41" s="218">
        <v>2.63</v>
      </c>
      <c r="H41" s="218" t="s">
        <v>357</v>
      </c>
      <c r="I41" s="218">
        <v>0</v>
      </c>
      <c r="J41" s="218">
        <v>0</v>
      </c>
      <c r="K41" s="218">
        <v>36.909999999999997</v>
      </c>
      <c r="L41" s="218">
        <v>0.01</v>
      </c>
      <c r="M41" s="218">
        <v>39.54</v>
      </c>
      <c r="N41" s="219">
        <v>0.01</v>
      </c>
    </row>
    <row r="42" spans="1:14" x14ac:dyDescent="0.2">
      <c r="A42" s="1077"/>
      <c r="B42" s="207" t="s">
        <v>385</v>
      </c>
      <c r="C42" s="218">
        <v>0</v>
      </c>
      <c r="D42" s="218">
        <v>0</v>
      </c>
      <c r="E42" s="218">
        <v>0</v>
      </c>
      <c r="F42" s="218">
        <v>0</v>
      </c>
      <c r="G42" s="218">
        <v>43688.38</v>
      </c>
      <c r="H42" s="218">
        <v>6.31</v>
      </c>
      <c r="I42" s="218">
        <v>5135.78</v>
      </c>
      <c r="J42" s="218">
        <v>0.74</v>
      </c>
      <c r="K42" s="218">
        <v>768.44</v>
      </c>
      <c r="L42" s="218">
        <v>0.11</v>
      </c>
      <c r="M42" s="218">
        <v>49592.6</v>
      </c>
      <c r="N42" s="219">
        <v>7.16</v>
      </c>
    </row>
    <row r="43" spans="1:14" x14ac:dyDescent="0.2">
      <c r="A43" s="1077"/>
      <c r="B43" s="207" t="s">
        <v>390</v>
      </c>
      <c r="C43" s="218">
        <v>0</v>
      </c>
      <c r="D43" s="218">
        <v>0</v>
      </c>
      <c r="E43" s="218">
        <v>0</v>
      </c>
      <c r="F43" s="218">
        <v>0</v>
      </c>
      <c r="G43" s="218">
        <v>9591.84</v>
      </c>
      <c r="H43" s="218">
        <v>1.39</v>
      </c>
      <c r="I43" s="218">
        <v>3297.64</v>
      </c>
      <c r="J43" s="218">
        <v>0.48</v>
      </c>
      <c r="K43" s="218">
        <v>204.5</v>
      </c>
      <c r="L43" s="218">
        <v>0.03</v>
      </c>
      <c r="M43" s="218">
        <v>13093.98</v>
      </c>
      <c r="N43" s="219">
        <v>1.9</v>
      </c>
    </row>
    <row r="44" spans="1:14" x14ac:dyDescent="0.2">
      <c r="A44" s="1077"/>
      <c r="B44" s="207" t="s">
        <v>386</v>
      </c>
      <c r="C44" s="218">
        <v>17593.439999999999</v>
      </c>
      <c r="D44" s="218">
        <v>2.54</v>
      </c>
      <c r="E44" s="218">
        <v>557103.35</v>
      </c>
      <c r="F44" s="218">
        <v>80.48</v>
      </c>
      <c r="G44" s="218">
        <v>0</v>
      </c>
      <c r="H44" s="218">
        <v>0</v>
      </c>
      <c r="I44" s="218">
        <v>0</v>
      </c>
      <c r="J44" s="218">
        <v>0</v>
      </c>
      <c r="K44" s="218">
        <v>0</v>
      </c>
      <c r="L44" s="218">
        <v>0</v>
      </c>
      <c r="M44" s="218">
        <v>574696.78999999992</v>
      </c>
      <c r="N44" s="219">
        <v>83.02000000000001</v>
      </c>
    </row>
    <row r="45" spans="1:14" x14ac:dyDescent="0.2">
      <c r="A45" s="1077"/>
      <c r="B45" s="207" t="s">
        <v>75</v>
      </c>
      <c r="C45" s="218">
        <v>17593.439999999999</v>
      </c>
      <c r="D45" s="218">
        <v>2.54</v>
      </c>
      <c r="E45" s="218">
        <v>557103.35</v>
      </c>
      <c r="F45" s="218">
        <v>80.48</v>
      </c>
      <c r="G45" s="218">
        <v>90621.09</v>
      </c>
      <c r="H45" s="218">
        <v>13.09</v>
      </c>
      <c r="I45" s="218">
        <v>12689.359999999999</v>
      </c>
      <c r="J45" s="218">
        <v>1.83</v>
      </c>
      <c r="K45" s="218">
        <v>1318.13</v>
      </c>
      <c r="L45" s="218">
        <v>0.19</v>
      </c>
      <c r="M45" s="218">
        <v>679325.36999999988</v>
      </c>
      <c r="N45" s="219">
        <v>98.13000000000001</v>
      </c>
    </row>
    <row r="46" spans="1:14" x14ac:dyDescent="0.2">
      <c r="A46" s="1077"/>
      <c r="B46" s="207" t="s">
        <v>360</v>
      </c>
      <c r="C46" s="218">
        <v>0</v>
      </c>
      <c r="D46" s="218">
        <v>0</v>
      </c>
      <c r="E46" s="218">
        <v>0</v>
      </c>
      <c r="F46" s="218">
        <v>0</v>
      </c>
      <c r="G46" s="218">
        <v>0</v>
      </c>
      <c r="H46" s="218">
        <v>0</v>
      </c>
      <c r="I46" s="218">
        <v>0</v>
      </c>
      <c r="J46" s="218">
        <v>0</v>
      </c>
      <c r="K46" s="218">
        <v>0</v>
      </c>
      <c r="L46" s="218">
        <v>0</v>
      </c>
      <c r="M46" s="218">
        <v>1071.21</v>
      </c>
      <c r="N46" s="219">
        <v>0.15</v>
      </c>
    </row>
    <row r="47" spans="1:14" x14ac:dyDescent="0.2">
      <c r="A47" s="1077"/>
      <c r="B47" s="207" t="s">
        <v>361</v>
      </c>
      <c r="C47" s="218">
        <v>0</v>
      </c>
      <c r="D47" s="218">
        <v>0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18">
        <v>0</v>
      </c>
      <c r="L47" s="218">
        <v>0</v>
      </c>
      <c r="M47" s="218">
        <v>11878.76</v>
      </c>
      <c r="N47" s="219">
        <v>1.72</v>
      </c>
    </row>
    <row r="48" spans="1:14" x14ac:dyDescent="0.2">
      <c r="A48" s="1078"/>
      <c r="B48" s="209" t="s">
        <v>402</v>
      </c>
      <c r="C48" s="218">
        <v>17593.439999999999</v>
      </c>
      <c r="D48" s="218">
        <v>2.54</v>
      </c>
      <c r="E48" s="218">
        <v>557103.35</v>
      </c>
      <c r="F48" s="218">
        <v>80.48</v>
      </c>
      <c r="G48" s="218">
        <v>90621.09</v>
      </c>
      <c r="H48" s="218">
        <v>13.09</v>
      </c>
      <c r="I48" s="218">
        <v>12689.359999999999</v>
      </c>
      <c r="J48" s="218">
        <v>1.83</v>
      </c>
      <c r="K48" s="218">
        <v>1318.13</v>
      </c>
      <c r="L48" s="218">
        <v>0.19</v>
      </c>
      <c r="M48" s="218">
        <v>692275.33999999985</v>
      </c>
      <c r="N48" s="219">
        <v>100.00000000000001</v>
      </c>
    </row>
    <row r="49" spans="1:14" x14ac:dyDescent="0.2">
      <c r="A49" s="1069" t="s">
        <v>527</v>
      </c>
      <c r="B49" s="67" t="s">
        <v>383</v>
      </c>
      <c r="C49" s="88">
        <v>0</v>
      </c>
      <c r="D49" s="88">
        <v>0</v>
      </c>
      <c r="E49" s="88">
        <v>0</v>
      </c>
      <c r="F49" s="88">
        <v>0</v>
      </c>
      <c r="G49" s="88">
        <v>68952.02</v>
      </c>
      <c r="H49" s="88">
        <v>4.91</v>
      </c>
      <c r="I49" s="88">
        <v>4419.8</v>
      </c>
      <c r="J49" s="88">
        <v>0.31</v>
      </c>
      <c r="K49" s="88">
        <v>1788.7</v>
      </c>
      <c r="L49" s="88">
        <v>0.13</v>
      </c>
      <c r="M49" s="88">
        <v>75160.52</v>
      </c>
      <c r="N49" s="89">
        <v>5.35</v>
      </c>
    </row>
    <row r="50" spans="1:14" x14ac:dyDescent="0.2">
      <c r="A50" s="1069"/>
      <c r="B50" s="67" t="s">
        <v>384</v>
      </c>
      <c r="C50" s="83">
        <v>0</v>
      </c>
      <c r="D50" s="83">
        <v>0</v>
      </c>
      <c r="E50" s="83">
        <v>0</v>
      </c>
      <c r="F50" s="83">
        <v>0</v>
      </c>
      <c r="G50" s="83">
        <v>504</v>
      </c>
      <c r="H50" s="83">
        <v>0.04</v>
      </c>
      <c r="I50" s="83">
        <v>0</v>
      </c>
      <c r="J50" s="83">
        <v>0</v>
      </c>
      <c r="K50" s="83">
        <v>1.25</v>
      </c>
      <c r="L50" s="83" t="s">
        <v>357</v>
      </c>
      <c r="M50" s="83">
        <v>505.25</v>
      </c>
      <c r="N50" s="84">
        <v>0.04</v>
      </c>
    </row>
    <row r="51" spans="1:14" x14ac:dyDescent="0.2">
      <c r="A51" s="1069"/>
      <c r="B51" s="67" t="s">
        <v>385</v>
      </c>
      <c r="C51" s="83">
        <v>0</v>
      </c>
      <c r="D51" s="83">
        <v>0</v>
      </c>
      <c r="E51" s="83">
        <v>0</v>
      </c>
      <c r="F51" s="83">
        <v>0</v>
      </c>
      <c r="G51" s="83">
        <v>341096.77</v>
      </c>
      <c r="H51" s="83">
        <v>24.3</v>
      </c>
      <c r="I51" s="83">
        <v>124054.63</v>
      </c>
      <c r="J51" s="83">
        <v>8.84</v>
      </c>
      <c r="K51" s="83">
        <v>15664.35</v>
      </c>
      <c r="L51" s="83">
        <v>1.1200000000000001</v>
      </c>
      <c r="M51" s="83">
        <v>480815.75</v>
      </c>
      <c r="N51" s="84">
        <v>34.26</v>
      </c>
    </row>
    <row r="52" spans="1:14" x14ac:dyDescent="0.2">
      <c r="A52" s="1069"/>
      <c r="B52" s="67" t="s">
        <v>389</v>
      </c>
      <c r="C52" s="83">
        <v>0</v>
      </c>
      <c r="D52" s="83">
        <v>0</v>
      </c>
      <c r="E52" s="83">
        <v>0</v>
      </c>
      <c r="F52" s="83">
        <v>0</v>
      </c>
      <c r="G52" s="83">
        <v>85804.26</v>
      </c>
      <c r="H52" s="83">
        <v>6.11</v>
      </c>
      <c r="I52" s="83">
        <v>24396.83</v>
      </c>
      <c r="J52" s="83">
        <v>1.74</v>
      </c>
      <c r="K52" s="83">
        <v>3345.91</v>
      </c>
      <c r="L52" s="83">
        <v>0.24</v>
      </c>
      <c r="M52" s="83">
        <v>113547</v>
      </c>
      <c r="N52" s="84">
        <v>8.09</v>
      </c>
    </row>
    <row r="53" spans="1:14" x14ac:dyDescent="0.2">
      <c r="A53" s="1069"/>
      <c r="B53" s="67" t="s">
        <v>390</v>
      </c>
      <c r="C53" s="83">
        <v>0</v>
      </c>
      <c r="D53" s="83">
        <v>0</v>
      </c>
      <c r="E53" s="83">
        <v>0</v>
      </c>
      <c r="F53" s="83">
        <v>0</v>
      </c>
      <c r="G53" s="83">
        <v>83641.11</v>
      </c>
      <c r="H53" s="83">
        <v>5.96</v>
      </c>
      <c r="I53" s="83">
        <v>74486.509999999995</v>
      </c>
      <c r="J53" s="83">
        <v>5.31</v>
      </c>
      <c r="K53" s="83">
        <v>27871.78</v>
      </c>
      <c r="L53" s="83">
        <v>1.98</v>
      </c>
      <c r="M53" s="83">
        <v>185999.4</v>
      </c>
      <c r="N53" s="84">
        <v>13.25</v>
      </c>
    </row>
    <row r="54" spans="1:14" x14ac:dyDescent="0.2">
      <c r="A54" s="1069"/>
      <c r="B54" s="67" t="s">
        <v>386</v>
      </c>
      <c r="C54" s="83">
        <v>0</v>
      </c>
      <c r="D54" s="83">
        <v>0</v>
      </c>
      <c r="E54" s="83">
        <v>460509.37</v>
      </c>
      <c r="F54" s="83">
        <v>32.81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460509.37</v>
      </c>
      <c r="N54" s="84">
        <v>32.81</v>
      </c>
    </row>
    <row r="55" spans="1:14" x14ac:dyDescent="0.2">
      <c r="A55" s="1069"/>
      <c r="B55" s="67" t="s">
        <v>75</v>
      </c>
      <c r="C55" s="83">
        <v>0</v>
      </c>
      <c r="D55" s="83">
        <v>0</v>
      </c>
      <c r="E55" s="83">
        <v>460509.37</v>
      </c>
      <c r="F55" s="83">
        <v>32.81</v>
      </c>
      <c r="G55" s="83">
        <v>579998.16</v>
      </c>
      <c r="H55" s="83">
        <v>41.32</v>
      </c>
      <c r="I55" s="83">
        <v>227357.77</v>
      </c>
      <c r="J55" s="83">
        <v>16.2</v>
      </c>
      <c r="K55" s="83">
        <v>48671.99</v>
      </c>
      <c r="L55" s="83">
        <v>3.47</v>
      </c>
      <c r="M55" s="83">
        <v>1316537.29</v>
      </c>
      <c r="N55" s="84">
        <v>93.8</v>
      </c>
    </row>
    <row r="56" spans="1:14" x14ac:dyDescent="0.2">
      <c r="A56" s="1069"/>
      <c r="B56" s="67" t="s">
        <v>360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32742.13</v>
      </c>
      <c r="N56" s="84">
        <v>2.33</v>
      </c>
    </row>
    <row r="57" spans="1:14" x14ac:dyDescent="0.2">
      <c r="A57" s="1069"/>
      <c r="B57" s="67" t="s">
        <v>361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54329.279999999999</v>
      </c>
      <c r="N57" s="84">
        <v>3.87</v>
      </c>
    </row>
    <row r="58" spans="1:14" x14ac:dyDescent="0.2">
      <c r="A58" s="1070"/>
      <c r="B58" s="73" t="s">
        <v>402</v>
      </c>
      <c r="C58" s="85">
        <v>0</v>
      </c>
      <c r="D58" s="85">
        <v>0</v>
      </c>
      <c r="E58" s="85">
        <v>460509.37</v>
      </c>
      <c r="F58" s="85">
        <v>32.81</v>
      </c>
      <c r="G58" s="85">
        <v>579998.16</v>
      </c>
      <c r="H58" s="85">
        <v>41.32</v>
      </c>
      <c r="I58" s="85">
        <v>227357.77</v>
      </c>
      <c r="J58" s="85">
        <v>16.2</v>
      </c>
      <c r="K58" s="85">
        <v>48671.99</v>
      </c>
      <c r="L58" s="85">
        <v>3.47</v>
      </c>
      <c r="M58" s="85">
        <v>1403608.7</v>
      </c>
      <c r="N58" s="86">
        <v>100</v>
      </c>
    </row>
    <row r="59" spans="1:14" x14ac:dyDescent="0.2">
      <c r="A59" s="1069" t="s">
        <v>748</v>
      </c>
      <c r="B59" s="67" t="s">
        <v>383</v>
      </c>
      <c r="C59" s="88">
        <v>0</v>
      </c>
      <c r="D59" s="88">
        <v>0</v>
      </c>
      <c r="E59" s="88">
        <v>0</v>
      </c>
      <c r="F59" s="88">
        <v>0</v>
      </c>
      <c r="G59" s="88">
        <v>22429.439999999999</v>
      </c>
      <c r="H59" s="88">
        <v>2.1800000000000002</v>
      </c>
      <c r="I59" s="88">
        <v>2417.04</v>
      </c>
      <c r="J59" s="88">
        <v>0.23</v>
      </c>
      <c r="K59" s="88">
        <v>24.83</v>
      </c>
      <c r="L59" s="88" t="s">
        <v>357</v>
      </c>
      <c r="M59" s="88">
        <v>24871.31</v>
      </c>
      <c r="N59" s="89">
        <v>2.41</v>
      </c>
    </row>
    <row r="60" spans="1:14" x14ac:dyDescent="0.2">
      <c r="A60" s="1069"/>
      <c r="B60" s="67" t="s">
        <v>384</v>
      </c>
      <c r="C60" s="83">
        <v>0</v>
      </c>
      <c r="D60" s="83">
        <v>0</v>
      </c>
      <c r="E60" s="83">
        <v>0</v>
      </c>
      <c r="F60" s="83">
        <v>0</v>
      </c>
      <c r="G60" s="83">
        <v>8.32</v>
      </c>
      <c r="H60" s="83" t="s">
        <v>357</v>
      </c>
      <c r="I60" s="83">
        <v>0.12</v>
      </c>
      <c r="J60" s="83" t="s">
        <v>357</v>
      </c>
      <c r="K60" s="83">
        <v>0</v>
      </c>
      <c r="L60" s="83">
        <v>0</v>
      </c>
      <c r="M60" s="83">
        <v>8.44</v>
      </c>
      <c r="N60" s="84">
        <v>0</v>
      </c>
    </row>
    <row r="61" spans="1:14" x14ac:dyDescent="0.2">
      <c r="A61" s="1069"/>
      <c r="B61" s="67" t="s">
        <v>385</v>
      </c>
      <c r="C61" s="83">
        <v>0</v>
      </c>
      <c r="D61" s="83">
        <v>0</v>
      </c>
      <c r="E61" s="83">
        <v>0</v>
      </c>
      <c r="F61" s="83">
        <v>0</v>
      </c>
      <c r="G61" s="83">
        <v>233990.16</v>
      </c>
      <c r="H61" s="83">
        <v>22.7</v>
      </c>
      <c r="I61" s="83">
        <v>17550.019999999997</v>
      </c>
      <c r="J61" s="83">
        <v>1.7</v>
      </c>
      <c r="K61" s="83">
        <v>790.58</v>
      </c>
      <c r="L61" s="83">
        <v>0.08</v>
      </c>
      <c r="M61" s="83">
        <v>252330.75999999998</v>
      </c>
      <c r="N61" s="84">
        <v>24.479999999999997</v>
      </c>
    </row>
    <row r="62" spans="1:14" x14ac:dyDescent="0.2">
      <c r="A62" s="1069"/>
      <c r="B62" s="67" t="s">
        <v>389</v>
      </c>
      <c r="C62" s="83">
        <v>0</v>
      </c>
      <c r="D62" s="83">
        <v>0</v>
      </c>
      <c r="E62" s="83">
        <v>0</v>
      </c>
      <c r="F62" s="83">
        <v>0</v>
      </c>
      <c r="G62" s="83">
        <v>4297.0600000000004</v>
      </c>
      <c r="H62" s="83">
        <v>0.42</v>
      </c>
      <c r="I62" s="83">
        <v>100.95</v>
      </c>
      <c r="J62" s="83">
        <v>0.01</v>
      </c>
      <c r="K62" s="83">
        <v>1.63</v>
      </c>
      <c r="L62" s="83" t="s">
        <v>357</v>
      </c>
      <c r="M62" s="83">
        <v>4399.6400000000003</v>
      </c>
      <c r="N62" s="84">
        <v>0.43</v>
      </c>
    </row>
    <row r="63" spans="1:14" x14ac:dyDescent="0.2">
      <c r="A63" s="1069"/>
      <c r="B63" s="67" t="s">
        <v>390</v>
      </c>
      <c r="C63" s="83">
        <v>0</v>
      </c>
      <c r="D63" s="83">
        <v>0</v>
      </c>
      <c r="E63" s="83">
        <v>0</v>
      </c>
      <c r="F63" s="83">
        <v>0</v>
      </c>
      <c r="G63" s="83">
        <v>51533.27</v>
      </c>
      <c r="H63" s="83">
        <v>5</v>
      </c>
      <c r="I63" s="83">
        <v>5561.06</v>
      </c>
      <c r="J63" s="83">
        <v>0.54</v>
      </c>
      <c r="K63" s="83">
        <v>48.85</v>
      </c>
      <c r="L63" s="83" t="s">
        <v>357</v>
      </c>
      <c r="M63" s="83">
        <v>57143.179999999993</v>
      </c>
      <c r="N63" s="84">
        <v>5.54</v>
      </c>
    </row>
    <row r="64" spans="1:14" x14ac:dyDescent="0.2">
      <c r="A64" s="1069"/>
      <c r="B64" s="67" t="s">
        <v>386</v>
      </c>
      <c r="C64" s="83">
        <v>55.98</v>
      </c>
      <c r="D64" s="83">
        <v>0.01</v>
      </c>
      <c r="E64" s="83">
        <v>681990.61</v>
      </c>
      <c r="F64" s="83">
        <v>66.17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682046.59</v>
      </c>
      <c r="N64" s="84">
        <v>66.180000000000007</v>
      </c>
    </row>
    <row r="65" spans="1:14" x14ac:dyDescent="0.2">
      <c r="A65" s="1069"/>
      <c r="B65" s="67" t="s">
        <v>75</v>
      </c>
      <c r="C65" s="83">
        <v>55.98</v>
      </c>
      <c r="D65" s="83">
        <v>0.01</v>
      </c>
      <c r="E65" s="83">
        <v>681990.61</v>
      </c>
      <c r="F65" s="83">
        <v>66.17</v>
      </c>
      <c r="G65" s="83">
        <v>312258.25</v>
      </c>
      <c r="H65" s="83">
        <v>30.3</v>
      </c>
      <c r="I65" s="83">
        <v>25629.19</v>
      </c>
      <c r="J65" s="83">
        <v>2.48</v>
      </c>
      <c r="K65" s="83">
        <v>865.8900000000001</v>
      </c>
      <c r="L65" s="83">
        <v>0.08</v>
      </c>
      <c r="M65" s="83">
        <v>1020799.9199999999</v>
      </c>
      <c r="N65" s="84">
        <v>99.04</v>
      </c>
    </row>
    <row r="66" spans="1:14" x14ac:dyDescent="0.2">
      <c r="A66" s="1069"/>
      <c r="B66" s="67" t="s">
        <v>360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2779.62</v>
      </c>
      <c r="N66" s="84">
        <v>0.27</v>
      </c>
    </row>
    <row r="67" spans="1:14" x14ac:dyDescent="0.2">
      <c r="A67" s="1069"/>
      <c r="B67" s="67" t="s">
        <v>361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7062.49</v>
      </c>
      <c r="N67" s="84">
        <v>0.69</v>
      </c>
    </row>
    <row r="68" spans="1:14" x14ac:dyDescent="0.2">
      <c r="A68" s="1070"/>
      <c r="B68" s="73" t="s">
        <v>402</v>
      </c>
      <c r="C68" s="85">
        <v>0</v>
      </c>
      <c r="D68" s="85">
        <v>0</v>
      </c>
      <c r="E68" s="85">
        <v>681990.61</v>
      </c>
      <c r="F68" s="85">
        <v>66.17</v>
      </c>
      <c r="G68" s="85">
        <v>312258.25</v>
      </c>
      <c r="H68" s="85">
        <v>30.3</v>
      </c>
      <c r="I68" s="85">
        <v>25629.19</v>
      </c>
      <c r="J68" s="85">
        <v>2.48</v>
      </c>
      <c r="K68" s="85">
        <v>865.8900000000001</v>
      </c>
      <c r="L68" s="85">
        <v>0.08</v>
      </c>
      <c r="M68" s="85">
        <v>1030642.0299999999</v>
      </c>
      <c r="N68" s="86">
        <v>100</v>
      </c>
    </row>
    <row r="69" spans="1:14" x14ac:dyDescent="0.2">
      <c r="A69" s="1071" t="s">
        <v>528</v>
      </c>
      <c r="B69" s="67" t="s">
        <v>383</v>
      </c>
      <c r="C69" s="83">
        <v>0</v>
      </c>
      <c r="D69" s="83">
        <v>0</v>
      </c>
      <c r="E69" s="83">
        <v>0</v>
      </c>
      <c r="F69" s="83">
        <v>0</v>
      </c>
      <c r="G69" s="83">
        <v>99192.4</v>
      </c>
      <c r="H69" s="83">
        <v>15.74</v>
      </c>
      <c r="I69" s="83">
        <v>11591.26</v>
      </c>
      <c r="J69" s="83">
        <v>1.84</v>
      </c>
      <c r="K69" s="83">
        <v>0</v>
      </c>
      <c r="L69" s="83">
        <v>0</v>
      </c>
      <c r="M69" s="83">
        <v>110783.66</v>
      </c>
      <c r="N69" s="84">
        <v>17.579999999999998</v>
      </c>
    </row>
    <row r="70" spans="1:14" x14ac:dyDescent="0.2">
      <c r="A70" s="1069"/>
      <c r="B70" s="67" t="s">
        <v>385</v>
      </c>
      <c r="C70" s="83">
        <v>0</v>
      </c>
      <c r="D70" s="83">
        <v>0</v>
      </c>
      <c r="E70" s="83">
        <v>0</v>
      </c>
      <c r="F70" s="83">
        <v>0</v>
      </c>
      <c r="G70" s="83">
        <v>143080.51</v>
      </c>
      <c r="H70" s="83">
        <v>22.72</v>
      </c>
      <c r="I70" s="83">
        <v>80696.11</v>
      </c>
      <c r="J70" s="83">
        <v>12.8</v>
      </c>
      <c r="K70" s="83">
        <v>388.11</v>
      </c>
      <c r="L70" s="83">
        <v>0.06</v>
      </c>
      <c r="M70" s="83">
        <v>224164.73</v>
      </c>
      <c r="N70" s="84">
        <v>35.58</v>
      </c>
    </row>
    <row r="71" spans="1:14" x14ac:dyDescent="0.2">
      <c r="A71" s="1069"/>
      <c r="B71" s="67" t="s">
        <v>384</v>
      </c>
      <c r="C71" s="83">
        <v>0</v>
      </c>
      <c r="D71" s="83">
        <v>0</v>
      </c>
      <c r="E71" s="83">
        <v>0</v>
      </c>
      <c r="F71" s="83">
        <v>0</v>
      </c>
      <c r="G71" s="83">
        <v>19424.490000000002</v>
      </c>
      <c r="H71" s="83">
        <v>3.08</v>
      </c>
      <c r="I71" s="83">
        <v>120.11</v>
      </c>
      <c r="J71" s="83">
        <v>0.02</v>
      </c>
      <c r="K71" s="83">
        <v>0</v>
      </c>
      <c r="L71" s="83">
        <v>0</v>
      </c>
      <c r="M71" s="83">
        <v>19544.599999999999</v>
      </c>
      <c r="N71" s="84">
        <v>3.1</v>
      </c>
    </row>
    <row r="72" spans="1:14" x14ac:dyDescent="0.2">
      <c r="A72" s="1069"/>
      <c r="B72" s="67" t="s">
        <v>389</v>
      </c>
      <c r="C72" s="83">
        <v>0</v>
      </c>
      <c r="D72" s="83">
        <v>0</v>
      </c>
      <c r="E72" s="83">
        <v>0</v>
      </c>
      <c r="F72" s="83">
        <v>0</v>
      </c>
      <c r="G72" s="83">
        <v>12025.98</v>
      </c>
      <c r="H72" s="83">
        <v>1.91</v>
      </c>
      <c r="I72" s="83">
        <v>16718.150000000001</v>
      </c>
      <c r="J72" s="83">
        <v>2.65</v>
      </c>
      <c r="K72" s="83">
        <v>2918.01</v>
      </c>
      <c r="L72" s="83">
        <v>0.46</v>
      </c>
      <c r="M72" s="83">
        <v>31662.14</v>
      </c>
      <c r="N72" s="84">
        <v>5.0199999999999996</v>
      </c>
    </row>
    <row r="73" spans="1:14" x14ac:dyDescent="0.2">
      <c r="A73" s="1069"/>
      <c r="B73" s="67" t="s">
        <v>390</v>
      </c>
      <c r="C73" s="83">
        <v>0</v>
      </c>
      <c r="D73" s="83">
        <v>0</v>
      </c>
      <c r="E73" s="83">
        <v>0</v>
      </c>
      <c r="F73" s="83">
        <v>0</v>
      </c>
      <c r="G73" s="83">
        <v>32737.01</v>
      </c>
      <c r="H73" s="83">
        <v>5.19</v>
      </c>
      <c r="I73" s="83">
        <v>41114.959999999999</v>
      </c>
      <c r="J73" s="83">
        <v>6.52</v>
      </c>
      <c r="K73" s="83">
        <v>1510.97</v>
      </c>
      <c r="L73" s="83">
        <v>0.24</v>
      </c>
      <c r="M73" s="83">
        <v>75362.94</v>
      </c>
      <c r="N73" s="84">
        <v>11.95</v>
      </c>
    </row>
    <row r="74" spans="1:14" x14ac:dyDescent="0.2">
      <c r="A74" s="1069"/>
      <c r="B74" s="67" t="s">
        <v>386</v>
      </c>
      <c r="C74" s="83">
        <v>33.5</v>
      </c>
      <c r="D74" s="83">
        <v>0.01</v>
      </c>
      <c r="E74" s="83">
        <v>137297.48000000001</v>
      </c>
      <c r="F74" s="83">
        <v>21.78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137330.98000000001</v>
      </c>
      <c r="N74" s="84">
        <v>21.79</v>
      </c>
    </row>
    <row r="75" spans="1:14" x14ac:dyDescent="0.2">
      <c r="A75" s="1069"/>
      <c r="B75" s="67" t="s">
        <v>75</v>
      </c>
      <c r="C75" s="83">
        <v>33.5</v>
      </c>
      <c r="D75" s="83">
        <v>0.01</v>
      </c>
      <c r="E75" s="83">
        <v>137297.48000000001</v>
      </c>
      <c r="F75" s="83">
        <v>21.78</v>
      </c>
      <c r="G75" s="83">
        <v>306460.39</v>
      </c>
      <c r="H75" s="83">
        <v>48.64</v>
      </c>
      <c r="I75" s="83">
        <v>150240.59</v>
      </c>
      <c r="J75" s="83">
        <v>23.83</v>
      </c>
      <c r="K75" s="83">
        <v>4817.09</v>
      </c>
      <c r="L75" s="83">
        <v>0.76</v>
      </c>
      <c r="M75" s="83">
        <v>598849.05000000005</v>
      </c>
      <c r="N75" s="84">
        <v>95.02</v>
      </c>
    </row>
    <row r="76" spans="1:14" x14ac:dyDescent="0.2">
      <c r="A76" s="1069"/>
      <c r="B76" s="67" t="s">
        <v>360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9418.76</v>
      </c>
      <c r="N76" s="84">
        <v>1.49</v>
      </c>
    </row>
    <row r="77" spans="1:14" x14ac:dyDescent="0.2">
      <c r="A77" s="1069"/>
      <c r="B77" s="67" t="s">
        <v>361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22018.52</v>
      </c>
      <c r="N77" s="84">
        <v>3.49</v>
      </c>
    </row>
    <row r="78" spans="1:14" x14ac:dyDescent="0.2">
      <c r="A78" s="1070"/>
      <c r="B78" s="73" t="s">
        <v>402</v>
      </c>
      <c r="C78" s="85">
        <v>33.5</v>
      </c>
      <c r="D78" s="85">
        <v>0.01</v>
      </c>
      <c r="E78" s="85">
        <v>137297.48000000001</v>
      </c>
      <c r="F78" s="85">
        <v>21.78</v>
      </c>
      <c r="G78" s="85">
        <v>306460.39</v>
      </c>
      <c r="H78" s="85">
        <v>48.64</v>
      </c>
      <c r="I78" s="85">
        <v>150240.59</v>
      </c>
      <c r="J78" s="85">
        <v>23.83</v>
      </c>
      <c r="K78" s="85">
        <v>4817.09</v>
      </c>
      <c r="L78" s="85">
        <v>0.76</v>
      </c>
      <c r="M78" s="85">
        <v>630286.32999999996</v>
      </c>
      <c r="N78" s="86">
        <v>100</v>
      </c>
    </row>
    <row r="79" spans="1:14" x14ac:dyDescent="0.2">
      <c r="A79" s="1071" t="s">
        <v>529</v>
      </c>
      <c r="B79" s="67" t="s">
        <v>383</v>
      </c>
      <c r="C79" s="83">
        <v>0</v>
      </c>
      <c r="D79" s="83">
        <v>0</v>
      </c>
      <c r="E79" s="83">
        <v>0</v>
      </c>
      <c r="F79" s="83">
        <v>0</v>
      </c>
      <c r="G79" s="83">
        <v>3573.18</v>
      </c>
      <c r="H79" s="83">
        <v>1.76</v>
      </c>
      <c r="I79" s="83">
        <v>2409.8200000000002</v>
      </c>
      <c r="J79" s="83">
        <v>1.18</v>
      </c>
      <c r="K79" s="83">
        <v>698.94</v>
      </c>
      <c r="L79" s="83">
        <v>0.34</v>
      </c>
      <c r="M79" s="83">
        <v>6681.94</v>
      </c>
      <c r="N79" s="84">
        <v>3.28</v>
      </c>
    </row>
    <row r="80" spans="1:14" x14ac:dyDescent="0.2">
      <c r="A80" s="1069"/>
      <c r="B80" s="67" t="s">
        <v>385</v>
      </c>
      <c r="C80" s="83">
        <v>0</v>
      </c>
      <c r="D80" s="83">
        <v>0</v>
      </c>
      <c r="E80" s="83">
        <v>0</v>
      </c>
      <c r="F80" s="83">
        <v>0</v>
      </c>
      <c r="G80" s="83">
        <v>101337.28</v>
      </c>
      <c r="H80" s="83">
        <v>49.81</v>
      </c>
      <c r="I80" s="83">
        <v>60702.04</v>
      </c>
      <c r="J80" s="83">
        <v>29.84</v>
      </c>
      <c r="K80" s="83">
        <v>5871.91</v>
      </c>
      <c r="L80" s="83">
        <v>2.89</v>
      </c>
      <c r="M80" s="83">
        <v>167911.23</v>
      </c>
      <c r="N80" s="84">
        <v>82.54</v>
      </c>
    </row>
    <row r="81" spans="1:15" x14ac:dyDescent="0.2">
      <c r="A81" s="1069"/>
      <c r="B81" s="67" t="s">
        <v>384</v>
      </c>
      <c r="C81" s="83">
        <v>0</v>
      </c>
      <c r="D81" s="83">
        <v>0</v>
      </c>
      <c r="E81" s="83">
        <v>0</v>
      </c>
      <c r="F81" s="83">
        <v>0</v>
      </c>
      <c r="G81" s="83">
        <v>2289.87</v>
      </c>
      <c r="H81" s="83">
        <v>1.1299999999999999</v>
      </c>
      <c r="I81" s="83">
        <v>26.12</v>
      </c>
      <c r="J81" s="83">
        <v>0.01</v>
      </c>
      <c r="K81" s="83">
        <v>0</v>
      </c>
      <c r="L81" s="83">
        <v>0</v>
      </c>
      <c r="M81" s="83">
        <v>2315.9899999999998</v>
      </c>
      <c r="N81" s="84">
        <v>1.1399999999999999</v>
      </c>
    </row>
    <row r="82" spans="1:15" x14ac:dyDescent="0.2">
      <c r="A82" s="1069"/>
      <c r="B82" s="67" t="s">
        <v>389</v>
      </c>
      <c r="C82" s="83">
        <v>0</v>
      </c>
      <c r="D82" s="83">
        <v>0</v>
      </c>
      <c r="E82" s="83">
        <v>0</v>
      </c>
      <c r="F82" s="83">
        <v>0</v>
      </c>
      <c r="G82" s="83">
        <v>71.95</v>
      </c>
      <c r="H82" s="83">
        <v>0.04</v>
      </c>
      <c r="I82" s="83">
        <v>99.89</v>
      </c>
      <c r="J82" s="83">
        <v>0.05</v>
      </c>
      <c r="K82" s="83">
        <v>0.69</v>
      </c>
      <c r="L82" s="83" t="s">
        <v>357</v>
      </c>
      <c r="M82" s="83">
        <v>172.53</v>
      </c>
      <c r="N82" s="84">
        <v>0.09</v>
      </c>
    </row>
    <row r="83" spans="1:15" x14ac:dyDescent="0.2">
      <c r="A83" s="1069"/>
      <c r="B83" s="67" t="s">
        <v>386</v>
      </c>
      <c r="C83" s="83">
        <v>7.06</v>
      </c>
      <c r="D83" s="83" t="s">
        <v>357</v>
      </c>
      <c r="E83" s="83">
        <v>10985.8</v>
      </c>
      <c r="F83" s="83">
        <v>5.4</v>
      </c>
      <c r="G83" s="83">
        <v>4.01</v>
      </c>
      <c r="H83" s="83" t="s">
        <v>357</v>
      </c>
      <c r="I83" s="83">
        <v>0</v>
      </c>
      <c r="J83" s="83">
        <v>0</v>
      </c>
      <c r="K83" s="83">
        <v>0</v>
      </c>
      <c r="L83" s="83">
        <v>0</v>
      </c>
      <c r="M83" s="83">
        <v>10996.87</v>
      </c>
      <c r="N83" s="84">
        <v>5.4</v>
      </c>
    </row>
    <row r="84" spans="1:15" x14ac:dyDescent="0.2">
      <c r="A84" s="1069"/>
      <c r="B84" s="67" t="s">
        <v>75</v>
      </c>
      <c r="C84" s="83">
        <v>7.06</v>
      </c>
      <c r="D84" s="83" t="s">
        <v>357</v>
      </c>
      <c r="E84" s="83">
        <v>10985.8</v>
      </c>
      <c r="F84" s="83">
        <v>5.4</v>
      </c>
      <c r="G84" s="83">
        <v>107276.29</v>
      </c>
      <c r="H84" s="83">
        <v>52.74</v>
      </c>
      <c r="I84" s="83">
        <v>63237.87</v>
      </c>
      <c r="J84" s="83">
        <v>31.08</v>
      </c>
      <c r="K84" s="83">
        <v>6571.54</v>
      </c>
      <c r="L84" s="83">
        <v>3.23</v>
      </c>
      <c r="M84" s="83">
        <v>188078.56</v>
      </c>
      <c r="N84" s="84">
        <v>92.45</v>
      </c>
    </row>
    <row r="85" spans="1:15" x14ac:dyDescent="0.2">
      <c r="A85" s="1069"/>
      <c r="B85" s="67" t="s">
        <v>360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82.33</v>
      </c>
      <c r="N85" s="84">
        <v>0.04</v>
      </c>
    </row>
    <row r="86" spans="1:15" x14ac:dyDescent="0.2">
      <c r="A86" s="1069"/>
      <c r="B86" s="67" t="s">
        <v>361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15275.54</v>
      </c>
      <c r="N86" s="84">
        <v>7.51</v>
      </c>
    </row>
    <row r="87" spans="1:15" x14ac:dyDescent="0.2">
      <c r="A87" s="1070"/>
      <c r="B87" s="73" t="s">
        <v>402</v>
      </c>
      <c r="C87" s="85">
        <v>7.06</v>
      </c>
      <c r="D87" s="85" t="s">
        <v>357</v>
      </c>
      <c r="E87" s="85">
        <v>10985.8</v>
      </c>
      <c r="F87" s="85">
        <v>5.4</v>
      </c>
      <c r="G87" s="85">
        <v>107276.29</v>
      </c>
      <c r="H87" s="85">
        <v>52.74</v>
      </c>
      <c r="I87" s="85">
        <v>63237.87</v>
      </c>
      <c r="J87" s="85">
        <v>31.08</v>
      </c>
      <c r="K87" s="85">
        <v>6571.54</v>
      </c>
      <c r="L87" s="85">
        <v>3.23</v>
      </c>
      <c r="M87" s="85">
        <v>203436.43</v>
      </c>
      <c r="N87" s="86">
        <v>100</v>
      </c>
    </row>
    <row r="88" spans="1:15" s="64" customFormat="1" x14ac:dyDescent="0.2">
      <c r="A88" s="1071" t="s">
        <v>759</v>
      </c>
      <c r="B88" s="67" t="s">
        <v>383</v>
      </c>
      <c r="C88" s="83">
        <v>0</v>
      </c>
      <c r="D88" s="83">
        <v>0</v>
      </c>
      <c r="E88" s="83">
        <v>0</v>
      </c>
      <c r="F88" s="83">
        <v>0</v>
      </c>
      <c r="G88" s="83">
        <v>15325.45</v>
      </c>
      <c r="H88" s="83">
        <v>1.03</v>
      </c>
      <c r="I88" s="83">
        <v>417.16</v>
      </c>
      <c r="J88" s="83">
        <v>0.03</v>
      </c>
      <c r="K88" s="83">
        <v>63.43</v>
      </c>
      <c r="L88" s="83" t="s">
        <v>357</v>
      </c>
      <c r="M88" s="83">
        <v>15806.04</v>
      </c>
      <c r="N88" s="84">
        <v>1.06</v>
      </c>
      <c r="O88" s="236"/>
    </row>
    <row r="89" spans="1:15" s="64" customFormat="1" x14ac:dyDescent="0.2">
      <c r="A89" s="1069"/>
      <c r="B89" s="67" t="s">
        <v>384</v>
      </c>
      <c r="C89" s="83">
        <v>0</v>
      </c>
      <c r="D89" s="83">
        <v>0</v>
      </c>
      <c r="E89" s="83">
        <v>0</v>
      </c>
      <c r="F89" s="83">
        <v>0</v>
      </c>
      <c r="G89" s="83">
        <v>3.12</v>
      </c>
      <c r="H89" s="83" t="s">
        <v>357</v>
      </c>
      <c r="I89" s="83">
        <v>0</v>
      </c>
      <c r="J89" s="83">
        <v>0</v>
      </c>
      <c r="K89" s="83">
        <v>2.3199999999999998</v>
      </c>
      <c r="L89" s="83" t="s">
        <v>357</v>
      </c>
      <c r="M89" s="83">
        <v>5.4399999999999995</v>
      </c>
      <c r="N89" s="84" t="s">
        <v>357</v>
      </c>
      <c r="O89" s="236"/>
    </row>
    <row r="90" spans="1:15" s="64" customFormat="1" x14ac:dyDescent="0.2">
      <c r="A90" s="1069"/>
      <c r="B90" s="67" t="s">
        <v>385</v>
      </c>
      <c r="C90" s="83">
        <v>0</v>
      </c>
      <c r="D90" s="83">
        <v>0</v>
      </c>
      <c r="E90" s="83">
        <v>0</v>
      </c>
      <c r="F90" s="83">
        <v>0</v>
      </c>
      <c r="G90" s="83">
        <v>493327.38</v>
      </c>
      <c r="H90" s="83">
        <v>33.32</v>
      </c>
      <c r="I90" s="83">
        <v>37796.04</v>
      </c>
      <c r="J90" s="83">
        <v>2.5499999999999998</v>
      </c>
      <c r="K90" s="83">
        <v>1304.78</v>
      </c>
      <c r="L90" s="83">
        <v>9.9999999999999992E-2</v>
      </c>
      <c r="M90" s="83">
        <v>532428.20000000007</v>
      </c>
      <c r="N90" s="84">
        <v>35.97</v>
      </c>
      <c r="O90" s="236"/>
    </row>
    <row r="91" spans="1:15" s="64" customFormat="1" x14ac:dyDescent="0.2">
      <c r="A91" s="1069"/>
      <c r="B91" s="67" t="s">
        <v>389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236"/>
    </row>
    <row r="92" spans="1:15" s="64" customFormat="1" x14ac:dyDescent="0.2">
      <c r="A92" s="1069"/>
      <c r="B92" s="67" t="s">
        <v>390</v>
      </c>
      <c r="C92" s="83">
        <v>0</v>
      </c>
      <c r="D92" s="83">
        <v>0</v>
      </c>
      <c r="E92" s="83">
        <v>0</v>
      </c>
      <c r="F92" s="83">
        <v>0</v>
      </c>
      <c r="G92" s="83">
        <v>69294.5</v>
      </c>
      <c r="H92" s="83">
        <v>4.68</v>
      </c>
      <c r="I92" s="83">
        <v>10380.709999999999</v>
      </c>
      <c r="J92" s="83">
        <v>0.7</v>
      </c>
      <c r="K92" s="83">
        <v>190.24</v>
      </c>
      <c r="L92" s="83">
        <v>0.01</v>
      </c>
      <c r="M92" s="83">
        <v>79865.45</v>
      </c>
      <c r="N92" s="84">
        <v>5.39</v>
      </c>
      <c r="O92" s="236"/>
    </row>
    <row r="93" spans="1:15" s="64" customFormat="1" x14ac:dyDescent="0.2">
      <c r="A93" s="1069"/>
      <c r="B93" s="67" t="s">
        <v>386</v>
      </c>
      <c r="C93" s="83">
        <v>122.13</v>
      </c>
      <c r="D93" s="83">
        <v>0.01</v>
      </c>
      <c r="E93" s="83">
        <v>837720.34</v>
      </c>
      <c r="F93" s="83">
        <v>56.56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837842.47</v>
      </c>
      <c r="N93" s="84">
        <v>56.57</v>
      </c>
      <c r="O93" s="236"/>
    </row>
    <row r="94" spans="1:15" s="64" customFormat="1" x14ac:dyDescent="0.2">
      <c r="A94" s="1069"/>
      <c r="B94" s="67" t="s">
        <v>75</v>
      </c>
      <c r="C94" s="83">
        <v>122.13</v>
      </c>
      <c r="D94" s="83">
        <v>0.01</v>
      </c>
      <c r="E94" s="83">
        <v>837720.34</v>
      </c>
      <c r="F94" s="83">
        <v>56.56</v>
      </c>
      <c r="G94" s="83">
        <v>577950.44999999995</v>
      </c>
      <c r="H94" s="83">
        <v>39.03</v>
      </c>
      <c r="I94" s="83">
        <v>48593.91</v>
      </c>
      <c r="J94" s="83">
        <v>3.2799999999999994</v>
      </c>
      <c r="K94" s="83">
        <v>1560.77</v>
      </c>
      <c r="L94" s="83">
        <v>0.10999999999999999</v>
      </c>
      <c r="M94" s="83">
        <v>1465947.6</v>
      </c>
      <c r="N94" s="84">
        <v>98.990000000000009</v>
      </c>
      <c r="O94" s="236"/>
    </row>
    <row r="95" spans="1:15" s="64" customFormat="1" x14ac:dyDescent="0.2">
      <c r="A95" s="1069"/>
      <c r="B95" s="67" t="s">
        <v>360</v>
      </c>
      <c r="C95" s="83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3177.13</v>
      </c>
      <c r="N95" s="84">
        <v>0.21</v>
      </c>
      <c r="O95" s="236"/>
    </row>
    <row r="96" spans="1:15" s="64" customFormat="1" x14ac:dyDescent="0.2">
      <c r="A96" s="1069"/>
      <c r="B96" s="67" t="s">
        <v>361</v>
      </c>
      <c r="C96" s="83">
        <v>0</v>
      </c>
      <c r="D96" s="83">
        <v>0</v>
      </c>
      <c r="E96" s="83">
        <v>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3">
        <v>0</v>
      </c>
      <c r="L96" s="83">
        <v>0</v>
      </c>
      <c r="M96" s="83">
        <v>11832.22</v>
      </c>
      <c r="N96" s="84">
        <v>0.8</v>
      </c>
      <c r="O96" s="236"/>
    </row>
    <row r="97" spans="1:15" s="64" customFormat="1" x14ac:dyDescent="0.2">
      <c r="A97" s="1070"/>
      <c r="B97" s="73" t="s">
        <v>402</v>
      </c>
      <c r="C97" s="85">
        <v>122.13</v>
      </c>
      <c r="D97" s="85">
        <v>0.01</v>
      </c>
      <c r="E97" s="85">
        <v>837720.34</v>
      </c>
      <c r="F97" s="85">
        <v>56.56</v>
      </c>
      <c r="G97" s="85">
        <v>577950.44999999995</v>
      </c>
      <c r="H97" s="85">
        <v>39.03</v>
      </c>
      <c r="I97" s="85">
        <v>48593.91</v>
      </c>
      <c r="J97" s="85">
        <v>3.2799999999999994</v>
      </c>
      <c r="K97" s="85">
        <v>1560.77</v>
      </c>
      <c r="L97" s="85">
        <v>0.10999999999999999</v>
      </c>
      <c r="M97" s="85">
        <v>1480956.95</v>
      </c>
      <c r="N97" s="86">
        <v>100</v>
      </c>
      <c r="O97" s="236"/>
    </row>
    <row r="98" spans="1:15" x14ac:dyDescent="0.2">
      <c r="A98" s="1076"/>
      <c r="B98" s="1076"/>
    </row>
  </sheetData>
  <mergeCells count="22">
    <mergeCell ref="A8:A19"/>
    <mergeCell ref="A88:A97"/>
    <mergeCell ref="A98:B98"/>
    <mergeCell ref="K6:L6"/>
    <mergeCell ref="M6:N6"/>
    <mergeCell ref="A31:A39"/>
    <mergeCell ref="A40:A48"/>
    <mergeCell ref="A49:A58"/>
    <mergeCell ref="A69:A78"/>
    <mergeCell ref="A79:A87"/>
    <mergeCell ref="A59:A68"/>
    <mergeCell ref="A20:A30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39370078740157483" header="0" footer="0"/>
  <pageSetup paperSize="9" scale="48" orientation="portrait" r:id="rId2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P55"/>
  <sheetViews>
    <sheetView view="pageBreakPreview" zoomScale="69" zoomScaleNormal="77" zoomScaleSheetLayoutView="69" workbookViewId="0">
      <selection activeCell="I50" sqref="I50"/>
    </sheetView>
  </sheetViews>
  <sheetFormatPr baseColWidth="10" defaultColWidth="11.42578125" defaultRowHeight="12.75" x14ac:dyDescent="0.2"/>
  <cols>
    <col min="1" max="1" width="13.7109375" style="236" customWidth="1"/>
    <col min="2" max="2" width="38.28515625" style="236" customWidth="1"/>
    <col min="3" max="3" width="14.28515625" style="236" customWidth="1"/>
    <col min="4" max="4" width="11" style="236" customWidth="1"/>
    <col min="5" max="5" width="14.28515625" style="236" customWidth="1"/>
    <col min="6" max="6" width="11" style="236" customWidth="1"/>
    <col min="7" max="7" width="14.28515625" style="236" customWidth="1"/>
    <col min="8" max="8" width="11" style="236" customWidth="1"/>
    <col min="9" max="9" width="14.28515625" style="236" customWidth="1"/>
    <col min="10" max="10" width="11" style="236" customWidth="1"/>
    <col min="11" max="11" width="13.140625" style="236" customWidth="1"/>
    <col min="12" max="12" width="11" style="236" customWidth="1"/>
    <col min="13" max="13" width="14.28515625" style="236" customWidth="1"/>
    <col min="14" max="14" width="11" style="236" customWidth="1"/>
    <col min="15" max="15" width="4.140625" style="236" customWidth="1"/>
    <col min="16" max="16384" width="11.42578125" style="236"/>
  </cols>
  <sheetData>
    <row r="1" spans="1:16" s="211" customFormat="1" ht="18" x14ac:dyDescent="0.25">
      <c r="A1" s="970" t="s">
        <v>350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</row>
    <row r="2" spans="1:16" s="211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s="211" customFormat="1" ht="15" x14ac:dyDescent="0.25">
      <c r="A3" s="1030" t="s">
        <v>1201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6" s="211" customFormat="1" ht="13.5" thickBot="1" x14ac:dyDescent="0.25">
      <c r="A4" s="434"/>
    </row>
    <row r="5" spans="1:16" s="213" customFormat="1" ht="27" customHeight="1" x14ac:dyDescent="0.2">
      <c r="A5" s="1031" t="s">
        <v>166</v>
      </c>
      <c r="B5" s="1052" t="s">
        <v>378</v>
      </c>
      <c r="C5" s="1054" t="s">
        <v>379</v>
      </c>
      <c r="D5" s="1054"/>
      <c r="E5" s="1054"/>
      <c r="F5" s="1054"/>
      <c r="G5" s="1054"/>
      <c r="H5" s="1054"/>
      <c r="I5" s="1054"/>
      <c r="J5" s="1054"/>
      <c r="K5" s="1054"/>
      <c r="L5" s="1054"/>
      <c r="M5" s="1052" t="s">
        <v>545</v>
      </c>
      <c r="N5" s="1055"/>
      <c r="O5" s="236"/>
    </row>
    <row r="6" spans="1:16" s="213" customFormat="1" ht="21" customHeight="1" x14ac:dyDescent="0.2">
      <c r="A6" s="1050"/>
      <c r="B6" s="1053"/>
      <c r="C6" s="1056" t="s">
        <v>380</v>
      </c>
      <c r="D6" s="1056"/>
      <c r="E6" s="1056" t="s">
        <v>381</v>
      </c>
      <c r="F6" s="1056"/>
      <c r="G6" s="1056" t="s">
        <v>370</v>
      </c>
      <c r="H6" s="1056"/>
      <c r="I6" s="1056" t="s">
        <v>371</v>
      </c>
      <c r="J6" s="1056"/>
      <c r="K6" s="1056" t="s">
        <v>382</v>
      </c>
      <c r="L6" s="1056"/>
      <c r="M6" s="1057" t="s">
        <v>372</v>
      </c>
      <c r="N6" s="1058"/>
      <c r="O6" s="236"/>
    </row>
    <row r="7" spans="1:16" s="213" customFormat="1" ht="33" customHeight="1" thickBot="1" x14ac:dyDescent="0.25">
      <c r="A7" s="1032"/>
      <c r="B7" s="1066"/>
      <c r="C7" s="70" t="s">
        <v>549</v>
      </c>
      <c r="D7" s="70" t="s">
        <v>485</v>
      </c>
      <c r="E7" s="70" t="s">
        <v>549</v>
      </c>
      <c r="F7" s="70" t="s">
        <v>485</v>
      </c>
      <c r="G7" s="70" t="s">
        <v>549</v>
      </c>
      <c r="H7" s="70" t="s">
        <v>485</v>
      </c>
      <c r="I7" s="70" t="s">
        <v>549</v>
      </c>
      <c r="J7" s="70" t="s">
        <v>485</v>
      </c>
      <c r="K7" s="70" t="s">
        <v>549</v>
      </c>
      <c r="L7" s="70" t="s">
        <v>485</v>
      </c>
      <c r="M7" s="70" t="s">
        <v>549</v>
      </c>
      <c r="N7" s="805" t="s">
        <v>485</v>
      </c>
      <c r="O7" s="211"/>
    </row>
    <row r="8" spans="1:16" s="64" customFormat="1" x14ac:dyDescent="0.2">
      <c r="A8" s="1077" t="s">
        <v>765</v>
      </c>
      <c r="B8" s="207" t="s">
        <v>383</v>
      </c>
      <c r="C8" s="218">
        <v>0</v>
      </c>
      <c r="D8" s="218">
        <v>0</v>
      </c>
      <c r="E8" s="218">
        <v>0</v>
      </c>
      <c r="F8" s="218">
        <v>0</v>
      </c>
      <c r="G8" s="218">
        <v>75271.59</v>
      </c>
      <c r="H8" s="218">
        <v>4.9000000000000004</v>
      </c>
      <c r="I8" s="218">
        <v>19047.96</v>
      </c>
      <c r="J8" s="218">
        <v>1.24</v>
      </c>
      <c r="K8" s="218">
        <v>12.01</v>
      </c>
      <c r="L8" s="218" t="s">
        <v>357</v>
      </c>
      <c r="M8" s="218">
        <v>94331.559999999983</v>
      </c>
      <c r="N8" s="219">
        <v>6.1400000000000006</v>
      </c>
      <c r="O8" s="236"/>
      <c r="P8" s="236"/>
    </row>
    <row r="9" spans="1:16" s="64" customFormat="1" x14ac:dyDescent="0.2">
      <c r="A9" s="1077"/>
      <c r="B9" s="207" t="s">
        <v>384</v>
      </c>
      <c r="C9" s="218">
        <v>0</v>
      </c>
      <c r="D9" s="218">
        <v>0</v>
      </c>
      <c r="E9" s="218">
        <v>0</v>
      </c>
      <c r="F9" s="218">
        <v>0</v>
      </c>
      <c r="G9" s="218">
        <v>122.93</v>
      </c>
      <c r="H9" s="218">
        <v>0.01</v>
      </c>
      <c r="I9" s="218">
        <v>0.13</v>
      </c>
      <c r="J9" s="218" t="s">
        <v>357</v>
      </c>
      <c r="K9" s="218">
        <v>0</v>
      </c>
      <c r="L9" s="218">
        <v>0</v>
      </c>
      <c r="M9" s="218">
        <v>123.06</v>
      </c>
      <c r="N9" s="219">
        <v>0.01</v>
      </c>
      <c r="O9" s="236"/>
      <c r="P9" s="236"/>
    </row>
    <row r="10" spans="1:16" s="64" customFormat="1" x14ac:dyDescent="0.2">
      <c r="A10" s="1077"/>
      <c r="B10" s="207" t="s">
        <v>385</v>
      </c>
      <c r="C10" s="218">
        <v>0</v>
      </c>
      <c r="D10" s="218">
        <v>0</v>
      </c>
      <c r="E10" s="218">
        <v>0</v>
      </c>
      <c r="F10" s="218">
        <v>0</v>
      </c>
      <c r="G10" s="218">
        <v>161318.32</v>
      </c>
      <c r="H10" s="218">
        <v>10.5</v>
      </c>
      <c r="I10" s="218">
        <v>11654.82</v>
      </c>
      <c r="J10" s="218">
        <v>0.76</v>
      </c>
      <c r="K10" s="218">
        <v>262.75</v>
      </c>
      <c r="L10" s="218">
        <v>0.02</v>
      </c>
      <c r="M10" s="218">
        <v>173235.89</v>
      </c>
      <c r="N10" s="219">
        <v>11.28</v>
      </c>
      <c r="O10" s="236"/>
      <c r="P10" s="236"/>
    </row>
    <row r="11" spans="1:16" s="64" customFormat="1" x14ac:dyDescent="0.2">
      <c r="A11" s="1077"/>
      <c r="B11" s="207" t="s">
        <v>389</v>
      </c>
      <c r="C11" s="218">
        <v>0</v>
      </c>
      <c r="D11" s="218">
        <v>0</v>
      </c>
      <c r="E11" s="218">
        <v>0</v>
      </c>
      <c r="F11" s="218">
        <v>0</v>
      </c>
      <c r="G11" s="218">
        <v>222.73</v>
      </c>
      <c r="H11" s="218">
        <v>0.01</v>
      </c>
      <c r="I11" s="218">
        <v>0</v>
      </c>
      <c r="J11" s="218">
        <v>0</v>
      </c>
      <c r="K11" s="218">
        <v>0</v>
      </c>
      <c r="L11" s="218">
        <v>0</v>
      </c>
      <c r="M11" s="218">
        <v>222.73</v>
      </c>
      <c r="N11" s="219">
        <v>0.01</v>
      </c>
      <c r="O11" s="236"/>
      <c r="P11" s="236"/>
    </row>
    <row r="12" spans="1:16" s="64" customFormat="1" x14ac:dyDescent="0.2">
      <c r="A12" s="1077"/>
      <c r="B12" s="207" t="s">
        <v>390</v>
      </c>
      <c r="C12" s="218">
        <v>0</v>
      </c>
      <c r="D12" s="218">
        <v>0</v>
      </c>
      <c r="E12" s="218">
        <v>0</v>
      </c>
      <c r="F12" s="218">
        <v>0</v>
      </c>
      <c r="G12" s="218">
        <v>40152.949999999997</v>
      </c>
      <c r="H12" s="218">
        <v>2.61</v>
      </c>
      <c r="I12" s="218">
        <v>4962.01</v>
      </c>
      <c r="J12" s="218">
        <v>0.32</v>
      </c>
      <c r="K12" s="218">
        <v>1.56</v>
      </c>
      <c r="L12" s="218" t="s">
        <v>357</v>
      </c>
      <c r="M12" s="218">
        <v>45116.52</v>
      </c>
      <c r="N12" s="219">
        <v>2.9299999999999997</v>
      </c>
      <c r="O12" s="236"/>
      <c r="P12" s="236"/>
    </row>
    <row r="13" spans="1:16" s="64" customFormat="1" x14ac:dyDescent="0.2">
      <c r="A13" s="1077"/>
      <c r="B13" s="207" t="s">
        <v>386</v>
      </c>
      <c r="C13" s="218">
        <v>126591.55</v>
      </c>
      <c r="D13" s="218">
        <v>8.24</v>
      </c>
      <c r="E13" s="218">
        <v>1051579.08</v>
      </c>
      <c r="F13" s="218">
        <v>68.41</v>
      </c>
      <c r="G13" s="218">
        <v>0</v>
      </c>
      <c r="H13" s="218">
        <v>0</v>
      </c>
      <c r="I13" s="218">
        <v>0</v>
      </c>
      <c r="J13" s="218">
        <v>0</v>
      </c>
      <c r="K13" s="218">
        <v>0</v>
      </c>
      <c r="L13" s="218">
        <v>0</v>
      </c>
      <c r="M13" s="218">
        <v>1178170.6300000001</v>
      </c>
      <c r="N13" s="219">
        <v>76.649999999999991</v>
      </c>
      <c r="O13" s="236"/>
      <c r="P13" s="236"/>
    </row>
    <row r="14" spans="1:16" s="64" customFormat="1" x14ac:dyDescent="0.2">
      <c r="A14" s="1077"/>
      <c r="B14" s="207" t="s">
        <v>75</v>
      </c>
      <c r="C14" s="218">
        <v>126591.55</v>
      </c>
      <c r="D14" s="218">
        <v>8.24</v>
      </c>
      <c r="E14" s="218">
        <v>1051579.08</v>
      </c>
      <c r="F14" s="218">
        <v>68.41</v>
      </c>
      <c r="G14" s="218">
        <v>277088.52</v>
      </c>
      <c r="H14" s="218">
        <v>18.03</v>
      </c>
      <c r="I14" s="218">
        <v>35664.92</v>
      </c>
      <c r="J14" s="218">
        <v>2.3199999999999998</v>
      </c>
      <c r="K14" s="218">
        <v>276.32</v>
      </c>
      <c r="L14" s="218">
        <v>0.02</v>
      </c>
      <c r="M14" s="218">
        <v>1491200.3900000001</v>
      </c>
      <c r="N14" s="219">
        <v>97.02</v>
      </c>
      <c r="O14" s="236"/>
      <c r="P14" s="236"/>
    </row>
    <row r="15" spans="1:16" s="64" customFormat="1" x14ac:dyDescent="0.2">
      <c r="A15" s="1077"/>
      <c r="B15" s="207" t="s">
        <v>360</v>
      </c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13264.42</v>
      </c>
      <c r="N15" s="219">
        <v>0.86</v>
      </c>
      <c r="O15" s="236"/>
      <c r="P15" s="236"/>
    </row>
    <row r="16" spans="1:16" s="64" customFormat="1" x14ac:dyDescent="0.2">
      <c r="A16" s="1077"/>
      <c r="B16" s="207" t="s">
        <v>361</v>
      </c>
      <c r="C16" s="218">
        <v>0</v>
      </c>
      <c r="D16" s="218">
        <v>0</v>
      </c>
      <c r="E16" s="218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18">
        <v>0</v>
      </c>
      <c r="L16" s="218">
        <v>0</v>
      </c>
      <c r="M16" s="218">
        <v>32517.43</v>
      </c>
      <c r="N16" s="219">
        <v>2.12</v>
      </c>
      <c r="O16" s="236"/>
      <c r="P16" s="236"/>
    </row>
    <row r="17" spans="1:15" s="64" customFormat="1" x14ac:dyDescent="0.2">
      <c r="A17" s="1079"/>
      <c r="B17" s="846" t="s">
        <v>402</v>
      </c>
      <c r="C17" s="847">
        <v>126591.55</v>
      </c>
      <c r="D17" s="847">
        <v>8.24</v>
      </c>
      <c r="E17" s="847">
        <v>1051579.08</v>
      </c>
      <c r="F17" s="847">
        <v>68.41</v>
      </c>
      <c r="G17" s="847">
        <v>277088.52</v>
      </c>
      <c r="H17" s="847">
        <v>18.03</v>
      </c>
      <c r="I17" s="847">
        <v>35664.92</v>
      </c>
      <c r="J17" s="847">
        <v>2.3199999999999998</v>
      </c>
      <c r="K17" s="847">
        <v>276.32</v>
      </c>
      <c r="L17" s="847">
        <v>0.02</v>
      </c>
      <c r="M17" s="847">
        <v>1536982.24</v>
      </c>
      <c r="N17" s="848">
        <v>100</v>
      </c>
      <c r="O17" s="837"/>
    </row>
    <row r="18" spans="1:15" x14ac:dyDescent="0.2">
      <c r="A18" s="1071" t="s">
        <v>530</v>
      </c>
      <c r="B18" s="67" t="s">
        <v>383</v>
      </c>
      <c r="C18" s="83">
        <v>0</v>
      </c>
      <c r="D18" s="83">
        <v>0</v>
      </c>
      <c r="E18" s="83">
        <v>0</v>
      </c>
      <c r="F18" s="83">
        <v>0</v>
      </c>
      <c r="G18" s="83">
        <v>127111.28</v>
      </c>
      <c r="H18" s="83">
        <v>11.77</v>
      </c>
      <c r="I18" s="83">
        <v>14826.01</v>
      </c>
      <c r="J18" s="83">
        <v>1.37</v>
      </c>
      <c r="K18" s="83">
        <v>1653.14</v>
      </c>
      <c r="L18" s="83">
        <v>0.15</v>
      </c>
      <c r="M18" s="83">
        <v>143590.43</v>
      </c>
      <c r="N18" s="84">
        <v>13.29</v>
      </c>
      <c r="O18" s="211"/>
    </row>
    <row r="19" spans="1:15" x14ac:dyDescent="0.2">
      <c r="A19" s="1069"/>
      <c r="B19" s="67" t="s">
        <v>384</v>
      </c>
      <c r="C19" s="83">
        <v>0</v>
      </c>
      <c r="D19" s="83">
        <v>0</v>
      </c>
      <c r="E19" s="83">
        <v>0</v>
      </c>
      <c r="F19" s="83">
        <v>0</v>
      </c>
      <c r="G19" s="83">
        <v>50168.11</v>
      </c>
      <c r="H19" s="83">
        <v>4.6399999999999997</v>
      </c>
      <c r="I19" s="83">
        <v>241.22</v>
      </c>
      <c r="J19" s="83">
        <v>0.02</v>
      </c>
      <c r="K19" s="83">
        <v>0</v>
      </c>
      <c r="L19" s="83">
        <v>0</v>
      </c>
      <c r="M19" s="83">
        <v>50409.33</v>
      </c>
      <c r="N19" s="84">
        <v>4.66</v>
      </c>
      <c r="O19" s="211"/>
    </row>
    <row r="20" spans="1:15" x14ac:dyDescent="0.2">
      <c r="A20" s="1069"/>
      <c r="B20" s="67" t="s">
        <v>385</v>
      </c>
      <c r="C20" s="83">
        <v>0</v>
      </c>
      <c r="D20" s="83">
        <v>0</v>
      </c>
      <c r="E20" s="83">
        <v>0</v>
      </c>
      <c r="F20" s="83">
        <v>0</v>
      </c>
      <c r="G20" s="83">
        <v>341032.21</v>
      </c>
      <c r="H20" s="83">
        <v>31.56</v>
      </c>
      <c r="I20" s="83">
        <v>170455.85</v>
      </c>
      <c r="J20" s="83">
        <v>15.77</v>
      </c>
      <c r="K20" s="83">
        <v>7861.42</v>
      </c>
      <c r="L20" s="83">
        <v>0.73</v>
      </c>
      <c r="M20" s="83">
        <v>519349.48</v>
      </c>
      <c r="N20" s="84">
        <v>48.06</v>
      </c>
      <c r="O20" s="211"/>
    </row>
    <row r="21" spans="1:15" x14ac:dyDescent="0.2">
      <c r="A21" s="1069"/>
      <c r="B21" s="67" t="s">
        <v>390</v>
      </c>
      <c r="C21" s="83">
        <v>0</v>
      </c>
      <c r="D21" s="83">
        <v>0</v>
      </c>
      <c r="E21" s="83">
        <v>0</v>
      </c>
      <c r="F21" s="83">
        <v>0</v>
      </c>
      <c r="G21" s="83">
        <v>45535.9</v>
      </c>
      <c r="H21" s="83">
        <v>4.21</v>
      </c>
      <c r="I21" s="83">
        <v>41768.93</v>
      </c>
      <c r="J21" s="83">
        <v>3.87</v>
      </c>
      <c r="K21" s="83">
        <v>6766.48</v>
      </c>
      <c r="L21" s="83">
        <v>0.63</v>
      </c>
      <c r="M21" s="83">
        <v>94071.31</v>
      </c>
      <c r="N21" s="84">
        <v>8.7100000000000009</v>
      </c>
    </row>
    <row r="22" spans="1:15" x14ac:dyDescent="0.2">
      <c r="A22" s="1069"/>
      <c r="B22" s="67" t="s">
        <v>386</v>
      </c>
      <c r="C22" s="83">
        <v>0</v>
      </c>
      <c r="D22" s="83">
        <v>0</v>
      </c>
      <c r="E22" s="83">
        <v>201712.76</v>
      </c>
      <c r="F22" s="83">
        <v>18.670000000000002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201712.76</v>
      </c>
      <c r="N22" s="84">
        <v>18.670000000000002</v>
      </c>
    </row>
    <row r="23" spans="1:15" x14ac:dyDescent="0.2">
      <c r="A23" s="1069"/>
      <c r="B23" s="67" t="s">
        <v>75</v>
      </c>
      <c r="C23" s="83">
        <v>0</v>
      </c>
      <c r="D23" s="83">
        <v>0</v>
      </c>
      <c r="E23" s="83">
        <v>201712.76</v>
      </c>
      <c r="F23" s="83">
        <v>18.670000000000002</v>
      </c>
      <c r="G23" s="83">
        <v>563847.5</v>
      </c>
      <c r="H23" s="83">
        <v>52.18</v>
      </c>
      <c r="I23" s="83">
        <v>227292.01</v>
      </c>
      <c r="J23" s="83">
        <v>21.03</v>
      </c>
      <c r="K23" s="83">
        <v>16281.04</v>
      </c>
      <c r="L23" s="83">
        <v>1.51</v>
      </c>
      <c r="M23" s="83">
        <v>1009133.31</v>
      </c>
      <c r="N23" s="84">
        <v>93.39</v>
      </c>
    </row>
    <row r="24" spans="1:15" x14ac:dyDescent="0.2">
      <c r="A24" s="1069"/>
      <c r="B24" s="67" t="s">
        <v>360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12646.42</v>
      </c>
      <c r="N24" s="84">
        <v>1.17</v>
      </c>
    </row>
    <row r="25" spans="1:15" x14ac:dyDescent="0.2">
      <c r="A25" s="1069"/>
      <c r="B25" s="67" t="s">
        <v>361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58829.01</v>
      </c>
      <c r="N25" s="84">
        <v>5.44</v>
      </c>
    </row>
    <row r="26" spans="1:15" x14ac:dyDescent="0.2">
      <c r="A26" s="1070"/>
      <c r="B26" s="73" t="s">
        <v>402</v>
      </c>
      <c r="C26" s="85">
        <v>0</v>
      </c>
      <c r="D26" s="85">
        <v>0</v>
      </c>
      <c r="E26" s="85">
        <v>201712.76</v>
      </c>
      <c r="F26" s="85">
        <v>18.670000000000002</v>
      </c>
      <c r="G26" s="85">
        <v>563847.5</v>
      </c>
      <c r="H26" s="85">
        <v>52.18</v>
      </c>
      <c r="I26" s="85">
        <v>227292.01</v>
      </c>
      <c r="J26" s="85">
        <v>21.03</v>
      </c>
      <c r="K26" s="85">
        <v>16281.04</v>
      </c>
      <c r="L26" s="85">
        <v>1.51</v>
      </c>
      <c r="M26" s="85">
        <v>1080608.74</v>
      </c>
      <c r="N26" s="86">
        <v>100</v>
      </c>
    </row>
    <row r="27" spans="1:15" x14ac:dyDescent="0.2">
      <c r="A27" s="1071" t="s">
        <v>531</v>
      </c>
      <c r="B27" s="67" t="s">
        <v>383</v>
      </c>
      <c r="C27" s="83">
        <v>0</v>
      </c>
      <c r="D27" s="83">
        <v>0</v>
      </c>
      <c r="E27" s="83">
        <v>0</v>
      </c>
      <c r="F27" s="83">
        <v>0</v>
      </c>
      <c r="G27" s="83">
        <v>7775.54</v>
      </c>
      <c r="H27" s="83">
        <v>0.96</v>
      </c>
      <c r="I27" s="83">
        <v>80.39</v>
      </c>
      <c r="J27" s="83">
        <v>0.01</v>
      </c>
      <c r="K27" s="83">
        <v>274.49</v>
      </c>
      <c r="L27" s="83">
        <v>0.03</v>
      </c>
      <c r="M27" s="83">
        <v>8130.42</v>
      </c>
      <c r="N27" s="84">
        <v>1</v>
      </c>
    </row>
    <row r="28" spans="1:15" x14ac:dyDescent="0.2">
      <c r="A28" s="1069"/>
      <c r="B28" s="67" t="s">
        <v>384</v>
      </c>
      <c r="C28" s="83">
        <v>0</v>
      </c>
      <c r="D28" s="83">
        <v>0</v>
      </c>
      <c r="E28" s="83">
        <v>0</v>
      </c>
      <c r="F28" s="83">
        <v>0</v>
      </c>
      <c r="G28" s="83">
        <v>14.88</v>
      </c>
      <c r="H28" s="83" t="s">
        <v>357</v>
      </c>
      <c r="I28" s="83">
        <v>0.81</v>
      </c>
      <c r="J28" s="83" t="s">
        <v>357</v>
      </c>
      <c r="K28" s="83">
        <v>0</v>
      </c>
      <c r="L28" s="83">
        <v>0</v>
      </c>
      <c r="M28" s="83">
        <v>15.69</v>
      </c>
      <c r="N28" s="84" t="s">
        <v>357</v>
      </c>
    </row>
    <row r="29" spans="1:15" x14ac:dyDescent="0.2">
      <c r="A29" s="1069"/>
      <c r="B29" s="67" t="s">
        <v>385</v>
      </c>
      <c r="C29" s="83">
        <v>0</v>
      </c>
      <c r="D29" s="83">
        <v>0</v>
      </c>
      <c r="E29" s="83">
        <v>0</v>
      </c>
      <c r="F29" s="83">
        <v>0</v>
      </c>
      <c r="G29" s="83">
        <v>16066.11</v>
      </c>
      <c r="H29" s="83">
        <v>1.98</v>
      </c>
      <c r="I29" s="83">
        <v>224.04</v>
      </c>
      <c r="J29" s="83">
        <v>0.03</v>
      </c>
      <c r="K29" s="83">
        <v>799.97</v>
      </c>
      <c r="L29" s="83">
        <v>0.1</v>
      </c>
      <c r="M29" s="83">
        <v>17090.12</v>
      </c>
      <c r="N29" s="84">
        <v>2.11</v>
      </c>
    </row>
    <row r="30" spans="1:15" x14ac:dyDescent="0.2">
      <c r="A30" s="1069"/>
      <c r="B30" s="67" t="s">
        <v>390</v>
      </c>
      <c r="C30" s="83">
        <v>0</v>
      </c>
      <c r="D30" s="83">
        <v>0</v>
      </c>
      <c r="E30" s="83">
        <v>0</v>
      </c>
      <c r="F30" s="83">
        <v>0</v>
      </c>
      <c r="G30" s="83">
        <v>53404.33</v>
      </c>
      <c r="H30" s="83">
        <v>6.59</v>
      </c>
      <c r="I30" s="83">
        <v>4655.49</v>
      </c>
      <c r="J30" s="83">
        <v>0.56999999999999995</v>
      </c>
      <c r="K30" s="83">
        <v>323.38</v>
      </c>
      <c r="L30" s="83">
        <v>0.04</v>
      </c>
      <c r="M30" s="83">
        <v>58383.199999999997</v>
      </c>
      <c r="N30" s="84">
        <v>7.2</v>
      </c>
    </row>
    <row r="31" spans="1:15" x14ac:dyDescent="0.2">
      <c r="A31" s="1069"/>
      <c r="B31" s="67" t="s">
        <v>386</v>
      </c>
      <c r="C31" s="83">
        <v>0</v>
      </c>
      <c r="D31" s="83">
        <v>0</v>
      </c>
      <c r="E31" s="83">
        <v>709000.53</v>
      </c>
      <c r="F31" s="83">
        <v>87.42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709000.53</v>
      </c>
      <c r="N31" s="84">
        <v>87.42</v>
      </c>
    </row>
    <row r="32" spans="1:15" x14ac:dyDescent="0.2">
      <c r="A32" s="1069"/>
      <c r="B32" s="67" t="s">
        <v>75</v>
      </c>
      <c r="C32" s="83">
        <v>0</v>
      </c>
      <c r="D32" s="83">
        <v>0</v>
      </c>
      <c r="E32" s="83">
        <v>709000.53</v>
      </c>
      <c r="F32" s="83">
        <v>87.42</v>
      </c>
      <c r="G32" s="83">
        <v>77260.86</v>
      </c>
      <c r="H32" s="83">
        <v>9.5299999999999994</v>
      </c>
      <c r="I32" s="83">
        <v>4960.7299999999996</v>
      </c>
      <c r="J32" s="83">
        <v>0.61</v>
      </c>
      <c r="K32" s="83">
        <v>1397.84</v>
      </c>
      <c r="L32" s="83">
        <v>0.17</v>
      </c>
      <c r="M32" s="83">
        <v>792619.96</v>
      </c>
      <c r="N32" s="84">
        <v>97.73</v>
      </c>
    </row>
    <row r="33" spans="1:14" x14ac:dyDescent="0.2">
      <c r="A33" s="1069"/>
      <c r="B33" s="67" t="s">
        <v>360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1488.54</v>
      </c>
      <c r="N33" s="84">
        <v>0.18</v>
      </c>
    </row>
    <row r="34" spans="1:14" x14ac:dyDescent="0.2">
      <c r="A34" s="1069"/>
      <c r="B34" s="67" t="s">
        <v>361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16940.47</v>
      </c>
      <c r="N34" s="84">
        <v>2.09</v>
      </c>
    </row>
    <row r="35" spans="1:14" x14ac:dyDescent="0.2">
      <c r="A35" s="1070"/>
      <c r="B35" s="73" t="s">
        <v>402</v>
      </c>
      <c r="C35" s="85">
        <v>0</v>
      </c>
      <c r="D35" s="85">
        <v>0</v>
      </c>
      <c r="E35" s="85">
        <v>709000.53</v>
      </c>
      <c r="F35" s="85">
        <v>87.42</v>
      </c>
      <c r="G35" s="85">
        <v>77260.86</v>
      </c>
      <c r="H35" s="85">
        <v>9.5299999999999994</v>
      </c>
      <c r="I35" s="85">
        <v>4960.7299999999996</v>
      </c>
      <c r="J35" s="85">
        <v>0.61</v>
      </c>
      <c r="K35" s="85">
        <v>1397.84</v>
      </c>
      <c r="L35" s="85">
        <v>0.17</v>
      </c>
      <c r="M35" s="85">
        <v>811048.97</v>
      </c>
      <c r="N35" s="86">
        <v>100</v>
      </c>
    </row>
    <row r="36" spans="1:14" x14ac:dyDescent="0.2">
      <c r="A36" s="1077" t="s">
        <v>126</v>
      </c>
      <c r="B36" s="207" t="s">
        <v>383</v>
      </c>
      <c r="C36" s="218">
        <v>0</v>
      </c>
      <c r="D36" s="218">
        <v>0</v>
      </c>
      <c r="E36" s="218">
        <v>0</v>
      </c>
      <c r="F36" s="218">
        <v>0</v>
      </c>
      <c r="G36" s="218">
        <v>59468.59</v>
      </c>
      <c r="H36" s="218">
        <v>5.63</v>
      </c>
      <c r="I36" s="218">
        <v>14331.81</v>
      </c>
      <c r="J36" s="218">
        <v>1.36</v>
      </c>
      <c r="K36" s="218">
        <v>1103.31</v>
      </c>
      <c r="L36" s="218">
        <v>0.1</v>
      </c>
      <c r="M36" s="218">
        <v>74903.710000000006</v>
      </c>
      <c r="N36" s="219">
        <v>7.09</v>
      </c>
    </row>
    <row r="37" spans="1:14" x14ac:dyDescent="0.2">
      <c r="A37" s="1077"/>
      <c r="B37" s="207" t="s">
        <v>384</v>
      </c>
      <c r="C37" s="218">
        <v>0</v>
      </c>
      <c r="D37" s="218">
        <v>0</v>
      </c>
      <c r="E37" s="218">
        <v>0</v>
      </c>
      <c r="F37" s="218">
        <v>0</v>
      </c>
      <c r="G37" s="218">
        <v>1.37</v>
      </c>
      <c r="H37" s="218" t="s">
        <v>357</v>
      </c>
      <c r="I37" s="218">
        <v>0</v>
      </c>
      <c r="J37" s="218">
        <v>0</v>
      </c>
      <c r="K37" s="218">
        <v>0</v>
      </c>
      <c r="L37" s="218">
        <v>0</v>
      </c>
      <c r="M37" s="218">
        <v>1.37</v>
      </c>
      <c r="N37" s="219">
        <v>0</v>
      </c>
    </row>
    <row r="38" spans="1:14" x14ac:dyDescent="0.2">
      <c r="A38" s="1077"/>
      <c r="B38" s="207" t="s">
        <v>385</v>
      </c>
      <c r="C38" s="218">
        <v>0</v>
      </c>
      <c r="D38" s="218">
        <v>0</v>
      </c>
      <c r="E38" s="218">
        <v>0</v>
      </c>
      <c r="F38" s="218">
        <v>0</v>
      </c>
      <c r="G38" s="218">
        <v>163283.51</v>
      </c>
      <c r="H38" s="218">
        <v>15.46</v>
      </c>
      <c r="I38" s="218">
        <v>34824.99</v>
      </c>
      <c r="J38" s="218">
        <v>3.29</v>
      </c>
      <c r="K38" s="218">
        <v>1869.18</v>
      </c>
      <c r="L38" s="218">
        <v>0.18</v>
      </c>
      <c r="M38" s="218">
        <v>199977.68</v>
      </c>
      <c r="N38" s="219">
        <v>18.93</v>
      </c>
    </row>
    <row r="39" spans="1:14" x14ac:dyDescent="0.2">
      <c r="A39" s="1077"/>
      <c r="B39" s="207" t="s">
        <v>389</v>
      </c>
      <c r="C39" s="218">
        <v>0</v>
      </c>
      <c r="D39" s="218">
        <v>0</v>
      </c>
      <c r="E39" s="218">
        <v>0</v>
      </c>
      <c r="F39" s="218">
        <v>0</v>
      </c>
      <c r="G39" s="218">
        <v>1.19</v>
      </c>
      <c r="H39" s="218" t="s">
        <v>357</v>
      </c>
      <c r="I39" s="218">
        <v>0</v>
      </c>
      <c r="J39" s="218">
        <v>0</v>
      </c>
      <c r="K39" s="218">
        <v>2.74</v>
      </c>
      <c r="L39" s="218" t="s">
        <v>357</v>
      </c>
      <c r="M39" s="218">
        <v>3.93</v>
      </c>
      <c r="N39" s="219">
        <v>0</v>
      </c>
    </row>
    <row r="40" spans="1:14" x14ac:dyDescent="0.2">
      <c r="A40" s="1077"/>
      <c r="B40" s="207" t="s">
        <v>390</v>
      </c>
      <c r="C40" s="218">
        <v>0</v>
      </c>
      <c r="D40" s="218">
        <v>0</v>
      </c>
      <c r="E40" s="218">
        <v>0</v>
      </c>
      <c r="F40" s="218">
        <v>0</v>
      </c>
      <c r="G40" s="218">
        <v>5770.9</v>
      </c>
      <c r="H40" s="218">
        <v>0.55000000000000004</v>
      </c>
      <c r="I40" s="218">
        <v>1127.48</v>
      </c>
      <c r="J40" s="218">
        <v>0.11</v>
      </c>
      <c r="K40" s="218">
        <v>233.02</v>
      </c>
      <c r="L40" s="218">
        <v>0.02</v>
      </c>
      <c r="M40" s="218">
        <v>7131.4</v>
      </c>
      <c r="N40" s="219">
        <v>0.68</v>
      </c>
    </row>
    <row r="41" spans="1:14" x14ac:dyDescent="0.2">
      <c r="A41" s="1077"/>
      <c r="B41" s="207" t="s">
        <v>386</v>
      </c>
      <c r="C41" s="218">
        <v>81372.36</v>
      </c>
      <c r="D41" s="218">
        <v>7.7</v>
      </c>
      <c r="E41" s="218">
        <v>662726.01</v>
      </c>
      <c r="F41" s="218">
        <v>62.75</v>
      </c>
      <c r="G41" s="218">
        <v>0</v>
      </c>
      <c r="H41" s="218">
        <v>0</v>
      </c>
      <c r="I41" s="218">
        <v>0</v>
      </c>
      <c r="J41" s="218">
        <v>0</v>
      </c>
      <c r="K41" s="218">
        <v>0</v>
      </c>
      <c r="L41" s="218">
        <v>0</v>
      </c>
      <c r="M41" s="218">
        <v>744098.37</v>
      </c>
      <c r="N41" s="219">
        <v>70.45</v>
      </c>
    </row>
    <row r="42" spans="1:14" x14ac:dyDescent="0.2">
      <c r="A42" s="1077"/>
      <c r="B42" s="207" t="s">
        <v>75</v>
      </c>
      <c r="C42" s="218">
        <v>81372.36</v>
      </c>
      <c r="D42" s="218">
        <v>7.7</v>
      </c>
      <c r="E42" s="218">
        <v>662726.01</v>
      </c>
      <c r="F42" s="218">
        <v>62.75</v>
      </c>
      <c r="G42" s="218">
        <v>228525.56</v>
      </c>
      <c r="H42" s="218">
        <v>21.64</v>
      </c>
      <c r="I42" s="218">
        <v>50284.28</v>
      </c>
      <c r="J42" s="218">
        <v>4.76</v>
      </c>
      <c r="K42" s="218">
        <v>3208.25</v>
      </c>
      <c r="L42" s="218">
        <v>0.3</v>
      </c>
      <c r="M42" s="218">
        <v>1026116.46</v>
      </c>
      <c r="N42" s="219">
        <v>97.15</v>
      </c>
    </row>
    <row r="43" spans="1:14" x14ac:dyDescent="0.2">
      <c r="A43" s="1077"/>
      <c r="B43" s="207" t="s">
        <v>360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18">
        <v>0</v>
      </c>
      <c r="L43" s="218">
        <v>0</v>
      </c>
      <c r="M43" s="218">
        <v>16532.8</v>
      </c>
      <c r="N43" s="219">
        <v>1.57</v>
      </c>
    </row>
    <row r="44" spans="1:14" x14ac:dyDescent="0.2">
      <c r="A44" s="1077"/>
      <c r="B44" s="207" t="s">
        <v>361</v>
      </c>
      <c r="C44" s="218">
        <v>0</v>
      </c>
      <c r="D44" s="218">
        <v>0</v>
      </c>
      <c r="E44" s="218">
        <v>0</v>
      </c>
      <c r="F44" s="218">
        <v>0</v>
      </c>
      <c r="G44" s="218">
        <v>0</v>
      </c>
      <c r="H44" s="218">
        <v>0</v>
      </c>
      <c r="I44" s="218">
        <v>0</v>
      </c>
      <c r="J44" s="218">
        <v>0</v>
      </c>
      <c r="K44" s="218">
        <v>0</v>
      </c>
      <c r="L44" s="218">
        <v>0</v>
      </c>
      <c r="M44" s="218">
        <v>13477.13</v>
      </c>
      <c r="N44" s="219">
        <v>1.28</v>
      </c>
    </row>
    <row r="45" spans="1:14" x14ac:dyDescent="0.2">
      <c r="A45" s="1079"/>
      <c r="B45" s="846" t="s">
        <v>402</v>
      </c>
      <c r="C45" s="847">
        <v>81372.36</v>
      </c>
      <c r="D45" s="847">
        <v>7.7</v>
      </c>
      <c r="E45" s="847">
        <v>662726.01</v>
      </c>
      <c r="F45" s="847">
        <v>62.75</v>
      </c>
      <c r="G45" s="847">
        <v>228525.56</v>
      </c>
      <c r="H45" s="847">
        <v>21.64</v>
      </c>
      <c r="I45" s="847">
        <v>50284.28</v>
      </c>
      <c r="J45" s="847">
        <v>4.76</v>
      </c>
      <c r="K45" s="847">
        <v>3208.25</v>
      </c>
      <c r="L45" s="847">
        <v>0.3</v>
      </c>
      <c r="M45" s="847">
        <v>1056126.3899999999</v>
      </c>
      <c r="N45" s="848">
        <v>100</v>
      </c>
    </row>
    <row r="46" spans="1:14" s="801" customFormat="1" x14ac:dyDescent="0.2">
      <c r="A46" s="1077" t="s">
        <v>749</v>
      </c>
      <c r="B46" s="207" t="s">
        <v>383</v>
      </c>
      <c r="C46" s="218">
        <v>0</v>
      </c>
      <c r="D46" s="218">
        <v>0</v>
      </c>
      <c r="E46" s="218">
        <v>0</v>
      </c>
      <c r="F46" s="218">
        <v>0</v>
      </c>
      <c r="G46" s="218">
        <v>36596.25</v>
      </c>
      <c r="H46" s="218">
        <v>2.12</v>
      </c>
      <c r="I46" s="218">
        <v>2120.04</v>
      </c>
      <c r="J46" s="218">
        <v>0.12</v>
      </c>
      <c r="K46" s="218">
        <v>144.77000000000001</v>
      </c>
      <c r="L46" s="218">
        <v>0.01</v>
      </c>
      <c r="M46" s="218">
        <v>38861.06</v>
      </c>
      <c r="N46" s="219">
        <v>2.25</v>
      </c>
    </row>
    <row r="47" spans="1:14" s="801" customFormat="1" x14ac:dyDescent="0.2">
      <c r="A47" s="1077"/>
      <c r="B47" s="207" t="s">
        <v>384</v>
      </c>
      <c r="C47" s="218">
        <v>0</v>
      </c>
      <c r="D47" s="218">
        <v>0</v>
      </c>
      <c r="E47" s="218">
        <v>0</v>
      </c>
      <c r="F47" s="218">
        <v>0</v>
      </c>
      <c r="G47" s="218">
        <v>2.38</v>
      </c>
      <c r="H47" s="218" t="s">
        <v>357</v>
      </c>
      <c r="I47" s="218">
        <v>0</v>
      </c>
      <c r="J47" s="218">
        <v>0</v>
      </c>
      <c r="K47" s="218">
        <v>0</v>
      </c>
      <c r="L47" s="218">
        <v>0</v>
      </c>
      <c r="M47" s="218">
        <v>2.38</v>
      </c>
      <c r="N47" s="219" t="s">
        <v>357</v>
      </c>
    </row>
    <row r="48" spans="1:14" s="801" customFormat="1" x14ac:dyDescent="0.2">
      <c r="A48" s="1077"/>
      <c r="B48" s="207" t="s">
        <v>385</v>
      </c>
      <c r="C48" s="218">
        <v>0</v>
      </c>
      <c r="D48" s="218">
        <v>0</v>
      </c>
      <c r="E48" s="218">
        <v>0</v>
      </c>
      <c r="F48" s="218">
        <v>0</v>
      </c>
      <c r="G48" s="218">
        <v>355973.76</v>
      </c>
      <c r="H48" s="218">
        <v>20.61</v>
      </c>
      <c r="I48" s="218">
        <v>54070.81</v>
      </c>
      <c r="J48" s="218">
        <v>3.13</v>
      </c>
      <c r="K48" s="218">
        <v>371.73</v>
      </c>
      <c r="L48" s="218">
        <v>0.02</v>
      </c>
      <c r="M48" s="218">
        <v>410416.3</v>
      </c>
      <c r="N48" s="219">
        <v>23.759999999999998</v>
      </c>
    </row>
    <row r="49" spans="1:14" s="801" customFormat="1" x14ac:dyDescent="0.2">
      <c r="A49" s="1077"/>
      <c r="B49" s="207" t="s">
        <v>389</v>
      </c>
      <c r="C49" s="218">
        <v>0</v>
      </c>
      <c r="D49" s="218">
        <v>0</v>
      </c>
      <c r="E49" s="218">
        <v>0</v>
      </c>
      <c r="F49" s="218">
        <v>0</v>
      </c>
      <c r="G49" s="218">
        <v>8332.58</v>
      </c>
      <c r="H49" s="218">
        <v>0.48</v>
      </c>
      <c r="I49" s="218">
        <v>260.52999999999997</v>
      </c>
      <c r="J49" s="218">
        <v>0.02</v>
      </c>
      <c r="K49" s="218">
        <v>0.06</v>
      </c>
      <c r="L49" s="218" t="s">
        <v>357</v>
      </c>
      <c r="M49" s="218">
        <v>8593.17</v>
      </c>
      <c r="N49" s="219">
        <v>0.5</v>
      </c>
    </row>
    <row r="50" spans="1:14" s="801" customFormat="1" x14ac:dyDescent="0.2">
      <c r="A50" s="1077"/>
      <c r="B50" s="207" t="s">
        <v>390</v>
      </c>
      <c r="C50" s="218">
        <v>0</v>
      </c>
      <c r="D50" s="218">
        <v>0</v>
      </c>
      <c r="E50" s="218">
        <v>0</v>
      </c>
      <c r="F50" s="218">
        <v>0</v>
      </c>
      <c r="G50" s="218">
        <v>120828.51</v>
      </c>
      <c r="H50" s="218">
        <v>6.99</v>
      </c>
      <c r="I50" s="218">
        <v>12784.13</v>
      </c>
      <c r="J50" s="218">
        <v>0.74</v>
      </c>
      <c r="K50" s="218">
        <v>745.45</v>
      </c>
      <c r="L50" s="218">
        <v>0.04</v>
      </c>
      <c r="M50" s="218">
        <v>134358.09</v>
      </c>
      <c r="N50" s="219">
        <v>7.7700000000000005</v>
      </c>
    </row>
    <row r="51" spans="1:14" s="801" customFormat="1" x14ac:dyDescent="0.2">
      <c r="A51" s="1077"/>
      <c r="B51" s="207" t="s">
        <v>386</v>
      </c>
      <c r="C51" s="218">
        <v>9.99</v>
      </c>
      <c r="D51" s="218" t="s">
        <v>357</v>
      </c>
      <c r="E51" s="218">
        <v>1087451.06</v>
      </c>
      <c r="F51" s="218">
        <v>62.96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1087461.05</v>
      </c>
      <c r="N51" s="219">
        <v>62.96</v>
      </c>
    </row>
    <row r="52" spans="1:14" s="801" customFormat="1" x14ac:dyDescent="0.2">
      <c r="A52" s="1077"/>
      <c r="B52" s="207" t="s">
        <v>75</v>
      </c>
      <c r="C52" s="218">
        <v>9.99</v>
      </c>
      <c r="D52" s="218" t="s">
        <v>357</v>
      </c>
      <c r="E52" s="218">
        <v>1087451.06</v>
      </c>
      <c r="F52" s="218">
        <v>62.96</v>
      </c>
      <c r="G52" s="218">
        <v>521733.48000000004</v>
      </c>
      <c r="H52" s="218">
        <v>30.200000000000003</v>
      </c>
      <c r="I52" s="218">
        <v>69235.509999999995</v>
      </c>
      <c r="J52" s="218">
        <v>4.01</v>
      </c>
      <c r="K52" s="218">
        <v>1262.01</v>
      </c>
      <c r="L52" s="218">
        <v>7.0000000000000007E-2</v>
      </c>
      <c r="M52" s="218">
        <v>1679692.05</v>
      </c>
      <c r="N52" s="219">
        <v>97.240000000000009</v>
      </c>
    </row>
    <row r="53" spans="1:14" s="801" customFormat="1" x14ac:dyDescent="0.2">
      <c r="A53" s="1077"/>
      <c r="B53" s="207" t="s">
        <v>360</v>
      </c>
      <c r="C53" s="218">
        <v>0</v>
      </c>
      <c r="D53" s="218">
        <v>0</v>
      </c>
      <c r="E53" s="218">
        <v>0</v>
      </c>
      <c r="F53" s="218">
        <v>0</v>
      </c>
      <c r="G53" s="218">
        <v>0</v>
      </c>
      <c r="H53" s="218">
        <v>0</v>
      </c>
      <c r="I53" s="218">
        <v>0</v>
      </c>
      <c r="J53" s="218">
        <v>0</v>
      </c>
      <c r="K53" s="218">
        <v>0</v>
      </c>
      <c r="L53" s="218">
        <v>0</v>
      </c>
      <c r="M53" s="218">
        <v>18452.36</v>
      </c>
      <c r="N53" s="219">
        <v>1.07</v>
      </c>
    </row>
    <row r="54" spans="1:14" s="801" customFormat="1" x14ac:dyDescent="0.2">
      <c r="A54" s="1077"/>
      <c r="B54" s="207" t="s">
        <v>361</v>
      </c>
      <c r="C54" s="218">
        <v>0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29278.34</v>
      </c>
      <c r="N54" s="219">
        <v>1.69</v>
      </c>
    </row>
    <row r="55" spans="1:14" s="801" customFormat="1" x14ac:dyDescent="0.2">
      <c r="A55" s="1079"/>
      <c r="B55" s="846" t="s">
        <v>402</v>
      </c>
      <c r="C55" s="847">
        <v>9.99</v>
      </c>
      <c r="D55" s="847">
        <v>0</v>
      </c>
      <c r="E55" s="847">
        <v>1087451.06</v>
      </c>
      <c r="F55" s="847">
        <v>62.96</v>
      </c>
      <c r="G55" s="847">
        <v>521733.48000000004</v>
      </c>
      <c r="H55" s="847">
        <v>30.200000000000003</v>
      </c>
      <c r="I55" s="847">
        <v>69235.509999999995</v>
      </c>
      <c r="J55" s="847">
        <v>4.01</v>
      </c>
      <c r="K55" s="847">
        <v>1262.01</v>
      </c>
      <c r="L55" s="847">
        <v>7.0000000000000007E-2</v>
      </c>
      <c r="M55" s="847">
        <v>1727422.7500000002</v>
      </c>
      <c r="N55" s="848">
        <v>100</v>
      </c>
    </row>
  </sheetData>
  <mergeCells count="17">
    <mergeCell ref="A27:A35"/>
    <mergeCell ref="A36:A45"/>
    <mergeCell ref="A8:A17"/>
    <mergeCell ref="M6:N6"/>
    <mergeCell ref="A46:A55"/>
    <mergeCell ref="A18:A26"/>
    <mergeCell ref="A1:N1"/>
    <mergeCell ref="A3:N3"/>
    <mergeCell ref="A5:A7"/>
    <mergeCell ref="B5:B7"/>
    <mergeCell ref="C5:L5"/>
    <mergeCell ref="M5:N5"/>
    <mergeCell ref="C6:D6"/>
    <mergeCell ref="K6:L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17" right="0.17" top="0.75" bottom="0.4" header="0.3" footer="0.3"/>
  <pageSetup paperSize="9" scale="66" orientation="landscape" r:id="rId2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D61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5" width="3.42578125" style="236" customWidth="1"/>
    <col min="6" max="16384" width="11.42578125" style="236"/>
  </cols>
  <sheetData>
    <row r="1" spans="1:4" ht="18" x14ac:dyDescent="0.25">
      <c r="A1" s="970" t="s">
        <v>350</v>
      </c>
      <c r="B1" s="970"/>
      <c r="C1" s="970"/>
      <c r="D1" s="970"/>
    </row>
    <row r="3" spans="1:4" ht="15" x14ac:dyDescent="0.25">
      <c r="A3" s="1030" t="s">
        <v>1202</v>
      </c>
      <c r="B3" s="1082"/>
      <c r="C3" s="1082"/>
      <c r="D3" s="1082"/>
    </row>
    <row r="4" spans="1:4" ht="13.5" thickBot="1" x14ac:dyDescent="0.25"/>
    <row r="5" spans="1:4" ht="26.25" customHeight="1" x14ac:dyDescent="0.2">
      <c r="A5" s="1083" t="s">
        <v>428</v>
      </c>
      <c r="B5" s="1085" t="s">
        <v>392</v>
      </c>
      <c r="C5" s="1087" t="s">
        <v>352</v>
      </c>
      <c r="D5" s="1088"/>
    </row>
    <row r="6" spans="1:4" ht="24.75" customHeight="1" thickBot="1" x14ac:dyDescent="0.25">
      <c r="A6" s="1084"/>
      <c r="B6" s="1086"/>
      <c r="C6" s="802" t="s">
        <v>549</v>
      </c>
      <c r="D6" s="149" t="s">
        <v>485</v>
      </c>
    </row>
    <row r="7" spans="1:4" x14ac:dyDescent="0.2">
      <c r="A7" s="1080" t="s">
        <v>118</v>
      </c>
      <c r="B7" s="150" t="s">
        <v>393</v>
      </c>
      <c r="C7" s="147">
        <v>38289.379999999997</v>
      </c>
      <c r="D7" s="148">
        <v>4.82</v>
      </c>
    </row>
    <row r="8" spans="1:4" x14ac:dyDescent="0.2">
      <c r="A8" s="1081"/>
      <c r="B8" s="82" t="s">
        <v>394</v>
      </c>
      <c r="C8" s="83">
        <v>725391.73</v>
      </c>
      <c r="D8" s="84">
        <v>91.24</v>
      </c>
    </row>
    <row r="9" spans="1:4" x14ac:dyDescent="0.2">
      <c r="A9" s="1081"/>
      <c r="B9" s="82" t="s">
        <v>429</v>
      </c>
      <c r="C9" s="83">
        <v>31357.31</v>
      </c>
      <c r="D9" s="84">
        <v>3.94</v>
      </c>
    </row>
    <row r="10" spans="1:4" x14ac:dyDescent="0.2">
      <c r="A10" s="1081"/>
      <c r="B10" s="82" t="s">
        <v>397</v>
      </c>
      <c r="C10" s="83">
        <v>0</v>
      </c>
      <c r="D10" s="84">
        <v>0</v>
      </c>
    </row>
    <row r="11" spans="1:4" x14ac:dyDescent="0.2">
      <c r="A11" s="1081"/>
      <c r="B11" s="136" t="s">
        <v>324</v>
      </c>
      <c r="C11" s="85">
        <v>795038.42</v>
      </c>
      <c r="D11" s="86">
        <v>100</v>
      </c>
    </row>
    <row r="12" spans="1:4" x14ac:dyDescent="0.2">
      <c r="A12" s="1081" t="s">
        <v>506</v>
      </c>
      <c r="B12" s="82" t="s">
        <v>393</v>
      </c>
      <c r="C12" s="83">
        <v>0</v>
      </c>
      <c r="D12" s="84">
        <v>0</v>
      </c>
    </row>
    <row r="13" spans="1:4" x14ac:dyDescent="0.2">
      <c r="A13" s="1081" t="s">
        <v>506</v>
      </c>
      <c r="B13" s="82" t="s">
        <v>394</v>
      </c>
      <c r="C13" s="83">
        <v>347987.76</v>
      </c>
      <c r="D13" s="84">
        <v>59.83</v>
      </c>
    </row>
    <row r="14" spans="1:4" x14ac:dyDescent="0.2">
      <c r="A14" s="1081" t="s">
        <v>506</v>
      </c>
      <c r="B14" s="82" t="s">
        <v>429</v>
      </c>
      <c r="C14" s="83">
        <v>195812.02</v>
      </c>
      <c r="D14" s="84">
        <v>33.659999999999997</v>
      </c>
    </row>
    <row r="15" spans="1:4" x14ac:dyDescent="0.2">
      <c r="A15" s="1081" t="s">
        <v>506</v>
      </c>
      <c r="B15" s="82" t="s">
        <v>397</v>
      </c>
      <c r="C15" s="83">
        <v>37858.410000000003</v>
      </c>
      <c r="D15" s="84">
        <v>6.51</v>
      </c>
    </row>
    <row r="16" spans="1:4" x14ac:dyDescent="0.2">
      <c r="A16" s="1081" t="s">
        <v>506</v>
      </c>
      <c r="B16" s="136" t="s">
        <v>324</v>
      </c>
      <c r="C16" s="85">
        <v>581658.18999999994</v>
      </c>
      <c r="D16" s="86">
        <v>100</v>
      </c>
    </row>
    <row r="17" spans="1:4" x14ac:dyDescent="0.2">
      <c r="A17" s="1081" t="s">
        <v>507</v>
      </c>
      <c r="B17" s="82" t="s">
        <v>393</v>
      </c>
      <c r="C17" s="83">
        <v>0</v>
      </c>
      <c r="D17" s="84">
        <v>0</v>
      </c>
    </row>
    <row r="18" spans="1:4" x14ac:dyDescent="0.2">
      <c r="A18" s="1081" t="s">
        <v>507</v>
      </c>
      <c r="B18" s="82" t="s">
        <v>394</v>
      </c>
      <c r="C18" s="83">
        <v>556264.78</v>
      </c>
      <c r="D18" s="84">
        <v>63.39</v>
      </c>
    </row>
    <row r="19" spans="1:4" x14ac:dyDescent="0.2">
      <c r="A19" s="1081" t="s">
        <v>507</v>
      </c>
      <c r="B19" s="82" t="s">
        <v>429</v>
      </c>
      <c r="C19" s="83">
        <v>321223.8</v>
      </c>
      <c r="D19" s="84">
        <v>36.61</v>
      </c>
    </row>
    <row r="20" spans="1:4" x14ac:dyDescent="0.2">
      <c r="A20" s="1081" t="s">
        <v>507</v>
      </c>
      <c r="B20" s="82" t="s">
        <v>397</v>
      </c>
      <c r="C20" s="83">
        <v>0</v>
      </c>
      <c r="D20" s="84">
        <v>0</v>
      </c>
    </row>
    <row r="21" spans="1:4" x14ac:dyDescent="0.2">
      <c r="A21" s="1081" t="s">
        <v>507</v>
      </c>
      <c r="B21" s="136" t="s">
        <v>324</v>
      </c>
      <c r="C21" s="85">
        <v>877488.58</v>
      </c>
      <c r="D21" s="86">
        <v>100</v>
      </c>
    </row>
    <row r="22" spans="1:4" x14ac:dyDescent="0.2">
      <c r="A22" s="1081" t="s">
        <v>128</v>
      </c>
      <c r="B22" s="82" t="s">
        <v>393</v>
      </c>
      <c r="C22" s="83">
        <v>145050.94</v>
      </c>
      <c r="D22" s="84">
        <v>18.02</v>
      </c>
    </row>
    <row r="23" spans="1:4" x14ac:dyDescent="0.2">
      <c r="A23" s="1081" t="s">
        <v>507</v>
      </c>
      <c r="B23" s="82" t="s">
        <v>394</v>
      </c>
      <c r="C23" s="83">
        <v>624785.77</v>
      </c>
      <c r="D23" s="84">
        <v>77.61</v>
      </c>
    </row>
    <row r="24" spans="1:4" x14ac:dyDescent="0.2">
      <c r="A24" s="1081" t="s">
        <v>507</v>
      </c>
      <c r="B24" s="82" t="s">
        <v>429</v>
      </c>
      <c r="C24" s="83">
        <v>35178.26</v>
      </c>
      <c r="D24" s="84">
        <v>4.37</v>
      </c>
    </row>
    <row r="25" spans="1:4" x14ac:dyDescent="0.2">
      <c r="A25" s="1081" t="s">
        <v>507</v>
      </c>
      <c r="B25" s="82" t="s">
        <v>397</v>
      </c>
      <c r="C25" s="83">
        <v>0</v>
      </c>
      <c r="D25" s="84">
        <v>0</v>
      </c>
    </row>
    <row r="26" spans="1:4" x14ac:dyDescent="0.2">
      <c r="A26" s="1081" t="s">
        <v>507</v>
      </c>
      <c r="B26" s="136" t="s">
        <v>324</v>
      </c>
      <c r="C26" s="85">
        <v>805014.97</v>
      </c>
      <c r="D26" s="86">
        <v>100</v>
      </c>
    </row>
    <row r="27" spans="1:4" x14ac:dyDescent="0.2">
      <c r="A27" s="1081" t="s">
        <v>508</v>
      </c>
      <c r="B27" s="82" t="s">
        <v>393</v>
      </c>
      <c r="C27" s="83">
        <v>593249.39</v>
      </c>
      <c r="D27" s="84">
        <v>27.26</v>
      </c>
    </row>
    <row r="28" spans="1:4" x14ac:dyDescent="0.2">
      <c r="A28" s="1081" t="s">
        <v>508</v>
      </c>
      <c r="B28" s="82" t="s">
        <v>394</v>
      </c>
      <c r="C28" s="83">
        <v>1583180.38</v>
      </c>
      <c r="D28" s="84">
        <v>72.73</v>
      </c>
    </row>
    <row r="29" spans="1:4" x14ac:dyDescent="0.2">
      <c r="A29" s="1081" t="s">
        <v>508</v>
      </c>
      <c r="B29" s="82" t="s">
        <v>429</v>
      </c>
      <c r="C29" s="83">
        <v>200.28</v>
      </c>
      <c r="D29" s="84">
        <v>0.01</v>
      </c>
    </row>
    <row r="30" spans="1:4" x14ac:dyDescent="0.2">
      <c r="A30" s="1081" t="s">
        <v>508</v>
      </c>
      <c r="B30" s="82" t="s">
        <v>397</v>
      </c>
      <c r="C30" s="83"/>
      <c r="D30" s="84"/>
    </row>
    <row r="31" spans="1:4" x14ac:dyDescent="0.2">
      <c r="A31" s="1081" t="s">
        <v>508</v>
      </c>
      <c r="B31" s="136" t="s">
        <v>324</v>
      </c>
      <c r="C31" s="85">
        <v>2176630.0499999998</v>
      </c>
      <c r="D31" s="86">
        <v>100</v>
      </c>
    </row>
    <row r="32" spans="1:4" x14ac:dyDescent="0.2">
      <c r="A32" s="1081" t="s">
        <v>509</v>
      </c>
      <c r="B32" s="82" t="s">
        <v>393</v>
      </c>
      <c r="C32" s="83"/>
      <c r="D32" s="84"/>
    </row>
    <row r="33" spans="1:4" x14ac:dyDescent="0.2">
      <c r="A33" s="1081" t="s">
        <v>509</v>
      </c>
      <c r="B33" s="82" t="s">
        <v>394</v>
      </c>
      <c r="C33" s="83">
        <v>283742.69</v>
      </c>
      <c r="D33" s="84">
        <v>36.71</v>
      </c>
    </row>
    <row r="34" spans="1:4" x14ac:dyDescent="0.2">
      <c r="A34" s="1081" t="s">
        <v>509</v>
      </c>
      <c r="B34" s="82" t="s">
        <v>429</v>
      </c>
      <c r="C34" s="83">
        <v>489093.18</v>
      </c>
      <c r="D34" s="84">
        <v>63.29</v>
      </c>
    </row>
    <row r="35" spans="1:4" x14ac:dyDescent="0.2">
      <c r="A35" s="1081" t="s">
        <v>509</v>
      </c>
      <c r="B35" s="82" t="s">
        <v>397</v>
      </c>
      <c r="C35" s="83"/>
      <c r="D35" s="84"/>
    </row>
    <row r="36" spans="1:4" x14ac:dyDescent="0.2">
      <c r="A36" s="1081" t="s">
        <v>509</v>
      </c>
      <c r="B36" s="136" t="s">
        <v>324</v>
      </c>
      <c r="C36" s="85">
        <v>772835.87</v>
      </c>
      <c r="D36" s="86">
        <v>100</v>
      </c>
    </row>
    <row r="37" spans="1:4" x14ac:dyDescent="0.2">
      <c r="A37" s="1090" t="s">
        <v>374</v>
      </c>
      <c r="B37" s="82" t="s">
        <v>393</v>
      </c>
      <c r="C37" s="83">
        <v>48287.96</v>
      </c>
      <c r="D37" s="84">
        <v>3.38</v>
      </c>
    </row>
    <row r="38" spans="1:4" x14ac:dyDescent="0.2">
      <c r="A38" s="1091"/>
      <c r="B38" s="82" t="s">
        <v>394</v>
      </c>
      <c r="C38" s="83">
        <v>1285005.97</v>
      </c>
      <c r="D38" s="84">
        <v>89.92</v>
      </c>
    </row>
    <row r="39" spans="1:4" x14ac:dyDescent="0.2">
      <c r="A39" s="1091"/>
      <c r="B39" s="82" t="s">
        <v>429</v>
      </c>
      <c r="C39" s="83">
        <v>95809.96</v>
      </c>
      <c r="D39" s="84">
        <v>6.7</v>
      </c>
    </row>
    <row r="40" spans="1:4" x14ac:dyDescent="0.2">
      <c r="A40" s="1091"/>
      <c r="B40" s="82" t="s">
        <v>397</v>
      </c>
      <c r="C40" s="83">
        <v>0</v>
      </c>
      <c r="D40" s="84">
        <v>0</v>
      </c>
    </row>
    <row r="41" spans="1:4" x14ac:dyDescent="0.2">
      <c r="A41" s="1089"/>
      <c r="B41" s="136" t="s">
        <v>324</v>
      </c>
      <c r="C41" s="85">
        <v>1429103.89</v>
      </c>
      <c r="D41" s="86">
        <v>100</v>
      </c>
    </row>
    <row r="42" spans="1:4" x14ac:dyDescent="0.2">
      <c r="A42" s="1089" t="s">
        <v>130</v>
      </c>
      <c r="B42" s="82" t="s">
        <v>393</v>
      </c>
      <c r="C42" s="83">
        <v>605619.82999999996</v>
      </c>
      <c r="D42" s="84">
        <v>30.48</v>
      </c>
    </row>
    <row r="43" spans="1:4" x14ac:dyDescent="0.2">
      <c r="A43" s="1081" t="s">
        <v>130</v>
      </c>
      <c r="B43" s="82" t="s">
        <v>394</v>
      </c>
      <c r="C43" s="83">
        <v>1306514.1399999999</v>
      </c>
      <c r="D43" s="84">
        <v>65.760000000000005</v>
      </c>
    </row>
    <row r="44" spans="1:4" x14ac:dyDescent="0.2">
      <c r="A44" s="1081" t="s">
        <v>130</v>
      </c>
      <c r="B44" s="82" t="s">
        <v>429</v>
      </c>
      <c r="C44" s="83">
        <v>74689.179999999993</v>
      </c>
      <c r="D44" s="84">
        <v>3.76</v>
      </c>
    </row>
    <row r="45" spans="1:4" x14ac:dyDescent="0.2">
      <c r="A45" s="1081" t="s">
        <v>130</v>
      </c>
      <c r="B45" s="82" t="s">
        <v>397</v>
      </c>
      <c r="C45" s="83"/>
      <c r="D45" s="84"/>
    </row>
    <row r="46" spans="1:4" x14ac:dyDescent="0.2">
      <c r="A46" s="1081" t="s">
        <v>130</v>
      </c>
      <c r="B46" s="136" t="s">
        <v>324</v>
      </c>
      <c r="C46" s="85">
        <v>1986823.15</v>
      </c>
      <c r="D46" s="86">
        <v>100</v>
      </c>
    </row>
    <row r="47" spans="1:4" x14ac:dyDescent="0.2">
      <c r="A47" s="1081" t="s">
        <v>510</v>
      </c>
      <c r="B47" s="82" t="s">
        <v>393</v>
      </c>
      <c r="C47" s="83">
        <v>166.53</v>
      </c>
      <c r="D47" s="84">
        <v>0.02</v>
      </c>
    </row>
    <row r="48" spans="1:4" x14ac:dyDescent="0.2">
      <c r="A48" s="1081" t="s">
        <v>510</v>
      </c>
      <c r="B48" s="82" t="s">
        <v>394</v>
      </c>
      <c r="C48" s="83">
        <v>343105.13</v>
      </c>
      <c r="D48" s="84">
        <v>46.14</v>
      </c>
    </row>
    <row r="49" spans="1:4" x14ac:dyDescent="0.2">
      <c r="A49" s="1081" t="s">
        <v>510</v>
      </c>
      <c r="B49" s="82" t="s">
        <v>429</v>
      </c>
      <c r="C49" s="83">
        <v>400316.56</v>
      </c>
      <c r="D49" s="84">
        <v>53.84</v>
      </c>
    </row>
    <row r="50" spans="1:4" x14ac:dyDescent="0.2">
      <c r="A50" s="1081" t="s">
        <v>510</v>
      </c>
      <c r="B50" s="82" t="s">
        <v>397</v>
      </c>
      <c r="C50" s="83">
        <v>0</v>
      </c>
      <c r="D50" s="84">
        <v>0</v>
      </c>
    </row>
    <row r="51" spans="1:4" x14ac:dyDescent="0.2">
      <c r="A51" s="1081" t="s">
        <v>510</v>
      </c>
      <c r="B51" s="136" t="s">
        <v>324</v>
      </c>
      <c r="C51" s="85">
        <v>743588.22</v>
      </c>
      <c r="D51" s="86">
        <v>100</v>
      </c>
    </row>
    <row r="52" spans="1:4" x14ac:dyDescent="0.2">
      <c r="A52" s="1081" t="s">
        <v>403</v>
      </c>
      <c r="B52" s="82" t="s">
        <v>393</v>
      </c>
      <c r="C52" s="83">
        <v>247.02</v>
      </c>
      <c r="D52" s="84">
        <v>0.05</v>
      </c>
    </row>
    <row r="53" spans="1:4" x14ac:dyDescent="0.2">
      <c r="A53" s="1081" t="s">
        <v>403</v>
      </c>
      <c r="B53" s="82" t="s">
        <v>394</v>
      </c>
      <c r="C53" s="83">
        <v>175292.86</v>
      </c>
      <c r="D53" s="84">
        <v>32.94</v>
      </c>
    </row>
    <row r="54" spans="1:4" x14ac:dyDescent="0.2">
      <c r="A54" s="1081" t="s">
        <v>403</v>
      </c>
      <c r="B54" s="82" t="s">
        <v>429</v>
      </c>
      <c r="C54" s="83">
        <v>356599.47</v>
      </c>
      <c r="D54" s="84">
        <v>67.010000000000005</v>
      </c>
    </row>
    <row r="55" spans="1:4" x14ac:dyDescent="0.2">
      <c r="A55" s="1081" t="s">
        <v>403</v>
      </c>
      <c r="B55" s="82" t="s">
        <v>397</v>
      </c>
      <c r="C55" s="83">
        <v>0</v>
      </c>
      <c r="D55" s="84">
        <v>0</v>
      </c>
    </row>
    <row r="56" spans="1:4" x14ac:dyDescent="0.2">
      <c r="A56" s="1081" t="s">
        <v>403</v>
      </c>
      <c r="B56" s="136" t="s">
        <v>324</v>
      </c>
      <c r="C56" s="85">
        <v>532139.35</v>
      </c>
      <c r="D56" s="86">
        <v>100</v>
      </c>
    </row>
    <row r="57" spans="1:4" x14ac:dyDescent="0.2">
      <c r="A57" s="1081" t="s">
        <v>511</v>
      </c>
      <c r="B57" s="82" t="s">
        <v>393</v>
      </c>
      <c r="C57" s="83">
        <v>0</v>
      </c>
      <c r="D57" s="84">
        <v>0</v>
      </c>
    </row>
    <row r="58" spans="1:4" x14ac:dyDescent="0.2">
      <c r="A58" s="1081" t="s">
        <v>511</v>
      </c>
      <c r="B58" s="82" t="s">
        <v>394</v>
      </c>
      <c r="C58" s="83">
        <v>212848.71</v>
      </c>
      <c r="D58" s="84">
        <v>32.090000000000003</v>
      </c>
    </row>
    <row r="59" spans="1:4" x14ac:dyDescent="0.2">
      <c r="A59" s="1081" t="s">
        <v>511</v>
      </c>
      <c r="B59" s="82" t="s">
        <v>429</v>
      </c>
      <c r="C59" s="83">
        <v>450336.62</v>
      </c>
      <c r="D59" s="84">
        <v>67.91</v>
      </c>
    </row>
    <row r="60" spans="1:4" x14ac:dyDescent="0.2">
      <c r="A60" s="1081" t="s">
        <v>511</v>
      </c>
      <c r="B60" s="82" t="s">
        <v>397</v>
      </c>
      <c r="C60" s="83">
        <v>0</v>
      </c>
      <c r="D60" s="84">
        <v>0</v>
      </c>
    </row>
    <row r="61" spans="1:4" x14ac:dyDescent="0.2">
      <c r="A61" s="1081" t="s">
        <v>511</v>
      </c>
      <c r="B61" s="136" t="s">
        <v>324</v>
      </c>
      <c r="C61" s="85">
        <v>663185.32999999996</v>
      </c>
      <c r="D61" s="86">
        <v>100</v>
      </c>
    </row>
  </sheetData>
  <mergeCells count="16">
    <mergeCell ref="A42:A46"/>
    <mergeCell ref="A47:A51"/>
    <mergeCell ref="A52:A56"/>
    <mergeCell ref="A57:A61"/>
    <mergeCell ref="A12:A16"/>
    <mergeCell ref="A17:A21"/>
    <mergeCell ref="A22:A26"/>
    <mergeCell ref="A27:A31"/>
    <mergeCell ref="A32:A36"/>
    <mergeCell ref="A37:A41"/>
    <mergeCell ref="A7:A11"/>
    <mergeCell ref="A1:D1"/>
    <mergeCell ref="A3:D3"/>
    <mergeCell ref="A5:A6"/>
    <mergeCell ref="B5:B6"/>
    <mergeCell ref="C5:D5"/>
  </mergeCells>
  <printOptions horizontalCentered="1"/>
  <pageMargins left="0.78740157480314965" right="0.78740157480314965" top="0.59055118110236227" bottom="0.98425196850393704" header="0" footer="0"/>
  <pageSetup paperSize="9" scale="68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E67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5" width="2.7109375" style="236" customWidth="1"/>
    <col min="6" max="16384" width="11.42578125" style="236"/>
  </cols>
  <sheetData>
    <row r="1" spans="1:4" ht="18" x14ac:dyDescent="0.25">
      <c r="A1" s="970" t="s">
        <v>350</v>
      </c>
      <c r="B1" s="970"/>
      <c r="C1" s="970"/>
      <c r="D1" s="970"/>
    </row>
    <row r="2" spans="1:4" s="801" customFormat="1" ht="12.75" customHeight="1" x14ac:dyDescent="0.25">
      <c r="B2" s="203"/>
      <c r="C2" s="203"/>
      <c r="D2" s="203"/>
    </row>
    <row r="3" spans="1:4" s="801" customFormat="1" ht="19.5" customHeight="1" x14ac:dyDescent="0.25">
      <c r="A3" s="1030" t="s">
        <v>1203</v>
      </c>
      <c r="B3" s="1030"/>
      <c r="C3" s="1030"/>
      <c r="D3" s="1030"/>
    </row>
    <row r="4" spans="1:4" ht="15.75" thickBot="1" x14ac:dyDescent="0.3">
      <c r="A4" s="791"/>
      <c r="B4" s="791"/>
      <c r="C4" s="791"/>
      <c r="D4" s="791"/>
    </row>
    <row r="5" spans="1:4" ht="30" customHeight="1" x14ac:dyDescent="0.2">
      <c r="A5" s="1083" t="s">
        <v>428</v>
      </c>
      <c r="B5" s="1085" t="s">
        <v>392</v>
      </c>
      <c r="C5" s="1087" t="s">
        <v>352</v>
      </c>
      <c r="D5" s="1088"/>
    </row>
    <row r="6" spans="1:4" ht="36.75" customHeight="1" thickBot="1" x14ac:dyDescent="0.25">
      <c r="A6" s="1084"/>
      <c r="B6" s="1086"/>
      <c r="C6" s="802" t="s">
        <v>549</v>
      </c>
      <c r="D6" s="149" t="s">
        <v>485</v>
      </c>
    </row>
    <row r="7" spans="1:4" x14ac:dyDescent="0.2">
      <c r="A7" s="1080" t="s">
        <v>512</v>
      </c>
      <c r="B7" s="150" t="s">
        <v>393</v>
      </c>
      <c r="C7" s="147">
        <v>302411.09000000003</v>
      </c>
      <c r="D7" s="148">
        <v>21.96</v>
      </c>
    </row>
    <row r="8" spans="1:4" x14ac:dyDescent="0.2">
      <c r="A8" s="1081" t="s">
        <v>512</v>
      </c>
      <c r="B8" s="82" t="s">
        <v>394</v>
      </c>
      <c r="C8" s="83">
        <v>915351.31</v>
      </c>
      <c r="D8" s="84">
        <v>66.47</v>
      </c>
    </row>
    <row r="9" spans="1:4" x14ac:dyDescent="0.2">
      <c r="A9" s="1081" t="s">
        <v>512</v>
      </c>
      <c r="B9" s="82" t="s">
        <v>429</v>
      </c>
      <c r="C9" s="83">
        <v>159368.45000000001</v>
      </c>
      <c r="D9" s="84">
        <v>11.57</v>
      </c>
    </row>
    <row r="10" spans="1:4" x14ac:dyDescent="0.2">
      <c r="A10" s="1081" t="s">
        <v>512</v>
      </c>
      <c r="B10" s="82" t="s">
        <v>397</v>
      </c>
      <c r="C10" s="83">
        <v>0</v>
      </c>
      <c r="D10" s="84">
        <v>0</v>
      </c>
    </row>
    <row r="11" spans="1:4" x14ac:dyDescent="0.2">
      <c r="A11" s="1081" t="s">
        <v>512</v>
      </c>
      <c r="B11" s="136" t="s">
        <v>324</v>
      </c>
      <c r="C11" s="85">
        <v>1377130.85</v>
      </c>
      <c r="D11" s="86">
        <v>100</v>
      </c>
    </row>
    <row r="12" spans="1:4" x14ac:dyDescent="0.2">
      <c r="A12" s="1081" t="s">
        <v>513</v>
      </c>
      <c r="B12" s="82" t="s">
        <v>393</v>
      </c>
      <c r="C12" s="83">
        <v>0</v>
      </c>
      <c r="D12" s="84">
        <v>0</v>
      </c>
    </row>
    <row r="13" spans="1:4" x14ac:dyDescent="0.2">
      <c r="A13" s="1081" t="s">
        <v>513</v>
      </c>
      <c r="B13" s="82" t="s">
        <v>394</v>
      </c>
      <c r="C13" s="83">
        <v>0</v>
      </c>
      <c r="D13" s="84">
        <v>0</v>
      </c>
    </row>
    <row r="14" spans="1:4" x14ac:dyDescent="0.2">
      <c r="A14" s="1081" t="s">
        <v>513</v>
      </c>
      <c r="B14" s="82" t="s">
        <v>429</v>
      </c>
      <c r="C14" s="83">
        <v>26872</v>
      </c>
      <c r="D14" s="84">
        <v>100</v>
      </c>
    </row>
    <row r="15" spans="1:4" x14ac:dyDescent="0.2">
      <c r="A15" s="1081" t="s">
        <v>513</v>
      </c>
      <c r="B15" s="82" t="s">
        <v>397</v>
      </c>
      <c r="C15" s="83">
        <v>0</v>
      </c>
      <c r="D15" s="84">
        <v>0</v>
      </c>
    </row>
    <row r="16" spans="1:4" x14ac:dyDescent="0.2">
      <c r="A16" s="1081" t="s">
        <v>513</v>
      </c>
      <c r="B16" s="136" t="s">
        <v>324</v>
      </c>
      <c r="C16" s="85">
        <v>26872</v>
      </c>
      <c r="D16" s="86">
        <v>100</v>
      </c>
    </row>
    <row r="17" spans="1:5" x14ac:dyDescent="0.2">
      <c r="A17" s="1081" t="s">
        <v>514</v>
      </c>
      <c r="B17" s="82" t="s">
        <v>393</v>
      </c>
      <c r="C17" s="83">
        <v>0</v>
      </c>
      <c r="D17" s="84">
        <v>0</v>
      </c>
    </row>
    <row r="18" spans="1:5" x14ac:dyDescent="0.2">
      <c r="A18" s="1081" t="s">
        <v>514</v>
      </c>
      <c r="B18" s="82" t="s">
        <v>394</v>
      </c>
      <c r="C18" s="83">
        <v>165973.60999999999</v>
      </c>
      <c r="D18" s="84">
        <v>100</v>
      </c>
    </row>
    <row r="19" spans="1:5" x14ac:dyDescent="0.2">
      <c r="A19" s="1081" t="s">
        <v>514</v>
      </c>
      <c r="B19" s="82" t="s">
        <v>429</v>
      </c>
      <c r="C19" s="83">
        <v>0</v>
      </c>
      <c r="D19" s="84">
        <v>0</v>
      </c>
    </row>
    <row r="20" spans="1:5" x14ac:dyDescent="0.2">
      <c r="A20" s="1081" t="s">
        <v>514</v>
      </c>
      <c r="B20" s="82" t="s">
        <v>397</v>
      </c>
      <c r="C20" s="83">
        <v>0</v>
      </c>
      <c r="D20" s="84">
        <v>0</v>
      </c>
    </row>
    <row r="21" spans="1:5" x14ac:dyDescent="0.2">
      <c r="A21" s="1081" t="s">
        <v>514</v>
      </c>
      <c r="B21" s="136" t="s">
        <v>324</v>
      </c>
      <c r="C21" s="85">
        <v>165973.60999999999</v>
      </c>
      <c r="D21" s="86">
        <v>100</v>
      </c>
    </row>
    <row r="22" spans="1:5" x14ac:dyDescent="0.2">
      <c r="A22" s="1081" t="s">
        <v>515</v>
      </c>
      <c r="B22" s="82" t="s">
        <v>393</v>
      </c>
      <c r="C22" s="83">
        <v>0</v>
      </c>
      <c r="D22" s="84">
        <v>0</v>
      </c>
    </row>
    <row r="23" spans="1:5" x14ac:dyDescent="0.2">
      <c r="A23" s="1081" t="s">
        <v>515</v>
      </c>
      <c r="B23" s="82" t="s">
        <v>394</v>
      </c>
      <c r="C23" s="83">
        <v>66440.12</v>
      </c>
      <c r="D23" s="84">
        <v>11.24</v>
      </c>
    </row>
    <row r="24" spans="1:5" x14ac:dyDescent="0.2">
      <c r="A24" s="1081" t="s">
        <v>515</v>
      </c>
      <c r="B24" s="82" t="s">
        <v>429</v>
      </c>
      <c r="C24" s="83">
        <v>520469.09</v>
      </c>
      <c r="D24" s="84">
        <v>88.07</v>
      </c>
    </row>
    <row r="25" spans="1:5" x14ac:dyDescent="0.2">
      <c r="A25" s="1081" t="s">
        <v>515</v>
      </c>
      <c r="B25" s="82" t="s">
        <v>397</v>
      </c>
      <c r="C25" s="83">
        <v>4079.68</v>
      </c>
      <c r="D25" s="84">
        <v>0.69</v>
      </c>
    </row>
    <row r="26" spans="1:5" x14ac:dyDescent="0.2">
      <c r="A26" s="1081" t="s">
        <v>515</v>
      </c>
      <c r="B26" s="136" t="s">
        <v>324</v>
      </c>
      <c r="C26" s="85">
        <v>590988.89</v>
      </c>
      <c r="D26" s="86">
        <v>100</v>
      </c>
    </row>
    <row r="27" spans="1:5" x14ac:dyDescent="0.2">
      <c r="A27" s="1081" t="s">
        <v>516</v>
      </c>
      <c r="B27" s="82" t="s">
        <v>393</v>
      </c>
      <c r="C27" s="83">
        <v>0</v>
      </c>
      <c r="D27" s="84">
        <v>0</v>
      </c>
    </row>
    <row r="28" spans="1:5" x14ac:dyDescent="0.2">
      <c r="A28" s="1081" t="s">
        <v>516</v>
      </c>
      <c r="B28" s="82" t="s">
        <v>394</v>
      </c>
      <c r="C28" s="83">
        <v>67189.179999999993</v>
      </c>
      <c r="D28" s="84">
        <v>43.07</v>
      </c>
    </row>
    <row r="29" spans="1:5" x14ac:dyDescent="0.2">
      <c r="A29" s="1081" t="s">
        <v>516</v>
      </c>
      <c r="B29" s="82" t="s">
        <v>429</v>
      </c>
      <c r="C29" s="83">
        <v>88821.82</v>
      </c>
      <c r="D29" s="84">
        <v>56.93</v>
      </c>
    </row>
    <row r="30" spans="1:5" x14ac:dyDescent="0.2">
      <c r="A30" s="1081" t="s">
        <v>516</v>
      </c>
      <c r="B30" s="82" t="s">
        <v>397</v>
      </c>
      <c r="C30" s="83">
        <v>0</v>
      </c>
      <c r="D30" s="84">
        <v>0</v>
      </c>
    </row>
    <row r="31" spans="1:5" x14ac:dyDescent="0.2">
      <c r="A31" s="1081" t="s">
        <v>516</v>
      </c>
      <c r="B31" s="136" t="s">
        <v>324</v>
      </c>
      <c r="C31" s="85">
        <v>156011</v>
      </c>
      <c r="D31" s="86">
        <v>100</v>
      </c>
      <c r="E31" s="801"/>
    </row>
    <row r="32" spans="1:5" x14ac:dyDescent="0.2">
      <c r="A32" s="1081" t="s">
        <v>517</v>
      </c>
      <c r="B32" s="82" t="s">
        <v>393</v>
      </c>
      <c r="C32" s="83">
        <v>0</v>
      </c>
      <c r="D32" s="84">
        <v>0</v>
      </c>
      <c r="E32" s="801"/>
    </row>
    <row r="33" spans="1:5" x14ac:dyDescent="0.2">
      <c r="A33" s="1081" t="s">
        <v>517</v>
      </c>
      <c r="B33" s="82" t="s">
        <v>394</v>
      </c>
      <c r="C33" s="83">
        <v>784947.33</v>
      </c>
      <c r="D33" s="84">
        <v>62.06</v>
      </c>
      <c r="E33" s="801"/>
    </row>
    <row r="34" spans="1:5" x14ac:dyDescent="0.2">
      <c r="A34" s="1081" t="s">
        <v>517</v>
      </c>
      <c r="B34" s="82" t="s">
        <v>429</v>
      </c>
      <c r="C34" s="83">
        <v>467765.17</v>
      </c>
      <c r="D34" s="84">
        <v>36.99</v>
      </c>
      <c r="E34" s="801"/>
    </row>
    <row r="35" spans="1:5" x14ac:dyDescent="0.2">
      <c r="A35" s="1081" t="s">
        <v>517</v>
      </c>
      <c r="B35" s="82" t="s">
        <v>397</v>
      </c>
      <c r="C35" s="83">
        <v>11983.15</v>
      </c>
      <c r="D35" s="84">
        <v>0.95</v>
      </c>
      <c r="E35" s="801"/>
    </row>
    <row r="36" spans="1:5" x14ac:dyDescent="0.2">
      <c r="A36" s="1081" t="s">
        <v>517</v>
      </c>
      <c r="B36" s="136" t="s">
        <v>324</v>
      </c>
      <c r="C36" s="85">
        <v>1264695.6499999999</v>
      </c>
      <c r="D36" s="86">
        <v>100</v>
      </c>
      <c r="E36" s="801"/>
    </row>
    <row r="37" spans="1:5" s="430" customFormat="1" x14ac:dyDescent="0.2">
      <c r="A37" s="1081" t="s">
        <v>764</v>
      </c>
      <c r="B37" s="82" t="s">
        <v>393</v>
      </c>
      <c r="C37" s="83">
        <v>18958.04</v>
      </c>
      <c r="D37" s="84">
        <v>1.55</v>
      </c>
      <c r="E37" s="801"/>
    </row>
    <row r="38" spans="1:5" s="430" customFormat="1" x14ac:dyDescent="0.2">
      <c r="A38" s="1081" t="s">
        <v>517</v>
      </c>
      <c r="B38" s="82" t="s">
        <v>394</v>
      </c>
      <c r="C38" s="83">
        <v>1202251.0999999999</v>
      </c>
      <c r="D38" s="84">
        <v>98.45</v>
      </c>
      <c r="E38" s="801"/>
    </row>
    <row r="39" spans="1:5" s="430" customFormat="1" x14ac:dyDescent="0.2">
      <c r="A39" s="1081" t="s">
        <v>517</v>
      </c>
      <c r="B39" s="82" t="s">
        <v>429</v>
      </c>
      <c r="C39" s="83">
        <v>0</v>
      </c>
      <c r="D39" s="84">
        <v>0</v>
      </c>
      <c r="E39" s="801"/>
    </row>
    <row r="40" spans="1:5" s="430" customFormat="1" x14ac:dyDescent="0.2">
      <c r="A40" s="1081" t="s">
        <v>517</v>
      </c>
      <c r="B40" s="82" t="s">
        <v>397</v>
      </c>
      <c r="C40" s="83">
        <v>0</v>
      </c>
      <c r="D40" s="84">
        <v>0</v>
      </c>
      <c r="E40" s="801"/>
    </row>
    <row r="41" spans="1:5" s="430" customFormat="1" x14ac:dyDescent="0.2">
      <c r="A41" s="1081" t="s">
        <v>517</v>
      </c>
      <c r="B41" s="136" t="s">
        <v>324</v>
      </c>
      <c r="C41" s="85">
        <v>1221209.1399999999</v>
      </c>
      <c r="D41" s="86">
        <v>100</v>
      </c>
      <c r="E41" s="801"/>
    </row>
    <row r="42" spans="1:5" x14ac:dyDescent="0.2">
      <c r="A42" s="1081" t="s">
        <v>518</v>
      </c>
      <c r="B42" s="82" t="s">
        <v>393</v>
      </c>
      <c r="C42" s="83">
        <v>53849.3</v>
      </c>
      <c r="D42" s="84">
        <v>5.32</v>
      </c>
      <c r="E42" s="801"/>
    </row>
    <row r="43" spans="1:5" x14ac:dyDescent="0.2">
      <c r="A43" s="1081" t="s">
        <v>518</v>
      </c>
      <c r="B43" s="82" t="s">
        <v>394</v>
      </c>
      <c r="C43" s="83">
        <v>954695.22</v>
      </c>
      <c r="D43" s="84">
        <v>94.26</v>
      </c>
      <c r="E43" s="801"/>
    </row>
    <row r="44" spans="1:5" x14ac:dyDescent="0.2">
      <c r="A44" s="1081" t="s">
        <v>518</v>
      </c>
      <c r="B44" s="82" t="s">
        <v>429</v>
      </c>
      <c r="C44" s="83">
        <v>4256.6899999999996</v>
      </c>
      <c r="D44" s="84">
        <v>0.42</v>
      </c>
      <c r="E44" s="801"/>
    </row>
    <row r="45" spans="1:5" x14ac:dyDescent="0.2">
      <c r="A45" s="1081" t="s">
        <v>518</v>
      </c>
      <c r="B45" s="82" t="s">
        <v>397</v>
      </c>
      <c r="C45" s="83">
        <v>0</v>
      </c>
      <c r="D45" s="84">
        <v>0</v>
      </c>
      <c r="E45" s="801"/>
    </row>
    <row r="46" spans="1:5" x14ac:dyDescent="0.2">
      <c r="A46" s="1081" t="s">
        <v>518</v>
      </c>
      <c r="B46" s="136" t="s">
        <v>324</v>
      </c>
      <c r="C46" s="85">
        <v>1012801.21</v>
      </c>
      <c r="D46" s="86">
        <v>100</v>
      </c>
      <c r="E46" s="801"/>
    </row>
    <row r="47" spans="1:5" s="64" customFormat="1" x14ac:dyDescent="0.2">
      <c r="A47" s="1081" t="s">
        <v>758</v>
      </c>
      <c r="B47" s="82" t="s">
        <v>393</v>
      </c>
      <c r="C47" s="83">
        <v>932.02</v>
      </c>
      <c r="D47" s="84">
        <v>0.06</v>
      </c>
      <c r="E47" s="801"/>
    </row>
    <row r="48" spans="1:5" s="64" customFormat="1" x14ac:dyDescent="0.2">
      <c r="A48" s="1081" t="s">
        <v>518</v>
      </c>
      <c r="B48" s="82" t="s">
        <v>394</v>
      </c>
      <c r="C48" s="83">
        <v>852681.3899999999</v>
      </c>
      <c r="D48" s="84">
        <v>54.53</v>
      </c>
      <c r="E48" s="801"/>
    </row>
    <row r="49" spans="1:5" s="64" customFormat="1" x14ac:dyDescent="0.2">
      <c r="A49" s="1081" t="s">
        <v>518</v>
      </c>
      <c r="B49" s="82" t="s">
        <v>429</v>
      </c>
      <c r="C49" s="83">
        <v>690986.72999999975</v>
      </c>
      <c r="D49" s="84">
        <v>44.19</v>
      </c>
      <c r="E49" s="801"/>
    </row>
    <row r="50" spans="1:5" s="64" customFormat="1" x14ac:dyDescent="0.2">
      <c r="A50" s="1081" t="s">
        <v>518</v>
      </c>
      <c r="B50" s="82" t="s">
        <v>397</v>
      </c>
      <c r="C50" s="83">
        <v>19015.89</v>
      </c>
      <c r="D50" s="84">
        <v>1.22</v>
      </c>
      <c r="E50" s="801"/>
    </row>
    <row r="51" spans="1:5" s="64" customFormat="1" x14ac:dyDescent="0.2">
      <c r="A51" s="1081" t="s">
        <v>518</v>
      </c>
      <c r="B51" s="136" t="s">
        <v>324</v>
      </c>
      <c r="C51" s="85">
        <v>1563616.0299999996</v>
      </c>
      <c r="D51" s="86">
        <v>100</v>
      </c>
      <c r="E51" s="801"/>
    </row>
    <row r="52" spans="1:5" x14ac:dyDescent="0.2">
      <c r="A52" s="1081" t="s">
        <v>519</v>
      </c>
      <c r="B52" s="82" t="s">
        <v>393</v>
      </c>
      <c r="C52" s="83">
        <v>27719.85</v>
      </c>
      <c r="D52" s="84">
        <v>5.55</v>
      </c>
      <c r="E52" s="801"/>
    </row>
    <row r="53" spans="1:5" x14ac:dyDescent="0.2">
      <c r="A53" s="1081" t="s">
        <v>519</v>
      </c>
      <c r="B53" s="82" t="s">
        <v>394</v>
      </c>
      <c r="C53" s="83">
        <v>370971.27</v>
      </c>
      <c r="D53" s="84">
        <v>74.319999999999993</v>
      </c>
      <c r="E53" s="801"/>
    </row>
    <row r="54" spans="1:5" x14ac:dyDescent="0.2">
      <c r="A54" s="1081" t="s">
        <v>519</v>
      </c>
      <c r="B54" s="82" t="s">
        <v>429</v>
      </c>
      <c r="C54" s="83">
        <v>100474.99</v>
      </c>
      <c r="D54" s="84">
        <v>20.13</v>
      </c>
      <c r="E54" s="801"/>
    </row>
    <row r="55" spans="1:5" x14ac:dyDescent="0.2">
      <c r="A55" s="1081" t="s">
        <v>519</v>
      </c>
      <c r="B55" s="82" t="s">
        <v>397</v>
      </c>
      <c r="C55" s="83">
        <v>0</v>
      </c>
      <c r="D55" s="84">
        <v>0</v>
      </c>
      <c r="E55" s="801"/>
    </row>
    <row r="56" spans="1:5" x14ac:dyDescent="0.2">
      <c r="A56" s="1081" t="s">
        <v>519</v>
      </c>
      <c r="B56" s="136" t="s">
        <v>324</v>
      </c>
      <c r="C56" s="85">
        <v>499166.11</v>
      </c>
      <c r="D56" s="86">
        <v>100</v>
      </c>
      <c r="E56" s="801"/>
    </row>
    <row r="57" spans="1:5" x14ac:dyDescent="0.2">
      <c r="A57" s="1081" t="s">
        <v>520</v>
      </c>
      <c r="B57" s="82" t="s">
        <v>393</v>
      </c>
      <c r="C57" s="83">
        <v>0</v>
      </c>
      <c r="D57" s="84">
        <v>0</v>
      </c>
      <c r="E57" s="801"/>
    </row>
    <row r="58" spans="1:5" x14ac:dyDescent="0.2">
      <c r="A58" s="1081" t="s">
        <v>520</v>
      </c>
      <c r="B58" s="82" t="s">
        <v>394</v>
      </c>
      <c r="C58" s="83">
        <v>919031.11</v>
      </c>
      <c r="D58" s="84">
        <v>68.099999999999994</v>
      </c>
      <c r="E58" s="801"/>
    </row>
    <row r="59" spans="1:5" x14ac:dyDescent="0.2">
      <c r="A59" s="1081" t="s">
        <v>520</v>
      </c>
      <c r="B59" s="82" t="s">
        <v>429</v>
      </c>
      <c r="C59" s="83">
        <v>430578.02</v>
      </c>
      <c r="D59" s="84">
        <v>31.9</v>
      </c>
      <c r="E59" s="801"/>
    </row>
    <row r="60" spans="1:5" x14ac:dyDescent="0.2">
      <c r="A60" s="1081" t="s">
        <v>520</v>
      </c>
      <c r="B60" s="82" t="s">
        <v>397</v>
      </c>
      <c r="C60" s="83">
        <v>0</v>
      </c>
      <c r="D60" s="84">
        <v>0</v>
      </c>
      <c r="E60" s="801"/>
    </row>
    <row r="61" spans="1:5" x14ac:dyDescent="0.2">
      <c r="A61" s="1081" t="s">
        <v>520</v>
      </c>
      <c r="B61" s="136" t="s">
        <v>324</v>
      </c>
      <c r="C61" s="85">
        <v>1349609.13</v>
      </c>
      <c r="D61" s="86">
        <v>100</v>
      </c>
      <c r="E61" s="801"/>
    </row>
    <row r="62" spans="1:5" x14ac:dyDescent="0.2">
      <c r="A62" s="1081" t="s">
        <v>521</v>
      </c>
      <c r="B62" s="82" t="s">
        <v>393</v>
      </c>
      <c r="C62" s="83">
        <v>0</v>
      </c>
      <c r="D62" s="84">
        <v>0</v>
      </c>
    </row>
    <row r="63" spans="1:5" x14ac:dyDescent="0.2">
      <c r="A63" s="1081" t="s">
        <v>521</v>
      </c>
      <c r="B63" s="82" t="s">
        <v>394</v>
      </c>
      <c r="C63" s="83">
        <v>0</v>
      </c>
      <c r="D63" s="84">
        <v>0</v>
      </c>
    </row>
    <row r="64" spans="1:5" x14ac:dyDescent="0.2">
      <c r="A64" s="1081" t="s">
        <v>521</v>
      </c>
      <c r="B64" s="82" t="s">
        <v>429</v>
      </c>
      <c r="C64" s="83">
        <v>32986.33</v>
      </c>
      <c r="D64" s="84">
        <v>89.21</v>
      </c>
    </row>
    <row r="65" spans="1:4" x14ac:dyDescent="0.2">
      <c r="A65" s="1081" t="s">
        <v>521</v>
      </c>
      <c r="B65" s="82" t="s">
        <v>397</v>
      </c>
      <c r="C65" s="83">
        <v>3989.67</v>
      </c>
      <c r="D65" s="84">
        <v>10.79</v>
      </c>
    </row>
    <row r="66" spans="1:4" x14ac:dyDescent="0.2">
      <c r="A66" s="1081" t="s">
        <v>521</v>
      </c>
      <c r="B66" s="136" t="s">
        <v>324</v>
      </c>
      <c r="C66" s="85">
        <v>36976</v>
      </c>
      <c r="D66" s="86">
        <v>100</v>
      </c>
    </row>
    <row r="67" spans="1:4" x14ac:dyDescent="0.2">
      <c r="A67" s="236" t="s">
        <v>430</v>
      </c>
    </row>
  </sheetData>
  <mergeCells count="17">
    <mergeCell ref="A37:A41"/>
    <mergeCell ref="A52:A56"/>
    <mergeCell ref="A57:A61"/>
    <mergeCell ref="A62:A66"/>
    <mergeCell ref="A12:A16"/>
    <mergeCell ref="A17:A21"/>
    <mergeCell ref="A22:A26"/>
    <mergeCell ref="A27:A31"/>
    <mergeCell ref="A32:A36"/>
    <mergeCell ref="A42:A46"/>
    <mergeCell ref="A47:A51"/>
    <mergeCell ref="A7:A11"/>
    <mergeCell ref="A1:D1"/>
    <mergeCell ref="A3:D3"/>
    <mergeCell ref="A5:A6"/>
    <mergeCell ref="B5:B6"/>
    <mergeCell ref="C5:D5"/>
  </mergeCells>
  <printOptions horizontalCentered="1"/>
  <pageMargins left="0.78740157480314965" right="0.78740157480314965" top="0.59055118110236227" bottom="0.98425196850393704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view="pageBreakPreview" zoomScale="60" zoomScaleNormal="100" workbookViewId="0">
      <selection activeCell="A14" sqref="A14"/>
    </sheetView>
  </sheetViews>
  <sheetFormatPr baseColWidth="10" defaultColWidth="11.42578125" defaultRowHeight="12.75" x14ac:dyDescent="0.2"/>
  <cols>
    <col min="1" max="1" width="36.140625" style="858" customWidth="1"/>
    <col min="2" max="13" width="17.85546875" style="858" customWidth="1"/>
    <col min="14" max="14" width="2.7109375" style="858" customWidth="1"/>
    <col min="15" max="16384" width="11.42578125" style="858"/>
  </cols>
  <sheetData>
    <row r="1" spans="1:23" ht="18" customHeight="1" x14ac:dyDescent="0.25">
      <c r="A1" s="930" t="s">
        <v>327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857"/>
      <c r="O1" s="857"/>
      <c r="P1" s="857"/>
      <c r="Q1" s="857"/>
      <c r="R1" s="857"/>
    </row>
    <row r="3" spans="1:23" ht="15" x14ac:dyDescent="0.25">
      <c r="A3" s="931" t="s">
        <v>1254</v>
      </c>
      <c r="B3" s="931"/>
      <c r="C3" s="931"/>
      <c r="D3" s="931"/>
      <c r="E3" s="931"/>
      <c r="F3" s="959"/>
      <c r="G3" s="959"/>
      <c r="H3" s="959"/>
      <c r="I3" s="959"/>
      <c r="J3" s="959"/>
      <c r="K3" s="959"/>
      <c r="L3" s="959"/>
      <c r="M3" s="959"/>
      <c r="N3" s="859"/>
      <c r="O3" s="859"/>
      <c r="P3" s="859"/>
      <c r="Q3" s="859"/>
      <c r="R3" s="859"/>
      <c r="S3" s="859"/>
    </row>
    <row r="4" spans="1:23" ht="13.5" thickBot="1" x14ac:dyDescent="0.25">
      <c r="A4" s="864"/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</row>
    <row r="5" spans="1:23" s="260" customFormat="1" x14ac:dyDescent="0.2">
      <c r="A5" s="953" t="s">
        <v>251</v>
      </c>
      <c r="B5" s="961" t="s">
        <v>174</v>
      </c>
      <c r="C5" s="962"/>
      <c r="D5" s="962"/>
      <c r="E5" s="963"/>
      <c r="F5" s="961" t="s">
        <v>310</v>
      </c>
      <c r="G5" s="962"/>
      <c r="H5" s="962"/>
      <c r="I5" s="963"/>
      <c r="J5" s="961" t="s">
        <v>311</v>
      </c>
      <c r="K5" s="962"/>
      <c r="L5" s="962"/>
      <c r="M5" s="962"/>
      <c r="N5" s="262"/>
      <c r="O5" s="262"/>
      <c r="P5" s="262"/>
      <c r="Q5" s="262"/>
      <c r="R5" s="262"/>
      <c r="S5" s="262"/>
    </row>
    <row r="6" spans="1:23" s="260" customFormat="1" x14ac:dyDescent="0.2">
      <c r="A6" s="960"/>
      <c r="B6" s="964" t="s">
        <v>312</v>
      </c>
      <c r="C6" s="964" t="s">
        <v>315</v>
      </c>
      <c r="D6" s="964" t="s">
        <v>313</v>
      </c>
      <c r="E6" s="964" t="s">
        <v>314</v>
      </c>
      <c r="F6" s="964" t="s">
        <v>312</v>
      </c>
      <c r="G6" s="964" t="s">
        <v>315</v>
      </c>
      <c r="H6" s="964" t="s">
        <v>313</v>
      </c>
      <c r="I6" s="964" t="s">
        <v>314</v>
      </c>
      <c r="J6" s="964" t="s">
        <v>312</v>
      </c>
      <c r="K6" s="964" t="s">
        <v>316</v>
      </c>
      <c r="L6" s="964" t="s">
        <v>313</v>
      </c>
      <c r="M6" s="965" t="s">
        <v>314</v>
      </c>
      <c r="N6" s="262"/>
      <c r="O6" s="262"/>
      <c r="P6" s="262"/>
      <c r="Q6" s="262"/>
      <c r="R6" s="262"/>
      <c r="S6" s="262"/>
    </row>
    <row r="7" spans="1:23" s="260" customFormat="1" ht="13.5" thickBot="1" x14ac:dyDescent="0.25">
      <c r="A7" s="954"/>
      <c r="B7" s="956"/>
      <c r="C7" s="956"/>
      <c r="D7" s="956"/>
      <c r="E7" s="956" t="s">
        <v>314</v>
      </c>
      <c r="F7" s="956"/>
      <c r="G7" s="956"/>
      <c r="H7" s="956"/>
      <c r="I7" s="956" t="s">
        <v>314</v>
      </c>
      <c r="J7" s="956"/>
      <c r="K7" s="956"/>
      <c r="L7" s="956"/>
      <c r="M7" s="966" t="s">
        <v>314</v>
      </c>
      <c r="N7" s="262"/>
      <c r="O7" s="262"/>
      <c r="P7" s="262"/>
      <c r="Q7" s="262"/>
      <c r="R7" s="262"/>
      <c r="S7" s="262"/>
    </row>
    <row r="8" spans="1:23" s="260" customFormat="1" x14ac:dyDescent="0.2">
      <c r="A8" s="866" t="s">
        <v>328</v>
      </c>
      <c r="B8" s="567"/>
      <c r="C8" s="567"/>
      <c r="D8" s="567"/>
      <c r="E8" s="567"/>
      <c r="F8" s="567">
        <v>2008</v>
      </c>
      <c r="G8" s="567">
        <v>74970837.676972404</v>
      </c>
      <c r="H8" s="567">
        <v>657441658.54150772</v>
      </c>
      <c r="I8" s="567">
        <v>767908378</v>
      </c>
      <c r="J8" s="567">
        <v>1996</v>
      </c>
      <c r="K8" s="567">
        <v>40794501</v>
      </c>
      <c r="L8" s="567">
        <v>402855610</v>
      </c>
      <c r="M8" s="884">
        <v>513480154</v>
      </c>
      <c r="N8" s="259"/>
      <c r="O8" s="259"/>
      <c r="P8" s="259"/>
      <c r="Q8" s="259"/>
      <c r="R8" s="259"/>
      <c r="S8" s="259"/>
      <c r="T8" s="259"/>
      <c r="U8" s="259"/>
      <c r="V8" s="259"/>
      <c r="W8" s="259"/>
    </row>
    <row r="9" spans="1:23" s="260" customFormat="1" x14ac:dyDescent="0.2">
      <c r="A9" s="868" t="s">
        <v>329</v>
      </c>
      <c r="B9" s="568"/>
      <c r="C9" s="568"/>
      <c r="D9" s="568"/>
      <c r="E9" s="568"/>
      <c r="F9" s="568">
        <v>2005</v>
      </c>
      <c r="G9" s="568">
        <v>74338313</v>
      </c>
      <c r="H9" s="568">
        <v>734991219</v>
      </c>
      <c r="I9" s="568">
        <v>1352197973</v>
      </c>
      <c r="J9" s="568">
        <v>1994</v>
      </c>
      <c r="K9" s="568">
        <v>44575286</v>
      </c>
      <c r="L9" s="568">
        <v>489142878</v>
      </c>
      <c r="M9" s="885">
        <v>932225755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pans="1:23" s="260" customFormat="1" x14ac:dyDescent="0.2">
      <c r="A10" s="868" t="s">
        <v>330</v>
      </c>
      <c r="B10" s="568"/>
      <c r="C10" s="568"/>
      <c r="D10" s="568"/>
      <c r="E10" s="568"/>
      <c r="F10" s="568">
        <v>2002</v>
      </c>
      <c r="G10" s="568">
        <v>13543532</v>
      </c>
      <c r="H10" s="568">
        <v>63241562</v>
      </c>
      <c r="I10" s="568">
        <v>119908071</v>
      </c>
      <c r="J10" s="568">
        <v>1992</v>
      </c>
      <c r="K10" s="568">
        <v>9452859</v>
      </c>
      <c r="L10" s="568">
        <v>42948193</v>
      </c>
      <c r="M10" s="885">
        <v>85563792</v>
      </c>
      <c r="N10" s="259"/>
      <c r="O10" s="259"/>
      <c r="P10" s="259"/>
      <c r="Q10" s="259"/>
      <c r="R10" s="259"/>
      <c r="S10" s="259"/>
      <c r="T10" s="259"/>
      <c r="U10" s="259"/>
      <c r="V10" s="259"/>
      <c r="W10" s="259"/>
    </row>
    <row r="11" spans="1:23" s="260" customFormat="1" x14ac:dyDescent="0.2">
      <c r="A11" s="868" t="s">
        <v>331</v>
      </c>
      <c r="B11" s="568">
        <v>2010</v>
      </c>
      <c r="C11" s="568">
        <v>27573875.060000002</v>
      </c>
      <c r="D11" s="568">
        <v>140966346</v>
      </c>
      <c r="E11" s="568">
        <v>202684529.67898604</v>
      </c>
      <c r="F11" s="568">
        <v>2000</v>
      </c>
      <c r="G11" s="568">
        <v>25206929</v>
      </c>
      <c r="H11" s="568">
        <v>139995412</v>
      </c>
      <c r="I11" s="568">
        <v>183575264</v>
      </c>
      <c r="J11" s="568">
        <v>1998</v>
      </c>
      <c r="K11" s="568">
        <v>19309309</v>
      </c>
      <c r="L11" s="568">
        <v>97309277</v>
      </c>
      <c r="M11" s="885">
        <v>143762246</v>
      </c>
      <c r="N11" s="259"/>
      <c r="O11" s="259"/>
      <c r="P11" s="259"/>
      <c r="Q11" s="259"/>
      <c r="R11" s="259"/>
      <c r="S11" s="259"/>
      <c r="T11" s="259"/>
      <c r="U11" s="259"/>
      <c r="V11" s="259"/>
      <c r="W11" s="259"/>
    </row>
    <row r="12" spans="1:23" s="260" customFormat="1" x14ac:dyDescent="0.2">
      <c r="A12" s="868" t="s">
        <v>433</v>
      </c>
      <c r="B12" s="568"/>
      <c r="C12" s="568"/>
      <c r="D12" s="568"/>
      <c r="E12" s="568"/>
      <c r="F12" s="568">
        <v>2004</v>
      </c>
      <c r="G12" s="568">
        <v>83734225</v>
      </c>
      <c r="H12" s="568">
        <v>858701263</v>
      </c>
      <c r="I12" s="568">
        <v>1539020381</v>
      </c>
      <c r="J12" s="568">
        <v>1993</v>
      </c>
      <c r="K12" s="568">
        <v>49524473</v>
      </c>
      <c r="L12" s="568">
        <v>500117900</v>
      </c>
      <c r="M12" s="885">
        <v>1025681397</v>
      </c>
      <c r="N12" s="259"/>
      <c r="O12" s="259"/>
      <c r="P12" s="259"/>
      <c r="Q12" s="259"/>
      <c r="R12" s="259"/>
      <c r="S12" s="259"/>
      <c r="T12" s="259"/>
      <c r="U12" s="259"/>
      <c r="V12" s="259"/>
      <c r="W12" s="259"/>
    </row>
    <row r="13" spans="1:23" s="260" customFormat="1" x14ac:dyDescent="0.2">
      <c r="A13" s="868" t="s">
        <v>333</v>
      </c>
      <c r="B13" s="568"/>
      <c r="C13" s="568"/>
      <c r="D13" s="568"/>
      <c r="E13" s="568"/>
      <c r="F13" s="568">
        <v>2004</v>
      </c>
      <c r="G13" s="568">
        <v>153771658</v>
      </c>
      <c r="H13" s="568">
        <v>1210642112</v>
      </c>
      <c r="I13" s="568">
        <v>1987334660</v>
      </c>
      <c r="J13" s="568">
        <v>1992</v>
      </c>
      <c r="K13" s="568">
        <v>86602609</v>
      </c>
      <c r="L13" s="568">
        <v>740246643</v>
      </c>
      <c r="M13" s="885">
        <v>1349090285</v>
      </c>
      <c r="N13" s="259"/>
      <c r="O13" s="259"/>
      <c r="P13" s="259"/>
      <c r="Q13" s="259"/>
      <c r="R13" s="259"/>
      <c r="S13" s="259"/>
      <c r="T13" s="259"/>
      <c r="U13" s="259"/>
      <c r="V13" s="259"/>
      <c r="W13" s="259"/>
    </row>
    <row r="14" spans="1:23" s="260" customFormat="1" x14ac:dyDescent="0.2">
      <c r="A14" s="868" t="s">
        <v>334</v>
      </c>
      <c r="B14" s="568">
        <v>2015</v>
      </c>
      <c r="C14" s="568">
        <v>151492338.26602152</v>
      </c>
      <c r="D14" s="568">
        <v>1159818109.1883612</v>
      </c>
      <c r="E14" s="568">
        <v>1535144475.3633857</v>
      </c>
      <c r="F14" s="568">
        <v>2001</v>
      </c>
      <c r="G14" s="568">
        <v>118157125</v>
      </c>
      <c r="H14" s="568">
        <v>1035407888</v>
      </c>
      <c r="I14" s="568">
        <v>1638995489</v>
      </c>
      <c r="J14" s="568">
        <v>1990</v>
      </c>
      <c r="K14" s="568">
        <v>80040743</v>
      </c>
      <c r="L14" s="568">
        <v>798899957</v>
      </c>
      <c r="M14" s="885">
        <v>1470239766</v>
      </c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1:23" s="260" customFormat="1" x14ac:dyDescent="0.2">
      <c r="A15" s="868" t="s">
        <v>344</v>
      </c>
      <c r="B15" s="568">
        <v>2013</v>
      </c>
      <c r="C15" s="568">
        <v>14599979.635967573</v>
      </c>
      <c r="D15" s="568">
        <v>95935719.205349073</v>
      </c>
      <c r="E15" s="568">
        <v>108775257</v>
      </c>
      <c r="F15" s="568">
        <v>2000</v>
      </c>
      <c r="G15" s="568">
        <v>10895345</v>
      </c>
      <c r="H15" s="568">
        <v>83508240</v>
      </c>
      <c r="I15" s="568">
        <v>115452507</v>
      </c>
      <c r="J15" s="568">
        <v>1990</v>
      </c>
      <c r="K15" s="568">
        <v>6798903</v>
      </c>
      <c r="L15" s="568">
        <v>56094587</v>
      </c>
      <c r="M15" s="885">
        <v>85226136</v>
      </c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1:23" s="260" customFormat="1" x14ac:dyDescent="0.2">
      <c r="A16" s="868" t="s">
        <v>346</v>
      </c>
      <c r="B16" s="568">
        <v>2008</v>
      </c>
      <c r="C16" s="568">
        <v>60242643</v>
      </c>
      <c r="D16" s="568">
        <v>260349299</v>
      </c>
      <c r="E16" s="568">
        <v>286059224</v>
      </c>
      <c r="F16" s="568">
        <v>1999</v>
      </c>
      <c r="G16" s="568">
        <v>54651039</v>
      </c>
      <c r="H16" s="568">
        <v>266606811</v>
      </c>
      <c r="I16" s="568">
        <v>441259193</v>
      </c>
      <c r="J16" s="568">
        <v>1990</v>
      </c>
      <c r="K16" s="568">
        <v>45349058</v>
      </c>
      <c r="L16" s="568">
        <v>230248092</v>
      </c>
      <c r="M16" s="885">
        <v>360845645</v>
      </c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1:23" s="260" customFormat="1" x14ac:dyDescent="0.2">
      <c r="A17" s="868" t="s">
        <v>343</v>
      </c>
      <c r="B17" s="568"/>
      <c r="C17" s="568"/>
      <c r="D17" s="568"/>
      <c r="E17" s="568"/>
      <c r="F17" s="568">
        <v>2006</v>
      </c>
      <c r="G17" s="568">
        <v>20065059</v>
      </c>
      <c r="H17" s="568">
        <v>231693591</v>
      </c>
      <c r="I17" s="568">
        <v>425079613</v>
      </c>
      <c r="J17" s="568">
        <v>1994</v>
      </c>
      <c r="K17" s="568">
        <v>10946124</v>
      </c>
      <c r="L17" s="568">
        <v>151430435</v>
      </c>
      <c r="M17" s="885">
        <v>235627475</v>
      </c>
      <c r="N17" s="259"/>
      <c r="O17" s="259"/>
      <c r="P17" s="259"/>
      <c r="Q17" s="259"/>
      <c r="R17" s="259"/>
      <c r="S17" s="259"/>
      <c r="T17" s="259"/>
      <c r="U17" s="259"/>
      <c r="V17" s="259"/>
      <c r="W17" s="259"/>
    </row>
    <row r="18" spans="1:23" s="260" customFormat="1" x14ac:dyDescent="0.2">
      <c r="A18" s="868" t="s">
        <v>336</v>
      </c>
      <c r="B18" s="568">
        <v>2017</v>
      </c>
      <c r="C18" s="568">
        <v>42296292.207864761</v>
      </c>
      <c r="D18" s="568">
        <v>304911433.35558885</v>
      </c>
      <c r="E18" s="568">
        <v>417176648.92898756</v>
      </c>
      <c r="F18" s="568">
        <v>2002</v>
      </c>
      <c r="G18" s="568">
        <v>33255502</v>
      </c>
      <c r="H18" s="568">
        <v>246854913</v>
      </c>
      <c r="I18" s="568">
        <v>345455952</v>
      </c>
      <c r="J18" s="568">
        <v>1991</v>
      </c>
      <c r="K18" s="568">
        <v>19060829</v>
      </c>
      <c r="L18" s="568">
        <v>154974856</v>
      </c>
      <c r="M18" s="885">
        <v>214926320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</row>
    <row r="19" spans="1:23" s="260" customFormat="1" x14ac:dyDescent="0.2">
      <c r="A19" s="868" t="s">
        <v>337</v>
      </c>
      <c r="B19" s="568">
        <v>2009</v>
      </c>
      <c r="C19" s="568">
        <v>192914041</v>
      </c>
      <c r="D19" s="568">
        <v>893924503</v>
      </c>
      <c r="E19" s="568">
        <v>878983189</v>
      </c>
      <c r="F19" s="568">
        <v>1998</v>
      </c>
      <c r="G19" s="568">
        <v>133092754</v>
      </c>
      <c r="H19" s="568">
        <v>688061951</v>
      </c>
      <c r="I19" s="568">
        <v>937470406</v>
      </c>
      <c r="J19" s="568">
        <v>1987</v>
      </c>
      <c r="K19" s="568">
        <v>90397515</v>
      </c>
      <c r="L19" s="568">
        <v>478465099</v>
      </c>
      <c r="M19" s="885">
        <v>462474516</v>
      </c>
      <c r="N19" s="259"/>
      <c r="O19" s="259"/>
      <c r="P19" s="259"/>
      <c r="Q19" s="259"/>
      <c r="R19" s="259"/>
      <c r="S19" s="259"/>
      <c r="T19" s="259"/>
      <c r="U19" s="259"/>
      <c r="V19" s="259"/>
      <c r="W19" s="259"/>
    </row>
    <row r="20" spans="1:23" s="260" customFormat="1" x14ac:dyDescent="0.2">
      <c r="A20" s="868" t="s">
        <v>347</v>
      </c>
      <c r="B20" s="568">
        <v>2010</v>
      </c>
      <c r="C20" s="568">
        <v>8971486.5999999996</v>
      </c>
      <c r="D20" s="568">
        <v>67371747</v>
      </c>
      <c r="E20" s="568">
        <v>122469239.28585191</v>
      </c>
      <c r="F20" s="568">
        <v>1999</v>
      </c>
      <c r="G20" s="568">
        <v>7525457</v>
      </c>
      <c r="H20" s="568">
        <v>62796997</v>
      </c>
      <c r="I20" s="568">
        <v>103509384</v>
      </c>
      <c r="J20" s="568">
        <v>1987</v>
      </c>
      <c r="K20" s="568">
        <v>5451412</v>
      </c>
      <c r="L20" s="568">
        <v>45923035</v>
      </c>
      <c r="M20" s="885">
        <v>55511419</v>
      </c>
      <c r="N20" s="259"/>
      <c r="O20" s="259"/>
      <c r="P20" s="259"/>
      <c r="Q20" s="259"/>
      <c r="R20" s="259"/>
      <c r="S20" s="259"/>
      <c r="T20" s="259"/>
      <c r="U20" s="259"/>
      <c r="V20" s="259"/>
      <c r="W20" s="259"/>
    </row>
    <row r="21" spans="1:23" s="260" customFormat="1" x14ac:dyDescent="0.2">
      <c r="A21" s="868" t="s">
        <v>338</v>
      </c>
      <c r="B21" s="568">
        <v>2012</v>
      </c>
      <c r="C21" s="568">
        <v>20850855.565247823</v>
      </c>
      <c r="D21" s="568">
        <v>132211917.50033855</v>
      </c>
      <c r="E21" s="568">
        <v>131612501</v>
      </c>
      <c r="F21" s="568">
        <v>1999</v>
      </c>
      <c r="G21" s="568">
        <v>15516950</v>
      </c>
      <c r="H21" s="568">
        <v>117714161</v>
      </c>
      <c r="I21" s="568">
        <v>124166834</v>
      </c>
      <c r="J21" s="568">
        <v>1987</v>
      </c>
      <c r="K21" s="568">
        <v>9569904</v>
      </c>
      <c r="L21" s="568">
        <v>85416491</v>
      </c>
      <c r="M21" s="885">
        <v>116472292</v>
      </c>
      <c r="N21" s="259"/>
      <c r="O21" s="259"/>
      <c r="P21" s="259"/>
      <c r="Q21" s="259"/>
      <c r="R21" s="259"/>
      <c r="S21" s="259"/>
      <c r="T21" s="259"/>
      <c r="U21" s="259"/>
      <c r="V21" s="259"/>
      <c r="W21" s="259"/>
    </row>
    <row r="22" spans="1:23" s="260" customFormat="1" x14ac:dyDescent="0.2">
      <c r="A22" s="868" t="s">
        <v>340</v>
      </c>
      <c r="B22" s="568">
        <v>2011</v>
      </c>
      <c r="C22" s="568">
        <v>62607091.576169655</v>
      </c>
      <c r="D22" s="568">
        <v>250941109.50656369</v>
      </c>
      <c r="E22" s="568">
        <v>323788388.48369545</v>
      </c>
      <c r="F22" s="568">
        <v>2005</v>
      </c>
      <c r="G22" s="568">
        <v>54816506</v>
      </c>
      <c r="H22" s="568">
        <v>226980023</v>
      </c>
      <c r="I22" s="568">
        <v>323524187</v>
      </c>
      <c r="J22" s="568">
        <v>1996</v>
      </c>
      <c r="K22" s="568">
        <v>43727142</v>
      </c>
      <c r="L22" s="568">
        <v>181805593</v>
      </c>
      <c r="M22" s="885">
        <v>325466402</v>
      </c>
      <c r="N22" s="259"/>
      <c r="O22" s="259"/>
      <c r="P22" s="259"/>
      <c r="Q22" s="259"/>
      <c r="R22" s="259"/>
      <c r="S22" s="259"/>
      <c r="T22" s="259"/>
      <c r="U22" s="259"/>
      <c r="V22" s="259"/>
      <c r="W22" s="259"/>
    </row>
    <row r="23" spans="1:23" s="260" customFormat="1" x14ac:dyDescent="0.2">
      <c r="A23" s="868" t="s">
        <v>341</v>
      </c>
      <c r="B23" s="568">
        <v>2010</v>
      </c>
      <c r="C23" s="568">
        <v>60972283.090000004</v>
      </c>
      <c r="D23" s="568">
        <v>324540532</v>
      </c>
      <c r="E23" s="568">
        <v>418920543</v>
      </c>
      <c r="F23" s="568">
        <v>1998</v>
      </c>
      <c r="G23" s="568">
        <v>47300541</v>
      </c>
      <c r="H23" s="568">
        <v>262047945</v>
      </c>
      <c r="I23" s="568">
        <v>385021574</v>
      </c>
      <c r="J23" s="568">
        <v>1988</v>
      </c>
      <c r="K23" s="568">
        <v>32577250</v>
      </c>
      <c r="L23" s="568">
        <v>175998280</v>
      </c>
      <c r="M23" s="885">
        <v>253325257</v>
      </c>
      <c r="N23" s="259"/>
      <c r="O23" s="259"/>
      <c r="P23" s="259"/>
      <c r="Q23" s="259"/>
      <c r="R23" s="259"/>
      <c r="S23" s="259"/>
      <c r="T23" s="259"/>
      <c r="U23" s="259"/>
      <c r="V23" s="259"/>
      <c r="W23" s="259"/>
    </row>
    <row r="24" spans="1:23" s="260" customFormat="1" ht="13.5" thickBot="1" x14ac:dyDescent="0.25">
      <c r="A24" s="868" t="s">
        <v>345</v>
      </c>
      <c r="B24" s="886">
        <v>2010</v>
      </c>
      <c r="C24" s="886">
        <v>9116195.660000002</v>
      </c>
      <c r="D24" s="886">
        <v>91048093</v>
      </c>
      <c r="E24" s="886">
        <v>90279984.4214174</v>
      </c>
      <c r="F24" s="886">
        <v>1999</v>
      </c>
      <c r="G24" s="886">
        <v>6919544</v>
      </c>
      <c r="H24" s="886">
        <v>84597294</v>
      </c>
      <c r="I24" s="886">
        <v>87127120</v>
      </c>
      <c r="J24" s="886">
        <v>1987</v>
      </c>
      <c r="K24" s="886">
        <v>3144308</v>
      </c>
      <c r="L24" s="886">
        <v>43218188</v>
      </c>
      <c r="M24" s="887">
        <v>46845088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</row>
    <row r="25" spans="1:23" s="260" customFormat="1" x14ac:dyDescent="0.2">
      <c r="A25" s="888"/>
      <c r="B25" s="889"/>
      <c r="C25" s="889"/>
      <c r="D25" s="889"/>
      <c r="E25" s="889"/>
      <c r="F25" s="889"/>
      <c r="G25" s="889"/>
      <c r="H25" s="889"/>
      <c r="I25" s="889"/>
      <c r="J25" s="889"/>
      <c r="K25" s="889"/>
      <c r="L25" s="889"/>
      <c r="M25" s="889"/>
    </row>
    <row r="28" spans="1:23" x14ac:dyDescent="0.2">
      <c r="C28" s="876"/>
      <c r="G28" s="876"/>
    </row>
  </sheetData>
  <mergeCells count="18">
    <mergeCell ref="J6:J7"/>
    <mergeCell ref="K6:K7"/>
    <mergeCell ref="A1:M1"/>
    <mergeCell ref="A3:M3"/>
    <mergeCell ref="A5:A7"/>
    <mergeCell ref="B5:E5"/>
    <mergeCell ref="F5:I5"/>
    <mergeCell ref="J5:M5"/>
    <mergeCell ref="B6:B7"/>
    <mergeCell ref="C6:C7"/>
    <mergeCell ref="D6:D7"/>
    <mergeCell ref="E6:E7"/>
    <mergeCell ref="L6:L7"/>
    <mergeCell ref="M6:M7"/>
    <mergeCell ref="F6:F7"/>
    <mergeCell ref="G6:G7"/>
    <mergeCell ref="H6:H7"/>
    <mergeCell ref="I6:I7"/>
  </mergeCells>
  <pageMargins left="0.17" right="0.17" top="0.75" bottom="0.75" header="0.3" footer="0.3"/>
  <pageSetup paperSize="9" scale="58" orientation="landscape" r:id="rId1"/>
  <colBreaks count="1" manualBreakCount="1">
    <brk id="14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D57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5" width="10.7109375" style="236" customWidth="1"/>
    <col min="6" max="16384" width="11.42578125" style="236"/>
  </cols>
  <sheetData>
    <row r="1" spans="1:4" ht="18" x14ac:dyDescent="0.25">
      <c r="A1" s="970" t="s">
        <v>350</v>
      </c>
      <c r="B1" s="970"/>
      <c r="C1" s="970"/>
      <c r="D1" s="970"/>
    </row>
    <row r="2" spans="1:4" ht="12.75" customHeight="1" x14ac:dyDescent="0.25">
      <c r="B2" s="14"/>
      <c r="C2" s="14"/>
      <c r="D2" s="14"/>
    </row>
    <row r="3" spans="1:4" ht="21" customHeight="1" x14ac:dyDescent="0.2">
      <c r="A3" s="1092" t="s">
        <v>1204</v>
      </c>
      <c r="B3" s="1092"/>
      <c r="C3" s="1092"/>
      <c r="D3" s="1092"/>
    </row>
    <row r="4" spans="1:4" ht="15.75" thickBot="1" x14ac:dyDescent="0.3">
      <c r="A4" s="791"/>
      <c r="B4" s="791"/>
      <c r="C4" s="791"/>
      <c r="D4" s="791"/>
    </row>
    <row r="5" spans="1:4" ht="35.25" customHeight="1" x14ac:dyDescent="0.2">
      <c r="A5" s="1083" t="s">
        <v>428</v>
      </c>
      <c r="B5" s="1085" t="s">
        <v>392</v>
      </c>
      <c r="C5" s="1087" t="s">
        <v>352</v>
      </c>
      <c r="D5" s="1088"/>
    </row>
    <row r="6" spans="1:4" ht="35.25" customHeight="1" thickBot="1" x14ac:dyDescent="0.25">
      <c r="A6" s="1084"/>
      <c r="B6" s="1086"/>
      <c r="C6" s="802" t="s">
        <v>549</v>
      </c>
      <c r="D6" s="149" t="s">
        <v>485</v>
      </c>
    </row>
    <row r="7" spans="1:4" x14ac:dyDescent="0.2">
      <c r="A7" s="1080" t="s">
        <v>349</v>
      </c>
      <c r="B7" s="150" t="s">
        <v>393</v>
      </c>
      <c r="C7" s="147">
        <v>0</v>
      </c>
      <c r="D7" s="148">
        <v>0</v>
      </c>
    </row>
    <row r="8" spans="1:4" x14ac:dyDescent="0.2">
      <c r="A8" s="1081" t="s">
        <v>349</v>
      </c>
      <c r="B8" s="82" t="s">
        <v>394</v>
      </c>
      <c r="C8" s="83">
        <v>0</v>
      </c>
      <c r="D8" s="84">
        <v>0</v>
      </c>
    </row>
    <row r="9" spans="1:4" x14ac:dyDescent="0.2">
      <c r="A9" s="1081" t="s">
        <v>349</v>
      </c>
      <c r="B9" s="82" t="s">
        <v>429</v>
      </c>
      <c r="C9" s="83">
        <v>49640.81</v>
      </c>
      <c r="D9" s="84">
        <v>70.08</v>
      </c>
    </row>
    <row r="10" spans="1:4" x14ac:dyDescent="0.2">
      <c r="A10" s="1081" t="s">
        <v>349</v>
      </c>
      <c r="B10" s="82" t="s">
        <v>397</v>
      </c>
      <c r="C10" s="83">
        <v>21192.19</v>
      </c>
      <c r="D10" s="84">
        <v>29.92</v>
      </c>
    </row>
    <row r="11" spans="1:4" x14ac:dyDescent="0.2">
      <c r="A11" s="1081" t="s">
        <v>349</v>
      </c>
      <c r="B11" s="136" t="s">
        <v>324</v>
      </c>
      <c r="C11" s="85">
        <v>70833</v>
      </c>
      <c r="D11" s="86">
        <v>100</v>
      </c>
    </row>
    <row r="12" spans="1:4" x14ac:dyDescent="0.2">
      <c r="A12" s="1081" t="s">
        <v>406</v>
      </c>
      <c r="B12" s="82" t="s">
        <v>393</v>
      </c>
      <c r="C12" s="83">
        <v>493.62</v>
      </c>
      <c r="D12" s="84">
        <v>0.1</v>
      </c>
    </row>
    <row r="13" spans="1:4" x14ac:dyDescent="0.2">
      <c r="A13" s="1081" t="s">
        <v>406</v>
      </c>
      <c r="B13" s="82" t="s">
        <v>394</v>
      </c>
      <c r="C13" s="83">
        <v>450137.84</v>
      </c>
      <c r="D13" s="84">
        <v>89.22</v>
      </c>
    </row>
    <row r="14" spans="1:4" x14ac:dyDescent="0.2">
      <c r="A14" s="1081" t="s">
        <v>406</v>
      </c>
      <c r="B14" s="82" t="s">
        <v>429</v>
      </c>
      <c r="C14" s="83">
        <v>53895.45</v>
      </c>
      <c r="D14" s="84">
        <v>10.68</v>
      </c>
    </row>
    <row r="15" spans="1:4" x14ac:dyDescent="0.2">
      <c r="A15" s="1081" t="s">
        <v>406</v>
      </c>
      <c r="B15" s="82" t="s">
        <v>397</v>
      </c>
      <c r="C15" s="83">
        <v>0</v>
      </c>
      <c r="D15" s="84">
        <v>0</v>
      </c>
    </row>
    <row r="16" spans="1:4" x14ac:dyDescent="0.2">
      <c r="A16" s="1081" t="s">
        <v>406</v>
      </c>
      <c r="B16" s="136" t="s">
        <v>324</v>
      </c>
      <c r="C16" s="85">
        <v>504526.91</v>
      </c>
      <c r="D16" s="86">
        <v>100</v>
      </c>
    </row>
    <row r="17" spans="1:4" x14ac:dyDescent="0.2">
      <c r="A17" s="1081" t="s">
        <v>522</v>
      </c>
      <c r="B17" s="82" t="s">
        <v>393</v>
      </c>
      <c r="C17" s="83">
        <v>0</v>
      </c>
      <c r="D17" s="84">
        <v>0</v>
      </c>
    </row>
    <row r="18" spans="1:4" x14ac:dyDescent="0.2">
      <c r="A18" s="1081" t="s">
        <v>522</v>
      </c>
      <c r="B18" s="82" t="s">
        <v>394</v>
      </c>
      <c r="C18" s="83">
        <v>84593</v>
      </c>
      <c r="D18" s="84">
        <v>100</v>
      </c>
    </row>
    <row r="19" spans="1:4" x14ac:dyDescent="0.2">
      <c r="A19" s="1081" t="s">
        <v>522</v>
      </c>
      <c r="B19" s="82" t="s">
        <v>429</v>
      </c>
      <c r="C19" s="83">
        <v>0</v>
      </c>
      <c r="D19" s="84">
        <v>0</v>
      </c>
    </row>
    <row r="20" spans="1:4" x14ac:dyDescent="0.2">
      <c r="A20" s="1081" t="s">
        <v>522</v>
      </c>
      <c r="B20" s="82" t="s">
        <v>397</v>
      </c>
      <c r="C20" s="83">
        <v>0</v>
      </c>
      <c r="D20" s="84">
        <v>0</v>
      </c>
    </row>
    <row r="21" spans="1:4" x14ac:dyDescent="0.2">
      <c r="A21" s="1081" t="s">
        <v>522</v>
      </c>
      <c r="B21" s="136" t="s">
        <v>324</v>
      </c>
      <c r="C21" s="85">
        <v>84593</v>
      </c>
      <c r="D21" s="86">
        <v>100</v>
      </c>
    </row>
    <row r="22" spans="1:4" x14ac:dyDescent="0.2">
      <c r="A22" s="1081" t="s">
        <v>127</v>
      </c>
      <c r="B22" s="82" t="s">
        <v>393</v>
      </c>
      <c r="C22" s="83">
        <v>18699.75</v>
      </c>
      <c r="D22" s="84">
        <v>1.2</v>
      </c>
    </row>
    <row r="23" spans="1:4" x14ac:dyDescent="0.2">
      <c r="A23" s="1081" t="s">
        <v>127</v>
      </c>
      <c r="B23" s="82" t="s">
        <v>394</v>
      </c>
      <c r="C23" s="83">
        <v>1144249.17</v>
      </c>
      <c r="D23" s="84">
        <v>73.44</v>
      </c>
    </row>
    <row r="24" spans="1:4" x14ac:dyDescent="0.2">
      <c r="A24" s="1081" t="s">
        <v>127</v>
      </c>
      <c r="B24" s="82" t="s">
        <v>429</v>
      </c>
      <c r="C24" s="83">
        <v>395136.13</v>
      </c>
      <c r="D24" s="84">
        <v>25.36</v>
      </c>
    </row>
    <row r="25" spans="1:4" x14ac:dyDescent="0.2">
      <c r="A25" s="1081" t="s">
        <v>127</v>
      </c>
      <c r="B25" s="82" t="s">
        <v>397</v>
      </c>
      <c r="C25" s="83">
        <v>0</v>
      </c>
      <c r="D25" s="84">
        <v>0</v>
      </c>
    </row>
    <row r="26" spans="1:4" x14ac:dyDescent="0.2">
      <c r="A26" s="1081" t="s">
        <v>127</v>
      </c>
      <c r="B26" s="136" t="s">
        <v>324</v>
      </c>
      <c r="C26" s="85">
        <v>1558085.05</v>
      </c>
      <c r="D26" s="86">
        <v>100</v>
      </c>
    </row>
    <row r="27" spans="1:4" x14ac:dyDescent="0.2">
      <c r="A27" s="1081" t="s">
        <v>523</v>
      </c>
      <c r="B27" s="82" t="s">
        <v>393</v>
      </c>
      <c r="C27" s="83">
        <v>0</v>
      </c>
      <c r="D27" s="84">
        <v>0</v>
      </c>
    </row>
    <row r="28" spans="1:4" x14ac:dyDescent="0.2">
      <c r="A28" s="1081" t="s">
        <v>523</v>
      </c>
      <c r="B28" s="82" t="s">
        <v>394</v>
      </c>
      <c r="C28" s="83">
        <v>516069.52</v>
      </c>
      <c r="D28" s="84">
        <v>42.4</v>
      </c>
    </row>
    <row r="29" spans="1:4" x14ac:dyDescent="0.2">
      <c r="A29" s="1081" t="s">
        <v>523</v>
      </c>
      <c r="B29" s="82" t="s">
        <v>429</v>
      </c>
      <c r="C29" s="83">
        <v>701187.51</v>
      </c>
      <c r="D29" s="84">
        <v>57.6</v>
      </c>
    </row>
    <row r="30" spans="1:4" x14ac:dyDescent="0.2">
      <c r="A30" s="1081" t="s">
        <v>523</v>
      </c>
      <c r="B30" s="82" t="s">
        <v>397</v>
      </c>
      <c r="C30" s="83">
        <v>0</v>
      </c>
      <c r="D30" s="84">
        <v>0</v>
      </c>
    </row>
    <row r="31" spans="1:4" x14ac:dyDescent="0.2">
      <c r="A31" s="1081" t="s">
        <v>523</v>
      </c>
      <c r="B31" s="136" t="s">
        <v>324</v>
      </c>
      <c r="C31" s="85">
        <v>1217257.03</v>
      </c>
      <c r="D31" s="86">
        <v>100</v>
      </c>
    </row>
    <row r="32" spans="1:4" x14ac:dyDescent="0.2">
      <c r="A32" s="1081" t="s">
        <v>119</v>
      </c>
      <c r="B32" s="82" t="s">
        <v>393</v>
      </c>
      <c r="C32" s="83">
        <v>139774.88</v>
      </c>
      <c r="D32" s="84">
        <v>14.18</v>
      </c>
    </row>
    <row r="33" spans="1:4" x14ac:dyDescent="0.2">
      <c r="A33" s="1081" t="s">
        <v>119</v>
      </c>
      <c r="B33" s="82" t="s">
        <v>394</v>
      </c>
      <c r="C33" s="83">
        <v>587324.02</v>
      </c>
      <c r="D33" s="84">
        <v>59.59</v>
      </c>
    </row>
    <row r="34" spans="1:4" x14ac:dyDescent="0.2">
      <c r="A34" s="1081" t="s">
        <v>119</v>
      </c>
      <c r="B34" s="82" t="s">
        <v>429</v>
      </c>
      <c r="C34" s="83">
        <v>258520.62</v>
      </c>
      <c r="D34" s="84">
        <v>26.23</v>
      </c>
    </row>
    <row r="35" spans="1:4" x14ac:dyDescent="0.2">
      <c r="A35" s="1081" t="s">
        <v>119</v>
      </c>
      <c r="B35" s="82" t="s">
        <v>397</v>
      </c>
      <c r="C35" s="83">
        <v>0</v>
      </c>
      <c r="D35" s="84">
        <v>0</v>
      </c>
    </row>
    <row r="36" spans="1:4" x14ac:dyDescent="0.2">
      <c r="A36" s="1081" t="s">
        <v>119</v>
      </c>
      <c r="B36" s="136" t="s">
        <v>324</v>
      </c>
      <c r="C36" s="85">
        <v>985619.52</v>
      </c>
      <c r="D36" s="86">
        <v>100</v>
      </c>
    </row>
    <row r="37" spans="1:4" x14ac:dyDescent="0.2">
      <c r="A37" s="1081" t="s">
        <v>407</v>
      </c>
      <c r="B37" s="82" t="s">
        <v>393</v>
      </c>
      <c r="C37" s="83">
        <v>60120.6</v>
      </c>
      <c r="D37" s="84">
        <v>7.4891497168109442</v>
      </c>
    </row>
    <row r="38" spans="1:4" x14ac:dyDescent="0.2">
      <c r="A38" s="1081" t="s">
        <v>407</v>
      </c>
      <c r="B38" s="82" t="s">
        <v>394</v>
      </c>
      <c r="C38" s="83">
        <v>742648.77</v>
      </c>
      <c r="D38" s="84">
        <v>92.510850283189058</v>
      </c>
    </row>
    <row r="39" spans="1:4" x14ac:dyDescent="0.2">
      <c r="A39" s="1081" t="s">
        <v>407</v>
      </c>
      <c r="B39" s="82" t="s">
        <v>429</v>
      </c>
      <c r="C39" s="83">
        <v>0</v>
      </c>
      <c r="D39" s="84">
        <v>0</v>
      </c>
    </row>
    <row r="40" spans="1:4" x14ac:dyDescent="0.2">
      <c r="A40" s="1081" t="s">
        <v>407</v>
      </c>
      <c r="B40" s="82" t="s">
        <v>397</v>
      </c>
      <c r="C40" s="83">
        <v>0</v>
      </c>
      <c r="D40" s="84">
        <v>0</v>
      </c>
    </row>
    <row r="41" spans="1:4" x14ac:dyDescent="0.2">
      <c r="A41" s="1081" t="s">
        <v>407</v>
      </c>
      <c r="B41" s="136" t="s">
        <v>324</v>
      </c>
      <c r="C41" s="85">
        <v>802769.37</v>
      </c>
      <c r="D41" s="86">
        <v>100</v>
      </c>
    </row>
    <row r="42" spans="1:4" x14ac:dyDescent="0.2">
      <c r="A42" s="1081" t="s">
        <v>524</v>
      </c>
      <c r="B42" s="82" t="s">
        <v>393</v>
      </c>
      <c r="C42" s="83">
        <v>14849.13</v>
      </c>
      <c r="D42" s="84">
        <v>2.0299999999999998</v>
      </c>
    </row>
    <row r="43" spans="1:4" x14ac:dyDescent="0.2">
      <c r="A43" s="1081" t="s">
        <v>524</v>
      </c>
      <c r="B43" s="82" t="s">
        <v>394</v>
      </c>
      <c r="C43" s="83">
        <v>207758</v>
      </c>
      <c r="D43" s="84">
        <v>28.43</v>
      </c>
    </row>
    <row r="44" spans="1:4" x14ac:dyDescent="0.2">
      <c r="A44" s="1081" t="s">
        <v>524</v>
      </c>
      <c r="B44" s="82" t="s">
        <v>429</v>
      </c>
      <c r="C44" s="83">
        <v>454261.34</v>
      </c>
      <c r="D44" s="84">
        <v>62.18</v>
      </c>
    </row>
    <row r="45" spans="1:4" x14ac:dyDescent="0.2">
      <c r="A45" s="1081" t="s">
        <v>524</v>
      </c>
      <c r="B45" s="82" t="s">
        <v>397</v>
      </c>
      <c r="C45" s="83">
        <v>53798.6</v>
      </c>
      <c r="D45" s="84">
        <v>7.36</v>
      </c>
    </row>
    <row r="46" spans="1:4" x14ac:dyDescent="0.2">
      <c r="A46" s="1081" t="s">
        <v>524</v>
      </c>
      <c r="B46" s="136" t="s">
        <v>324</v>
      </c>
      <c r="C46" s="85">
        <v>730667.07</v>
      </c>
      <c r="D46" s="86">
        <v>100</v>
      </c>
    </row>
    <row r="47" spans="1:4" x14ac:dyDescent="0.2">
      <c r="A47" s="1081" t="s">
        <v>525</v>
      </c>
      <c r="B47" s="82" t="s">
        <v>393</v>
      </c>
      <c r="C47" s="83">
        <v>0</v>
      </c>
      <c r="D47" s="84">
        <v>0</v>
      </c>
    </row>
    <row r="48" spans="1:4" x14ac:dyDescent="0.2">
      <c r="A48" s="1081" t="s">
        <v>525</v>
      </c>
      <c r="B48" s="82" t="s">
        <v>394</v>
      </c>
      <c r="C48" s="83">
        <v>797371.1</v>
      </c>
      <c r="D48" s="84">
        <v>70.489999999999995</v>
      </c>
    </row>
    <row r="49" spans="1:4" x14ac:dyDescent="0.2">
      <c r="A49" s="1081" t="s">
        <v>525</v>
      </c>
      <c r="B49" s="82" t="s">
        <v>429</v>
      </c>
      <c r="C49" s="83">
        <v>333889.19</v>
      </c>
      <c r="D49" s="84">
        <v>29.51</v>
      </c>
    </row>
    <row r="50" spans="1:4" x14ac:dyDescent="0.2">
      <c r="A50" s="1081" t="s">
        <v>525</v>
      </c>
      <c r="B50" s="82" t="s">
        <v>397</v>
      </c>
      <c r="C50" s="83">
        <v>0</v>
      </c>
      <c r="D50" s="84">
        <v>0</v>
      </c>
    </row>
    <row r="51" spans="1:4" x14ac:dyDescent="0.2">
      <c r="A51" s="1081" t="s">
        <v>525</v>
      </c>
      <c r="B51" s="136" t="s">
        <v>324</v>
      </c>
      <c r="C51" s="85">
        <v>1131260.29</v>
      </c>
      <c r="D51" s="86">
        <v>100</v>
      </c>
    </row>
    <row r="52" spans="1:4" x14ac:dyDescent="0.2">
      <c r="A52" s="1081" t="s">
        <v>526</v>
      </c>
      <c r="B52" s="82" t="s">
        <v>393</v>
      </c>
      <c r="C52" s="83">
        <v>0</v>
      </c>
      <c r="D52" s="84">
        <v>0</v>
      </c>
    </row>
    <row r="53" spans="1:4" x14ac:dyDescent="0.2">
      <c r="A53" s="1081" t="s">
        <v>526</v>
      </c>
      <c r="B53" s="82" t="s">
        <v>394</v>
      </c>
      <c r="C53" s="83">
        <v>641929.34</v>
      </c>
      <c r="D53" s="84">
        <v>61.78</v>
      </c>
    </row>
    <row r="54" spans="1:4" x14ac:dyDescent="0.2">
      <c r="A54" s="1081" t="s">
        <v>526</v>
      </c>
      <c r="B54" s="82" t="s">
        <v>429</v>
      </c>
      <c r="C54" s="83">
        <v>393049.71</v>
      </c>
      <c r="D54" s="84">
        <v>37.83</v>
      </c>
    </row>
    <row r="55" spans="1:4" x14ac:dyDescent="0.2">
      <c r="A55" s="1081" t="s">
        <v>526</v>
      </c>
      <c r="B55" s="82" t="s">
        <v>397</v>
      </c>
      <c r="C55" s="83">
        <v>4090.06</v>
      </c>
      <c r="D55" s="84">
        <v>0.39</v>
      </c>
    </row>
    <row r="56" spans="1:4" x14ac:dyDescent="0.2">
      <c r="A56" s="1081" t="s">
        <v>526</v>
      </c>
      <c r="B56" s="136" t="s">
        <v>324</v>
      </c>
      <c r="C56" s="85">
        <v>1039069.11</v>
      </c>
      <c r="D56" s="86">
        <v>100</v>
      </c>
    </row>
    <row r="57" spans="1:4" x14ac:dyDescent="0.2">
      <c r="A57" s="236" t="s">
        <v>430</v>
      </c>
    </row>
  </sheetData>
  <mergeCells count="15">
    <mergeCell ref="A42:A46"/>
    <mergeCell ref="A47:A51"/>
    <mergeCell ref="A52:A56"/>
    <mergeCell ref="A12:A16"/>
    <mergeCell ref="A17:A21"/>
    <mergeCell ref="A22:A26"/>
    <mergeCell ref="A27:A31"/>
    <mergeCell ref="A32:A36"/>
    <mergeCell ref="A37:A41"/>
    <mergeCell ref="A7:A11"/>
    <mergeCell ref="A1:D1"/>
    <mergeCell ref="A3:D3"/>
    <mergeCell ref="A5:A6"/>
    <mergeCell ref="B5:B6"/>
    <mergeCell ref="C5:D5"/>
  </mergeCells>
  <printOptions horizontalCentered="1"/>
  <pageMargins left="0.78740157480314965" right="0.78740157480314965" top="0.98425196850393704" bottom="0.98425196850393704" header="0" footer="0"/>
  <pageSetup paperSize="9" scale="65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E62"/>
  <sheetViews>
    <sheetView view="pageBreakPreview" topLeftCell="A19" zoomScale="71" zoomScaleNormal="100" zoomScaleSheetLayoutView="71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5" width="10.7109375" style="236" customWidth="1"/>
    <col min="6" max="16384" width="11.42578125" style="236"/>
  </cols>
  <sheetData>
    <row r="1" spans="1:4" ht="18" x14ac:dyDescent="0.25">
      <c r="A1" s="970" t="s">
        <v>350</v>
      </c>
      <c r="B1" s="970"/>
      <c r="C1" s="970"/>
      <c r="D1" s="970"/>
    </row>
    <row r="2" spans="1:4" ht="12.75" customHeight="1" x14ac:dyDescent="0.25">
      <c r="B2" s="203"/>
      <c r="C2" s="203"/>
      <c r="D2" s="203"/>
    </row>
    <row r="3" spans="1:4" ht="18.75" customHeight="1" x14ac:dyDescent="0.25">
      <c r="A3" s="1030" t="s">
        <v>1205</v>
      </c>
      <c r="B3" s="1030"/>
      <c r="C3" s="1030"/>
      <c r="D3" s="1030"/>
    </row>
    <row r="4" spans="1:4" ht="15.75" thickBot="1" x14ac:dyDescent="0.3">
      <c r="A4" s="791"/>
      <c r="B4" s="791"/>
      <c r="C4" s="791"/>
      <c r="D4" s="791"/>
    </row>
    <row r="5" spans="1:4" ht="36" customHeight="1" x14ac:dyDescent="0.2">
      <c r="A5" s="1083" t="s">
        <v>428</v>
      </c>
      <c r="B5" s="1085" t="s">
        <v>392</v>
      </c>
      <c r="C5" s="1087" t="s">
        <v>352</v>
      </c>
      <c r="D5" s="1088"/>
    </row>
    <row r="6" spans="1:4" ht="36" customHeight="1" thickBot="1" x14ac:dyDescent="0.25">
      <c r="A6" s="1093"/>
      <c r="B6" s="1086"/>
      <c r="C6" s="802" t="s">
        <v>549</v>
      </c>
      <c r="D6" s="149" t="s">
        <v>485</v>
      </c>
    </row>
    <row r="7" spans="1:4" x14ac:dyDescent="0.2">
      <c r="A7" s="1080" t="s">
        <v>120</v>
      </c>
      <c r="B7" s="150" t="s">
        <v>393</v>
      </c>
      <c r="C7" s="147">
        <v>0</v>
      </c>
      <c r="D7" s="148">
        <v>0</v>
      </c>
    </row>
    <row r="8" spans="1:4" x14ac:dyDescent="0.2">
      <c r="A8" s="1081" t="s">
        <v>120</v>
      </c>
      <c r="B8" s="82" t="s">
        <v>394</v>
      </c>
      <c r="C8" s="83">
        <v>661955.04</v>
      </c>
      <c r="D8" s="84">
        <v>91.01</v>
      </c>
    </row>
    <row r="9" spans="1:4" x14ac:dyDescent="0.2">
      <c r="A9" s="1081" t="s">
        <v>120</v>
      </c>
      <c r="B9" s="82" t="s">
        <v>429</v>
      </c>
      <c r="C9" s="83">
        <v>65383.45</v>
      </c>
      <c r="D9" s="84">
        <v>8.99</v>
      </c>
    </row>
    <row r="10" spans="1:4" x14ac:dyDescent="0.2">
      <c r="A10" s="1081" t="s">
        <v>120</v>
      </c>
      <c r="B10" s="82" t="s">
        <v>397</v>
      </c>
      <c r="C10" s="83">
        <v>0</v>
      </c>
      <c r="D10" s="84">
        <v>0</v>
      </c>
    </row>
    <row r="11" spans="1:4" x14ac:dyDescent="0.2">
      <c r="A11" s="1090" t="s">
        <v>120</v>
      </c>
      <c r="B11" s="82" t="s">
        <v>324</v>
      </c>
      <c r="C11" s="83">
        <v>727338.49</v>
      </c>
      <c r="D11" s="84">
        <v>100</v>
      </c>
    </row>
    <row r="12" spans="1:4" x14ac:dyDescent="0.2">
      <c r="A12" s="1090" t="s">
        <v>172</v>
      </c>
      <c r="B12" s="87" t="s">
        <v>393</v>
      </c>
      <c r="C12" s="88">
        <v>183517.38</v>
      </c>
      <c r="D12" s="89">
        <v>22.79</v>
      </c>
    </row>
    <row r="13" spans="1:4" x14ac:dyDescent="0.2">
      <c r="A13" s="1091"/>
      <c r="B13" s="82" t="s">
        <v>394</v>
      </c>
      <c r="C13" s="83">
        <v>554892.78</v>
      </c>
      <c r="D13" s="84">
        <v>68.91</v>
      </c>
    </row>
    <row r="14" spans="1:4" x14ac:dyDescent="0.2">
      <c r="A14" s="1091"/>
      <c r="B14" s="82" t="s">
        <v>429</v>
      </c>
      <c r="C14" s="83">
        <v>66841.03</v>
      </c>
      <c r="D14" s="84">
        <v>8.3000000000000007</v>
      </c>
    </row>
    <row r="15" spans="1:4" x14ac:dyDescent="0.2">
      <c r="A15" s="1091"/>
      <c r="B15" s="82" t="s">
        <v>397</v>
      </c>
      <c r="C15" s="83">
        <v>0</v>
      </c>
      <c r="D15" s="84">
        <v>0</v>
      </c>
    </row>
    <row r="16" spans="1:4" x14ac:dyDescent="0.2">
      <c r="A16" s="1089"/>
      <c r="B16" s="82" t="s">
        <v>324</v>
      </c>
      <c r="C16" s="83">
        <v>805251.19</v>
      </c>
      <c r="D16" s="84">
        <v>100</v>
      </c>
    </row>
    <row r="17" spans="1:4" x14ac:dyDescent="0.2">
      <c r="A17" s="1081" t="s">
        <v>121</v>
      </c>
      <c r="B17" s="87" t="s">
        <v>393</v>
      </c>
      <c r="C17" s="88">
        <v>0</v>
      </c>
      <c r="D17" s="89">
        <v>0</v>
      </c>
    </row>
    <row r="18" spans="1:4" x14ac:dyDescent="0.2">
      <c r="A18" s="1081" t="s">
        <v>121</v>
      </c>
      <c r="B18" s="82" t="s">
        <v>394</v>
      </c>
      <c r="C18" s="83">
        <v>448979.5</v>
      </c>
      <c r="D18" s="84">
        <v>99.9</v>
      </c>
    </row>
    <row r="19" spans="1:4" x14ac:dyDescent="0.2">
      <c r="A19" s="1081" t="s">
        <v>121</v>
      </c>
      <c r="B19" s="82" t="s">
        <v>429</v>
      </c>
      <c r="C19" s="83">
        <v>471.54</v>
      </c>
      <c r="D19" s="84">
        <v>0.1</v>
      </c>
    </row>
    <row r="20" spans="1:4" x14ac:dyDescent="0.2">
      <c r="A20" s="1081" t="s">
        <v>121</v>
      </c>
      <c r="B20" s="82" t="s">
        <v>397</v>
      </c>
      <c r="C20" s="83">
        <v>0</v>
      </c>
      <c r="D20" s="84">
        <v>0</v>
      </c>
    </row>
    <row r="21" spans="1:4" x14ac:dyDescent="0.2">
      <c r="A21" s="1081" t="s">
        <v>121</v>
      </c>
      <c r="B21" s="82" t="s">
        <v>324</v>
      </c>
      <c r="C21" s="83">
        <v>449451.04</v>
      </c>
      <c r="D21" s="84">
        <v>100</v>
      </c>
    </row>
    <row r="22" spans="1:4" x14ac:dyDescent="0.2">
      <c r="A22" s="1081" t="s">
        <v>410</v>
      </c>
      <c r="B22" s="87" t="s">
        <v>393</v>
      </c>
      <c r="C22" s="88">
        <v>0</v>
      </c>
      <c r="D22" s="89">
        <v>0</v>
      </c>
    </row>
    <row r="23" spans="1:4" x14ac:dyDescent="0.2">
      <c r="A23" s="1081" t="s">
        <v>410</v>
      </c>
      <c r="B23" s="82" t="s">
        <v>394</v>
      </c>
      <c r="C23" s="83">
        <v>118732.29</v>
      </c>
      <c r="D23" s="84">
        <v>11.2</v>
      </c>
    </row>
    <row r="24" spans="1:4" x14ac:dyDescent="0.2">
      <c r="A24" s="1081" t="s">
        <v>410</v>
      </c>
      <c r="B24" s="82" t="s">
        <v>429</v>
      </c>
      <c r="C24" s="83">
        <v>941624.83</v>
      </c>
      <c r="D24" s="84">
        <v>88.8</v>
      </c>
    </row>
    <row r="25" spans="1:4" x14ac:dyDescent="0.2">
      <c r="A25" s="1081" t="s">
        <v>410</v>
      </c>
      <c r="B25" s="82" t="s">
        <v>397</v>
      </c>
      <c r="C25" s="83">
        <v>0</v>
      </c>
      <c r="D25" s="84">
        <v>0</v>
      </c>
    </row>
    <row r="26" spans="1:4" x14ac:dyDescent="0.2">
      <c r="A26" s="1081" t="s">
        <v>410</v>
      </c>
      <c r="B26" s="82" t="s">
        <v>324</v>
      </c>
      <c r="C26" s="83">
        <v>1060357.1200000001</v>
      </c>
      <c r="D26" s="84">
        <v>100</v>
      </c>
    </row>
    <row r="27" spans="1:4" x14ac:dyDescent="0.2">
      <c r="A27" s="1090" t="s">
        <v>173</v>
      </c>
      <c r="B27" s="87" t="s">
        <v>393</v>
      </c>
      <c r="C27" s="88">
        <v>772806.01</v>
      </c>
      <c r="D27" s="89">
        <v>62.57</v>
      </c>
    </row>
    <row r="28" spans="1:4" x14ac:dyDescent="0.2">
      <c r="A28" s="1091"/>
      <c r="B28" s="82" t="s">
        <v>394</v>
      </c>
      <c r="C28" s="83">
        <v>437004.98</v>
      </c>
      <c r="D28" s="84">
        <v>35.39</v>
      </c>
    </row>
    <row r="29" spans="1:4" x14ac:dyDescent="0.2">
      <c r="A29" s="1091"/>
      <c r="B29" s="82" t="s">
        <v>429</v>
      </c>
      <c r="C29" s="83">
        <v>25183.599999999999</v>
      </c>
      <c r="D29" s="84">
        <v>2.04</v>
      </c>
    </row>
    <row r="30" spans="1:4" x14ac:dyDescent="0.2">
      <c r="A30" s="1091"/>
      <c r="B30" s="82" t="s">
        <v>397</v>
      </c>
      <c r="C30" s="83">
        <v>0</v>
      </c>
      <c r="D30" s="84">
        <v>0</v>
      </c>
    </row>
    <row r="31" spans="1:4" x14ac:dyDescent="0.2">
      <c r="A31" s="1091"/>
      <c r="B31" s="82" t="s">
        <v>324</v>
      </c>
      <c r="C31" s="83">
        <v>1234994.5900000001</v>
      </c>
      <c r="D31" s="84">
        <v>100</v>
      </c>
    </row>
    <row r="32" spans="1:4" x14ac:dyDescent="0.2">
      <c r="A32" s="1094" t="s">
        <v>686</v>
      </c>
      <c r="B32" s="204" t="s">
        <v>393</v>
      </c>
      <c r="C32" s="216">
        <v>161034.60999999999</v>
      </c>
      <c r="D32" s="217">
        <v>23.26</v>
      </c>
    </row>
    <row r="33" spans="1:5" x14ac:dyDescent="0.2">
      <c r="A33" s="1095"/>
      <c r="B33" s="206" t="s">
        <v>394</v>
      </c>
      <c r="C33" s="218">
        <v>531240.73</v>
      </c>
      <c r="D33" s="219">
        <v>76.739999999999995</v>
      </c>
    </row>
    <row r="34" spans="1:5" x14ac:dyDescent="0.2">
      <c r="A34" s="1095"/>
      <c r="B34" s="206" t="s">
        <v>611</v>
      </c>
      <c r="C34" s="218">
        <v>0</v>
      </c>
      <c r="D34" s="219">
        <v>0</v>
      </c>
    </row>
    <row r="35" spans="1:5" x14ac:dyDescent="0.2">
      <c r="A35" s="1095"/>
      <c r="B35" s="206" t="s">
        <v>397</v>
      </c>
      <c r="C35" s="218">
        <v>0</v>
      </c>
      <c r="D35" s="219">
        <v>0</v>
      </c>
    </row>
    <row r="36" spans="1:5" x14ac:dyDescent="0.2">
      <c r="A36" s="1095"/>
      <c r="B36" s="220" t="s">
        <v>402</v>
      </c>
      <c r="C36" s="221">
        <v>692275.34</v>
      </c>
      <c r="D36" s="222">
        <v>100</v>
      </c>
    </row>
    <row r="37" spans="1:5" x14ac:dyDescent="0.2">
      <c r="A37" s="1081" t="s">
        <v>527</v>
      </c>
      <c r="B37" s="87" t="s">
        <v>393</v>
      </c>
      <c r="C37" s="88">
        <v>60766.12</v>
      </c>
      <c r="D37" s="89">
        <v>4.33</v>
      </c>
    </row>
    <row r="38" spans="1:5" x14ac:dyDescent="0.2">
      <c r="A38" s="1081" t="s">
        <v>527</v>
      </c>
      <c r="B38" s="82" t="s">
        <v>394</v>
      </c>
      <c r="C38" s="83">
        <v>1246568.48</v>
      </c>
      <c r="D38" s="84">
        <v>88.81</v>
      </c>
    </row>
    <row r="39" spans="1:5" x14ac:dyDescent="0.2">
      <c r="A39" s="1081" t="s">
        <v>527</v>
      </c>
      <c r="B39" s="82" t="s">
        <v>429</v>
      </c>
      <c r="C39" s="83">
        <v>96274.1</v>
      </c>
      <c r="D39" s="84">
        <v>6.86</v>
      </c>
    </row>
    <row r="40" spans="1:5" x14ac:dyDescent="0.2">
      <c r="A40" s="1081" t="s">
        <v>527</v>
      </c>
      <c r="B40" s="82" t="s">
        <v>397</v>
      </c>
      <c r="C40" s="83">
        <v>0</v>
      </c>
      <c r="D40" s="84">
        <v>0</v>
      </c>
    </row>
    <row r="41" spans="1:5" x14ac:dyDescent="0.2">
      <c r="A41" s="1081" t="s">
        <v>527</v>
      </c>
      <c r="B41" s="136" t="s">
        <v>324</v>
      </c>
      <c r="C41" s="85">
        <v>1403608.7</v>
      </c>
      <c r="D41" s="86">
        <v>100</v>
      </c>
    </row>
    <row r="42" spans="1:5" s="64" customFormat="1" x14ac:dyDescent="0.2">
      <c r="A42" s="1090" t="s">
        <v>748</v>
      </c>
      <c r="B42" s="87" t="s">
        <v>393</v>
      </c>
      <c r="C42" s="88">
        <v>77128.42</v>
      </c>
      <c r="D42" s="89">
        <v>7.48</v>
      </c>
      <c r="E42" s="236"/>
    </row>
    <row r="43" spans="1:5" s="64" customFormat="1" x14ac:dyDescent="0.2">
      <c r="A43" s="1091" t="s">
        <v>527</v>
      </c>
      <c r="B43" s="82" t="s">
        <v>394</v>
      </c>
      <c r="C43" s="83">
        <v>953513.61000000022</v>
      </c>
      <c r="D43" s="84">
        <v>92.52</v>
      </c>
      <c r="E43" s="236"/>
    </row>
    <row r="44" spans="1:5" s="64" customFormat="1" x14ac:dyDescent="0.2">
      <c r="A44" s="1091" t="s">
        <v>527</v>
      </c>
      <c r="B44" s="82" t="s">
        <v>429</v>
      </c>
      <c r="C44" s="83">
        <v>0</v>
      </c>
      <c r="D44" s="84">
        <v>0</v>
      </c>
      <c r="E44" s="236"/>
    </row>
    <row r="45" spans="1:5" s="64" customFormat="1" x14ac:dyDescent="0.2">
      <c r="A45" s="1091" t="s">
        <v>527</v>
      </c>
      <c r="B45" s="82" t="s">
        <v>397</v>
      </c>
      <c r="C45" s="83">
        <v>0</v>
      </c>
      <c r="D45" s="84">
        <v>0</v>
      </c>
      <c r="E45" s="236"/>
    </row>
    <row r="46" spans="1:5" s="64" customFormat="1" x14ac:dyDescent="0.2">
      <c r="A46" s="1089" t="s">
        <v>527</v>
      </c>
      <c r="B46" s="82" t="s">
        <v>324</v>
      </c>
      <c r="C46" s="83">
        <v>1030642.0300000003</v>
      </c>
      <c r="D46" s="84">
        <v>100</v>
      </c>
      <c r="E46" s="236"/>
    </row>
    <row r="47" spans="1:5" x14ac:dyDescent="0.2">
      <c r="A47" s="1081" t="s">
        <v>528</v>
      </c>
      <c r="B47" s="82" t="s">
        <v>393</v>
      </c>
      <c r="C47" s="83">
        <v>0</v>
      </c>
      <c r="D47" s="84">
        <v>0</v>
      </c>
    </row>
    <row r="48" spans="1:5" x14ac:dyDescent="0.2">
      <c r="A48" s="1081" t="s">
        <v>528</v>
      </c>
      <c r="B48" s="82" t="s">
        <v>394</v>
      </c>
      <c r="C48" s="83">
        <v>376518.05</v>
      </c>
      <c r="D48" s="84">
        <v>59.74</v>
      </c>
    </row>
    <row r="49" spans="1:5" x14ac:dyDescent="0.2">
      <c r="A49" s="1081" t="s">
        <v>528</v>
      </c>
      <c r="B49" s="82" t="s">
        <v>429</v>
      </c>
      <c r="C49" s="83">
        <v>253768.28</v>
      </c>
      <c r="D49" s="84">
        <v>40.26</v>
      </c>
    </row>
    <row r="50" spans="1:5" x14ac:dyDescent="0.2">
      <c r="A50" s="1081" t="s">
        <v>528</v>
      </c>
      <c r="B50" s="82" t="s">
        <v>397</v>
      </c>
      <c r="C50" s="83">
        <v>0</v>
      </c>
      <c r="D50" s="84">
        <v>0</v>
      </c>
    </row>
    <row r="51" spans="1:5" x14ac:dyDescent="0.2">
      <c r="A51" s="1081" t="s">
        <v>528</v>
      </c>
      <c r="B51" s="136" t="s">
        <v>324</v>
      </c>
      <c r="C51" s="85">
        <v>630286.32999999996</v>
      </c>
      <c r="D51" s="86">
        <v>100</v>
      </c>
    </row>
    <row r="52" spans="1:5" x14ac:dyDescent="0.2">
      <c r="A52" s="1081" t="s">
        <v>529</v>
      </c>
      <c r="B52" s="82" t="s">
        <v>393</v>
      </c>
      <c r="C52" s="83">
        <v>0</v>
      </c>
      <c r="D52" s="84">
        <v>0</v>
      </c>
    </row>
    <row r="53" spans="1:5" x14ac:dyDescent="0.2">
      <c r="A53" s="1081" t="s">
        <v>529</v>
      </c>
      <c r="B53" s="82" t="s">
        <v>394</v>
      </c>
      <c r="C53" s="83">
        <v>0</v>
      </c>
      <c r="D53" s="84">
        <v>0</v>
      </c>
    </row>
    <row r="54" spans="1:5" x14ac:dyDescent="0.2">
      <c r="A54" s="1081" t="s">
        <v>529</v>
      </c>
      <c r="B54" s="82" t="s">
        <v>429</v>
      </c>
      <c r="C54" s="83">
        <v>203436.43</v>
      </c>
      <c r="D54" s="84">
        <v>100</v>
      </c>
    </row>
    <row r="55" spans="1:5" x14ac:dyDescent="0.2">
      <c r="A55" s="1081" t="s">
        <v>529</v>
      </c>
      <c r="B55" s="82" t="s">
        <v>397</v>
      </c>
      <c r="C55" s="83">
        <v>0</v>
      </c>
      <c r="D55" s="84">
        <v>0</v>
      </c>
    </row>
    <row r="56" spans="1:5" x14ac:dyDescent="0.2">
      <c r="A56" s="1081" t="s">
        <v>529</v>
      </c>
      <c r="B56" s="136" t="s">
        <v>324</v>
      </c>
      <c r="C56" s="85">
        <v>203436.43</v>
      </c>
      <c r="D56" s="86">
        <v>100</v>
      </c>
    </row>
    <row r="57" spans="1:5" s="64" customFormat="1" x14ac:dyDescent="0.2">
      <c r="A57" s="1081" t="s">
        <v>759</v>
      </c>
      <c r="B57" s="82" t="s">
        <v>393</v>
      </c>
      <c r="C57" s="83">
        <v>120.18</v>
      </c>
      <c r="D57" s="84">
        <v>0.01</v>
      </c>
      <c r="E57" s="236"/>
    </row>
    <row r="58" spans="1:5" s="64" customFormat="1" x14ac:dyDescent="0.2">
      <c r="A58" s="1081" t="s">
        <v>529</v>
      </c>
      <c r="B58" s="82" t="s">
        <v>394</v>
      </c>
      <c r="C58" s="83">
        <v>1190642.71</v>
      </c>
      <c r="D58" s="84">
        <v>80.39</v>
      </c>
      <c r="E58" s="236"/>
    </row>
    <row r="59" spans="1:5" s="64" customFormat="1" x14ac:dyDescent="0.2">
      <c r="A59" s="1081" t="s">
        <v>529</v>
      </c>
      <c r="B59" s="82" t="s">
        <v>429</v>
      </c>
      <c r="C59" s="83">
        <v>290194.05999999994</v>
      </c>
      <c r="D59" s="84">
        <v>19.600000000000001</v>
      </c>
      <c r="E59" s="236"/>
    </row>
    <row r="60" spans="1:5" s="64" customFormat="1" x14ac:dyDescent="0.2">
      <c r="A60" s="1081" t="s">
        <v>529</v>
      </c>
      <c r="B60" s="82" t="s">
        <v>397</v>
      </c>
      <c r="C60" s="83">
        <v>0</v>
      </c>
      <c r="D60" s="84">
        <v>0</v>
      </c>
      <c r="E60" s="236"/>
    </row>
    <row r="61" spans="1:5" s="64" customFormat="1" x14ac:dyDescent="0.2">
      <c r="A61" s="1081" t="s">
        <v>529</v>
      </c>
      <c r="B61" s="136" t="s">
        <v>324</v>
      </c>
      <c r="C61" s="85">
        <v>1480956.9499999997</v>
      </c>
      <c r="D61" s="86">
        <v>100</v>
      </c>
      <c r="E61" s="236"/>
    </row>
    <row r="62" spans="1:5" x14ac:dyDescent="0.2">
      <c r="A62" s="236" t="s">
        <v>430</v>
      </c>
    </row>
  </sheetData>
  <mergeCells count="16">
    <mergeCell ref="A32:A36"/>
    <mergeCell ref="A7:A11"/>
    <mergeCell ref="A12:A16"/>
    <mergeCell ref="A17:A21"/>
    <mergeCell ref="A22:A26"/>
    <mergeCell ref="A27:A31"/>
    <mergeCell ref="A47:A51"/>
    <mergeCell ref="A52:A56"/>
    <mergeCell ref="A42:A46"/>
    <mergeCell ref="A37:A41"/>
    <mergeCell ref="A57:A61"/>
    <mergeCell ref="A1:D1"/>
    <mergeCell ref="A3:D3"/>
    <mergeCell ref="A5:A6"/>
    <mergeCell ref="B5:B6"/>
    <mergeCell ref="C5:D5"/>
  </mergeCells>
  <printOptions horizontalCentered="1"/>
  <pageMargins left="0.78740157480314965" right="0.78740157480314965" top="0.98425196850393704" bottom="0.98425196850393704" header="0" footer="0"/>
  <pageSetup paperSize="9" scale="65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E34"/>
  <sheetViews>
    <sheetView view="pageBreakPreview" zoomScale="73" zoomScaleNormal="100" zoomScaleSheetLayoutView="73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5" width="9.85546875" style="236" customWidth="1"/>
    <col min="6" max="16384" width="11.42578125" style="236"/>
  </cols>
  <sheetData>
    <row r="1" spans="1:5" ht="18" x14ac:dyDescent="0.25">
      <c r="A1" s="970" t="s">
        <v>350</v>
      </c>
      <c r="B1" s="970"/>
      <c r="C1" s="970"/>
      <c r="D1" s="970"/>
    </row>
    <row r="2" spans="1:5" ht="12.75" customHeight="1" x14ac:dyDescent="0.25">
      <c r="B2" s="203"/>
      <c r="C2" s="203"/>
      <c r="D2" s="203"/>
    </row>
    <row r="3" spans="1:5" ht="18.75" customHeight="1" x14ac:dyDescent="0.25">
      <c r="A3" s="1030" t="s">
        <v>1206</v>
      </c>
      <c r="B3" s="1030"/>
      <c r="C3" s="1030"/>
      <c r="D3" s="1030"/>
    </row>
    <row r="4" spans="1:5" ht="15.75" thickBot="1" x14ac:dyDescent="0.3">
      <c r="A4" s="791"/>
      <c r="B4" s="791"/>
      <c r="C4" s="791"/>
      <c r="D4" s="791"/>
    </row>
    <row r="5" spans="1:5" ht="36" customHeight="1" x14ac:dyDescent="0.2">
      <c r="A5" s="1083" t="s">
        <v>428</v>
      </c>
      <c r="B5" s="1085" t="s">
        <v>392</v>
      </c>
      <c r="C5" s="1087" t="s">
        <v>352</v>
      </c>
      <c r="D5" s="1088"/>
    </row>
    <row r="6" spans="1:5" ht="36" customHeight="1" x14ac:dyDescent="0.2">
      <c r="A6" s="1093"/>
      <c r="B6" s="1096"/>
      <c r="C6" s="803" t="s">
        <v>549</v>
      </c>
      <c r="D6" s="435" t="s">
        <v>485</v>
      </c>
    </row>
    <row r="7" spans="1:5" s="834" customFormat="1" x14ac:dyDescent="0.2">
      <c r="A7" s="1081" t="s">
        <v>765</v>
      </c>
      <c r="B7" s="87" t="s">
        <v>393</v>
      </c>
      <c r="C7" s="88">
        <v>491405.00000000006</v>
      </c>
      <c r="D7" s="89">
        <v>31.97</v>
      </c>
      <c r="E7" s="236"/>
    </row>
    <row r="8" spans="1:5" s="834" customFormat="1" x14ac:dyDescent="0.2">
      <c r="A8" s="1081" t="s">
        <v>529</v>
      </c>
      <c r="B8" s="82" t="s">
        <v>394</v>
      </c>
      <c r="C8" s="83">
        <v>1035847.06</v>
      </c>
      <c r="D8" s="84">
        <v>67.400000000000006</v>
      </c>
      <c r="E8" s="236"/>
    </row>
    <row r="9" spans="1:5" s="834" customFormat="1" x14ac:dyDescent="0.2">
      <c r="A9" s="1081" t="s">
        <v>529</v>
      </c>
      <c r="B9" s="82" t="s">
        <v>429</v>
      </c>
      <c r="C9" s="83">
        <v>9730.18</v>
      </c>
      <c r="D9" s="84">
        <v>0.63</v>
      </c>
      <c r="E9" s="236"/>
    </row>
    <row r="10" spans="1:5" s="834" customFormat="1" x14ac:dyDescent="0.2">
      <c r="A10" s="1081" t="s">
        <v>529</v>
      </c>
      <c r="B10" s="82" t="s">
        <v>397</v>
      </c>
      <c r="C10" s="83">
        <v>0</v>
      </c>
      <c r="D10" s="84">
        <v>0</v>
      </c>
      <c r="E10" s="236"/>
    </row>
    <row r="11" spans="1:5" s="834" customFormat="1" x14ac:dyDescent="0.2">
      <c r="A11" s="1081" t="s">
        <v>529</v>
      </c>
      <c r="B11" s="136" t="s">
        <v>324</v>
      </c>
      <c r="C11" s="85">
        <v>1536982.24</v>
      </c>
      <c r="D11" s="86">
        <v>100</v>
      </c>
      <c r="E11" s="236"/>
    </row>
    <row r="12" spans="1:5" x14ac:dyDescent="0.2">
      <c r="A12" s="1081" t="s">
        <v>530</v>
      </c>
      <c r="B12" s="87" t="s">
        <v>393</v>
      </c>
      <c r="C12" s="88">
        <v>0</v>
      </c>
      <c r="D12" s="89">
        <v>0</v>
      </c>
    </row>
    <row r="13" spans="1:5" x14ac:dyDescent="0.2">
      <c r="A13" s="1081" t="s">
        <v>530</v>
      </c>
      <c r="B13" s="82" t="s">
        <v>394</v>
      </c>
      <c r="C13" s="83">
        <v>546022.74</v>
      </c>
      <c r="D13" s="84">
        <v>50.53</v>
      </c>
    </row>
    <row r="14" spans="1:5" x14ac:dyDescent="0.2">
      <c r="A14" s="1081" t="s">
        <v>530</v>
      </c>
      <c r="B14" s="82" t="s">
        <v>429</v>
      </c>
      <c r="C14" s="83">
        <v>534586</v>
      </c>
      <c r="D14" s="84">
        <v>49.47</v>
      </c>
    </row>
    <row r="15" spans="1:5" x14ac:dyDescent="0.2">
      <c r="A15" s="1081" t="s">
        <v>530</v>
      </c>
      <c r="B15" s="82" t="s">
        <v>397</v>
      </c>
      <c r="C15" s="83">
        <v>0</v>
      </c>
      <c r="D15" s="84">
        <v>0</v>
      </c>
    </row>
    <row r="16" spans="1:5" x14ac:dyDescent="0.2">
      <c r="A16" s="1081" t="s">
        <v>530</v>
      </c>
      <c r="B16" s="136" t="s">
        <v>324</v>
      </c>
      <c r="C16" s="85">
        <v>1080608.74</v>
      </c>
      <c r="D16" s="86">
        <v>100</v>
      </c>
    </row>
    <row r="17" spans="1:4" x14ac:dyDescent="0.2">
      <c r="A17" s="1081" t="s">
        <v>531</v>
      </c>
      <c r="B17" s="87" t="s">
        <v>393</v>
      </c>
      <c r="C17" s="88">
        <v>345258.33</v>
      </c>
      <c r="D17" s="89">
        <v>42.57</v>
      </c>
    </row>
    <row r="18" spans="1:4" x14ac:dyDescent="0.2">
      <c r="A18" s="1081" t="s">
        <v>531</v>
      </c>
      <c r="B18" s="82" t="s">
        <v>394</v>
      </c>
      <c r="C18" s="83">
        <v>465790.64</v>
      </c>
      <c r="D18" s="84">
        <v>57.43</v>
      </c>
    </row>
    <row r="19" spans="1:4" x14ac:dyDescent="0.2">
      <c r="A19" s="1081" t="s">
        <v>531</v>
      </c>
      <c r="B19" s="82" t="s">
        <v>429</v>
      </c>
      <c r="C19" s="83">
        <v>0</v>
      </c>
      <c r="D19" s="84">
        <v>0</v>
      </c>
    </row>
    <row r="20" spans="1:4" x14ac:dyDescent="0.2">
      <c r="A20" s="1081" t="s">
        <v>531</v>
      </c>
      <c r="B20" s="82" t="s">
        <v>397</v>
      </c>
      <c r="C20" s="83">
        <v>0</v>
      </c>
      <c r="D20" s="84">
        <v>0</v>
      </c>
    </row>
    <row r="21" spans="1:4" x14ac:dyDescent="0.2">
      <c r="A21" s="1081" t="s">
        <v>531</v>
      </c>
      <c r="B21" s="136" t="s">
        <v>324</v>
      </c>
      <c r="C21" s="85">
        <v>811048.97</v>
      </c>
      <c r="D21" s="86">
        <v>100</v>
      </c>
    </row>
    <row r="22" spans="1:4" x14ac:dyDescent="0.2">
      <c r="A22" s="1081" t="s">
        <v>126</v>
      </c>
      <c r="B22" s="87" t="s">
        <v>393</v>
      </c>
      <c r="C22" s="88">
        <v>481245.62</v>
      </c>
      <c r="D22" s="89">
        <v>45.57</v>
      </c>
    </row>
    <row r="23" spans="1:4" x14ac:dyDescent="0.2">
      <c r="A23" s="1081" t="s">
        <v>126</v>
      </c>
      <c r="B23" s="82" t="s">
        <v>394</v>
      </c>
      <c r="C23" s="83">
        <v>574096.16</v>
      </c>
      <c r="D23" s="84">
        <v>54.36</v>
      </c>
    </row>
    <row r="24" spans="1:4" x14ac:dyDescent="0.2">
      <c r="A24" s="1081" t="s">
        <v>126</v>
      </c>
      <c r="B24" s="82" t="s">
        <v>429</v>
      </c>
      <c r="C24" s="83">
        <v>784.61</v>
      </c>
      <c r="D24" s="84">
        <v>7.0000000000000007E-2</v>
      </c>
    </row>
    <row r="25" spans="1:4" x14ac:dyDescent="0.2">
      <c r="A25" s="1081" t="s">
        <v>126</v>
      </c>
      <c r="B25" s="82" t="s">
        <v>397</v>
      </c>
      <c r="C25" s="83">
        <v>0</v>
      </c>
      <c r="D25" s="84">
        <v>0</v>
      </c>
    </row>
    <row r="26" spans="1:4" x14ac:dyDescent="0.2">
      <c r="A26" s="1081" t="s">
        <v>126</v>
      </c>
      <c r="B26" s="136" t="s">
        <v>324</v>
      </c>
      <c r="C26" s="85">
        <v>1056126.3899999999</v>
      </c>
      <c r="D26" s="86">
        <v>100</v>
      </c>
    </row>
    <row r="27" spans="1:4" s="801" customFormat="1" x14ac:dyDescent="0.2">
      <c r="A27" s="1081" t="s">
        <v>749</v>
      </c>
      <c r="B27" s="87" t="s">
        <v>393</v>
      </c>
      <c r="C27" s="88">
        <v>9856.6200000000008</v>
      </c>
      <c r="D27" s="89">
        <v>0.56999999999999995</v>
      </c>
    </row>
    <row r="28" spans="1:4" s="801" customFormat="1" x14ac:dyDescent="0.2">
      <c r="A28" s="1081"/>
      <c r="B28" s="82" t="s">
        <v>394</v>
      </c>
      <c r="C28" s="83">
        <v>1651685.5400000005</v>
      </c>
      <c r="D28" s="84">
        <v>95.62</v>
      </c>
    </row>
    <row r="29" spans="1:4" s="801" customFormat="1" x14ac:dyDescent="0.2">
      <c r="A29" s="1081"/>
      <c r="B29" s="82" t="s">
        <v>429</v>
      </c>
      <c r="C29" s="83">
        <v>65880.59</v>
      </c>
      <c r="D29" s="84">
        <v>3.81</v>
      </c>
    </row>
    <row r="30" spans="1:4" s="801" customFormat="1" x14ac:dyDescent="0.2">
      <c r="A30" s="1081"/>
      <c r="B30" s="82" t="s">
        <v>397</v>
      </c>
      <c r="C30" s="83">
        <v>0</v>
      </c>
      <c r="D30" s="84">
        <v>0</v>
      </c>
    </row>
    <row r="31" spans="1:4" s="801" customFormat="1" x14ac:dyDescent="0.2">
      <c r="A31" s="1081"/>
      <c r="B31" s="136" t="s">
        <v>324</v>
      </c>
      <c r="C31" s="85">
        <v>1727422.7500000007</v>
      </c>
      <c r="D31" s="86">
        <v>100</v>
      </c>
    </row>
    <row r="34" spans="1:1" x14ac:dyDescent="0.2">
      <c r="A34" s="236" t="s">
        <v>430</v>
      </c>
    </row>
  </sheetData>
  <mergeCells count="10">
    <mergeCell ref="A22:A26"/>
    <mergeCell ref="A27:A31"/>
    <mergeCell ref="A17:A21"/>
    <mergeCell ref="A1:D1"/>
    <mergeCell ref="A3:D3"/>
    <mergeCell ref="A5:A6"/>
    <mergeCell ref="B5:B6"/>
    <mergeCell ref="C5:D5"/>
    <mergeCell ref="A7:A11"/>
    <mergeCell ref="A12:A16"/>
  </mergeCells>
  <printOptions horizontalCentered="1"/>
  <pageMargins left="0.78740157480314965" right="0.78740157480314965" top="0.98425196850393704" bottom="0.98425196850393704" header="0" footer="0"/>
  <pageSetup paperSize="9" scale="65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D242"/>
  <sheetViews>
    <sheetView view="pageBreakPreview" topLeftCell="A46" zoomScale="75" zoomScaleNormal="100" zoomScaleSheetLayoutView="75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16384" width="11.42578125" style="236"/>
  </cols>
  <sheetData>
    <row r="1" spans="1:4" ht="18" x14ac:dyDescent="0.25">
      <c r="A1" s="970" t="s">
        <v>398</v>
      </c>
      <c r="B1" s="970"/>
      <c r="C1" s="970"/>
      <c r="D1" s="970"/>
    </row>
    <row r="2" spans="1:4" x14ac:dyDescent="0.2">
      <c r="A2" s="9"/>
      <c r="B2" s="9"/>
      <c r="C2" s="9"/>
      <c r="D2" s="9"/>
    </row>
    <row r="3" spans="1:4" ht="21.75" customHeight="1" x14ac:dyDescent="0.2">
      <c r="A3" s="1092" t="s">
        <v>1207</v>
      </c>
      <c r="B3" s="1092"/>
      <c r="C3" s="1092"/>
      <c r="D3" s="1092"/>
    </row>
    <row r="4" spans="1:4" ht="13.5" thickBot="1" x14ac:dyDescent="0.25"/>
    <row r="5" spans="1:4" ht="26.25" customHeight="1" x14ac:dyDescent="0.2">
      <c r="A5" s="932" t="s">
        <v>399</v>
      </c>
      <c r="B5" s="1052" t="s">
        <v>166</v>
      </c>
      <c r="C5" s="1033" t="s">
        <v>352</v>
      </c>
      <c r="D5" s="977"/>
    </row>
    <row r="6" spans="1:4" ht="36" customHeight="1" thickBot="1" x14ac:dyDescent="0.25">
      <c r="A6" s="934"/>
      <c r="B6" s="1066"/>
      <c r="C6" s="70" t="s">
        <v>549</v>
      </c>
      <c r="D6" s="805" t="s">
        <v>485</v>
      </c>
    </row>
    <row r="7" spans="1:4" x14ac:dyDescent="0.2">
      <c r="A7" s="1097" t="s">
        <v>118</v>
      </c>
      <c r="B7" s="67" t="s">
        <v>165</v>
      </c>
      <c r="C7" s="436">
        <v>541226.71</v>
      </c>
      <c r="D7" s="437">
        <v>68.069999999999993</v>
      </c>
    </row>
    <row r="8" spans="1:4" x14ac:dyDescent="0.2">
      <c r="A8" s="1097"/>
      <c r="B8" s="67" t="s">
        <v>393</v>
      </c>
      <c r="C8" s="438">
        <v>224083.8</v>
      </c>
      <c r="D8" s="439">
        <v>28.19</v>
      </c>
    </row>
    <row r="9" spans="1:4" x14ac:dyDescent="0.2">
      <c r="A9" s="1097"/>
      <c r="B9" s="67" t="s">
        <v>394</v>
      </c>
      <c r="C9" s="438">
        <v>1003.4</v>
      </c>
      <c r="D9" s="439">
        <v>0.13</v>
      </c>
    </row>
    <row r="10" spans="1:4" x14ac:dyDescent="0.2">
      <c r="A10" s="1097"/>
      <c r="B10" s="67" t="s">
        <v>611</v>
      </c>
      <c r="C10" s="438">
        <v>886.21</v>
      </c>
      <c r="D10" s="439">
        <v>0.11</v>
      </c>
    </row>
    <row r="11" spans="1:4" x14ac:dyDescent="0.2">
      <c r="A11" s="1097"/>
      <c r="B11" s="67" t="s">
        <v>397</v>
      </c>
      <c r="C11" s="438">
        <v>0</v>
      </c>
      <c r="D11" s="439">
        <v>0</v>
      </c>
    </row>
    <row r="12" spans="1:4" x14ac:dyDescent="0.2">
      <c r="A12" s="1097"/>
      <c r="B12" s="39" t="s">
        <v>359</v>
      </c>
      <c r="C12" s="438">
        <v>767200.12</v>
      </c>
      <c r="D12" s="439">
        <v>96.5</v>
      </c>
    </row>
    <row r="13" spans="1:4" ht="25.5" x14ac:dyDescent="0.2">
      <c r="A13" s="1097"/>
      <c r="B13" s="151" t="s">
        <v>360</v>
      </c>
      <c r="C13" s="438">
        <v>6282.19</v>
      </c>
      <c r="D13" s="439">
        <v>0.79</v>
      </c>
    </row>
    <row r="14" spans="1:4" x14ac:dyDescent="0.2">
      <c r="A14" s="1097"/>
      <c r="B14" s="39" t="s">
        <v>361</v>
      </c>
      <c r="C14" s="438">
        <v>21556.11</v>
      </c>
      <c r="D14" s="439">
        <v>2.71</v>
      </c>
    </row>
    <row r="15" spans="1:4" x14ac:dyDescent="0.2">
      <c r="A15" s="1097"/>
      <c r="B15" s="197" t="s">
        <v>324</v>
      </c>
      <c r="C15" s="440">
        <v>795038.42</v>
      </c>
      <c r="D15" s="441">
        <v>100</v>
      </c>
    </row>
    <row r="16" spans="1:4" x14ac:dyDescent="0.2">
      <c r="A16" s="1097" t="s">
        <v>506</v>
      </c>
      <c r="B16" s="74" t="s">
        <v>165</v>
      </c>
      <c r="C16" s="436">
        <v>390190.52</v>
      </c>
      <c r="D16" s="437">
        <v>67.08</v>
      </c>
    </row>
    <row r="17" spans="1:4" x14ac:dyDescent="0.2">
      <c r="A17" s="1097"/>
      <c r="B17" s="67" t="s">
        <v>393</v>
      </c>
      <c r="C17" s="438">
        <v>118120.85</v>
      </c>
      <c r="D17" s="439">
        <v>20.309999999999999</v>
      </c>
    </row>
    <row r="18" spans="1:4" x14ac:dyDescent="0.2">
      <c r="A18" s="1097"/>
      <c r="B18" s="67" t="s">
        <v>394</v>
      </c>
      <c r="C18" s="438">
        <v>11185.12</v>
      </c>
      <c r="D18" s="439">
        <v>1.92</v>
      </c>
    </row>
    <row r="19" spans="1:4" x14ac:dyDescent="0.2">
      <c r="A19" s="1097"/>
      <c r="B19" s="67" t="s">
        <v>611</v>
      </c>
      <c r="C19" s="438">
        <v>251.21</v>
      </c>
      <c r="D19" s="439">
        <v>0.04</v>
      </c>
    </row>
    <row r="20" spans="1:4" x14ac:dyDescent="0.2">
      <c r="A20" s="1097"/>
      <c r="B20" s="67" t="s">
        <v>397</v>
      </c>
      <c r="C20" s="438">
        <v>0</v>
      </c>
      <c r="D20" s="439">
        <v>0</v>
      </c>
    </row>
    <row r="21" spans="1:4" x14ac:dyDescent="0.2">
      <c r="A21" s="1097"/>
      <c r="B21" s="39" t="s">
        <v>359</v>
      </c>
      <c r="C21" s="438">
        <v>519747.7</v>
      </c>
      <c r="D21" s="439">
        <v>89.35</v>
      </c>
    </row>
    <row r="22" spans="1:4" ht="25.5" x14ac:dyDescent="0.2">
      <c r="A22" s="1097"/>
      <c r="B22" s="151" t="s">
        <v>360</v>
      </c>
      <c r="C22" s="438">
        <v>10512.03</v>
      </c>
      <c r="D22" s="439">
        <v>1.81</v>
      </c>
    </row>
    <row r="23" spans="1:4" x14ac:dyDescent="0.2">
      <c r="A23" s="1097"/>
      <c r="B23" s="39" t="s">
        <v>361</v>
      </c>
      <c r="C23" s="438">
        <v>51398.46</v>
      </c>
      <c r="D23" s="439">
        <v>8.84</v>
      </c>
    </row>
    <row r="24" spans="1:4" x14ac:dyDescent="0.2">
      <c r="A24" s="1097"/>
      <c r="B24" s="197" t="s">
        <v>324</v>
      </c>
      <c r="C24" s="440">
        <v>581658.18999999994</v>
      </c>
      <c r="D24" s="441">
        <v>100</v>
      </c>
    </row>
    <row r="25" spans="1:4" x14ac:dyDescent="0.2">
      <c r="A25" s="1097" t="s">
        <v>507</v>
      </c>
      <c r="B25" s="74" t="s">
        <v>165</v>
      </c>
      <c r="C25" s="436">
        <v>729588.92</v>
      </c>
      <c r="D25" s="437">
        <v>83.15</v>
      </c>
    </row>
    <row r="26" spans="1:4" x14ac:dyDescent="0.2">
      <c r="A26" s="1097"/>
      <c r="B26" s="67" t="s">
        <v>393</v>
      </c>
      <c r="C26" s="438">
        <v>96777.93</v>
      </c>
      <c r="D26" s="439">
        <v>11.03</v>
      </c>
    </row>
    <row r="27" spans="1:4" x14ac:dyDescent="0.2">
      <c r="A27" s="1097"/>
      <c r="B27" s="67" t="s">
        <v>394</v>
      </c>
      <c r="C27" s="438">
        <v>20020.22</v>
      </c>
      <c r="D27" s="439">
        <v>2.2799999999999998</v>
      </c>
    </row>
    <row r="28" spans="1:4" x14ac:dyDescent="0.2">
      <c r="A28" s="1097"/>
      <c r="B28" s="67" t="s">
        <v>611</v>
      </c>
      <c r="C28" s="438">
        <v>0</v>
      </c>
      <c r="D28" s="439">
        <v>0</v>
      </c>
    </row>
    <row r="29" spans="1:4" x14ac:dyDescent="0.2">
      <c r="A29" s="1097"/>
      <c r="B29" s="67" t="s">
        <v>397</v>
      </c>
      <c r="C29" s="438">
        <v>0</v>
      </c>
      <c r="D29" s="439">
        <v>0</v>
      </c>
    </row>
    <row r="30" spans="1:4" x14ac:dyDescent="0.2">
      <c r="A30" s="1097"/>
      <c r="B30" s="39" t="s">
        <v>359</v>
      </c>
      <c r="C30" s="438">
        <v>846387.07</v>
      </c>
      <c r="D30" s="439">
        <v>96.46</v>
      </c>
    </row>
    <row r="31" spans="1:4" ht="25.5" x14ac:dyDescent="0.2">
      <c r="A31" s="1097"/>
      <c r="B31" s="151" t="s">
        <v>360</v>
      </c>
      <c r="C31" s="438">
        <v>10391.5</v>
      </c>
      <c r="D31" s="439">
        <v>1.18</v>
      </c>
    </row>
    <row r="32" spans="1:4" x14ac:dyDescent="0.2">
      <c r="A32" s="1097"/>
      <c r="B32" s="39" t="s">
        <v>361</v>
      </c>
      <c r="C32" s="438">
        <v>20710.009999999998</v>
      </c>
      <c r="D32" s="439">
        <v>2.36</v>
      </c>
    </row>
    <row r="33" spans="1:4" x14ac:dyDescent="0.2">
      <c r="A33" s="1097"/>
      <c r="B33" s="197" t="s">
        <v>324</v>
      </c>
      <c r="C33" s="440">
        <v>877488.58</v>
      </c>
      <c r="D33" s="441">
        <v>100</v>
      </c>
    </row>
    <row r="34" spans="1:4" x14ac:dyDescent="0.2">
      <c r="A34" s="1097" t="s">
        <v>128</v>
      </c>
      <c r="B34" s="74" t="s">
        <v>165</v>
      </c>
      <c r="C34" s="436">
        <v>510511.79</v>
      </c>
      <c r="D34" s="437">
        <v>63.41</v>
      </c>
    </row>
    <row r="35" spans="1:4" x14ac:dyDescent="0.2">
      <c r="A35" s="1097"/>
      <c r="B35" s="67" t="s">
        <v>393</v>
      </c>
      <c r="C35" s="438">
        <v>153686.12</v>
      </c>
      <c r="D35" s="439">
        <v>19.09</v>
      </c>
    </row>
    <row r="36" spans="1:4" x14ac:dyDescent="0.2">
      <c r="A36" s="1097"/>
      <c r="B36" s="67" t="s">
        <v>394</v>
      </c>
      <c r="C36" s="438">
        <v>127735.54</v>
      </c>
      <c r="D36" s="439">
        <v>15.87</v>
      </c>
    </row>
    <row r="37" spans="1:4" x14ac:dyDescent="0.2">
      <c r="A37" s="1097"/>
      <c r="B37" s="67" t="s">
        <v>611</v>
      </c>
      <c r="C37" s="438">
        <v>0</v>
      </c>
      <c r="D37" s="439">
        <v>0</v>
      </c>
    </row>
    <row r="38" spans="1:4" x14ac:dyDescent="0.2">
      <c r="A38" s="1097"/>
      <c r="B38" s="67" t="s">
        <v>397</v>
      </c>
      <c r="C38" s="438">
        <v>0</v>
      </c>
      <c r="D38" s="439">
        <v>0</v>
      </c>
    </row>
    <row r="39" spans="1:4" x14ac:dyDescent="0.2">
      <c r="A39" s="1097"/>
      <c r="B39" s="67" t="s">
        <v>359</v>
      </c>
      <c r="C39" s="438">
        <v>791933.45</v>
      </c>
      <c r="D39" s="439">
        <v>98.37</v>
      </c>
    </row>
    <row r="40" spans="1:4" ht="25.5" x14ac:dyDescent="0.2">
      <c r="A40" s="1097"/>
      <c r="B40" s="185" t="s">
        <v>360</v>
      </c>
      <c r="C40" s="438">
        <v>4389.03</v>
      </c>
      <c r="D40" s="439">
        <v>0.55000000000000004</v>
      </c>
    </row>
    <row r="41" spans="1:4" x14ac:dyDescent="0.2">
      <c r="A41" s="1097"/>
      <c r="B41" s="67" t="s">
        <v>361</v>
      </c>
      <c r="C41" s="438">
        <v>8692.49</v>
      </c>
      <c r="D41" s="439">
        <v>1.08</v>
      </c>
    </row>
    <row r="42" spans="1:4" x14ac:dyDescent="0.2">
      <c r="A42" s="1097"/>
      <c r="B42" s="73" t="s">
        <v>324</v>
      </c>
      <c r="C42" s="440">
        <v>805014.97</v>
      </c>
      <c r="D42" s="441">
        <v>100</v>
      </c>
    </row>
    <row r="43" spans="1:4" x14ac:dyDescent="0.2">
      <c r="A43" s="1097" t="s">
        <v>508</v>
      </c>
      <c r="B43" s="67" t="s">
        <v>165</v>
      </c>
      <c r="C43" s="438">
        <v>801403.93</v>
      </c>
      <c r="D43" s="437">
        <v>36.82</v>
      </c>
    </row>
    <row r="44" spans="1:4" x14ac:dyDescent="0.2">
      <c r="A44" s="1097"/>
      <c r="B44" s="67" t="s">
        <v>393</v>
      </c>
      <c r="C44" s="438">
        <v>1080694.21</v>
      </c>
      <c r="D44" s="439">
        <v>49.65</v>
      </c>
    </row>
    <row r="45" spans="1:4" x14ac:dyDescent="0.2">
      <c r="A45" s="1097"/>
      <c r="B45" s="67" t="s">
        <v>394</v>
      </c>
      <c r="C45" s="438">
        <v>226477.66</v>
      </c>
      <c r="D45" s="439">
        <v>10.4</v>
      </c>
    </row>
    <row r="46" spans="1:4" x14ac:dyDescent="0.2">
      <c r="A46" s="1097"/>
      <c r="B46" s="67" t="s">
        <v>611</v>
      </c>
      <c r="C46" s="438">
        <v>0</v>
      </c>
      <c r="D46" s="439">
        <v>0</v>
      </c>
    </row>
    <row r="47" spans="1:4" x14ac:dyDescent="0.2">
      <c r="A47" s="1097"/>
      <c r="B47" s="67" t="s">
        <v>397</v>
      </c>
      <c r="C47" s="438">
        <v>0</v>
      </c>
      <c r="D47" s="439">
        <v>0</v>
      </c>
    </row>
    <row r="48" spans="1:4" x14ac:dyDescent="0.2">
      <c r="A48" s="1097"/>
      <c r="B48" s="39" t="s">
        <v>359</v>
      </c>
      <c r="C48" s="438">
        <v>2108575.7999999998</v>
      </c>
      <c r="D48" s="439">
        <v>96.87</v>
      </c>
    </row>
    <row r="49" spans="1:4" ht="25.5" x14ac:dyDescent="0.2">
      <c r="A49" s="1097"/>
      <c r="B49" s="151" t="s">
        <v>360</v>
      </c>
      <c r="C49" s="438">
        <v>45872.21</v>
      </c>
      <c r="D49" s="439">
        <v>2.11</v>
      </c>
    </row>
    <row r="50" spans="1:4" x14ac:dyDescent="0.2">
      <c r="A50" s="1097"/>
      <c r="B50" s="39" t="s">
        <v>361</v>
      </c>
      <c r="C50" s="438">
        <v>22182.04</v>
      </c>
      <c r="D50" s="439">
        <v>1.02</v>
      </c>
    </row>
    <row r="51" spans="1:4" x14ac:dyDescent="0.2">
      <c r="A51" s="1097"/>
      <c r="B51" s="197" t="s">
        <v>324</v>
      </c>
      <c r="C51" s="440">
        <v>2176630.0499999998</v>
      </c>
      <c r="D51" s="441">
        <v>100</v>
      </c>
    </row>
    <row r="52" spans="1:4" x14ac:dyDescent="0.2">
      <c r="A52" s="1097" t="s">
        <v>509</v>
      </c>
      <c r="B52" s="67" t="s">
        <v>165</v>
      </c>
      <c r="C52" s="436">
        <v>636207.75</v>
      </c>
      <c r="D52" s="437">
        <v>82.33</v>
      </c>
    </row>
    <row r="53" spans="1:4" x14ac:dyDescent="0.2">
      <c r="A53" s="1097"/>
      <c r="B53" s="67" t="s">
        <v>393</v>
      </c>
      <c r="C53" s="438">
        <v>31862.11</v>
      </c>
      <c r="D53" s="439">
        <v>4.12</v>
      </c>
    </row>
    <row r="54" spans="1:4" x14ac:dyDescent="0.2">
      <c r="A54" s="1097"/>
      <c r="B54" s="67" t="s">
        <v>394</v>
      </c>
      <c r="C54" s="438">
        <v>15389.82</v>
      </c>
      <c r="D54" s="439">
        <v>1.99</v>
      </c>
    </row>
    <row r="55" spans="1:4" x14ac:dyDescent="0.2">
      <c r="A55" s="1097"/>
      <c r="B55" s="67" t="s">
        <v>611</v>
      </c>
      <c r="C55" s="438">
        <v>0</v>
      </c>
      <c r="D55" s="439">
        <v>0</v>
      </c>
    </row>
    <row r="56" spans="1:4" x14ac:dyDescent="0.2">
      <c r="A56" s="1097"/>
      <c r="B56" s="67" t="s">
        <v>397</v>
      </c>
      <c r="C56" s="438">
        <v>0</v>
      </c>
      <c r="D56" s="439">
        <v>0</v>
      </c>
    </row>
    <row r="57" spans="1:4" x14ac:dyDescent="0.2">
      <c r="A57" s="1097"/>
      <c r="B57" s="39" t="s">
        <v>359</v>
      </c>
      <c r="C57" s="438">
        <v>683459.68</v>
      </c>
      <c r="D57" s="439">
        <v>88.44</v>
      </c>
    </row>
    <row r="58" spans="1:4" ht="25.5" x14ac:dyDescent="0.2">
      <c r="A58" s="1097"/>
      <c r="B58" s="151" t="s">
        <v>360</v>
      </c>
      <c r="C58" s="438">
        <v>3656.53</v>
      </c>
      <c r="D58" s="439">
        <v>0.47</v>
      </c>
    </row>
    <row r="59" spans="1:4" x14ac:dyDescent="0.2">
      <c r="A59" s="1097"/>
      <c r="B59" s="39" t="s">
        <v>361</v>
      </c>
      <c r="C59" s="438">
        <v>85719.66</v>
      </c>
      <c r="D59" s="439">
        <v>11.09</v>
      </c>
    </row>
    <row r="60" spans="1:4" x14ac:dyDescent="0.2">
      <c r="A60" s="1097"/>
      <c r="B60" s="197" t="s">
        <v>324</v>
      </c>
      <c r="C60" s="440">
        <v>772835.87</v>
      </c>
      <c r="D60" s="441">
        <v>100</v>
      </c>
    </row>
    <row r="61" spans="1:4" x14ac:dyDescent="0.2">
      <c r="A61" s="1098" t="s">
        <v>374</v>
      </c>
      <c r="B61" s="67" t="s">
        <v>165</v>
      </c>
      <c r="C61" s="438">
        <v>858744.13</v>
      </c>
      <c r="D61" s="439">
        <v>60.1</v>
      </c>
    </row>
    <row r="62" spans="1:4" x14ac:dyDescent="0.2">
      <c r="A62" s="1098"/>
      <c r="B62" s="67" t="s">
        <v>393</v>
      </c>
      <c r="C62" s="438">
        <v>526653.06999999995</v>
      </c>
      <c r="D62" s="439">
        <v>36.85</v>
      </c>
    </row>
    <row r="63" spans="1:4" x14ac:dyDescent="0.2">
      <c r="A63" s="1098"/>
      <c r="B63" s="67" t="s">
        <v>394</v>
      </c>
      <c r="C63" s="438">
        <v>20171.419999999998</v>
      </c>
      <c r="D63" s="439">
        <v>1.41</v>
      </c>
    </row>
    <row r="64" spans="1:4" x14ac:dyDescent="0.2">
      <c r="A64" s="1098"/>
      <c r="B64" s="67" t="s">
        <v>611</v>
      </c>
      <c r="C64" s="438">
        <v>0</v>
      </c>
      <c r="D64" s="439">
        <v>0</v>
      </c>
    </row>
    <row r="65" spans="1:4" x14ac:dyDescent="0.2">
      <c r="A65" s="1098"/>
      <c r="B65" s="67" t="s">
        <v>397</v>
      </c>
      <c r="C65" s="438">
        <v>0</v>
      </c>
      <c r="D65" s="439">
        <v>0</v>
      </c>
    </row>
    <row r="66" spans="1:4" x14ac:dyDescent="0.2">
      <c r="A66" s="1098"/>
      <c r="B66" s="39" t="s">
        <v>359</v>
      </c>
      <c r="C66" s="438">
        <v>1405568.62</v>
      </c>
      <c r="D66" s="439">
        <v>98.36</v>
      </c>
    </row>
    <row r="67" spans="1:4" ht="25.5" x14ac:dyDescent="0.2">
      <c r="A67" s="1098"/>
      <c r="B67" s="151" t="s">
        <v>360</v>
      </c>
      <c r="C67" s="438">
        <v>3494</v>
      </c>
      <c r="D67" s="439">
        <v>0.24</v>
      </c>
    </row>
    <row r="68" spans="1:4" x14ac:dyDescent="0.2">
      <c r="A68" s="1098"/>
      <c r="B68" s="39" t="s">
        <v>361</v>
      </c>
      <c r="C68" s="438">
        <v>20041.27</v>
      </c>
      <c r="D68" s="439">
        <v>1.4</v>
      </c>
    </row>
    <row r="69" spans="1:4" x14ac:dyDescent="0.2">
      <c r="A69" s="1098"/>
      <c r="B69" s="197" t="s">
        <v>324</v>
      </c>
      <c r="C69" s="440">
        <v>1429103.89</v>
      </c>
      <c r="D69" s="441">
        <v>100</v>
      </c>
    </row>
    <row r="70" spans="1:4" x14ac:dyDescent="0.2">
      <c r="A70" s="1097" t="s">
        <v>130</v>
      </c>
      <c r="B70" s="74" t="s">
        <v>165</v>
      </c>
      <c r="C70" s="436">
        <v>1087704.43</v>
      </c>
      <c r="D70" s="437">
        <v>54.75</v>
      </c>
    </row>
    <row r="71" spans="1:4" x14ac:dyDescent="0.2">
      <c r="A71" s="1097"/>
      <c r="B71" s="67" t="s">
        <v>393</v>
      </c>
      <c r="C71" s="438">
        <v>800067.02</v>
      </c>
      <c r="D71" s="439">
        <v>40.270000000000003</v>
      </c>
    </row>
    <row r="72" spans="1:4" x14ac:dyDescent="0.2">
      <c r="A72" s="1097"/>
      <c r="B72" s="67" t="s">
        <v>394</v>
      </c>
      <c r="C72" s="438">
        <v>47221.95</v>
      </c>
      <c r="D72" s="439">
        <v>2.38</v>
      </c>
    </row>
    <row r="73" spans="1:4" x14ac:dyDescent="0.2">
      <c r="A73" s="1097"/>
      <c r="B73" s="67" t="s">
        <v>611</v>
      </c>
      <c r="C73" s="438">
        <v>0</v>
      </c>
      <c r="D73" s="439">
        <v>0</v>
      </c>
    </row>
    <row r="74" spans="1:4" x14ac:dyDescent="0.2">
      <c r="A74" s="1097"/>
      <c r="B74" s="67" t="s">
        <v>397</v>
      </c>
      <c r="C74" s="438">
        <v>0</v>
      </c>
      <c r="D74" s="439">
        <v>0</v>
      </c>
    </row>
    <row r="75" spans="1:4" x14ac:dyDescent="0.2">
      <c r="A75" s="1097"/>
      <c r="B75" s="39" t="s">
        <v>359</v>
      </c>
      <c r="C75" s="438">
        <v>1934993.4</v>
      </c>
      <c r="D75" s="439">
        <v>97.4</v>
      </c>
    </row>
    <row r="76" spans="1:4" ht="25.5" x14ac:dyDescent="0.2">
      <c r="A76" s="1097"/>
      <c r="B76" s="151" t="s">
        <v>360</v>
      </c>
      <c r="C76" s="438">
        <v>36852.83</v>
      </c>
      <c r="D76" s="439">
        <v>1.85</v>
      </c>
    </row>
    <row r="77" spans="1:4" x14ac:dyDescent="0.2">
      <c r="A77" s="1097"/>
      <c r="B77" s="39" t="s">
        <v>361</v>
      </c>
      <c r="C77" s="438">
        <v>14976.92</v>
      </c>
      <c r="D77" s="439">
        <v>0.75</v>
      </c>
    </row>
    <row r="78" spans="1:4" x14ac:dyDescent="0.2">
      <c r="A78" s="1097"/>
      <c r="B78" s="197" t="s">
        <v>324</v>
      </c>
      <c r="C78" s="440">
        <v>1986823.15</v>
      </c>
      <c r="D78" s="441">
        <v>100</v>
      </c>
    </row>
    <row r="79" spans="1:4" x14ac:dyDescent="0.2">
      <c r="A79" s="1097" t="s">
        <v>510</v>
      </c>
      <c r="B79" s="67" t="s">
        <v>165</v>
      </c>
      <c r="C79" s="436">
        <v>447018.6</v>
      </c>
      <c r="D79" s="437">
        <v>60.11</v>
      </c>
    </row>
    <row r="80" spans="1:4" x14ac:dyDescent="0.2">
      <c r="A80" s="1097"/>
      <c r="B80" s="67" t="s">
        <v>393</v>
      </c>
      <c r="C80" s="438">
        <v>128612.25</v>
      </c>
      <c r="D80" s="439">
        <v>17.3</v>
      </c>
    </row>
    <row r="81" spans="1:4" x14ac:dyDescent="0.2">
      <c r="A81" s="1097"/>
      <c r="B81" s="67" t="s">
        <v>394</v>
      </c>
      <c r="C81" s="438">
        <v>104841.38</v>
      </c>
      <c r="D81" s="439">
        <v>14.1</v>
      </c>
    </row>
    <row r="82" spans="1:4" x14ac:dyDescent="0.2">
      <c r="A82" s="1097"/>
      <c r="B82" s="67" t="s">
        <v>611</v>
      </c>
      <c r="C82" s="438">
        <v>2464.3000000000002</v>
      </c>
      <c r="D82" s="439">
        <v>0.33</v>
      </c>
    </row>
    <row r="83" spans="1:4" x14ac:dyDescent="0.2">
      <c r="A83" s="1097"/>
      <c r="B83" s="67" t="s">
        <v>397</v>
      </c>
      <c r="C83" s="438">
        <v>0</v>
      </c>
      <c r="D83" s="439">
        <v>0</v>
      </c>
    </row>
    <row r="84" spans="1:4" x14ac:dyDescent="0.2">
      <c r="A84" s="1097"/>
      <c r="B84" s="39" t="s">
        <v>359</v>
      </c>
      <c r="C84" s="438">
        <v>682936.53</v>
      </c>
      <c r="D84" s="439">
        <v>91.84</v>
      </c>
    </row>
    <row r="85" spans="1:4" ht="25.5" x14ac:dyDescent="0.2">
      <c r="A85" s="1097"/>
      <c r="B85" s="151" t="s">
        <v>360</v>
      </c>
      <c r="C85" s="438">
        <v>23256.93</v>
      </c>
      <c r="D85" s="439">
        <v>3.13</v>
      </c>
    </row>
    <row r="86" spans="1:4" x14ac:dyDescent="0.2">
      <c r="A86" s="1097"/>
      <c r="B86" s="39" t="s">
        <v>361</v>
      </c>
      <c r="C86" s="438">
        <v>37394.76</v>
      </c>
      <c r="D86" s="439">
        <v>5.03</v>
      </c>
    </row>
    <row r="87" spans="1:4" x14ac:dyDescent="0.2">
      <c r="A87" s="1097"/>
      <c r="B87" s="197" t="s">
        <v>324</v>
      </c>
      <c r="C87" s="440">
        <v>743588.22</v>
      </c>
      <c r="D87" s="441">
        <v>100</v>
      </c>
    </row>
    <row r="88" spans="1:4" x14ac:dyDescent="0.2">
      <c r="A88" s="1097" t="s">
        <v>403</v>
      </c>
      <c r="B88" s="74" t="s">
        <v>165</v>
      </c>
      <c r="C88" s="436">
        <v>510980.72</v>
      </c>
      <c r="D88" s="437">
        <v>96.03</v>
      </c>
    </row>
    <row r="89" spans="1:4" x14ac:dyDescent="0.2">
      <c r="A89" s="1097"/>
      <c r="B89" s="67" t="s">
        <v>393</v>
      </c>
      <c r="C89" s="438">
        <v>712.8</v>
      </c>
      <c r="D89" s="439">
        <v>0.13</v>
      </c>
    </row>
    <row r="90" spans="1:4" x14ac:dyDescent="0.2">
      <c r="A90" s="1097"/>
      <c r="B90" s="67" t="s">
        <v>394</v>
      </c>
      <c r="C90" s="438">
        <v>0</v>
      </c>
      <c r="D90" s="439">
        <v>0</v>
      </c>
    </row>
    <row r="91" spans="1:4" x14ac:dyDescent="0.2">
      <c r="A91" s="1097"/>
      <c r="B91" s="67" t="s">
        <v>611</v>
      </c>
      <c r="C91" s="438">
        <v>0</v>
      </c>
      <c r="D91" s="439">
        <v>0</v>
      </c>
    </row>
    <row r="92" spans="1:4" x14ac:dyDescent="0.2">
      <c r="A92" s="1097"/>
      <c r="B92" s="67" t="s">
        <v>397</v>
      </c>
      <c r="C92" s="438">
        <v>0</v>
      </c>
      <c r="D92" s="439">
        <v>0</v>
      </c>
    </row>
    <row r="93" spans="1:4" x14ac:dyDescent="0.2">
      <c r="A93" s="1097"/>
      <c r="B93" s="39" t="s">
        <v>359</v>
      </c>
      <c r="C93" s="438">
        <v>511693.52</v>
      </c>
      <c r="D93" s="439">
        <v>96.16</v>
      </c>
    </row>
    <row r="94" spans="1:4" ht="25.5" x14ac:dyDescent="0.2">
      <c r="A94" s="1097"/>
      <c r="B94" s="151" t="s">
        <v>360</v>
      </c>
      <c r="C94" s="438">
        <v>7542.92</v>
      </c>
      <c r="D94" s="439">
        <v>1.42</v>
      </c>
    </row>
    <row r="95" spans="1:4" x14ac:dyDescent="0.2">
      <c r="A95" s="1097"/>
      <c r="B95" s="39" t="s">
        <v>361</v>
      </c>
      <c r="C95" s="438">
        <v>12902.91</v>
      </c>
      <c r="D95" s="439">
        <v>2.42</v>
      </c>
    </row>
    <row r="96" spans="1:4" x14ac:dyDescent="0.2">
      <c r="A96" s="1097"/>
      <c r="B96" s="197" t="s">
        <v>324</v>
      </c>
      <c r="C96" s="440">
        <v>532139.35</v>
      </c>
      <c r="D96" s="441">
        <v>100</v>
      </c>
    </row>
    <row r="97" spans="2:4" x14ac:dyDescent="0.2">
      <c r="B97" s="2"/>
      <c r="C97" s="442"/>
      <c r="D97" s="442"/>
    </row>
    <row r="98" spans="2:4" hidden="1" x14ac:dyDescent="0.2"/>
    <row r="242" spans="1:1" x14ac:dyDescent="0.2">
      <c r="A242" s="236" t="s">
        <v>430</v>
      </c>
    </row>
  </sheetData>
  <mergeCells count="15">
    <mergeCell ref="A7:A15"/>
    <mergeCell ref="A52:A60"/>
    <mergeCell ref="A25:A33"/>
    <mergeCell ref="A79:A87"/>
    <mergeCell ref="A16:A24"/>
    <mergeCell ref="A1:D1"/>
    <mergeCell ref="A3:D3"/>
    <mergeCell ref="A5:A6"/>
    <mergeCell ref="B5:B6"/>
    <mergeCell ref="C5:D5"/>
    <mergeCell ref="A88:A96"/>
    <mergeCell ref="A34:A42"/>
    <mergeCell ref="A61:A69"/>
    <mergeCell ref="A70:A78"/>
    <mergeCell ref="A43:A51"/>
  </mergeCells>
  <printOptions horizontalCentered="1"/>
  <pageMargins left="0.78740157480314965" right="0.78740157480314965" top="0.59055118110236227" bottom="0.59055118110236227" header="0" footer="0"/>
  <pageSetup paperSize="9" scale="50" orientation="portrait" r:id="rId1"/>
  <headerFooter alignWithMargins="0"/>
  <rowBreaks count="2" manualBreakCount="2">
    <brk id="266" max="4" man="1"/>
    <brk id="268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E106"/>
  <sheetViews>
    <sheetView view="pageBreakPreview" topLeftCell="A53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16384" width="11.42578125" style="236"/>
  </cols>
  <sheetData>
    <row r="1" spans="1:4" ht="18" x14ac:dyDescent="0.25">
      <c r="A1" s="970" t="s">
        <v>398</v>
      </c>
      <c r="B1" s="970"/>
      <c r="C1" s="970"/>
      <c r="D1" s="970"/>
    </row>
    <row r="2" spans="1:4" x14ac:dyDescent="0.2">
      <c r="A2" s="9"/>
      <c r="B2" s="9"/>
      <c r="C2" s="9"/>
      <c r="D2" s="9"/>
    </row>
    <row r="3" spans="1:4" ht="21.75" customHeight="1" x14ac:dyDescent="0.2">
      <c r="A3" s="1092" t="s">
        <v>1208</v>
      </c>
      <c r="B3" s="1092"/>
      <c r="C3" s="1092"/>
      <c r="D3" s="1092"/>
    </row>
    <row r="4" spans="1:4" ht="13.5" thickBot="1" x14ac:dyDescent="0.25">
      <c r="A4" s="75"/>
      <c r="B4" s="75"/>
      <c r="C4" s="75"/>
      <c r="D4" s="75"/>
    </row>
    <row r="5" spans="1:4" ht="28.5" customHeight="1" x14ac:dyDescent="0.2">
      <c r="A5" s="932" t="s">
        <v>399</v>
      </c>
      <c r="B5" s="1052" t="s">
        <v>166</v>
      </c>
      <c r="C5" s="1033" t="s">
        <v>352</v>
      </c>
      <c r="D5" s="977"/>
    </row>
    <row r="6" spans="1:4" ht="28.5" customHeight="1" thickBot="1" x14ac:dyDescent="0.25">
      <c r="A6" s="934"/>
      <c r="B6" s="1066"/>
      <c r="C6" s="70" t="s">
        <v>549</v>
      </c>
      <c r="D6" s="805" t="s">
        <v>485</v>
      </c>
    </row>
    <row r="7" spans="1:4" x14ac:dyDescent="0.2">
      <c r="A7" s="1097" t="s">
        <v>511</v>
      </c>
      <c r="B7" s="74" t="s">
        <v>165</v>
      </c>
      <c r="C7" s="436">
        <v>602037.5</v>
      </c>
      <c r="D7" s="437">
        <v>90.78</v>
      </c>
    </row>
    <row r="8" spans="1:4" x14ac:dyDescent="0.2">
      <c r="A8" s="1097"/>
      <c r="B8" s="67" t="s">
        <v>393</v>
      </c>
      <c r="C8" s="438">
        <v>35270.42</v>
      </c>
      <c r="D8" s="439">
        <v>5.32</v>
      </c>
    </row>
    <row r="9" spans="1:4" x14ac:dyDescent="0.2">
      <c r="A9" s="1097"/>
      <c r="B9" s="67" t="s">
        <v>394</v>
      </c>
      <c r="C9" s="438">
        <v>0</v>
      </c>
      <c r="D9" s="439">
        <v>0</v>
      </c>
    </row>
    <row r="10" spans="1:4" x14ac:dyDescent="0.2">
      <c r="A10" s="1097"/>
      <c r="B10" s="67" t="s">
        <v>611</v>
      </c>
      <c r="C10" s="438">
        <v>0</v>
      </c>
      <c r="D10" s="439">
        <v>0</v>
      </c>
    </row>
    <row r="11" spans="1:4" x14ac:dyDescent="0.2">
      <c r="A11" s="1097"/>
      <c r="B11" s="67" t="s">
        <v>397</v>
      </c>
      <c r="C11" s="438">
        <v>0</v>
      </c>
      <c r="D11" s="439">
        <v>0</v>
      </c>
    </row>
    <row r="12" spans="1:4" x14ac:dyDescent="0.2">
      <c r="A12" s="1097"/>
      <c r="B12" s="39" t="s">
        <v>359</v>
      </c>
      <c r="C12" s="438">
        <v>637307.92000000004</v>
      </c>
      <c r="D12" s="439">
        <v>96.1</v>
      </c>
    </row>
    <row r="13" spans="1:4" ht="25.5" x14ac:dyDescent="0.2">
      <c r="A13" s="1097"/>
      <c r="B13" s="151" t="s">
        <v>360</v>
      </c>
      <c r="C13" s="438">
        <v>7428.68</v>
      </c>
      <c r="D13" s="439">
        <v>1.1200000000000001</v>
      </c>
    </row>
    <row r="14" spans="1:4" x14ac:dyDescent="0.2">
      <c r="A14" s="1097"/>
      <c r="B14" s="39" t="s">
        <v>361</v>
      </c>
      <c r="C14" s="438">
        <v>18448.73</v>
      </c>
      <c r="D14" s="439">
        <v>2.78</v>
      </c>
    </row>
    <row r="15" spans="1:4" x14ac:dyDescent="0.2">
      <c r="A15" s="1097"/>
      <c r="B15" s="197" t="s">
        <v>324</v>
      </c>
      <c r="C15" s="440">
        <v>663185.32999999996</v>
      </c>
      <c r="D15" s="441">
        <v>100</v>
      </c>
    </row>
    <row r="16" spans="1:4" x14ac:dyDescent="0.2">
      <c r="A16" s="1097" t="s">
        <v>512</v>
      </c>
      <c r="B16" s="67" t="s">
        <v>165</v>
      </c>
      <c r="C16" s="436">
        <v>1018736.41</v>
      </c>
      <c r="D16" s="437">
        <v>73.98</v>
      </c>
    </row>
    <row r="17" spans="1:4" x14ac:dyDescent="0.2">
      <c r="A17" s="1097"/>
      <c r="B17" s="67" t="s">
        <v>393</v>
      </c>
      <c r="C17" s="438">
        <v>318854.33</v>
      </c>
      <c r="D17" s="439">
        <v>23.15</v>
      </c>
    </row>
    <row r="18" spans="1:4" x14ac:dyDescent="0.2">
      <c r="A18" s="1097"/>
      <c r="B18" s="67" t="s">
        <v>394</v>
      </c>
      <c r="C18" s="438">
        <v>98.77</v>
      </c>
      <c r="D18" s="439">
        <v>0.01</v>
      </c>
    </row>
    <row r="19" spans="1:4" x14ac:dyDescent="0.2">
      <c r="A19" s="1097"/>
      <c r="B19" s="67" t="s">
        <v>611</v>
      </c>
      <c r="C19" s="438">
        <v>0</v>
      </c>
      <c r="D19" s="439">
        <v>0</v>
      </c>
    </row>
    <row r="20" spans="1:4" x14ac:dyDescent="0.2">
      <c r="A20" s="1097"/>
      <c r="B20" s="67" t="s">
        <v>397</v>
      </c>
      <c r="C20" s="438">
        <v>0</v>
      </c>
      <c r="D20" s="439">
        <v>0</v>
      </c>
    </row>
    <row r="21" spans="1:4" x14ac:dyDescent="0.2">
      <c r="A21" s="1097"/>
      <c r="B21" s="39" t="s">
        <v>359</v>
      </c>
      <c r="C21" s="438">
        <v>1337689.51</v>
      </c>
      <c r="D21" s="439">
        <v>97.14</v>
      </c>
    </row>
    <row r="22" spans="1:4" ht="25.5" x14ac:dyDescent="0.2">
      <c r="A22" s="1097"/>
      <c r="B22" s="151" t="s">
        <v>360</v>
      </c>
      <c r="C22" s="438">
        <v>15039.32</v>
      </c>
      <c r="D22" s="439">
        <v>1.0900000000000001</v>
      </c>
    </row>
    <row r="23" spans="1:4" x14ac:dyDescent="0.2">
      <c r="A23" s="1097"/>
      <c r="B23" s="39" t="s">
        <v>361</v>
      </c>
      <c r="C23" s="438">
        <v>24402.02</v>
      </c>
      <c r="D23" s="439">
        <v>1.77</v>
      </c>
    </row>
    <row r="24" spans="1:4" x14ac:dyDescent="0.2">
      <c r="A24" s="1100"/>
      <c r="B24" s="39" t="s">
        <v>324</v>
      </c>
      <c r="C24" s="438">
        <v>1377130.85</v>
      </c>
      <c r="D24" s="439">
        <v>100</v>
      </c>
    </row>
    <row r="25" spans="1:4" x14ac:dyDescent="0.2">
      <c r="A25" s="1097" t="s">
        <v>513</v>
      </c>
      <c r="B25" s="74" t="s">
        <v>165</v>
      </c>
      <c r="C25" s="436">
        <v>26471.91</v>
      </c>
      <c r="D25" s="437">
        <v>98.51</v>
      </c>
    </row>
    <row r="26" spans="1:4" x14ac:dyDescent="0.2">
      <c r="A26" s="1097"/>
      <c r="B26" s="67" t="s">
        <v>393</v>
      </c>
      <c r="C26" s="438">
        <v>0</v>
      </c>
      <c r="D26" s="439">
        <v>0</v>
      </c>
    </row>
    <row r="27" spans="1:4" x14ac:dyDescent="0.2">
      <c r="A27" s="1097"/>
      <c r="B27" s="67" t="s">
        <v>394</v>
      </c>
      <c r="C27" s="438">
        <v>0</v>
      </c>
      <c r="D27" s="439">
        <v>0</v>
      </c>
    </row>
    <row r="28" spans="1:4" x14ac:dyDescent="0.2">
      <c r="A28" s="1097"/>
      <c r="B28" s="67" t="s">
        <v>611</v>
      </c>
      <c r="C28" s="438">
        <v>0</v>
      </c>
      <c r="D28" s="439">
        <v>0</v>
      </c>
    </row>
    <row r="29" spans="1:4" x14ac:dyDescent="0.2">
      <c r="A29" s="1097"/>
      <c r="B29" s="67" t="s">
        <v>397</v>
      </c>
      <c r="C29" s="438">
        <v>0</v>
      </c>
      <c r="D29" s="439">
        <v>0</v>
      </c>
    </row>
    <row r="30" spans="1:4" x14ac:dyDescent="0.2">
      <c r="A30" s="1097"/>
      <c r="B30" s="39" t="s">
        <v>359</v>
      </c>
      <c r="C30" s="438">
        <v>26471.91</v>
      </c>
      <c r="D30" s="439">
        <v>98.51</v>
      </c>
    </row>
    <row r="31" spans="1:4" ht="25.5" x14ac:dyDescent="0.2">
      <c r="A31" s="1097"/>
      <c r="B31" s="151" t="s">
        <v>360</v>
      </c>
      <c r="C31" s="438">
        <v>1.87</v>
      </c>
      <c r="D31" s="439">
        <v>0.01</v>
      </c>
    </row>
    <row r="32" spans="1:4" x14ac:dyDescent="0.2">
      <c r="A32" s="1097"/>
      <c r="B32" s="39" t="s">
        <v>361</v>
      </c>
      <c r="C32" s="438">
        <v>398.22</v>
      </c>
      <c r="D32" s="439">
        <v>1.48</v>
      </c>
    </row>
    <row r="33" spans="1:4" x14ac:dyDescent="0.2">
      <c r="A33" s="1097"/>
      <c r="B33" s="197" t="s">
        <v>324</v>
      </c>
      <c r="C33" s="440">
        <v>26872</v>
      </c>
      <c r="D33" s="441">
        <v>100</v>
      </c>
    </row>
    <row r="34" spans="1:4" x14ac:dyDescent="0.2">
      <c r="A34" s="1099" t="s">
        <v>514</v>
      </c>
      <c r="B34" s="67" t="s">
        <v>165</v>
      </c>
      <c r="C34" s="438">
        <v>93585.14</v>
      </c>
      <c r="D34" s="439">
        <v>56.38</v>
      </c>
    </row>
    <row r="35" spans="1:4" x14ac:dyDescent="0.2">
      <c r="A35" s="1097"/>
      <c r="B35" s="67" t="s">
        <v>393</v>
      </c>
      <c r="C35" s="438">
        <v>0</v>
      </c>
      <c r="D35" s="439">
        <v>0</v>
      </c>
    </row>
    <row r="36" spans="1:4" x14ac:dyDescent="0.2">
      <c r="A36" s="1097"/>
      <c r="B36" s="67" t="s">
        <v>394</v>
      </c>
      <c r="C36" s="438">
        <v>458.52</v>
      </c>
      <c r="D36" s="439">
        <v>0.28000000000000003</v>
      </c>
    </row>
    <row r="37" spans="1:4" x14ac:dyDescent="0.2">
      <c r="A37" s="1097"/>
      <c r="B37" s="67" t="s">
        <v>611</v>
      </c>
      <c r="C37" s="438">
        <v>32572.36</v>
      </c>
      <c r="D37" s="439">
        <v>19.63</v>
      </c>
    </row>
    <row r="38" spans="1:4" x14ac:dyDescent="0.2">
      <c r="A38" s="1097"/>
      <c r="B38" s="67" t="s">
        <v>397</v>
      </c>
      <c r="C38" s="438">
        <v>35249.300000000003</v>
      </c>
      <c r="D38" s="439">
        <v>21.23</v>
      </c>
    </row>
    <row r="39" spans="1:4" x14ac:dyDescent="0.2">
      <c r="A39" s="1097"/>
      <c r="B39" s="39" t="s">
        <v>359</v>
      </c>
      <c r="C39" s="438">
        <v>161865.32</v>
      </c>
      <c r="D39" s="439">
        <v>97.52</v>
      </c>
    </row>
    <row r="40" spans="1:4" ht="25.5" x14ac:dyDescent="0.2">
      <c r="A40" s="1097"/>
      <c r="B40" s="151" t="s">
        <v>360</v>
      </c>
      <c r="C40" s="438">
        <v>856.82</v>
      </c>
      <c r="D40" s="439">
        <v>0.52</v>
      </c>
    </row>
    <row r="41" spans="1:4" x14ac:dyDescent="0.2">
      <c r="A41" s="1097"/>
      <c r="B41" s="39" t="s">
        <v>361</v>
      </c>
      <c r="C41" s="438">
        <v>3251.47</v>
      </c>
      <c r="D41" s="439">
        <v>1.96</v>
      </c>
    </row>
    <row r="42" spans="1:4" x14ac:dyDescent="0.2">
      <c r="A42" s="1100"/>
      <c r="B42" s="39" t="s">
        <v>324</v>
      </c>
      <c r="C42" s="438">
        <v>165973.60999999999</v>
      </c>
      <c r="D42" s="439">
        <v>100</v>
      </c>
    </row>
    <row r="43" spans="1:4" x14ac:dyDescent="0.2">
      <c r="A43" s="1097" t="s">
        <v>515</v>
      </c>
      <c r="B43" s="74" t="s">
        <v>165</v>
      </c>
      <c r="C43" s="436">
        <v>536830.19999999995</v>
      </c>
      <c r="D43" s="437">
        <v>90.83</v>
      </c>
    </row>
    <row r="44" spans="1:4" x14ac:dyDescent="0.2">
      <c r="A44" s="1097"/>
      <c r="B44" s="67" t="s">
        <v>393</v>
      </c>
      <c r="C44" s="438">
        <v>23910.83</v>
      </c>
      <c r="D44" s="439">
        <v>4.05</v>
      </c>
    </row>
    <row r="45" spans="1:4" x14ac:dyDescent="0.2">
      <c r="A45" s="1097"/>
      <c r="B45" s="67" t="s">
        <v>394</v>
      </c>
      <c r="C45" s="438">
        <v>1290.99</v>
      </c>
      <c r="D45" s="439">
        <v>0.22</v>
      </c>
    </row>
    <row r="46" spans="1:4" x14ac:dyDescent="0.2">
      <c r="A46" s="1097"/>
      <c r="B46" s="67" t="s">
        <v>611</v>
      </c>
      <c r="C46" s="438">
        <v>0</v>
      </c>
      <c r="D46" s="439">
        <v>0</v>
      </c>
    </row>
    <row r="47" spans="1:4" x14ac:dyDescent="0.2">
      <c r="A47" s="1097"/>
      <c r="B47" s="67" t="s">
        <v>397</v>
      </c>
      <c r="C47" s="438">
        <v>0</v>
      </c>
      <c r="D47" s="439">
        <v>0</v>
      </c>
    </row>
    <row r="48" spans="1:4" x14ac:dyDescent="0.2">
      <c r="A48" s="1097"/>
      <c r="B48" s="39" t="s">
        <v>359</v>
      </c>
      <c r="C48" s="438">
        <v>562032.02</v>
      </c>
      <c r="D48" s="439">
        <v>95.1</v>
      </c>
    </row>
    <row r="49" spans="1:4" ht="25.5" x14ac:dyDescent="0.2">
      <c r="A49" s="1097"/>
      <c r="B49" s="151" t="s">
        <v>360</v>
      </c>
      <c r="C49" s="438">
        <v>2419.54</v>
      </c>
      <c r="D49" s="439">
        <v>0.41</v>
      </c>
    </row>
    <row r="50" spans="1:4" x14ac:dyDescent="0.2">
      <c r="A50" s="1097"/>
      <c r="B50" s="39" t="s">
        <v>361</v>
      </c>
      <c r="C50" s="438">
        <v>26537.33</v>
      </c>
      <c r="D50" s="439">
        <v>4.49</v>
      </c>
    </row>
    <row r="51" spans="1:4" x14ac:dyDescent="0.2">
      <c r="A51" s="1097"/>
      <c r="B51" s="197" t="s">
        <v>324</v>
      </c>
      <c r="C51" s="440">
        <v>590988.89</v>
      </c>
      <c r="D51" s="441">
        <v>100</v>
      </c>
    </row>
    <row r="52" spans="1:4" x14ac:dyDescent="0.2">
      <c r="A52" s="1099" t="s">
        <v>516</v>
      </c>
      <c r="B52" s="67" t="s">
        <v>165</v>
      </c>
      <c r="C52" s="438">
        <v>136950.75</v>
      </c>
      <c r="D52" s="439">
        <v>87.78</v>
      </c>
    </row>
    <row r="53" spans="1:4" x14ac:dyDescent="0.2">
      <c r="A53" s="1097"/>
      <c r="B53" s="67" t="s">
        <v>393</v>
      </c>
      <c r="C53" s="438">
        <v>440.06</v>
      </c>
      <c r="D53" s="439">
        <v>0.28000000000000003</v>
      </c>
    </row>
    <row r="54" spans="1:4" x14ac:dyDescent="0.2">
      <c r="A54" s="1097"/>
      <c r="B54" s="67" t="s">
        <v>394</v>
      </c>
      <c r="C54" s="438">
        <v>5598.5</v>
      </c>
      <c r="D54" s="439">
        <v>3.59</v>
      </c>
    </row>
    <row r="55" spans="1:4" x14ac:dyDescent="0.2">
      <c r="A55" s="1097"/>
      <c r="B55" s="67" t="s">
        <v>611</v>
      </c>
      <c r="C55" s="438">
        <v>0</v>
      </c>
      <c r="D55" s="439">
        <v>0</v>
      </c>
    </row>
    <row r="56" spans="1:4" x14ac:dyDescent="0.2">
      <c r="A56" s="1097"/>
      <c r="B56" s="67" t="s">
        <v>397</v>
      </c>
      <c r="C56" s="438">
        <v>0</v>
      </c>
      <c r="D56" s="439">
        <v>0</v>
      </c>
    </row>
    <row r="57" spans="1:4" x14ac:dyDescent="0.2">
      <c r="A57" s="1097"/>
      <c r="B57" s="39" t="s">
        <v>359</v>
      </c>
      <c r="C57" s="438">
        <v>142989.31</v>
      </c>
      <c r="D57" s="439">
        <v>91.65</v>
      </c>
    </row>
    <row r="58" spans="1:4" ht="25.5" x14ac:dyDescent="0.2">
      <c r="A58" s="1097"/>
      <c r="B58" s="151" t="s">
        <v>360</v>
      </c>
      <c r="C58" s="438">
        <v>435.81</v>
      </c>
      <c r="D58" s="439">
        <v>0.28000000000000003</v>
      </c>
    </row>
    <row r="59" spans="1:4" x14ac:dyDescent="0.2">
      <c r="A59" s="1097"/>
      <c r="B59" s="39" t="s">
        <v>361</v>
      </c>
      <c r="C59" s="438">
        <v>12585.88</v>
      </c>
      <c r="D59" s="439">
        <v>8.07</v>
      </c>
    </row>
    <row r="60" spans="1:4" x14ac:dyDescent="0.2">
      <c r="A60" s="1100"/>
      <c r="B60" s="39" t="s">
        <v>324</v>
      </c>
      <c r="C60" s="438">
        <v>156011</v>
      </c>
      <c r="D60" s="439">
        <v>100</v>
      </c>
    </row>
    <row r="61" spans="1:4" x14ac:dyDescent="0.2">
      <c r="A61" s="1097" t="s">
        <v>517</v>
      </c>
      <c r="B61" s="74" t="s">
        <v>165</v>
      </c>
      <c r="C61" s="436">
        <v>1158994.1000000001</v>
      </c>
      <c r="D61" s="437">
        <v>91.64</v>
      </c>
    </row>
    <row r="62" spans="1:4" x14ac:dyDescent="0.2">
      <c r="A62" s="1097"/>
      <c r="B62" s="67" t="s">
        <v>393</v>
      </c>
      <c r="C62" s="438">
        <v>73183.78</v>
      </c>
      <c r="D62" s="439">
        <v>5.79</v>
      </c>
    </row>
    <row r="63" spans="1:4" x14ac:dyDescent="0.2">
      <c r="A63" s="1097"/>
      <c r="B63" s="67" t="s">
        <v>394</v>
      </c>
      <c r="C63" s="438">
        <v>0</v>
      </c>
      <c r="D63" s="439">
        <v>0</v>
      </c>
    </row>
    <row r="64" spans="1:4" x14ac:dyDescent="0.2">
      <c r="A64" s="1097"/>
      <c r="B64" s="67" t="s">
        <v>611</v>
      </c>
      <c r="C64" s="438">
        <v>0</v>
      </c>
      <c r="D64" s="439">
        <v>0</v>
      </c>
    </row>
    <row r="65" spans="1:5" x14ac:dyDescent="0.2">
      <c r="A65" s="1097"/>
      <c r="B65" s="67" t="s">
        <v>397</v>
      </c>
      <c r="C65" s="438">
        <v>0</v>
      </c>
      <c r="D65" s="439">
        <v>0</v>
      </c>
    </row>
    <row r="66" spans="1:5" x14ac:dyDescent="0.2">
      <c r="A66" s="1097"/>
      <c r="B66" s="39" t="s">
        <v>359</v>
      </c>
      <c r="C66" s="438">
        <v>1232177.8799999999</v>
      </c>
      <c r="D66" s="439">
        <v>97.43</v>
      </c>
    </row>
    <row r="67" spans="1:5" ht="25.5" x14ac:dyDescent="0.2">
      <c r="A67" s="1097"/>
      <c r="B67" s="151" t="s">
        <v>360</v>
      </c>
      <c r="C67" s="438">
        <v>7348.83</v>
      </c>
      <c r="D67" s="439">
        <v>0.57999999999999996</v>
      </c>
    </row>
    <row r="68" spans="1:5" x14ac:dyDescent="0.2">
      <c r="A68" s="1097"/>
      <c r="B68" s="39" t="s">
        <v>361</v>
      </c>
      <c r="C68" s="438">
        <v>25168.94</v>
      </c>
      <c r="D68" s="439">
        <v>1.99</v>
      </c>
    </row>
    <row r="69" spans="1:5" x14ac:dyDescent="0.2">
      <c r="A69" s="1097"/>
      <c r="B69" s="197" t="s">
        <v>324</v>
      </c>
      <c r="C69" s="440">
        <v>1264695.6499999999</v>
      </c>
      <c r="D69" s="441">
        <v>100</v>
      </c>
    </row>
    <row r="70" spans="1:5" s="430" customFormat="1" x14ac:dyDescent="0.2">
      <c r="A70" s="1097" t="s">
        <v>764</v>
      </c>
      <c r="B70" s="74" t="s">
        <v>165</v>
      </c>
      <c r="C70" s="436">
        <v>1143951.28</v>
      </c>
      <c r="D70" s="437">
        <v>93.67</v>
      </c>
      <c r="E70" s="236"/>
    </row>
    <row r="71" spans="1:5" s="430" customFormat="1" x14ac:dyDescent="0.2">
      <c r="A71" s="1097"/>
      <c r="B71" s="67" t="s">
        <v>393</v>
      </c>
      <c r="C71" s="438">
        <v>56468.31</v>
      </c>
      <c r="D71" s="439">
        <v>4.62</v>
      </c>
      <c r="E71" s="236"/>
    </row>
    <row r="72" spans="1:5" s="430" customFormat="1" x14ac:dyDescent="0.2">
      <c r="A72" s="1097"/>
      <c r="B72" s="67" t="s">
        <v>394</v>
      </c>
      <c r="C72" s="438">
        <v>0</v>
      </c>
      <c r="D72" s="439">
        <v>0</v>
      </c>
      <c r="E72" s="236"/>
    </row>
    <row r="73" spans="1:5" s="430" customFormat="1" x14ac:dyDescent="0.2">
      <c r="A73" s="1097"/>
      <c r="B73" s="67" t="s">
        <v>611</v>
      </c>
      <c r="C73" s="438">
        <v>0</v>
      </c>
      <c r="D73" s="439">
        <v>0</v>
      </c>
      <c r="E73" s="236"/>
    </row>
    <row r="74" spans="1:5" s="430" customFormat="1" x14ac:dyDescent="0.2">
      <c r="A74" s="1097"/>
      <c r="B74" s="67" t="s">
        <v>397</v>
      </c>
      <c r="C74" s="438">
        <v>0</v>
      </c>
      <c r="D74" s="439">
        <v>0</v>
      </c>
      <c r="E74" s="236"/>
    </row>
    <row r="75" spans="1:5" s="430" customFormat="1" x14ac:dyDescent="0.2">
      <c r="A75" s="1097"/>
      <c r="B75" s="39" t="s">
        <v>359</v>
      </c>
      <c r="C75" s="438">
        <v>1200419.5900000001</v>
      </c>
      <c r="D75" s="439">
        <v>98.29</v>
      </c>
      <c r="E75" s="236"/>
    </row>
    <row r="76" spans="1:5" s="430" customFormat="1" ht="25.5" x14ac:dyDescent="0.2">
      <c r="A76" s="1097"/>
      <c r="B76" s="151" t="s">
        <v>360</v>
      </c>
      <c r="C76" s="438">
        <v>7033.91</v>
      </c>
      <c r="D76" s="439">
        <v>0.57999999999999996</v>
      </c>
      <c r="E76" s="236"/>
    </row>
    <row r="77" spans="1:5" s="430" customFormat="1" x14ac:dyDescent="0.2">
      <c r="A77" s="1097"/>
      <c r="B77" s="39" t="s">
        <v>361</v>
      </c>
      <c r="C77" s="438">
        <v>13755.64</v>
      </c>
      <c r="D77" s="439">
        <v>1.1299999999999999</v>
      </c>
      <c r="E77" s="236"/>
    </row>
    <row r="78" spans="1:5" s="430" customFormat="1" x14ac:dyDescent="0.2">
      <c r="A78" s="1097"/>
      <c r="B78" s="197" t="s">
        <v>324</v>
      </c>
      <c r="C78" s="440">
        <v>1221209.1399999999</v>
      </c>
      <c r="D78" s="441">
        <v>100</v>
      </c>
      <c r="E78" s="236"/>
    </row>
    <row r="79" spans="1:5" x14ac:dyDescent="0.2">
      <c r="A79" s="1099" t="s">
        <v>518</v>
      </c>
      <c r="B79" s="67" t="s">
        <v>165</v>
      </c>
      <c r="C79" s="438">
        <v>646577.4</v>
      </c>
      <c r="D79" s="439">
        <v>63.84</v>
      </c>
    </row>
    <row r="80" spans="1:5" x14ac:dyDescent="0.2">
      <c r="A80" s="1097"/>
      <c r="B80" s="67" t="s">
        <v>393</v>
      </c>
      <c r="C80" s="438">
        <v>148319.26999999999</v>
      </c>
      <c r="D80" s="439">
        <v>14.64</v>
      </c>
    </row>
    <row r="81" spans="1:5" x14ac:dyDescent="0.2">
      <c r="A81" s="1097"/>
      <c r="B81" s="67" t="s">
        <v>394</v>
      </c>
      <c r="C81" s="438">
        <v>141412.51999999999</v>
      </c>
      <c r="D81" s="439">
        <v>13.96</v>
      </c>
    </row>
    <row r="82" spans="1:5" x14ac:dyDescent="0.2">
      <c r="A82" s="1097"/>
      <c r="B82" s="67" t="s">
        <v>611</v>
      </c>
      <c r="C82" s="438">
        <v>0</v>
      </c>
      <c r="D82" s="439">
        <v>0</v>
      </c>
    </row>
    <row r="83" spans="1:5" x14ac:dyDescent="0.2">
      <c r="A83" s="1097"/>
      <c r="B83" s="67" t="s">
        <v>397</v>
      </c>
      <c r="C83" s="438">
        <v>0</v>
      </c>
      <c r="D83" s="439">
        <v>0</v>
      </c>
    </row>
    <row r="84" spans="1:5" x14ac:dyDescent="0.2">
      <c r="A84" s="1097"/>
      <c r="B84" s="39" t="s">
        <v>359</v>
      </c>
      <c r="C84" s="438">
        <v>936309.19</v>
      </c>
      <c r="D84" s="439">
        <v>92.44</v>
      </c>
    </row>
    <row r="85" spans="1:5" ht="25.5" x14ac:dyDescent="0.2">
      <c r="A85" s="1097"/>
      <c r="B85" s="151" t="s">
        <v>360</v>
      </c>
      <c r="C85" s="438">
        <v>51524.58</v>
      </c>
      <c r="D85" s="439">
        <v>5.09</v>
      </c>
    </row>
    <row r="86" spans="1:5" x14ac:dyDescent="0.2">
      <c r="A86" s="1097"/>
      <c r="B86" s="39" t="s">
        <v>361</v>
      </c>
      <c r="C86" s="438">
        <v>24967.439999999999</v>
      </c>
      <c r="D86" s="439">
        <v>2.4700000000000002</v>
      </c>
    </row>
    <row r="87" spans="1:5" x14ac:dyDescent="0.2">
      <c r="A87" s="1100"/>
      <c r="B87" s="39" t="s">
        <v>324</v>
      </c>
      <c r="C87" s="438">
        <v>1012801.21</v>
      </c>
      <c r="D87" s="439">
        <v>100</v>
      </c>
    </row>
    <row r="88" spans="1:5" s="64" customFormat="1" x14ac:dyDescent="0.2">
      <c r="A88" s="1097" t="s">
        <v>758</v>
      </c>
      <c r="B88" s="74" t="s">
        <v>165</v>
      </c>
      <c r="C88" s="436">
        <v>1327490.45</v>
      </c>
      <c r="D88" s="437">
        <v>84.89</v>
      </c>
      <c r="E88" s="236"/>
    </row>
    <row r="89" spans="1:5" s="64" customFormat="1" x14ac:dyDescent="0.2">
      <c r="A89" s="1097"/>
      <c r="B89" s="67" t="s">
        <v>393</v>
      </c>
      <c r="C89" s="438">
        <v>191983.48</v>
      </c>
      <c r="D89" s="439">
        <v>12.28</v>
      </c>
      <c r="E89" s="236"/>
    </row>
    <row r="90" spans="1:5" s="64" customFormat="1" x14ac:dyDescent="0.2">
      <c r="A90" s="1097"/>
      <c r="B90" s="67" t="s">
        <v>394</v>
      </c>
      <c r="C90" s="438">
        <v>15278.67</v>
      </c>
      <c r="D90" s="439">
        <v>0.98</v>
      </c>
      <c r="E90" s="236"/>
    </row>
    <row r="91" spans="1:5" s="64" customFormat="1" x14ac:dyDescent="0.2">
      <c r="A91" s="1097"/>
      <c r="B91" s="67" t="s">
        <v>611</v>
      </c>
      <c r="C91" s="438">
        <v>0</v>
      </c>
      <c r="D91" s="439">
        <v>0</v>
      </c>
      <c r="E91" s="236"/>
    </row>
    <row r="92" spans="1:5" s="64" customFormat="1" x14ac:dyDescent="0.2">
      <c r="A92" s="1097"/>
      <c r="B92" s="67" t="s">
        <v>397</v>
      </c>
      <c r="C92" s="438">
        <v>0</v>
      </c>
      <c r="D92" s="439">
        <v>0</v>
      </c>
      <c r="E92" s="236"/>
    </row>
    <row r="93" spans="1:5" s="64" customFormat="1" x14ac:dyDescent="0.2">
      <c r="A93" s="1097"/>
      <c r="B93" s="39" t="s">
        <v>359</v>
      </c>
      <c r="C93" s="438">
        <v>1534752.5999999999</v>
      </c>
      <c r="D93" s="439">
        <v>98.15</v>
      </c>
      <c r="E93" s="236"/>
    </row>
    <row r="94" spans="1:5" s="64" customFormat="1" ht="25.5" x14ac:dyDescent="0.2">
      <c r="A94" s="1097"/>
      <c r="B94" s="151" t="s">
        <v>360</v>
      </c>
      <c r="C94" s="438">
        <v>16682.919999999998</v>
      </c>
      <c r="D94" s="439">
        <v>1.07</v>
      </c>
      <c r="E94" s="236"/>
    </row>
    <row r="95" spans="1:5" s="64" customFormat="1" x14ac:dyDescent="0.2">
      <c r="A95" s="1097"/>
      <c r="B95" s="39" t="s">
        <v>361</v>
      </c>
      <c r="C95" s="438">
        <v>12180.51</v>
      </c>
      <c r="D95" s="439">
        <v>0.78</v>
      </c>
      <c r="E95" s="236"/>
    </row>
    <row r="96" spans="1:5" s="64" customFormat="1" x14ac:dyDescent="0.2">
      <c r="A96" s="1097"/>
      <c r="B96" s="197" t="s">
        <v>324</v>
      </c>
      <c r="C96" s="440">
        <v>1563616.0299999998</v>
      </c>
      <c r="D96" s="441">
        <v>100</v>
      </c>
      <c r="E96" s="236"/>
    </row>
    <row r="97" spans="1:4" x14ac:dyDescent="0.2">
      <c r="A97" s="1097" t="s">
        <v>519</v>
      </c>
      <c r="B97" s="74" t="s">
        <v>165</v>
      </c>
      <c r="C97" s="436">
        <v>203292.42</v>
      </c>
      <c r="D97" s="437">
        <v>40.729999999999997</v>
      </c>
    </row>
    <row r="98" spans="1:4" x14ac:dyDescent="0.2">
      <c r="A98" s="1097"/>
      <c r="B98" s="67" t="s">
        <v>393</v>
      </c>
      <c r="C98" s="438">
        <v>86799.9</v>
      </c>
      <c r="D98" s="439">
        <v>17.39</v>
      </c>
    </row>
    <row r="99" spans="1:4" x14ac:dyDescent="0.2">
      <c r="A99" s="1097"/>
      <c r="B99" s="67" t="s">
        <v>394</v>
      </c>
      <c r="C99" s="438">
        <v>161683.31</v>
      </c>
      <c r="D99" s="439">
        <v>32.39</v>
      </c>
    </row>
    <row r="100" spans="1:4" x14ac:dyDescent="0.2">
      <c r="A100" s="1097"/>
      <c r="B100" s="67" t="s">
        <v>611</v>
      </c>
      <c r="C100" s="438">
        <v>21865.43</v>
      </c>
      <c r="D100" s="439">
        <v>4.38</v>
      </c>
    </row>
    <row r="101" spans="1:4" x14ac:dyDescent="0.2">
      <c r="A101" s="1097"/>
      <c r="B101" s="67" t="s">
        <v>397</v>
      </c>
      <c r="C101" s="438">
        <v>0</v>
      </c>
      <c r="D101" s="439">
        <v>0</v>
      </c>
    </row>
    <row r="102" spans="1:4" x14ac:dyDescent="0.2">
      <c r="A102" s="1097"/>
      <c r="B102" s="39" t="s">
        <v>359</v>
      </c>
      <c r="C102" s="438">
        <v>473641.06</v>
      </c>
      <c r="D102" s="439">
        <v>94.89</v>
      </c>
    </row>
    <row r="103" spans="1:4" ht="25.5" x14ac:dyDescent="0.2">
      <c r="A103" s="1097"/>
      <c r="B103" s="151" t="s">
        <v>360</v>
      </c>
      <c r="C103" s="438">
        <v>3996.43</v>
      </c>
      <c r="D103" s="439">
        <v>0.8</v>
      </c>
    </row>
    <row r="104" spans="1:4" x14ac:dyDescent="0.2">
      <c r="A104" s="1097"/>
      <c r="B104" s="39" t="s">
        <v>361</v>
      </c>
      <c r="C104" s="438">
        <v>21528.62</v>
      </c>
      <c r="D104" s="439">
        <v>4.3099999999999996</v>
      </c>
    </row>
    <row r="105" spans="1:4" x14ac:dyDescent="0.2">
      <c r="A105" s="1097"/>
      <c r="B105" s="197" t="s">
        <v>324</v>
      </c>
      <c r="C105" s="440">
        <v>499166.11</v>
      </c>
      <c r="D105" s="441">
        <v>100</v>
      </c>
    </row>
    <row r="106" spans="1:4" x14ac:dyDescent="0.2">
      <c r="A106" s="444"/>
      <c r="B106" s="2"/>
      <c r="C106" s="445"/>
      <c r="D106" s="442"/>
    </row>
  </sheetData>
  <mergeCells count="16">
    <mergeCell ref="A70:A78"/>
    <mergeCell ref="A97:A105"/>
    <mergeCell ref="A88:A96"/>
    <mergeCell ref="A1:D1"/>
    <mergeCell ref="A3:D3"/>
    <mergeCell ref="A5:A6"/>
    <mergeCell ref="B5:B6"/>
    <mergeCell ref="C5:D5"/>
    <mergeCell ref="A7:A15"/>
    <mergeCell ref="A34:A42"/>
    <mergeCell ref="A79:A87"/>
    <mergeCell ref="A16:A24"/>
    <mergeCell ref="A25:A33"/>
    <mergeCell ref="A43:A51"/>
    <mergeCell ref="A61:A69"/>
    <mergeCell ref="A52:A60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78740157480314965" top="0.59055118110236227" bottom="0.98425196850393704" header="0" footer="0"/>
  <pageSetup paperSize="9" scale="47" orientation="portrait" r:id="rId2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D97"/>
  <sheetViews>
    <sheetView view="pageBreakPreview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16384" width="11.42578125" style="236"/>
  </cols>
  <sheetData>
    <row r="1" spans="1:4" ht="18" x14ac:dyDescent="0.25">
      <c r="A1" s="970" t="s">
        <v>398</v>
      </c>
      <c r="B1" s="970"/>
      <c r="C1" s="970"/>
      <c r="D1" s="970"/>
    </row>
    <row r="2" spans="1:4" x14ac:dyDescent="0.2">
      <c r="A2" s="9"/>
      <c r="B2" s="9"/>
      <c r="C2" s="9"/>
      <c r="D2" s="9"/>
    </row>
    <row r="3" spans="1:4" ht="19.5" customHeight="1" x14ac:dyDescent="0.2">
      <c r="A3" s="1092" t="s">
        <v>1209</v>
      </c>
      <c r="B3" s="1092"/>
      <c r="C3" s="1092"/>
      <c r="D3" s="1092"/>
    </row>
    <row r="4" spans="1:4" ht="13.5" thickBot="1" x14ac:dyDescent="0.25"/>
    <row r="5" spans="1:4" ht="33" customHeight="1" x14ac:dyDescent="0.2">
      <c r="A5" s="932" t="s">
        <v>399</v>
      </c>
      <c r="B5" s="1052" t="s">
        <v>166</v>
      </c>
      <c r="C5" s="1033" t="s">
        <v>352</v>
      </c>
      <c r="D5" s="977"/>
    </row>
    <row r="6" spans="1:4" ht="33" customHeight="1" thickBot="1" x14ac:dyDescent="0.25">
      <c r="A6" s="934"/>
      <c r="B6" s="1066"/>
      <c r="C6" s="70" t="s">
        <v>549</v>
      </c>
      <c r="D6" s="805" t="s">
        <v>485</v>
      </c>
    </row>
    <row r="7" spans="1:4" x14ac:dyDescent="0.2">
      <c r="A7" s="1097" t="s">
        <v>520</v>
      </c>
      <c r="B7" s="74" t="s">
        <v>165</v>
      </c>
      <c r="C7" s="436">
        <v>1173741.8700000001</v>
      </c>
      <c r="D7" s="437">
        <v>86.98</v>
      </c>
    </row>
    <row r="8" spans="1:4" x14ac:dyDescent="0.2">
      <c r="A8" s="1097"/>
      <c r="B8" s="67" t="s">
        <v>393</v>
      </c>
      <c r="C8" s="438">
        <v>145820.78</v>
      </c>
      <c r="D8" s="439">
        <v>10.8</v>
      </c>
    </row>
    <row r="9" spans="1:4" x14ac:dyDescent="0.2">
      <c r="A9" s="1097"/>
      <c r="B9" s="67" t="s">
        <v>394</v>
      </c>
      <c r="C9" s="438">
        <v>0</v>
      </c>
      <c r="D9" s="439">
        <v>0</v>
      </c>
    </row>
    <row r="10" spans="1:4" x14ac:dyDescent="0.2">
      <c r="A10" s="1097"/>
      <c r="B10" s="67" t="s">
        <v>611</v>
      </c>
      <c r="C10" s="438">
        <v>0</v>
      </c>
      <c r="D10" s="439">
        <v>0</v>
      </c>
    </row>
    <row r="11" spans="1:4" x14ac:dyDescent="0.2">
      <c r="A11" s="1097"/>
      <c r="B11" s="67" t="s">
        <v>397</v>
      </c>
      <c r="C11" s="438">
        <v>0</v>
      </c>
      <c r="D11" s="439">
        <v>0</v>
      </c>
    </row>
    <row r="12" spans="1:4" x14ac:dyDescent="0.2">
      <c r="A12" s="1097"/>
      <c r="B12" s="39" t="s">
        <v>359</v>
      </c>
      <c r="C12" s="438">
        <v>1319562.6499999999</v>
      </c>
      <c r="D12" s="439">
        <v>97.78</v>
      </c>
    </row>
    <row r="13" spans="1:4" ht="25.5" x14ac:dyDescent="0.2">
      <c r="A13" s="1097"/>
      <c r="B13" s="151" t="s">
        <v>360</v>
      </c>
      <c r="C13" s="438">
        <v>12592.33</v>
      </c>
      <c r="D13" s="439">
        <v>0.93</v>
      </c>
    </row>
    <row r="14" spans="1:4" x14ac:dyDescent="0.2">
      <c r="A14" s="1097"/>
      <c r="B14" s="39" t="s">
        <v>361</v>
      </c>
      <c r="C14" s="438">
        <v>17454.150000000001</v>
      </c>
      <c r="D14" s="439">
        <v>1.29</v>
      </c>
    </row>
    <row r="15" spans="1:4" x14ac:dyDescent="0.2">
      <c r="A15" s="1097"/>
      <c r="B15" s="197" t="s">
        <v>324</v>
      </c>
      <c r="C15" s="443">
        <v>1349609.13</v>
      </c>
      <c r="D15" s="441">
        <v>100</v>
      </c>
    </row>
    <row r="16" spans="1:4" x14ac:dyDescent="0.2">
      <c r="A16" s="1097" t="s">
        <v>521</v>
      </c>
      <c r="B16" s="74" t="s">
        <v>165</v>
      </c>
      <c r="C16" s="436">
        <v>36479.29</v>
      </c>
      <c r="D16" s="437">
        <v>98.66</v>
      </c>
    </row>
    <row r="17" spans="1:4" x14ac:dyDescent="0.2">
      <c r="A17" s="1097"/>
      <c r="B17" s="67" t="s">
        <v>393</v>
      </c>
      <c r="C17" s="438">
        <v>0</v>
      </c>
      <c r="D17" s="439">
        <v>0</v>
      </c>
    </row>
    <row r="18" spans="1:4" x14ac:dyDescent="0.2">
      <c r="A18" s="1097"/>
      <c r="B18" s="67" t="s">
        <v>394</v>
      </c>
      <c r="C18" s="438">
        <v>0</v>
      </c>
      <c r="D18" s="439">
        <v>0</v>
      </c>
    </row>
    <row r="19" spans="1:4" x14ac:dyDescent="0.2">
      <c r="A19" s="1097"/>
      <c r="B19" s="67" t="s">
        <v>611</v>
      </c>
      <c r="C19" s="438">
        <v>0</v>
      </c>
      <c r="D19" s="439">
        <v>0</v>
      </c>
    </row>
    <row r="20" spans="1:4" x14ac:dyDescent="0.2">
      <c r="A20" s="1097"/>
      <c r="B20" s="67" t="s">
        <v>397</v>
      </c>
      <c r="C20" s="438">
        <v>0</v>
      </c>
      <c r="D20" s="439">
        <v>0</v>
      </c>
    </row>
    <row r="21" spans="1:4" x14ac:dyDescent="0.2">
      <c r="A21" s="1097"/>
      <c r="B21" s="39" t="s">
        <v>359</v>
      </c>
      <c r="C21" s="438">
        <v>36479.29</v>
      </c>
      <c r="D21" s="439">
        <v>98.66</v>
      </c>
    </row>
    <row r="22" spans="1:4" ht="25.5" x14ac:dyDescent="0.2">
      <c r="A22" s="1097"/>
      <c r="B22" s="151" t="s">
        <v>360</v>
      </c>
      <c r="C22" s="438">
        <v>48.98</v>
      </c>
      <c r="D22" s="439">
        <v>0.13</v>
      </c>
    </row>
    <row r="23" spans="1:4" x14ac:dyDescent="0.2">
      <c r="A23" s="1097"/>
      <c r="B23" s="39" t="s">
        <v>361</v>
      </c>
      <c r="C23" s="438">
        <v>447.73</v>
      </c>
      <c r="D23" s="439">
        <v>1.21</v>
      </c>
    </row>
    <row r="24" spans="1:4" x14ac:dyDescent="0.2">
      <c r="A24" s="1100"/>
      <c r="B24" s="39" t="s">
        <v>324</v>
      </c>
      <c r="C24" s="438">
        <v>36976</v>
      </c>
      <c r="D24" s="439">
        <v>100</v>
      </c>
    </row>
    <row r="25" spans="1:4" x14ac:dyDescent="0.2">
      <c r="A25" s="1097" t="s">
        <v>349</v>
      </c>
      <c r="B25" s="74" t="s">
        <v>165</v>
      </c>
      <c r="C25" s="436">
        <v>69465.929999999993</v>
      </c>
      <c r="D25" s="437">
        <v>98.07</v>
      </c>
    </row>
    <row r="26" spans="1:4" x14ac:dyDescent="0.2">
      <c r="A26" s="1097"/>
      <c r="B26" s="67" t="s">
        <v>393</v>
      </c>
      <c r="C26" s="438">
        <v>0</v>
      </c>
      <c r="D26" s="439">
        <v>0</v>
      </c>
    </row>
    <row r="27" spans="1:4" ht="12.75" customHeight="1" x14ac:dyDescent="0.2">
      <c r="A27" s="1097"/>
      <c r="B27" s="67" t="s">
        <v>394</v>
      </c>
      <c r="C27" s="438">
        <v>0</v>
      </c>
      <c r="D27" s="439">
        <v>0</v>
      </c>
    </row>
    <row r="28" spans="1:4" x14ac:dyDescent="0.2">
      <c r="A28" s="1097"/>
      <c r="B28" s="67" t="s">
        <v>611</v>
      </c>
      <c r="C28" s="438">
        <v>0</v>
      </c>
      <c r="D28" s="439">
        <v>0</v>
      </c>
    </row>
    <row r="29" spans="1:4" x14ac:dyDescent="0.2">
      <c r="A29" s="1097"/>
      <c r="B29" s="67" t="s">
        <v>397</v>
      </c>
      <c r="C29" s="438">
        <v>0</v>
      </c>
      <c r="D29" s="439">
        <v>0</v>
      </c>
    </row>
    <row r="30" spans="1:4" x14ac:dyDescent="0.2">
      <c r="A30" s="1097"/>
      <c r="B30" s="39" t="s">
        <v>359</v>
      </c>
      <c r="C30" s="438">
        <v>69465.929999999993</v>
      </c>
      <c r="D30" s="439">
        <v>98.07</v>
      </c>
    </row>
    <row r="31" spans="1:4" ht="25.5" x14ac:dyDescent="0.2">
      <c r="A31" s="1097"/>
      <c r="B31" s="151" t="s">
        <v>360</v>
      </c>
      <c r="C31" s="438">
        <v>36.33</v>
      </c>
      <c r="D31" s="439">
        <v>0.05</v>
      </c>
    </row>
    <row r="32" spans="1:4" x14ac:dyDescent="0.2">
      <c r="A32" s="1097"/>
      <c r="B32" s="39" t="s">
        <v>361</v>
      </c>
      <c r="C32" s="438">
        <v>1330.74</v>
      </c>
      <c r="D32" s="439">
        <v>1.88</v>
      </c>
    </row>
    <row r="33" spans="1:4" x14ac:dyDescent="0.2">
      <c r="A33" s="1097"/>
      <c r="B33" s="197" t="s">
        <v>324</v>
      </c>
      <c r="C33" s="440">
        <v>70833</v>
      </c>
      <c r="D33" s="441">
        <v>100</v>
      </c>
    </row>
    <row r="34" spans="1:4" x14ac:dyDescent="0.2">
      <c r="A34" s="1099" t="s">
        <v>406</v>
      </c>
      <c r="B34" s="67" t="s">
        <v>165</v>
      </c>
      <c r="C34" s="438">
        <v>377859.03</v>
      </c>
      <c r="D34" s="439">
        <v>74.89</v>
      </c>
    </row>
    <row r="35" spans="1:4" x14ac:dyDescent="0.2">
      <c r="A35" s="1097"/>
      <c r="B35" s="67" t="s">
        <v>393</v>
      </c>
      <c r="C35" s="438">
        <v>64226.35</v>
      </c>
      <c r="D35" s="439">
        <v>12.73</v>
      </c>
    </row>
    <row r="36" spans="1:4" x14ac:dyDescent="0.2">
      <c r="A36" s="1097"/>
      <c r="B36" s="67" t="s">
        <v>394</v>
      </c>
      <c r="C36" s="438">
        <v>50369.18</v>
      </c>
      <c r="D36" s="439">
        <v>9.98</v>
      </c>
    </row>
    <row r="37" spans="1:4" x14ac:dyDescent="0.2">
      <c r="A37" s="1097"/>
      <c r="B37" s="67" t="s">
        <v>611</v>
      </c>
      <c r="C37" s="438">
        <v>0</v>
      </c>
      <c r="D37" s="439">
        <v>0</v>
      </c>
    </row>
    <row r="38" spans="1:4" x14ac:dyDescent="0.2">
      <c r="A38" s="1097"/>
      <c r="B38" s="67" t="s">
        <v>397</v>
      </c>
      <c r="C38" s="438">
        <v>0</v>
      </c>
      <c r="D38" s="439">
        <v>0</v>
      </c>
    </row>
    <row r="39" spans="1:4" x14ac:dyDescent="0.2">
      <c r="A39" s="1097"/>
      <c r="B39" s="39" t="s">
        <v>359</v>
      </c>
      <c r="C39" s="438">
        <v>492454.56</v>
      </c>
      <c r="D39" s="439">
        <v>97.6</v>
      </c>
    </row>
    <row r="40" spans="1:4" ht="25.5" x14ac:dyDescent="0.2">
      <c r="A40" s="1097"/>
      <c r="B40" s="151" t="s">
        <v>360</v>
      </c>
      <c r="C40" s="438">
        <v>2404.59</v>
      </c>
      <c r="D40" s="439">
        <v>0.48</v>
      </c>
    </row>
    <row r="41" spans="1:4" x14ac:dyDescent="0.2">
      <c r="A41" s="1097"/>
      <c r="B41" s="39" t="s">
        <v>361</v>
      </c>
      <c r="C41" s="438">
        <v>9667.76</v>
      </c>
      <c r="D41" s="439">
        <v>1.92</v>
      </c>
    </row>
    <row r="42" spans="1:4" x14ac:dyDescent="0.2">
      <c r="A42" s="1100"/>
      <c r="B42" s="39" t="s">
        <v>324</v>
      </c>
      <c r="C42" s="438">
        <v>504526.91</v>
      </c>
      <c r="D42" s="439">
        <v>100</v>
      </c>
    </row>
    <row r="43" spans="1:4" x14ac:dyDescent="0.2">
      <c r="A43" s="1097" t="s">
        <v>522</v>
      </c>
      <c r="B43" s="74" t="s">
        <v>165</v>
      </c>
      <c r="C43" s="436">
        <v>46237.760000000002</v>
      </c>
      <c r="D43" s="437">
        <v>54.66</v>
      </c>
    </row>
    <row r="44" spans="1:4" x14ac:dyDescent="0.2">
      <c r="A44" s="1097"/>
      <c r="B44" s="67" t="s">
        <v>393</v>
      </c>
      <c r="C44" s="438">
        <v>0</v>
      </c>
      <c r="D44" s="439">
        <v>0</v>
      </c>
    </row>
    <row r="45" spans="1:4" x14ac:dyDescent="0.2">
      <c r="A45" s="1097"/>
      <c r="B45" s="67" t="s">
        <v>394</v>
      </c>
      <c r="C45" s="438">
        <v>31110.58</v>
      </c>
      <c r="D45" s="439">
        <v>36.78</v>
      </c>
    </row>
    <row r="46" spans="1:4" x14ac:dyDescent="0.2">
      <c r="A46" s="1097"/>
      <c r="B46" s="67" t="s">
        <v>611</v>
      </c>
      <c r="C46" s="438">
        <v>1414.18</v>
      </c>
      <c r="D46" s="439">
        <v>1.67</v>
      </c>
    </row>
    <row r="47" spans="1:4" x14ac:dyDescent="0.2">
      <c r="A47" s="1097"/>
      <c r="B47" s="67" t="s">
        <v>397</v>
      </c>
      <c r="C47" s="438">
        <v>0</v>
      </c>
      <c r="D47" s="439">
        <v>0</v>
      </c>
    </row>
    <row r="48" spans="1:4" x14ac:dyDescent="0.2">
      <c r="A48" s="1097"/>
      <c r="B48" s="39" t="s">
        <v>359</v>
      </c>
      <c r="C48" s="438">
        <v>78762.52</v>
      </c>
      <c r="D48" s="439">
        <v>93.11</v>
      </c>
    </row>
    <row r="49" spans="1:4" ht="25.5" x14ac:dyDescent="0.2">
      <c r="A49" s="1097"/>
      <c r="B49" s="151" t="s">
        <v>360</v>
      </c>
      <c r="C49" s="438">
        <v>96.72</v>
      </c>
      <c r="D49" s="439">
        <v>0.11</v>
      </c>
    </row>
    <row r="50" spans="1:4" x14ac:dyDescent="0.2">
      <c r="A50" s="1097"/>
      <c r="B50" s="39" t="s">
        <v>361</v>
      </c>
      <c r="C50" s="438">
        <v>5733.76</v>
      </c>
      <c r="D50" s="439">
        <v>6.78</v>
      </c>
    </row>
    <row r="51" spans="1:4" x14ac:dyDescent="0.2">
      <c r="A51" s="1097"/>
      <c r="B51" s="197" t="s">
        <v>324</v>
      </c>
      <c r="C51" s="440">
        <v>84593</v>
      </c>
      <c r="D51" s="441">
        <v>100</v>
      </c>
    </row>
    <row r="52" spans="1:4" x14ac:dyDescent="0.2">
      <c r="A52" s="1099" t="s">
        <v>427</v>
      </c>
      <c r="B52" s="67" t="s">
        <v>165</v>
      </c>
      <c r="C52" s="438">
        <v>1402117.56</v>
      </c>
      <c r="D52" s="439">
        <v>89.99</v>
      </c>
    </row>
    <row r="53" spans="1:4" x14ac:dyDescent="0.2">
      <c r="A53" s="1097"/>
      <c r="B53" s="67" t="s">
        <v>393</v>
      </c>
      <c r="C53" s="438">
        <v>116371.48</v>
      </c>
      <c r="D53" s="439">
        <v>7.47</v>
      </c>
    </row>
    <row r="54" spans="1:4" x14ac:dyDescent="0.2">
      <c r="A54" s="1097"/>
      <c r="B54" s="67" t="s">
        <v>394</v>
      </c>
      <c r="C54" s="438">
        <v>0</v>
      </c>
      <c r="D54" s="439">
        <v>0</v>
      </c>
    </row>
    <row r="55" spans="1:4" x14ac:dyDescent="0.2">
      <c r="A55" s="1097"/>
      <c r="B55" s="67" t="s">
        <v>611</v>
      </c>
      <c r="C55" s="438">
        <v>0</v>
      </c>
      <c r="D55" s="439">
        <v>0</v>
      </c>
    </row>
    <row r="56" spans="1:4" x14ac:dyDescent="0.2">
      <c r="A56" s="1097"/>
      <c r="B56" s="67" t="s">
        <v>397</v>
      </c>
      <c r="C56" s="438">
        <v>0</v>
      </c>
      <c r="D56" s="439">
        <v>0</v>
      </c>
    </row>
    <row r="57" spans="1:4" x14ac:dyDescent="0.2">
      <c r="A57" s="1097"/>
      <c r="B57" s="39" t="s">
        <v>359</v>
      </c>
      <c r="C57" s="438">
        <v>1518489.04</v>
      </c>
      <c r="D57" s="439">
        <v>97.46</v>
      </c>
    </row>
    <row r="58" spans="1:4" ht="25.5" x14ac:dyDescent="0.2">
      <c r="A58" s="1097"/>
      <c r="B58" s="151" t="s">
        <v>360</v>
      </c>
      <c r="C58" s="438">
        <v>7192.68</v>
      </c>
      <c r="D58" s="439">
        <v>0.46</v>
      </c>
    </row>
    <row r="59" spans="1:4" x14ac:dyDescent="0.2">
      <c r="A59" s="1097"/>
      <c r="B59" s="39" t="s">
        <v>361</v>
      </c>
      <c r="C59" s="438">
        <v>32403.33</v>
      </c>
      <c r="D59" s="439">
        <v>2.08</v>
      </c>
    </row>
    <row r="60" spans="1:4" x14ac:dyDescent="0.2">
      <c r="A60" s="1100"/>
      <c r="B60" s="39" t="s">
        <v>324</v>
      </c>
      <c r="C60" s="438">
        <v>1558085.05</v>
      </c>
      <c r="D60" s="439">
        <v>100</v>
      </c>
    </row>
    <row r="61" spans="1:4" x14ac:dyDescent="0.2">
      <c r="A61" s="1097" t="s">
        <v>523</v>
      </c>
      <c r="B61" s="74" t="s">
        <v>165</v>
      </c>
      <c r="C61" s="436">
        <v>1095970.92</v>
      </c>
      <c r="D61" s="437">
        <v>90.04</v>
      </c>
    </row>
    <row r="62" spans="1:4" x14ac:dyDescent="0.2">
      <c r="A62" s="1097"/>
      <c r="B62" s="67" t="s">
        <v>393</v>
      </c>
      <c r="C62" s="438">
        <v>99844.03</v>
      </c>
      <c r="D62" s="439">
        <v>8.1999999999999993</v>
      </c>
    </row>
    <row r="63" spans="1:4" x14ac:dyDescent="0.2">
      <c r="A63" s="1097"/>
      <c r="B63" s="67" t="s">
        <v>394</v>
      </c>
      <c r="C63" s="438">
        <v>418.57</v>
      </c>
      <c r="D63" s="439">
        <v>0.03</v>
      </c>
    </row>
    <row r="64" spans="1:4" x14ac:dyDescent="0.2">
      <c r="A64" s="1097"/>
      <c r="B64" s="67" t="s">
        <v>611</v>
      </c>
      <c r="C64" s="438">
        <v>0</v>
      </c>
      <c r="D64" s="439">
        <v>0</v>
      </c>
    </row>
    <row r="65" spans="1:4" x14ac:dyDescent="0.2">
      <c r="A65" s="1097"/>
      <c r="B65" s="67" t="s">
        <v>397</v>
      </c>
      <c r="C65" s="438">
        <v>0</v>
      </c>
      <c r="D65" s="439">
        <v>0</v>
      </c>
    </row>
    <row r="66" spans="1:4" x14ac:dyDescent="0.2">
      <c r="A66" s="1097"/>
      <c r="B66" s="39" t="s">
        <v>359</v>
      </c>
      <c r="C66" s="438">
        <v>1196233.52</v>
      </c>
      <c r="D66" s="439">
        <v>98.27</v>
      </c>
    </row>
    <row r="67" spans="1:4" ht="25.5" x14ac:dyDescent="0.2">
      <c r="A67" s="1097"/>
      <c r="B67" s="151" t="s">
        <v>360</v>
      </c>
      <c r="C67" s="438">
        <v>9024.06</v>
      </c>
      <c r="D67" s="439">
        <v>0.74</v>
      </c>
    </row>
    <row r="68" spans="1:4" x14ac:dyDescent="0.2">
      <c r="A68" s="1097"/>
      <c r="B68" s="39" t="s">
        <v>361</v>
      </c>
      <c r="C68" s="438">
        <v>11999.45</v>
      </c>
      <c r="D68" s="439">
        <v>0.99</v>
      </c>
    </row>
    <row r="69" spans="1:4" x14ac:dyDescent="0.2">
      <c r="A69" s="1097"/>
      <c r="B69" s="197" t="s">
        <v>324</v>
      </c>
      <c r="C69" s="440">
        <v>1217257.03</v>
      </c>
      <c r="D69" s="441">
        <v>100</v>
      </c>
    </row>
    <row r="70" spans="1:4" x14ac:dyDescent="0.2">
      <c r="A70" s="1099" t="s">
        <v>119</v>
      </c>
      <c r="B70" s="67" t="s">
        <v>165</v>
      </c>
      <c r="C70" s="438">
        <v>729372.53</v>
      </c>
      <c r="D70" s="439">
        <v>74</v>
      </c>
    </row>
    <row r="71" spans="1:4" x14ac:dyDescent="0.2">
      <c r="A71" s="1097"/>
      <c r="B71" s="67" t="s">
        <v>393</v>
      </c>
      <c r="C71" s="438">
        <v>236011.78</v>
      </c>
      <c r="D71" s="439">
        <v>23.94</v>
      </c>
    </row>
    <row r="72" spans="1:4" x14ac:dyDescent="0.2">
      <c r="A72" s="1097"/>
      <c r="B72" s="67" t="s">
        <v>394</v>
      </c>
      <c r="C72" s="438">
        <v>6602.69</v>
      </c>
      <c r="D72" s="439">
        <v>0.67</v>
      </c>
    </row>
    <row r="73" spans="1:4" x14ac:dyDescent="0.2">
      <c r="A73" s="1097"/>
      <c r="B73" s="67" t="s">
        <v>611</v>
      </c>
      <c r="C73" s="438">
        <v>0</v>
      </c>
      <c r="D73" s="439">
        <v>0</v>
      </c>
    </row>
    <row r="74" spans="1:4" x14ac:dyDescent="0.2">
      <c r="A74" s="1097"/>
      <c r="B74" s="67" t="s">
        <v>397</v>
      </c>
      <c r="C74" s="438">
        <v>0</v>
      </c>
      <c r="D74" s="439">
        <v>0</v>
      </c>
    </row>
    <row r="75" spans="1:4" x14ac:dyDescent="0.2">
      <c r="A75" s="1097"/>
      <c r="B75" s="39" t="s">
        <v>359</v>
      </c>
      <c r="C75" s="438">
        <v>971987</v>
      </c>
      <c r="D75" s="439">
        <v>98.61</v>
      </c>
    </row>
    <row r="76" spans="1:4" ht="25.5" x14ac:dyDescent="0.2">
      <c r="A76" s="1097"/>
      <c r="B76" s="151" t="s">
        <v>360</v>
      </c>
      <c r="C76" s="438">
        <v>4805.5</v>
      </c>
      <c r="D76" s="439">
        <v>0.49</v>
      </c>
    </row>
    <row r="77" spans="1:4" x14ac:dyDescent="0.2">
      <c r="A77" s="1097"/>
      <c r="B77" s="39" t="s">
        <v>361</v>
      </c>
      <c r="C77" s="438">
        <v>8827.02</v>
      </c>
      <c r="D77" s="439">
        <v>0.9</v>
      </c>
    </row>
    <row r="78" spans="1:4" x14ac:dyDescent="0.2">
      <c r="A78" s="1100"/>
      <c r="B78" s="39" t="s">
        <v>324</v>
      </c>
      <c r="C78" s="438">
        <v>985619.52</v>
      </c>
      <c r="D78" s="439">
        <v>100</v>
      </c>
    </row>
    <row r="79" spans="1:4" x14ac:dyDescent="0.2">
      <c r="A79" s="1097" t="s">
        <v>407</v>
      </c>
      <c r="B79" s="74" t="s">
        <v>165</v>
      </c>
      <c r="C79" s="436">
        <v>504031.22</v>
      </c>
      <c r="D79" s="437">
        <v>62.78</v>
      </c>
    </row>
    <row r="80" spans="1:4" x14ac:dyDescent="0.2">
      <c r="A80" s="1097"/>
      <c r="B80" s="67" t="s">
        <v>393</v>
      </c>
      <c r="C80" s="438">
        <v>199462.01</v>
      </c>
      <c r="D80" s="439">
        <v>24.85</v>
      </c>
    </row>
    <row r="81" spans="1:4" x14ac:dyDescent="0.2">
      <c r="A81" s="1097"/>
      <c r="B81" s="67" t="s">
        <v>394</v>
      </c>
      <c r="C81" s="438">
        <v>0</v>
      </c>
      <c r="D81" s="439">
        <v>0</v>
      </c>
    </row>
    <row r="82" spans="1:4" x14ac:dyDescent="0.2">
      <c r="A82" s="1097"/>
      <c r="B82" s="67" t="s">
        <v>611</v>
      </c>
      <c r="C82" s="438">
        <v>0</v>
      </c>
      <c r="D82" s="439">
        <v>0</v>
      </c>
    </row>
    <row r="83" spans="1:4" x14ac:dyDescent="0.2">
      <c r="A83" s="1097"/>
      <c r="B83" s="67" t="s">
        <v>397</v>
      </c>
      <c r="C83" s="438">
        <v>0</v>
      </c>
      <c r="D83" s="439">
        <v>0</v>
      </c>
    </row>
    <row r="84" spans="1:4" x14ac:dyDescent="0.2">
      <c r="A84" s="1097"/>
      <c r="B84" s="39" t="s">
        <v>359</v>
      </c>
      <c r="C84" s="438">
        <v>703493.23</v>
      </c>
      <c r="D84" s="439">
        <v>87.63</v>
      </c>
    </row>
    <row r="85" spans="1:4" ht="25.5" x14ac:dyDescent="0.2">
      <c r="A85" s="1097"/>
      <c r="B85" s="151" t="s">
        <v>360</v>
      </c>
      <c r="C85" s="438">
        <v>7024.33</v>
      </c>
      <c r="D85" s="439">
        <v>0.88</v>
      </c>
    </row>
    <row r="86" spans="1:4" x14ac:dyDescent="0.2">
      <c r="A86" s="1097"/>
      <c r="B86" s="39" t="s">
        <v>361</v>
      </c>
      <c r="C86" s="438">
        <v>92251.81</v>
      </c>
      <c r="D86" s="439">
        <v>11.49</v>
      </c>
    </row>
    <row r="87" spans="1:4" x14ac:dyDescent="0.2">
      <c r="A87" s="1097"/>
      <c r="B87" s="197" t="s">
        <v>324</v>
      </c>
      <c r="C87" s="440">
        <v>802769.37</v>
      </c>
      <c r="D87" s="441">
        <v>100</v>
      </c>
    </row>
    <row r="88" spans="1:4" x14ac:dyDescent="0.2">
      <c r="A88" s="1097" t="s">
        <v>524</v>
      </c>
      <c r="B88" s="74" t="s">
        <v>165</v>
      </c>
      <c r="C88" s="436">
        <v>622519.52</v>
      </c>
      <c r="D88" s="437">
        <v>85.2</v>
      </c>
    </row>
    <row r="89" spans="1:4" x14ac:dyDescent="0.2">
      <c r="A89" s="1097"/>
      <c r="B89" s="67" t="s">
        <v>393</v>
      </c>
      <c r="C89" s="438">
        <v>57705.93</v>
      </c>
      <c r="D89" s="439">
        <v>7.9</v>
      </c>
    </row>
    <row r="90" spans="1:4" x14ac:dyDescent="0.2">
      <c r="A90" s="1097"/>
      <c r="B90" s="67" t="s">
        <v>394</v>
      </c>
      <c r="C90" s="438">
        <v>6025.71</v>
      </c>
      <c r="D90" s="439">
        <v>0.82</v>
      </c>
    </row>
    <row r="91" spans="1:4" x14ac:dyDescent="0.2">
      <c r="A91" s="1097"/>
      <c r="B91" s="67" t="s">
        <v>611</v>
      </c>
      <c r="C91" s="438">
        <v>0</v>
      </c>
      <c r="D91" s="439">
        <v>0</v>
      </c>
    </row>
    <row r="92" spans="1:4" x14ac:dyDescent="0.2">
      <c r="A92" s="1097"/>
      <c r="B92" s="67" t="s">
        <v>397</v>
      </c>
      <c r="C92" s="438">
        <v>0</v>
      </c>
      <c r="D92" s="439">
        <v>0</v>
      </c>
    </row>
    <row r="93" spans="1:4" x14ac:dyDescent="0.2">
      <c r="A93" s="1097"/>
      <c r="B93" s="39" t="s">
        <v>359</v>
      </c>
      <c r="C93" s="438">
        <v>686251.16</v>
      </c>
      <c r="D93" s="439">
        <v>93.92</v>
      </c>
    </row>
    <row r="94" spans="1:4" ht="25.5" x14ac:dyDescent="0.2">
      <c r="A94" s="1097"/>
      <c r="B94" s="151" t="s">
        <v>360</v>
      </c>
      <c r="C94" s="438">
        <v>6936.46</v>
      </c>
      <c r="D94" s="439">
        <v>0.95</v>
      </c>
    </row>
    <row r="95" spans="1:4" x14ac:dyDescent="0.2">
      <c r="A95" s="1097"/>
      <c r="B95" s="39" t="s">
        <v>361</v>
      </c>
      <c r="C95" s="438">
        <v>37479.449999999997</v>
      </c>
      <c r="D95" s="439">
        <v>5.13</v>
      </c>
    </row>
    <row r="96" spans="1:4" x14ac:dyDescent="0.2">
      <c r="A96" s="1097"/>
      <c r="B96" s="197" t="s">
        <v>324</v>
      </c>
      <c r="C96" s="440">
        <v>730667.07</v>
      </c>
      <c r="D96" s="441">
        <v>100</v>
      </c>
    </row>
    <row r="97" spans="1:4" x14ac:dyDescent="0.2">
      <c r="A97" s="2"/>
      <c r="B97" s="2"/>
      <c r="C97" s="2"/>
      <c r="D97" s="2"/>
    </row>
  </sheetData>
  <mergeCells count="15">
    <mergeCell ref="A70:A78"/>
    <mergeCell ref="A79:A87"/>
    <mergeCell ref="A88:A96"/>
    <mergeCell ref="A1:D1"/>
    <mergeCell ref="A3:D3"/>
    <mergeCell ref="A5:A6"/>
    <mergeCell ref="B5:B6"/>
    <mergeCell ref="C5:D5"/>
    <mergeCell ref="A7:A15"/>
    <mergeCell ref="A16:A24"/>
    <mergeCell ref="A25:A33"/>
    <mergeCell ref="A34:A42"/>
    <mergeCell ref="A61:A69"/>
    <mergeCell ref="A43:A51"/>
    <mergeCell ref="A52:A60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78740157480314965" top="0.59055118110236227" bottom="0.59055118110236227" header="0" footer="0"/>
  <pageSetup paperSize="9" scale="50" orientation="portrait" r:id="rId2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D96"/>
  <sheetViews>
    <sheetView view="pageBreakPreview" topLeftCell="A28" zoomScale="60" zoomScaleNormal="100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16384" width="11.42578125" style="236"/>
  </cols>
  <sheetData>
    <row r="1" spans="1:4" ht="18" x14ac:dyDescent="0.25">
      <c r="A1" s="970" t="s">
        <v>398</v>
      </c>
      <c r="B1" s="970"/>
      <c r="C1" s="970"/>
      <c r="D1" s="970"/>
    </row>
    <row r="2" spans="1:4" x14ac:dyDescent="0.2">
      <c r="A2" s="9"/>
      <c r="B2" s="9"/>
      <c r="C2" s="9"/>
      <c r="D2" s="9"/>
    </row>
    <row r="3" spans="1:4" ht="16.5" customHeight="1" x14ac:dyDescent="0.2">
      <c r="A3" s="1092" t="s">
        <v>1210</v>
      </c>
      <c r="B3" s="1092"/>
      <c r="C3" s="1092"/>
      <c r="D3" s="1092"/>
    </row>
    <row r="4" spans="1:4" ht="13.5" thickBot="1" x14ac:dyDescent="0.25">
      <c r="A4" s="75"/>
      <c r="B4" s="75"/>
      <c r="C4" s="75"/>
      <c r="D4" s="75"/>
    </row>
    <row r="5" spans="1:4" ht="33.75" customHeight="1" x14ac:dyDescent="0.2">
      <c r="A5" s="932" t="s">
        <v>399</v>
      </c>
      <c r="B5" s="1052" t="s">
        <v>166</v>
      </c>
      <c r="C5" s="1033" t="s">
        <v>352</v>
      </c>
      <c r="D5" s="977"/>
    </row>
    <row r="6" spans="1:4" ht="33.75" customHeight="1" thickBot="1" x14ac:dyDescent="0.25">
      <c r="A6" s="934"/>
      <c r="B6" s="1066"/>
      <c r="C6" s="70" t="s">
        <v>549</v>
      </c>
      <c r="D6" s="805" t="s">
        <v>485</v>
      </c>
    </row>
    <row r="7" spans="1:4" x14ac:dyDescent="0.2">
      <c r="A7" s="1097" t="s">
        <v>525</v>
      </c>
      <c r="B7" s="74" t="s">
        <v>165</v>
      </c>
      <c r="C7" s="436">
        <v>694426.94</v>
      </c>
      <c r="D7" s="437">
        <v>61.39</v>
      </c>
    </row>
    <row r="8" spans="1:4" x14ac:dyDescent="0.2">
      <c r="A8" s="1097"/>
      <c r="B8" s="67" t="s">
        <v>393</v>
      </c>
      <c r="C8" s="438">
        <v>368719.68</v>
      </c>
      <c r="D8" s="439">
        <v>32.590000000000003</v>
      </c>
    </row>
    <row r="9" spans="1:4" x14ac:dyDescent="0.2">
      <c r="A9" s="1097"/>
      <c r="B9" s="67" t="s">
        <v>394</v>
      </c>
      <c r="C9" s="438">
        <v>37690.410000000003</v>
      </c>
      <c r="D9" s="439">
        <v>3.33</v>
      </c>
    </row>
    <row r="10" spans="1:4" x14ac:dyDescent="0.2">
      <c r="A10" s="1097"/>
      <c r="B10" s="67" t="s">
        <v>611</v>
      </c>
      <c r="C10" s="438">
        <v>0</v>
      </c>
      <c r="D10" s="439">
        <v>0</v>
      </c>
    </row>
    <row r="11" spans="1:4" x14ac:dyDescent="0.2">
      <c r="A11" s="1097"/>
      <c r="B11" s="67" t="s">
        <v>397</v>
      </c>
      <c r="C11" s="438">
        <v>0</v>
      </c>
      <c r="D11" s="439">
        <v>0</v>
      </c>
    </row>
    <row r="12" spans="1:4" x14ac:dyDescent="0.2">
      <c r="A12" s="1097"/>
      <c r="B12" s="39" t="s">
        <v>359</v>
      </c>
      <c r="C12" s="438">
        <v>1100837.03</v>
      </c>
      <c r="D12" s="439">
        <v>97.31</v>
      </c>
    </row>
    <row r="13" spans="1:4" ht="25.5" x14ac:dyDescent="0.2">
      <c r="A13" s="1097"/>
      <c r="B13" s="151" t="s">
        <v>360</v>
      </c>
      <c r="C13" s="438">
        <v>5799.53</v>
      </c>
      <c r="D13" s="439">
        <v>0.51</v>
      </c>
    </row>
    <row r="14" spans="1:4" x14ac:dyDescent="0.2">
      <c r="A14" s="1097"/>
      <c r="B14" s="39" t="s">
        <v>361</v>
      </c>
      <c r="C14" s="438">
        <v>24623.73</v>
      </c>
      <c r="D14" s="439">
        <v>2.1800000000000002</v>
      </c>
    </row>
    <row r="15" spans="1:4" x14ac:dyDescent="0.2">
      <c r="A15" s="1097"/>
      <c r="B15" s="197" t="s">
        <v>324</v>
      </c>
      <c r="C15" s="440">
        <v>1131260.29</v>
      </c>
      <c r="D15" s="441">
        <v>100</v>
      </c>
    </row>
    <row r="16" spans="1:4" x14ac:dyDescent="0.2">
      <c r="A16" s="1097" t="s">
        <v>526</v>
      </c>
      <c r="B16" s="74" t="s">
        <v>165</v>
      </c>
      <c r="C16" s="436">
        <v>717443.87</v>
      </c>
      <c r="D16" s="437">
        <v>69.040000000000006</v>
      </c>
    </row>
    <row r="17" spans="1:4" x14ac:dyDescent="0.2">
      <c r="A17" s="1097"/>
      <c r="B17" s="67" t="s">
        <v>393</v>
      </c>
      <c r="C17" s="438">
        <v>128100.68</v>
      </c>
      <c r="D17" s="439">
        <v>12.33</v>
      </c>
    </row>
    <row r="18" spans="1:4" x14ac:dyDescent="0.2">
      <c r="A18" s="1097"/>
      <c r="B18" s="67" t="s">
        <v>394</v>
      </c>
      <c r="C18" s="438">
        <v>166745.47</v>
      </c>
      <c r="D18" s="439">
        <v>16.05</v>
      </c>
    </row>
    <row r="19" spans="1:4" x14ac:dyDescent="0.2">
      <c r="A19" s="1097"/>
      <c r="B19" s="67" t="s">
        <v>611</v>
      </c>
      <c r="C19" s="438">
        <v>7652.57</v>
      </c>
      <c r="D19" s="439">
        <v>0.74</v>
      </c>
    </row>
    <row r="20" spans="1:4" x14ac:dyDescent="0.2">
      <c r="A20" s="1097"/>
      <c r="B20" s="67" t="s">
        <v>397</v>
      </c>
      <c r="C20" s="438">
        <v>0</v>
      </c>
      <c r="D20" s="439">
        <v>0</v>
      </c>
    </row>
    <row r="21" spans="1:4" x14ac:dyDescent="0.2">
      <c r="A21" s="1097"/>
      <c r="B21" s="39" t="s">
        <v>359</v>
      </c>
      <c r="C21" s="438">
        <v>1019942.59</v>
      </c>
      <c r="D21" s="439">
        <v>98.16</v>
      </c>
    </row>
    <row r="22" spans="1:4" ht="25.5" x14ac:dyDescent="0.2">
      <c r="A22" s="1097"/>
      <c r="B22" s="151" t="s">
        <v>360</v>
      </c>
      <c r="C22" s="438">
        <v>3846.14</v>
      </c>
      <c r="D22" s="439">
        <v>0.37</v>
      </c>
    </row>
    <row r="23" spans="1:4" x14ac:dyDescent="0.2">
      <c r="A23" s="1097"/>
      <c r="B23" s="39" t="s">
        <v>361</v>
      </c>
      <c r="C23" s="438">
        <v>15280.38</v>
      </c>
      <c r="D23" s="439">
        <v>1.47</v>
      </c>
    </row>
    <row r="24" spans="1:4" x14ac:dyDescent="0.2">
      <c r="A24" s="1097"/>
      <c r="B24" s="197" t="s">
        <v>324</v>
      </c>
      <c r="C24" s="440">
        <v>1039069.11</v>
      </c>
      <c r="D24" s="441">
        <v>100</v>
      </c>
    </row>
    <row r="25" spans="1:4" x14ac:dyDescent="0.2">
      <c r="A25" s="1097" t="s">
        <v>120</v>
      </c>
      <c r="B25" s="67" t="s">
        <v>165</v>
      </c>
      <c r="C25" s="436">
        <v>702112.35</v>
      </c>
      <c r="D25" s="437">
        <v>96.53</v>
      </c>
    </row>
    <row r="26" spans="1:4" x14ac:dyDescent="0.2">
      <c r="A26" s="1097"/>
      <c r="B26" s="67" t="s">
        <v>393</v>
      </c>
      <c r="C26" s="438">
        <v>7121.9</v>
      </c>
      <c r="D26" s="439">
        <v>0.98</v>
      </c>
    </row>
    <row r="27" spans="1:4" x14ac:dyDescent="0.2">
      <c r="A27" s="1097"/>
      <c r="B27" s="67" t="s">
        <v>394</v>
      </c>
      <c r="C27" s="438">
        <v>0</v>
      </c>
      <c r="D27" s="439">
        <v>0</v>
      </c>
    </row>
    <row r="28" spans="1:4" x14ac:dyDescent="0.2">
      <c r="A28" s="1097"/>
      <c r="B28" s="67" t="s">
        <v>611</v>
      </c>
      <c r="C28" s="438">
        <v>0</v>
      </c>
      <c r="D28" s="439">
        <v>0</v>
      </c>
    </row>
    <row r="29" spans="1:4" x14ac:dyDescent="0.2">
      <c r="A29" s="1097"/>
      <c r="B29" s="67" t="s">
        <v>397</v>
      </c>
      <c r="C29" s="438">
        <v>0</v>
      </c>
      <c r="D29" s="439">
        <v>0</v>
      </c>
    </row>
    <row r="30" spans="1:4" x14ac:dyDescent="0.2">
      <c r="A30" s="1097"/>
      <c r="B30" s="39" t="s">
        <v>359</v>
      </c>
      <c r="C30" s="438">
        <v>709234.25</v>
      </c>
      <c r="D30" s="439">
        <v>97.51</v>
      </c>
    </row>
    <row r="31" spans="1:4" ht="25.5" x14ac:dyDescent="0.2">
      <c r="A31" s="1097"/>
      <c r="B31" s="151" t="s">
        <v>360</v>
      </c>
      <c r="C31" s="438">
        <v>7494.38</v>
      </c>
      <c r="D31" s="439">
        <v>1.03</v>
      </c>
    </row>
    <row r="32" spans="1:4" x14ac:dyDescent="0.2">
      <c r="A32" s="1097"/>
      <c r="B32" s="39" t="s">
        <v>361</v>
      </c>
      <c r="C32" s="438">
        <v>10609.86</v>
      </c>
      <c r="D32" s="439">
        <v>1.46</v>
      </c>
    </row>
    <row r="33" spans="1:4" x14ac:dyDescent="0.2">
      <c r="A33" s="1100"/>
      <c r="B33" s="39" t="s">
        <v>324</v>
      </c>
      <c r="C33" s="438">
        <v>727338.49</v>
      </c>
      <c r="D33" s="439">
        <v>100</v>
      </c>
    </row>
    <row r="34" spans="1:4" x14ac:dyDescent="0.2">
      <c r="A34" s="1100" t="s">
        <v>172</v>
      </c>
      <c r="B34" s="74" t="s">
        <v>165</v>
      </c>
      <c r="C34" s="436">
        <v>516576.81</v>
      </c>
      <c r="D34" s="437">
        <v>64.150000000000006</v>
      </c>
    </row>
    <row r="35" spans="1:4" x14ac:dyDescent="0.2">
      <c r="A35" s="1098"/>
      <c r="B35" s="67" t="s">
        <v>393</v>
      </c>
      <c r="C35" s="438">
        <v>261259.43</v>
      </c>
      <c r="D35" s="439">
        <v>32.44</v>
      </c>
    </row>
    <row r="36" spans="1:4" x14ac:dyDescent="0.2">
      <c r="A36" s="1098"/>
      <c r="B36" s="67" t="s">
        <v>394</v>
      </c>
      <c r="C36" s="438">
        <v>13598.24</v>
      </c>
      <c r="D36" s="439">
        <v>1.69</v>
      </c>
    </row>
    <row r="37" spans="1:4" x14ac:dyDescent="0.2">
      <c r="A37" s="1098"/>
      <c r="B37" s="67" t="s">
        <v>611</v>
      </c>
      <c r="C37" s="438">
        <v>0</v>
      </c>
      <c r="D37" s="439">
        <v>0</v>
      </c>
    </row>
    <row r="38" spans="1:4" x14ac:dyDescent="0.2">
      <c r="A38" s="1098"/>
      <c r="B38" s="67" t="s">
        <v>397</v>
      </c>
      <c r="C38" s="438">
        <v>0</v>
      </c>
      <c r="D38" s="439">
        <v>0</v>
      </c>
    </row>
    <row r="39" spans="1:4" x14ac:dyDescent="0.2">
      <c r="A39" s="1098"/>
      <c r="B39" s="39" t="s">
        <v>359</v>
      </c>
      <c r="C39" s="438">
        <v>791434.48</v>
      </c>
      <c r="D39" s="439">
        <v>98.28</v>
      </c>
    </row>
    <row r="40" spans="1:4" ht="25.5" x14ac:dyDescent="0.2">
      <c r="A40" s="1098"/>
      <c r="B40" s="151" t="s">
        <v>360</v>
      </c>
      <c r="C40" s="438">
        <v>3198.28</v>
      </c>
      <c r="D40" s="439">
        <v>0.4</v>
      </c>
    </row>
    <row r="41" spans="1:4" x14ac:dyDescent="0.2">
      <c r="A41" s="1098"/>
      <c r="B41" s="39" t="s">
        <v>361</v>
      </c>
      <c r="C41" s="438">
        <v>10618.43</v>
      </c>
      <c r="D41" s="439">
        <v>1.32</v>
      </c>
    </row>
    <row r="42" spans="1:4" x14ac:dyDescent="0.2">
      <c r="A42" s="1099"/>
      <c r="B42" s="197" t="s">
        <v>324</v>
      </c>
      <c r="C42" s="440">
        <v>805251.19</v>
      </c>
      <c r="D42" s="441">
        <v>100</v>
      </c>
    </row>
    <row r="43" spans="1:4" x14ac:dyDescent="0.2">
      <c r="A43" s="1099" t="s">
        <v>121</v>
      </c>
      <c r="B43" s="67" t="s">
        <v>165</v>
      </c>
      <c r="C43" s="438">
        <v>422211.93</v>
      </c>
      <c r="D43" s="439">
        <v>93.94</v>
      </c>
    </row>
    <row r="44" spans="1:4" x14ac:dyDescent="0.2">
      <c r="A44" s="1097"/>
      <c r="B44" s="67" t="s">
        <v>393</v>
      </c>
      <c r="C44" s="438">
        <v>10183.43</v>
      </c>
      <c r="D44" s="439">
        <v>2.27</v>
      </c>
    </row>
    <row r="45" spans="1:4" x14ac:dyDescent="0.2">
      <c r="A45" s="1097"/>
      <c r="B45" s="67" t="s">
        <v>394</v>
      </c>
      <c r="C45" s="438">
        <v>0</v>
      </c>
      <c r="D45" s="439">
        <v>0</v>
      </c>
    </row>
    <row r="46" spans="1:4" x14ac:dyDescent="0.2">
      <c r="A46" s="1097"/>
      <c r="B46" s="67" t="s">
        <v>611</v>
      </c>
      <c r="C46" s="438">
        <v>0</v>
      </c>
      <c r="D46" s="439">
        <v>0</v>
      </c>
    </row>
    <row r="47" spans="1:4" x14ac:dyDescent="0.2">
      <c r="A47" s="1097"/>
      <c r="B47" s="67" t="s">
        <v>397</v>
      </c>
      <c r="C47" s="438">
        <v>0</v>
      </c>
      <c r="D47" s="439">
        <v>0</v>
      </c>
    </row>
    <row r="48" spans="1:4" x14ac:dyDescent="0.2">
      <c r="A48" s="1097"/>
      <c r="B48" s="39" t="s">
        <v>359</v>
      </c>
      <c r="C48" s="438">
        <v>432395.36</v>
      </c>
      <c r="D48" s="439">
        <v>96.21</v>
      </c>
    </row>
    <row r="49" spans="1:4" ht="25.5" x14ac:dyDescent="0.2">
      <c r="A49" s="1097"/>
      <c r="B49" s="151" t="s">
        <v>360</v>
      </c>
      <c r="C49" s="438">
        <v>2750.91</v>
      </c>
      <c r="D49" s="439">
        <v>0.61</v>
      </c>
    </row>
    <row r="50" spans="1:4" x14ac:dyDescent="0.2">
      <c r="A50" s="1097"/>
      <c r="B50" s="39" t="s">
        <v>361</v>
      </c>
      <c r="C50" s="438">
        <v>14304.77</v>
      </c>
      <c r="D50" s="439">
        <v>3.18</v>
      </c>
    </row>
    <row r="51" spans="1:4" x14ac:dyDescent="0.2">
      <c r="A51" s="1100"/>
      <c r="B51" s="39" t="s">
        <v>324</v>
      </c>
      <c r="C51" s="438">
        <v>449451.04</v>
      </c>
      <c r="D51" s="439">
        <v>100</v>
      </c>
    </row>
    <row r="52" spans="1:4" x14ac:dyDescent="0.2">
      <c r="A52" s="1104" t="s">
        <v>410</v>
      </c>
      <c r="B52" s="74" t="s">
        <v>165</v>
      </c>
      <c r="C52" s="436">
        <v>1036794.36</v>
      </c>
      <c r="D52" s="437">
        <v>97.78</v>
      </c>
    </row>
    <row r="53" spans="1:4" x14ac:dyDescent="0.2">
      <c r="A53" s="1105"/>
      <c r="B53" s="67" t="s">
        <v>393</v>
      </c>
      <c r="C53" s="438">
        <v>0</v>
      </c>
      <c r="D53" s="439">
        <v>0</v>
      </c>
    </row>
    <row r="54" spans="1:4" x14ac:dyDescent="0.2">
      <c r="A54" s="1105"/>
      <c r="B54" s="67" t="s">
        <v>394</v>
      </c>
      <c r="C54" s="438">
        <v>0</v>
      </c>
      <c r="D54" s="439">
        <v>0</v>
      </c>
    </row>
    <row r="55" spans="1:4" x14ac:dyDescent="0.2">
      <c r="A55" s="1105"/>
      <c r="B55" s="67" t="s">
        <v>611</v>
      </c>
      <c r="C55" s="438">
        <v>0</v>
      </c>
      <c r="D55" s="439">
        <v>0</v>
      </c>
    </row>
    <row r="56" spans="1:4" x14ac:dyDescent="0.2">
      <c r="A56" s="1105"/>
      <c r="B56" s="67" t="s">
        <v>397</v>
      </c>
      <c r="C56" s="438">
        <v>0</v>
      </c>
      <c r="D56" s="439">
        <v>0</v>
      </c>
    </row>
    <row r="57" spans="1:4" x14ac:dyDescent="0.2">
      <c r="A57" s="1105"/>
      <c r="B57" s="39" t="s">
        <v>359</v>
      </c>
      <c r="C57" s="438">
        <v>1036794.36</v>
      </c>
      <c r="D57" s="439">
        <v>97.78</v>
      </c>
    </row>
    <row r="58" spans="1:4" ht="25.5" x14ac:dyDescent="0.2">
      <c r="A58" s="1105"/>
      <c r="B58" s="151" t="s">
        <v>360</v>
      </c>
      <c r="C58" s="438">
        <v>4367.6499999999996</v>
      </c>
      <c r="D58" s="439">
        <v>0.41</v>
      </c>
    </row>
    <row r="59" spans="1:4" x14ac:dyDescent="0.2">
      <c r="A59" s="1105"/>
      <c r="B59" s="39" t="s">
        <v>361</v>
      </c>
      <c r="C59" s="438">
        <v>19195.11</v>
      </c>
      <c r="D59" s="439">
        <v>1.81</v>
      </c>
    </row>
    <row r="60" spans="1:4" x14ac:dyDescent="0.2">
      <c r="A60" s="1106"/>
      <c r="B60" s="197" t="s">
        <v>324</v>
      </c>
      <c r="C60" s="440">
        <v>1060357.1200000001</v>
      </c>
      <c r="D60" s="441">
        <v>100</v>
      </c>
    </row>
    <row r="61" spans="1:4" x14ac:dyDescent="0.2">
      <c r="A61" s="1098" t="s">
        <v>173</v>
      </c>
      <c r="B61" s="67" t="s">
        <v>165</v>
      </c>
      <c r="C61" s="438">
        <v>643081.56999999995</v>
      </c>
      <c r="D61" s="439">
        <v>52.07</v>
      </c>
    </row>
    <row r="62" spans="1:4" x14ac:dyDescent="0.2">
      <c r="A62" s="1098"/>
      <c r="B62" s="67" t="s">
        <v>393</v>
      </c>
      <c r="C62" s="438">
        <v>562943.64</v>
      </c>
      <c r="D62" s="439">
        <v>45.58</v>
      </c>
    </row>
    <row r="63" spans="1:4" x14ac:dyDescent="0.2">
      <c r="A63" s="1098"/>
      <c r="B63" s="67" t="s">
        <v>394</v>
      </c>
      <c r="C63" s="438">
        <v>5514.15</v>
      </c>
      <c r="D63" s="439">
        <v>0.45</v>
      </c>
    </row>
    <row r="64" spans="1:4" x14ac:dyDescent="0.2">
      <c r="A64" s="1098"/>
      <c r="B64" s="67" t="s">
        <v>611</v>
      </c>
      <c r="C64" s="438">
        <v>0</v>
      </c>
      <c r="D64" s="439">
        <v>0</v>
      </c>
    </row>
    <row r="65" spans="1:4" x14ac:dyDescent="0.2">
      <c r="A65" s="1098"/>
      <c r="B65" s="67" t="s">
        <v>397</v>
      </c>
      <c r="C65" s="438">
        <v>0</v>
      </c>
      <c r="D65" s="439">
        <v>0</v>
      </c>
    </row>
    <row r="66" spans="1:4" x14ac:dyDescent="0.2">
      <c r="A66" s="1098"/>
      <c r="B66" s="39" t="s">
        <v>359</v>
      </c>
      <c r="C66" s="438">
        <v>1211539.3600000001</v>
      </c>
      <c r="D66" s="439">
        <v>98.1</v>
      </c>
    </row>
    <row r="67" spans="1:4" ht="25.5" x14ac:dyDescent="0.2">
      <c r="A67" s="1098"/>
      <c r="B67" s="151" t="s">
        <v>360</v>
      </c>
      <c r="C67" s="438">
        <v>10232.68</v>
      </c>
      <c r="D67" s="439">
        <v>0.83</v>
      </c>
    </row>
    <row r="68" spans="1:4" x14ac:dyDescent="0.2">
      <c r="A68" s="1098"/>
      <c r="B68" s="39" t="s">
        <v>361</v>
      </c>
      <c r="C68" s="438">
        <v>13222.55</v>
      </c>
      <c r="D68" s="439">
        <v>1.07</v>
      </c>
    </row>
    <row r="69" spans="1:4" x14ac:dyDescent="0.2">
      <c r="A69" s="1098"/>
      <c r="B69" s="39" t="s">
        <v>324</v>
      </c>
      <c r="C69" s="438">
        <v>1234994.5900000001</v>
      </c>
      <c r="D69" s="439">
        <v>100</v>
      </c>
    </row>
    <row r="70" spans="1:4" x14ac:dyDescent="0.2">
      <c r="A70" s="1101" t="s">
        <v>686</v>
      </c>
      <c r="B70" s="223" t="s">
        <v>165</v>
      </c>
      <c r="C70" s="446">
        <v>264849.81</v>
      </c>
      <c r="D70" s="447">
        <v>38.26</v>
      </c>
    </row>
    <row r="71" spans="1:4" x14ac:dyDescent="0.2">
      <c r="A71" s="1102"/>
      <c r="B71" s="207" t="s">
        <v>393</v>
      </c>
      <c r="C71" s="448">
        <v>390200.57</v>
      </c>
      <c r="D71" s="449">
        <v>56.36</v>
      </c>
    </row>
    <row r="72" spans="1:4" x14ac:dyDescent="0.2">
      <c r="A72" s="1102"/>
      <c r="B72" s="207" t="s">
        <v>394</v>
      </c>
      <c r="C72" s="448">
        <v>24274.99</v>
      </c>
      <c r="D72" s="449">
        <v>3.51</v>
      </c>
    </row>
    <row r="73" spans="1:4" x14ac:dyDescent="0.2">
      <c r="A73" s="1102"/>
      <c r="B73" s="207" t="s">
        <v>611</v>
      </c>
      <c r="C73" s="448">
        <v>0</v>
      </c>
      <c r="D73" s="449">
        <v>0</v>
      </c>
    </row>
    <row r="74" spans="1:4" x14ac:dyDescent="0.2">
      <c r="A74" s="1102"/>
      <c r="B74" s="207" t="s">
        <v>397</v>
      </c>
      <c r="C74" s="448">
        <v>0</v>
      </c>
      <c r="D74" s="449">
        <v>0</v>
      </c>
    </row>
    <row r="75" spans="1:4" x14ac:dyDescent="0.2">
      <c r="A75" s="1102"/>
      <c r="B75" s="207" t="s">
        <v>75</v>
      </c>
      <c r="C75" s="448">
        <v>679325.37</v>
      </c>
      <c r="D75" s="449">
        <v>98.13000000000001</v>
      </c>
    </row>
    <row r="76" spans="1:4" ht="25.5" x14ac:dyDescent="0.2">
      <c r="A76" s="1102"/>
      <c r="B76" s="224" t="s">
        <v>360</v>
      </c>
      <c r="C76" s="448">
        <v>1071.21</v>
      </c>
      <c r="D76" s="449">
        <v>0.15</v>
      </c>
    </row>
    <row r="77" spans="1:4" x14ac:dyDescent="0.2">
      <c r="A77" s="1102"/>
      <c r="B77" s="207" t="s">
        <v>361</v>
      </c>
      <c r="C77" s="448">
        <v>11878.76</v>
      </c>
      <c r="D77" s="449">
        <v>1.72</v>
      </c>
    </row>
    <row r="78" spans="1:4" x14ac:dyDescent="0.2">
      <c r="A78" s="1103"/>
      <c r="B78" s="209" t="s">
        <v>402</v>
      </c>
      <c r="C78" s="450">
        <v>692275.34</v>
      </c>
      <c r="D78" s="451">
        <v>100.00000000000001</v>
      </c>
    </row>
    <row r="79" spans="1:4" x14ac:dyDescent="0.2">
      <c r="A79" s="1102" t="s">
        <v>527</v>
      </c>
      <c r="B79" s="207" t="s">
        <v>165</v>
      </c>
      <c r="C79" s="448">
        <v>568244.18000000005</v>
      </c>
      <c r="D79" s="449">
        <v>40.49</v>
      </c>
    </row>
    <row r="80" spans="1:4" x14ac:dyDescent="0.2">
      <c r="A80" s="1102"/>
      <c r="B80" s="207" t="s">
        <v>393</v>
      </c>
      <c r="C80" s="448">
        <v>497138.69</v>
      </c>
      <c r="D80" s="449">
        <v>35.42</v>
      </c>
    </row>
    <row r="81" spans="1:4" x14ac:dyDescent="0.2">
      <c r="A81" s="1102"/>
      <c r="B81" s="207" t="s">
        <v>394</v>
      </c>
      <c r="C81" s="448">
        <v>251154.42</v>
      </c>
      <c r="D81" s="449">
        <v>17.89</v>
      </c>
    </row>
    <row r="82" spans="1:4" x14ac:dyDescent="0.2">
      <c r="A82" s="1102"/>
      <c r="B82" s="207" t="s">
        <v>611</v>
      </c>
      <c r="C82" s="448">
        <v>0</v>
      </c>
      <c r="D82" s="449">
        <v>0</v>
      </c>
    </row>
    <row r="83" spans="1:4" x14ac:dyDescent="0.2">
      <c r="A83" s="1102"/>
      <c r="B83" s="207" t="s">
        <v>397</v>
      </c>
      <c r="C83" s="448">
        <v>0</v>
      </c>
      <c r="D83" s="449">
        <v>0</v>
      </c>
    </row>
    <row r="84" spans="1:4" x14ac:dyDescent="0.2">
      <c r="A84" s="1102"/>
      <c r="B84" s="207" t="s">
        <v>359</v>
      </c>
      <c r="C84" s="448">
        <v>1316537.29</v>
      </c>
      <c r="D84" s="449">
        <v>93.8</v>
      </c>
    </row>
    <row r="85" spans="1:4" ht="25.5" x14ac:dyDescent="0.2">
      <c r="A85" s="1102"/>
      <c r="B85" s="224" t="s">
        <v>360</v>
      </c>
      <c r="C85" s="448">
        <v>32742.13</v>
      </c>
      <c r="D85" s="449">
        <v>2.33</v>
      </c>
    </row>
    <row r="86" spans="1:4" x14ac:dyDescent="0.2">
      <c r="A86" s="1102"/>
      <c r="B86" s="207" t="s">
        <v>361</v>
      </c>
      <c r="C86" s="448">
        <v>54329.279999999999</v>
      </c>
      <c r="D86" s="449">
        <v>3.87</v>
      </c>
    </row>
    <row r="87" spans="1:4" x14ac:dyDescent="0.2">
      <c r="A87" s="1102"/>
      <c r="B87" s="207" t="s">
        <v>324</v>
      </c>
      <c r="C87" s="448">
        <v>1403608.7</v>
      </c>
      <c r="D87" s="449">
        <v>100</v>
      </c>
    </row>
    <row r="88" spans="1:4" x14ac:dyDescent="0.2">
      <c r="A88" s="1101" t="s">
        <v>748</v>
      </c>
      <c r="B88" s="223" t="s">
        <v>165</v>
      </c>
      <c r="C88" s="446">
        <v>809773.47</v>
      </c>
      <c r="D88" s="447">
        <v>78.569999999999993</v>
      </c>
    </row>
    <row r="89" spans="1:4" x14ac:dyDescent="0.2">
      <c r="A89" s="1102"/>
      <c r="B89" s="207" t="s">
        <v>393</v>
      </c>
      <c r="C89" s="448">
        <v>210676.57</v>
      </c>
      <c r="D89" s="449">
        <v>20.440000000000001</v>
      </c>
    </row>
    <row r="90" spans="1:4" x14ac:dyDescent="0.2">
      <c r="A90" s="1102"/>
      <c r="B90" s="207" t="s">
        <v>394</v>
      </c>
      <c r="C90" s="448">
        <v>349.88</v>
      </c>
      <c r="D90" s="449">
        <v>0.03</v>
      </c>
    </row>
    <row r="91" spans="1:4" x14ac:dyDescent="0.2">
      <c r="A91" s="1102"/>
      <c r="B91" s="207" t="s">
        <v>611</v>
      </c>
      <c r="C91" s="448">
        <v>0</v>
      </c>
      <c r="D91" s="449">
        <v>0</v>
      </c>
    </row>
    <row r="92" spans="1:4" x14ac:dyDescent="0.2">
      <c r="A92" s="1102"/>
      <c r="B92" s="207" t="s">
        <v>397</v>
      </c>
      <c r="C92" s="448">
        <v>0</v>
      </c>
      <c r="D92" s="449">
        <v>0</v>
      </c>
    </row>
    <row r="93" spans="1:4" x14ac:dyDescent="0.2">
      <c r="A93" s="1102"/>
      <c r="B93" s="207" t="s">
        <v>75</v>
      </c>
      <c r="C93" s="448">
        <v>1020799.92</v>
      </c>
      <c r="D93" s="449">
        <v>99.039999999999992</v>
      </c>
    </row>
    <row r="94" spans="1:4" ht="25.5" x14ac:dyDescent="0.2">
      <c r="A94" s="1102"/>
      <c r="B94" s="224" t="s">
        <v>360</v>
      </c>
      <c r="C94" s="448">
        <v>2779.62</v>
      </c>
      <c r="D94" s="449">
        <v>0.27</v>
      </c>
    </row>
    <row r="95" spans="1:4" x14ac:dyDescent="0.2">
      <c r="A95" s="1102"/>
      <c r="B95" s="207" t="s">
        <v>361</v>
      </c>
      <c r="C95" s="448">
        <v>7062.49</v>
      </c>
      <c r="D95" s="449">
        <v>0.69</v>
      </c>
    </row>
    <row r="96" spans="1:4" x14ac:dyDescent="0.2">
      <c r="A96" s="1103"/>
      <c r="B96" s="209" t="s">
        <v>402</v>
      </c>
      <c r="C96" s="450">
        <v>1030642.03</v>
      </c>
      <c r="D96" s="451">
        <v>99.999999999999986</v>
      </c>
    </row>
  </sheetData>
  <mergeCells count="15">
    <mergeCell ref="A25:A33"/>
    <mergeCell ref="A88:A96"/>
    <mergeCell ref="A79:A87"/>
    <mergeCell ref="A1:D1"/>
    <mergeCell ref="A3:D3"/>
    <mergeCell ref="A5:A6"/>
    <mergeCell ref="B5:B6"/>
    <mergeCell ref="C5:D5"/>
    <mergeCell ref="A7:A15"/>
    <mergeCell ref="A16:A24"/>
    <mergeCell ref="A34:A42"/>
    <mergeCell ref="A61:A69"/>
    <mergeCell ref="A70:A78"/>
    <mergeCell ref="A43:A51"/>
    <mergeCell ref="A52:A60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78740157480314965" top="0.59055118110236227" bottom="0.59055118110236227" header="0" footer="0"/>
  <pageSetup paperSize="9" scale="50" orientation="portrait" r:id="rId2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E78"/>
  <sheetViews>
    <sheetView view="pageBreakPreview" topLeftCell="A37" zoomScale="68" zoomScaleNormal="100" zoomScaleSheetLayoutView="68" workbookViewId="0">
      <selection activeCell="I50" sqref="I50"/>
    </sheetView>
  </sheetViews>
  <sheetFormatPr baseColWidth="10" defaultColWidth="11.42578125" defaultRowHeight="12.75" x14ac:dyDescent="0.2"/>
  <cols>
    <col min="1" max="4" width="30.7109375" style="236" customWidth="1"/>
    <col min="5" max="16384" width="11.42578125" style="236"/>
  </cols>
  <sheetData>
    <row r="1" spans="1:4" ht="18" x14ac:dyDescent="0.25">
      <c r="A1" s="970" t="s">
        <v>398</v>
      </c>
      <c r="B1" s="970"/>
      <c r="C1" s="970"/>
      <c r="D1" s="970"/>
    </row>
    <row r="2" spans="1:4" x14ac:dyDescent="0.2">
      <c r="A2" s="9"/>
      <c r="B2" s="9"/>
      <c r="C2" s="9"/>
      <c r="D2" s="9"/>
    </row>
    <row r="3" spans="1:4" ht="21.75" customHeight="1" x14ac:dyDescent="0.2">
      <c r="A3" s="1092" t="s">
        <v>1211</v>
      </c>
      <c r="B3" s="1092"/>
      <c r="C3" s="1092"/>
      <c r="D3" s="1092"/>
    </row>
    <row r="4" spans="1:4" ht="13.5" thickBot="1" x14ac:dyDescent="0.25">
      <c r="A4" s="75"/>
      <c r="B4" s="75"/>
      <c r="C4" s="75"/>
      <c r="D4" s="75"/>
    </row>
    <row r="5" spans="1:4" ht="33.75" customHeight="1" x14ac:dyDescent="0.2">
      <c r="A5" s="932" t="s">
        <v>399</v>
      </c>
      <c r="B5" s="1052" t="s">
        <v>166</v>
      </c>
      <c r="C5" s="1033" t="s">
        <v>352</v>
      </c>
      <c r="D5" s="977"/>
    </row>
    <row r="6" spans="1:4" ht="33.75" customHeight="1" thickBot="1" x14ac:dyDescent="0.25">
      <c r="A6" s="934"/>
      <c r="B6" s="1066"/>
      <c r="C6" s="70" t="s">
        <v>549</v>
      </c>
      <c r="D6" s="805" t="s">
        <v>485</v>
      </c>
    </row>
    <row r="7" spans="1:4" x14ac:dyDescent="0.2">
      <c r="A7" s="1099" t="s">
        <v>528</v>
      </c>
      <c r="B7" s="67" t="s">
        <v>165</v>
      </c>
      <c r="C7" s="438">
        <v>472494.61</v>
      </c>
      <c r="D7" s="439">
        <v>74.97</v>
      </c>
    </row>
    <row r="8" spans="1:4" x14ac:dyDescent="0.2">
      <c r="A8" s="1097"/>
      <c r="B8" s="67" t="s">
        <v>393</v>
      </c>
      <c r="C8" s="438">
        <v>121826.14</v>
      </c>
      <c r="D8" s="439">
        <v>19.329999999999998</v>
      </c>
    </row>
    <row r="9" spans="1:4" x14ac:dyDescent="0.2">
      <c r="A9" s="1097"/>
      <c r="B9" s="67" t="s">
        <v>394</v>
      </c>
      <c r="C9" s="438">
        <v>4528.3</v>
      </c>
      <c r="D9" s="439">
        <v>0.72</v>
      </c>
    </row>
    <row r="10" spans="1:4" x14ac:dyDescent="0.2">
      <c r="A10" s="1097"/>
      <c r="B10" s="67" t="s">
        <v>611</v>
      </c>
      <c r="C10" s="438">
        <v>0</v>
      </c>
      <c r="D10" s="439">
        <v>0</v>
      </c>
    </row>
    <row r="11" spans="1:4" x14ac:dyDescent="0.2">
      <c r="A11" s="1097"/>
      <c r="B11" s="67" t="s">
        <v>397</v>
      </c>
      <c r="C11" s="438">
        <v>0</v>
      </c>
      <c r="D11" s="439">
        <v>0</v>
      </c>
    </row>
    <row r="12" spans="1:4" x14ac:dyDescent="0.2">
      <c r="A12" s="1097"/>
      <c r="B12" s="39" t="s">
        <v>359</v>
      </c>
      <c r="C12" s="438">
        <v>598849.05000000005</v>
      </c>
      <c r="D12" s="439">
        <v>95.02</v>
      </c>
    </row>
    <row r="13" spans="1:4" ht="25.5" x14ac:dyDescent="0.2">
      <c r="A13" s="1097"/>
      <c r="B13" s="151" t="s">
        <v>360</v>
      </c>
      <c r="C13" s="438">
        <v>9418.76</v>
      </c>
      <c r="D13" s="439">
        <v>1.49</v>
      </c>
    </row>
    <row r="14" spans="1:4" x14ac:dyDescent="0.2">
      <c r="A14" s="1097"/>
      <c r="B14" s="39" t="s">
        <v>361</v>
      </c>
      <c r="C14" s="438">
        <v>22018.52</v>
      </c>
      <c r="D14" s="439">
        <v>3.49</v>
      </c>
    </row>
    <row r="15" spans="1:4" x14ac:dyDescent="0.2">
      <c r="A15" s="1100"/>
      <c r="B15" s="39" t="s">
        <v>324</v>
      </c>
      <c r="C15" s="438">
        <v>630286.32999999996</v>
      </c>
      <c r="D15" s="439">
        <v>100</v>
      </c>
    </row>
    <row r="16" spans="1:4" x14ac:dyDescent="0.2">
      <c r="A16" s="1097" t="s">
        <v>529</v>
      </c>
      <c r="B16" s="74" t="s">
        <v>165</v>
      </c>
      <c r="C16" s="436">
        <v>183103.75</v>
      </c>
      <c r="D16" s="437">
        <v>90</v>
      </c>
    </row>
    <row r="17" spans="1:5" x14ac:dyDescent="0.2">
      <c r="A17" s="1097"/>
      <c r="B17" s="67" t="s">
        <v>393</v>
      </c>
      <c r="C17" s="438">
        <v>4089.39</v>
      </c>
      <c r="D17" s="439">
        <v>2.0099999999999998</v>
      </c>
    </row>
    <row r="18" spans="1:5" x14ac:dyDescent="0.2">
      <c r="A18" s="1097"/>
      <c r="B18" s="67" t="s">
        <v>394</v>
      </c>
      <c r="C18" s="438">
        <v>885.42</v>
      </c>
      <c r="D18" s="439">
        <v>0.44</v>
      </c>
    </row>
    <row r="19" spans="1:5" x14ac:dyDescent="0.2">
      <c r="A19" s="1097"/>
      <c r="B19" s="67" t="s">
        <v>611</v>
      </c>
      <c r="C19" s="438">
        <v>0</v>
      </c>
      <c r="D19" s="439">
        <v>0</v>
      </c>
    </row>
    <row r="20" spans="1:5" x14ac:dyDescent="0.2">
      <c r="A20" s="1097"/>
      <c r="B20" s="67" t="s">
        <v>397</v>
      </c>
      <c r="C20" s="438">
        <v>0</v>
      </c>
      <c r="D20" s="439">
        <v>0</v>
      </c>
    </row>
    <row r="21" spans="1:5" x14ac:dyDescent="0.2">
      <c r="A21" s="1097"/>
      <c r="B21" s="39" t="s">
        <v>359</v>
      </c>
      <c r="C21" s="438">
        <v>188078.56</v>
      </c>
      <c r="D21" s="439">
        <v>92.45</v>
      </c>
    </row>
    <row r="22" spans="1:5" ht="25.5" x14ac:dyDescent="0.2">
      <c r="A22" s="1097"/>
      <c r="B22" s="151" t="s">
        <v>360</v>
      </c>
      <c r="C22" s="438">
        <v>82.33</v>
      </c>
      <c r="D22" s="439">
        <v>0.04</v>
      </c>
    </row>
    <row r="23" spans="1:5" x14ac:dyDescent="0.2">
      <c r="A23" s="1097"/>
      <c r="B23" s="39" t="s">
        <v>361</v>
      </c>
      <c r="C23" s="438">
        <v>15275.54</v>
      </c>
      <c r="D23" s="439">
        <v>7.51</v>
      </c>
    </row>
    <row r="24" spans="1:5" x14ac:dyDescent="0.2">
      <c r="A24" s="1097"/>
      <c r="B24" s="197" t="s">
        <v>324</v>
      </c>
      <c r="C24" s="440">
        <v>203436.43</v>
      </c>
      <c r="D24" s="441">
        <v>100</v>
      </c>
    </row>
    <row r="25" spans="1:5" s="64" customFormat="1" x14ac:dyDescent="0.2">
      <c r="A25" s="1097" t="s">
        <v>759</v>
      </c>
      <c r="B25" s="74" t="s">
        <v>165</v>
      </c>
      <c r="C25" s="436">
        <v>1343840.75</v>
      </c>
      <c r="D25" s="437">
        <v>90.75</v>
      </c>
      <c r="E25" s="236"/>
    </row>
    <row r="26" spans="1:5" s="64" customFormat="1" x14ac:dyDescent="0.2">
      <c r="A26" s="1097"/>
      <c r="B26" s="67" t="s">
        <v>393</v>
      </c>
      <c r="C26" s="438">
        <v>69463.19</v>
      </c>
      <c r="D26" s="439">
        <v>4.6900000000000004</v>
      </c>
      <c r="E26" s="236"/>
    </row>
    <row r="27" spans="1:5" s="64" customFormat="1" x14ac:dyDescent="0.2">
      <c r="A27" s="1097"/>
      <c r="B27" s="67" t="s">
        <v>394</v>
      </c>
      <c r="C27" s="438">
        <v>52643.66</v>
      </c>
      <c r="D27" s="439">
        <v>3.55</v>
      </c>
      <c r="E27" s="236"/>
    </row>
    <row r="28" spans="1:5" s="64" customFormat="1" x14ac:dyDescent="0.2">
      <c r="A28" s="1097"/>
      <c r="B28" s="67" t="s">
        <v>611</v>
      </c>
      <c r="C28" s="438">
        <v>0</v>
      </c>
      <c r="D28" s="439">
        <v>0</v>
      </c>
      <c r="E28" s="236"/>
    </row>
    <row r="29" spans="1:5" s="64" customFormat="1" x14ac:dyDescent="0.2">
      <c r="A29" s="1097"/>
      <c r="B29" s="67" t="s">
        <v>397</v>
      </c>
      <c r="C29" s="438">
        <v>0</v>
      </c>
      <c r="D29" s="439">
        <v>0</v>
      </c>
      <c r="E29" s="236"/>
    </row>
    <row r="30" spans="1:5" s="64" customFormat="1" x14ac:dyDescent="0.2">
      <c r="A30" s="1097"/>
      <c r="B30" s="39" t="s">
        <v>359</v>
      </c>
      <c r="C30" s="438">
        <v>1465947.5999999999</v>
      </c>
      <c r="D30" s="439">
        <v>98.99</v>
      </c>
      <c r="E30" s="236"/>
    </row>
    <row r="31" spans="1:5" s="64" customFormat="1" ht="25.5" x14ac:dyDescent="0.2">
      <c r="A31" s="1097"/>
      <c r="B31" s="151" t="s">
        <v>360</v>
      </c>
      <c r="C31" s="438">
        <v>3177.13</v>
      </c>
      <c r="D31" s="439">
        <v>0.21</v>
      </c>
      <c r="E31" s="236"/>
    </row>
    <row r="32" spans="1:5" s="64" customFormat="1" x14ac:dyDescent="0.2">
      <c r="A32" s="1097"/>
      <c r="B32" s="39" t="s">
        <v>361</v>
      </c>
      <c r="C32" s="438">
        <v>11832.22</v>
      </c>
      <c r="D32" s="439">
        <v>0.8</v>
      </c>
      <c r="E32" s="236"/>
    </row>
    <row r="33" spans="1:5" s="64" customFormat="1" x14ac:dyDescent="0.2">
      <c r="A33" s="1097"/>
      <c r="B33" s="197" t="s">
        <v>324</v>
      </c>
      <c r="C33" s="440">
        <v>1480956.9499999997</v>
      </c>
      <c r="D33" s="441">
        <v>99.999999999999986</v>
      </c>
      <c r="E33" s="236"/>
    </row>
    <row r="34" spans="1:5" s="834" customFormat="1" x14ac:dyDescent="0.2">
      <c r="A34" s="1097" t="s">
        <v>765</v>
      </c>
      <c r="B34" s="74" t="s">
        <v>165</v>
      </c>
      <c r="C34" s="436">
        <v>818544.86</v>
      </c>
      <c r="D34" s="437">
        <v>53.25</v>
      </c>
      <c r="E34" s="236"/>
    </row>
    <row r="35" spans="1:5" s="834" customFormat="1" x14ac:dyDescent="0.2">
      <c r="A35" s="1097"/>
      <c r="B35" s="67" t="s">
        <v>393</v>
      </c>
      <c r="C35" s="438">
        <v>668418.63</v>
      </c>
      <c r="D35" s="439">
        <v>43.49</v>
      </c>
      <c r="E35" s="236"/>
    </row>
    <row r="36" spans="1:5" s="834" customFormat="1" x14ac:dyDescent="0.2">
      <c r="A36" s="1097"/>
      <c r="B36" s="67" t="s">
        <v>394</v>
      </c>
      <c r="C36" s="438">
        <v>4236.8999999999996</v>
      </c>
      <c r="D36" s="439">
        <v>0.28000000000000003</v>
      </c>
      <c r="E36" s="236"/>
    </row>
    <row r="37" spans="1:5" s="834" customFormat="1" x14ac:dyDescent="0.2">
      <c r="A37" s="1097"/>
      <c r="B37" s="67" t="s">
        <v>611</v>
      </c>
      <c r="C37" s="438">
        <v>0</v>
      </c>
      <c r="D37" s="439">
        <v>0</v>
      </c>
      <c r="E37" s="236"/>
    </row>
    <row r="38" spans="1:5" s="834" customFormat="1" x14ac:dyDescent="0.2">
      <c r="A38" s="1097"/>
      <c r="B38" s="67" t="s">
        <v>397</v>
      </c>
      <c r="C38" s="438">
        <v>0</v>
      </c>
      <c r="D38" s="439">
        <v>0</v>
      </c>
      <c r="E38" s="236"/>
    </row>
    <row r="39" spans="1:5" s="834" customFormat="1" x14ac:dyDescent="0.2">
      <c r="A39" s="1097"/>
      <c r="B39" s="39" t="s">
        <v>359</v>
      </c>
      <c r="C39" s="438">
        <v>1491200.39</v>
      </c>
      <c r="D39" s="439">
        <v>97.02000000000001</v>
      </c>
      <c r="E39" s="236"/>
    </row>
    <row r="40" spans="1:5" s="834" customFormat="1" ht="25.5" x14ac:dyDescent="0.2">
      <c r="A40" s="1097"/>
      <c r="B40" s="151" t="s">
        <v>360</v>
      </c>
      <c r="C40" s="438">
        <v>13264.42</v>
      </c>
      <c r="D40" s="439">
        <v>0.86</v>
      </c>
      <c r="E40" s="236"/>
    </row>
    <row r="41" spans="1:5" s="834" customFormat="1" x14ac:dyDescent="0.2">
      <c r="A41" s="1097"/>
      <c r="B41" s="39" t="s">
        <v>361</v>
      </c>
      <c r="C41" s="438">
        <v>32517.43</v>
      </c>
      <c r="D41" s="439">
        <v>2.12</v>
      </c>
      <c r="E41" s="236"/>
    </row>
    <row r="42" spans="1:5" s="834" customFormat="1" x14ac:dyDescent="0.2">
      <c r="A42" s="1097"/>
      <c r="B42" s="197" t="s">
        <v>324</v>
      </c>
      <c r="C42" s="440">
        <v>1536982.2399999998</v>
      </c>
      <c r="D42" s="441">
        <v>100.00000000000001</v>
      </c>
      <c r="E42" s="236"/>
    </row>
    <row r="43" spans="1:5" x14ac:dyDescent="0.2">
      <c r="A43" s="1097" t="s">
        <v>530</v>
      </c>
      <c r="B43" s="74" t="s">
        <v>165</v>
      </c>
      <c r="C43" s="436">
        <v>892108.35</v>
      </c>
      <c r="D43" s="437">
        <v>82.56</v>
      </c>
    </row>
    <row r="44" spans="1:5" x14ac:dyDescent="0.2">
      <c r="A44" s="1097"/>
      <c r="B44" s="67" t="s">
        <v>393</v>
      </c>
      <c r="C44" s="438">
        <v>114670.46</v>
      </c>
      <c r="D44" s="439">
        <v>10.61</v>
      </c>
    </row>
    <row r="45" spans="1:5" x14ac:dyDescent="0.2">
      <c r="A45" s="1097"/>
      <c r="B45" s="67" t="s">
        <v>394</v>
      </c>
      <c r="C45" s="438">
        <v>2354.5</v>
      </c>
      <c r="D45" s="439">
        <v>0.22</v>
      </c>
    </row>
    <row r="46" spans="1:5" x14ac:dyDescent="0.2">
      <c r="A46" s="1097"/>
      <c r="B46" s="67" t="s">
        <v>611</v>
      </c>
      <c r="C46" s="438">
        <v>0</v>
      </c>
      <c r="D46" s="439">
        <v>0</v>
      </c>
    </row>
    <row r="47" spans="1:5" x14ac:dyDescent="0.2">
      <c r="A47" s="1097"/>
      <c r="B47" s="67" t="s">
        <v>397</v>
      </c>
      <c r="C47" s="438">
        <v>0</v>
      </c>
      <c r="D47" s="439">
        <v>0</v>
      </c>
    </row>
    <row r="48" spans="1:5" x14ac:dyDescent="0.2">
      <c r="A48" s="1097"/>
      <c r="B48" s="39" t="s">
        <v>359</v>
      </c>
      <c r="C48" s="438">
        <v>1009133.31</v>
      </c>
      <c r="D48" s="439">
        <v>93.39</v>
      </c>
    </row>
    <row r="49" spans="1:4" ht="25.5" x14ac:dyDescent="0.2">
      <c r="A49" s="1097"/>
      <c r="B49" s="151" t="s">
        <v>360</v>
      </c>
      <c r="C49" s="438">
        <v>12646.42</v>
      </c>
      <c r="D49" s="439">
        <v>1.17</v>
      </c>
    </row>
    <row r="50" spans="1:4" x14ac:dyDescent="0.2">
      <c r="A50" s="1097"/>
      <c r="B50" s="39" t="s">
        <v>361</v>
      </c>
      <c r="C50" s="438">
        <v>58829.01</v>
      </c>
      <c r="D50" s="439">
        <v>5.44</v>
      </c>
    </row>
    <row r="51" spans="1:4" x14ac:dyDescent="0.2">
      <c r="A51" s="1097"/>
      <c r="B51" s="197" t="s">
        <v>324</v>
      </c>
      <c r="C51" s="440">
        <v>1080608.74</v>
      </c>
      <c r="D51" s="441">
        <v>100</v>
      </c>
    </row>
    <row r="52" spans="1:4" x14ac:dyDescent="0.2">
      <c r="A52" s="1097" t="s">
        <v>531</v>
      </c>
      <c r="B52" s="74" t="s">
        <v>165</v>
      </c>
      <c r="C52" s="436">
        <v>129803.09</v>
      </c>
      <c r="D52" s="437">
        <v>16</v>
      </c>
    </row>
    <row r="53" spans="1:4" x14ac:dyDescent="0.2">
      <c r="A53" s="1097"/>
      <c r="B53" s="67" t="s">
        <v>393</v>
      </c>
      <c r="C53" s="438">
        <v>490796.95</v>
      </c>
      <c r="D53" s="439">
        <v>60.52</v>
      </c>
    </row>
    <row r="54" spans="1:4" x14ac:dyDescent="0.2">
      <c r="A54" s="1097"/>
      <c r="B54" s="67" t="s">
        <v>394</v>
      </c>
      <c r="C54" s="438">
        <v>172019.92</v>
      </c>
      <c r="D54" s="439">
        <v>21.21</v>
      </c>
    </row>
    <row r="55" spans="1:4" x14ac:dyDescent="0.2">
      <c r="A55" s="1097"/>
      <c r="B55" s="67" t="s">
        <v>611</v>
      </c>
      <c r="C55" s="438">
        <v>0</v>
      </c>
      <c r="D55" s="439">
        <v>0</v>
      </c>
    </row>
    <row r="56" spans="1:4" x14ac:dyDescent="0.2">
      <c r="A56" s="1097"/>
      <c r="B56" s="67" t="s">
        <v>397</v>
      </c>
      <c r="C56" s="438">
        <v>0</v>
      </c>
      <c r="D56" s="439">
        <v>0</v>
      </c>
    </row>
    <row r="57" spans="1:4" x14ac:dyDescent="0.2">
      <c r="A57" s="1097"/>
      <c r="B57" s="39" t="s">
        <v>359</v>
      </c>
      <c r="C57" s="438">
        <v>792619.96000000008</v>
      </c>
      <c r="D57" s="439">
        <v>97.730000000000018</v>
      </c>
    </row>
    <row r="58" spans="1:4" ht="25.5" x14ac:dyDescent="0.2">
      <c r="A58" s="1097"/>
      <c r="B58" s="151" t="s">
        <v>360</v>
      </c>
      <c r="C58" s="438">
        <v>1488.54</v>
      </c>
      <c r="D58" s="439">
        <v>0.18</v>
      </c>
    </row>
    <row r="59" spans="1:4" x14ac:dyDescent="0.2">
      <c r="A59" s="1097"/>
      <c r="B59" s="39" t="s">
        <v>361</v>
      </c>
      <c r="C59" s="438">
        <v>16940.47</v>
      </c>
      <c r="D59" s="439">
        <v>2.09</v>
      </c>
    </row>
    <row r="60" spans="1:4" x14ac:dyDescent="0.2">
      <c r="A60" s="1100"/>
      <c r="B60" s="39" t="s">
        <v>324</v>
      </c>
      <c r="C60" s="438">
        <v>811048.97000000009</v>
      </c>
      <c r="D60" s="439">
        <v>100.00000000000003</v>
      </c>
    </row>
    <row r="61" spans="1:4" x14ac:dyDescent="0.2">
      <c r="A61" s="1097" t="s">
        <v>126</v>
      </c>
      <c r="B61" s="74" t="s">
        <v>165</v>
      </c>
      <c r="C61" s="436">
        <v>568087.75</v>
      </c>
      <c r="D61" s="437">
        <v>53.79</v>
      </c>
    </row>
    <row r="62" spans="1:4" x14ac:dyDescent="0.2">
      <c r="A62" s="1097"/>
      <c r="B62" s="67" t="s">
        <v>393</v>
      </c>
      <c r="C62" s="438">
        <v>395509.63</v>
      </c>
      <c r="D62" s="439">
        <v>37.44</v>
      </c>
    </row>
    <row r="63" spans="1:4" x14ac:dyDescent="0.2">
      <c r="A63" s="1097"/>
      <c r="B63" s="67" t="s">
        <v>394</v>
      </c>
      <c r="C63" s="438">
        <v>62519.08</v>
      </c>
      <c r="D63" s="439">
        <v>5.92</v>
      </c>
    </row>
    <row r="64" spans="1:4" x14ac:dyDescent="0.2">
      <c r="A64" s="1097"/>
      <c r="B64" s="67" t="s">
        <v>611</v>
      </c>
      <c r="C64" s="438">
        <v>0</v>
      </c>
      <c r="D64" s="439">
        <v>0</v>
      </c>
    </row>
    <row r="65" spans="1:4" x14ac:dyDescent="0.2">
      <c r="A65" s="1097"/>
      <c r="B65" s="67" t="s">
        <v>397</v>
      </c>
      <c r="C65" s="438">
        <v>0</v>
      </c>
      <c r="D65" s="439">
        <v>0</v>
      </c>
    </row>
    <row r="66" spans="1:4" x14ac:dyDescent="0.2">
      <c r="A66" s="1097"/>
      <c r="B66" s="39" t="s">
        <v>359</v>
      </c>
      <c r="C66" s="438">
        <v>1026116.46</v>
      </c>
      <c r="D66" s="439">
        <v>97.15</v>
      </c>
    </row>
    <row r="67" spans="1:4" ht="25.5" x14ac:dyDescent="0.2">
      <c r="A67" s="1097"/>
      <c r="B67" s="151" t="s">
        <v>360</v>
      </c>
      <c r="C67" s="438">
        <v>16532.8</v>
      </c>
      <c r="D67" s="439">
        <v>1.57</v>
      </c>
    </row>
    <row r="68" spans="1:4" x14ac:dyDescent="0.2">
      <c r="A68" s="1097"/>
      <c r="B68" s="39" t="s">
        <v>361</v>
      </c>
      <c r="C68" s="438">
        <v>13477.13</v>
      </c>
      <c r="D68" s="439">
        <v>1.28</v>
      </c>
    </row>
    <row r="69" spans="1:4" x14ac:dyDescent="0.2">
      <c r="A69" s="1097"/>
      <c r="B69" s="197" t="s">
        <v>324</v>
      </c>
      <c r="C69" s="440">
        <v>1056126.3899999999</v>
      </c>
      <c r="D69" s="441">
        <v>100</v>
      </c>
    </row>
    <row r="70" spans="1:4" s="801" customFormat="1" x14ac:dyDescent="0.2">
      <c r="A70" s="1097" t="s">
        <v>749</v>
      </c>
      <c r="B70" s="74" t="s">
        <v>165</v>
      </c>
      <c r="C70" s="436">
        <v>1044840.47</v>
      </c>
      <c r="D70" s="437">
        <v>60.480000000000004</v>
      </c>
    </row>
    <row r="71" spans="1:4" s="801" customFormat="1" x14ac:dyDescent="0.2">
      <c r="A71" s="1097"/>
      <c r="B71" s="67" t="s">
        <v>393</v>
      </c>
      <c r="C71" s="438">
        <v>364236.08</v>
      </c>
      <c r="D71" s="439">
        <v>21.09</v>
      </c>
    </row>
    <row r="72" spans="1:4" s="801" customFormat="1" x14ac:dyDescent="0.2">
      <c r="A72" s="1097"/>
      <c r="B72" s="67" t="s">
        <v>394</v>
      </c>
      <c r="C72" s="438">
        <v>270615.5</v>
      </c>
      <c r="D72" s="439">
        <v>15.67</v>
      </c>
    </row>
    <row r="73" spans="1:4" s="801" customFormat="1" x14ac:dyDescent="0.2">
      <c r="A73" s="1097"/>
      <c r="B73" s="67" t="s">
        <v>611</v>
      </c>
      <c r="C73" s="438">
        <v>0</v>
      </c>
      <c r="D73" s="439">
        <v>0</v>
      </c>
    </row>
    <row r="74" spans="1:4" s="801" customFormat="1" x14ac:dyDescent="0.2">
      <c r="A74" s="1097"/>
      <c r="B74" s="67" t="s">
        <v>397</v>
      </c>
      <c r="C74" s="438">
        <v>0</v>
      </c>
      <c r="D74" s="439">
        <v>0</v>
      </c>
    </row>
    <row r="75" spans="1:4" s="801" customFormat="1" x14ac:dyDescent="0.2">
      <c r="A75" s="1097"/>
      <c r="B75" s="39" t="s">
        <v>359</v>
      </c>
      <c r="C75" s="438">
        <v>1679692.05</v>
      </c>
      <c r="D75" s="439">
        <v>97.240000000000009</v>
      </c>
    </row>
    <row r="76" spans="1:4" s="801" customFormat="1" ht="25.5" x14ac:dyDescent="0.2">
      <c r="A76" s="1097"/>
      <c r="B76" s="151" t="s">
        <v>360</v>
      </c>
      <c r="C76" s="438">
        <v>18452.36</v>
      </c>
      <c r="D76" s="439">
        <v>1.07</v>
      </c>
    </row>
    <row r="77" spans="1:4" s="801" customFormat="1" x14ac:dyDescent="0.2">
      <c r="A77" s="1097"/>
      <c r="B77" s="39" t="s">
        <v>361</v>
      </c>
      <c r="C77" s="438">
        <v>29278.34</v>
      </c>
      <c r="D77" s="439">
        <v>1.69</v>
      </c>
    </row>
    <row r="78" spans="1:4" s="801" customFormat="1" x14ac:dyDescent="0.2">
      <c r="A78" s="1097"/>
      <c r="B78" s="197" t="s">
        <v>324</v>
      </c>
      <c r="C78" s="440">
        <v>1727422.7500000002</v>
      </c>
      <c r="D78" s="441">
        <v>100</v>
      </c>
    </row>
  </sheetData>
  <mergeCells count="13">
    <mergeCell ref="A34:A42"/>
    <mergeCell ref="A61:A69"/>
    <mergeCell ref="A70:A78"/>
    <mergeCell ref="A52:A60"/>
    <mergeCell ref="A1:D1"/>
    <mergeCell ref="A3:D3"/>
    <mergeCell ref="A5:A6"/>
    <mergeCell ref="B5:B6"/>
    <mergeCell ref="C5:D5"/>
    <mergeCell ref="A7:A15"/>
    <mergeCell ref="A16:A24"/>
    <mergeCell ref="A43:A51"/>
    <mergeCell ref="A25:A33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78740157480314965" right="0.78740157480314965" top="0.59055118110236227" bottom="0.98425196850393704" header="0" footer="0"/>
  <pageSetup paperSize="9" scale="50" orientation="portrait" r:id="rId2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F23"/>
  <sheetViews>
    <sheetView view="pageBreakPreview" zoomScaleNormal="75" workbookViewId="0">
      <selection activeCell="A3" sqref="A3:D3"/>
    </sheetView>
  </sheetViews>
  <sheetFormatPr baseColWidth="10" defaultColWidth="9.140625" defaultRowHeight="12.75" x14ac:dyDescent="0.2"/>
  <cols>
    <col min="1" max="1" width="30" style="236" customWidth="1"/>
    <col min="2" max="2" width="19.28515625" style="236" customWidth="1"/>
    <col min="3" max="3" width="29.140625" style="236" customWidth="1"/>
    <col min="4" max="4" width="14.85546875" style="236" customWidth="1"/>
    <col min="5" max="5" width="0.140625" style="236" customWidth="1"/>
    <col min="6" max="16384" width="9.140625" style="236"/>
  </cols>
  <sheetData>
    <row r="1" spans="1:5" ht="18" x14ac:dyDescent="0.25">
      <c r="A1" s="970" t="s">
        <v>443</v>
      </c>
      <c r="B1" s="970"/>
      <c r="C1" s="970"/>
      <c r="D1" s="970"/>
      <c r="E1" s="2"/>
    </row>
    <row r="2" spans="1:5" x14ac:dyDescent="0.2">
      <c r="E2" s="2"/>
    </row>
    <row r="3" spans="1:5" ht="15" x14ac:dyDescent="0.25">
      <c r="A3" s="1023" t="s">
        <v>1257</v>
      </c>
      <c r="B3" s="1023"/>
      <c r="C3" s="1023"/>
      <c r="D3" s="1023"/>
      <c r="E3" s="2"/>
    </row>
    <row r="4" spans="1:5" ht="13.5" thickBot="1" x14ac:dyDescent="0.25">
      <c r="A4" s="18"/>
      <c r="B4" s="18"/>
      <c r="C4" s="18"/>
      <c r="D4" s="18"/>
      <c r="E4" s="2"/>
    </row>
    <row r="5" spans="1:5" ht="15.95" customHeight="1" x14ac:dyDescent="0.2">
      <c r="A5" s="1107" t="s">
        <v>444</v>
      </c>
      <c r="B5" s="1113" t="s">
        <v>445</v>
      </c>
      <c r="C5" s="1114"/>
      <c r="D5" s="294">
        <v>7685</v>
      </c>
      <c r="E5" s="2"/>
    </row>
    <row r="6" spans="1:5" ht="15.95" customHeight="1" x14ac:dyDescent="0.2">
      <c r="A6" s="1108"/>
      <c r="B6" s="1126" t="s">
        <v>446</v>
      </c>
      <c r="C6" s="1127"/>
      <c r="D6" s="295">
        <v>4125</v>
      </c>
      <c r="E6" s="2"/>
    </row>
    <row r="7" spans="1:5" ht="15.95" customHeight="1" thickBot="1" x14ac:dyDescent="0.25">
      <c r="A7" s="1109"/>
      <c r="B7" s="1128" t="s">
        <v>447</v>
      </c>
      <c r="C7" s="1129"/>
      <c r="D7" s="28">
        <v>11810</v>
      </c>
      <c r="E7" s="2"/>
    </row>
    <row r="8" spans="1:5" ht="20.25" customHeight="1" x14ac:dyDescent="0.2">
      <c r="A8" s="1107" t="s">
        <v>448</v>
      </c>
      <c r="B8" s="1113" t="s">
        <v>449</v>
      </c>
      <c r="C8" s="1114"/>
      <c r="D8" s="294">
        <v>7787</v>
      </c>
      <c r="E8" s="2"/>
    </row>
    <row r="9" spans="1:5" ht="15.95" customHeight="1" x14ac:dyDescent="0.2">
      <c r="A9" s="1108"/>
      <c r="B9" s="1115" t="s">
        <v>450</v>
      </c>
      <c r="C9" s="1116"/>
      <c r="D9" s="296">
        <v>2385</v>
      </c>
      <c r="E9" s="2"/>
    </row>
    <row r="10" spans="1:5" ht="15.95" customHeight="1" x14ac:dyDescent="0.2">
      <c r="A10" s="1108"/>
      <c r="B10" s="1115" t="s">
        <v>451</v>
      </c>
      <c r="C10" s="1116"/>
      <c r="D10" s="296">
        <v>16</v>
      </c>
      <c r="E10" s="2"/>
    </row>
    <row r="11" spans="1:5" ht="15.95" customHeight="1" thickBot="1" x14ac:dyDescent="0.25">
      <c r="A11" s="1109"/>
      <c r="B11" s="1117" t="s">
        <v>452</v>
      </c>
      <c r="C11" s="1118"/>
      <c r="D11" s="297">
        <v>271</v>
      </c>
      <c r="E11" s="2"/>
    </row>
    <row r="12" spans="1:5" ht="23.25" customHeight="1" x14ac:dyDescent="0.2">
      <c r="A12" s="1107" t="s">
        <v>440</v>
      </c>
      <c r="B12" s="1119" t="s">
        <v>453</v>
      </c>
      <c r="C12" s="412" t="s">
        <v>454</v>
      </c>
      <c r="D12" s="294">
        <v>32881.360000000001</v>
      </c>
      <c r="E12" s="2"/>
    </row>
    <row r="13" spans="1:5" ht="15.95" customHeight="1" x14ac:dyDescent="0.2">
      <c r="A13" s="1108"/>
      <c r="B13" s="1120"/>
      <c r="C13" s="237" t="s">
        <v>455</v>
      </c>
      <c r="D13" s="295">
        <v>64885.64</v>
      </c>
      <c r="E13" s="2"/>
    </row>
    <row r="14" spans="1:5" ht="15.95" customHeight="1" x14ac:dyDescent="0.2">
      <c r="A14" s="1108"/>
      <c r="B14" s="1121"/>
      <c r="C14" s="238" t="s">
        <v>324</v>
      </c>
      <c r="D14" s="298">
        <v>97767</v>
      </c>
      <c r="E14" s="2"/>
    </row>
    <row r="15" spans="1:5" ht="15.95" customHeight="1" x14ac:dyDescent="0.2">
      <c r="A15" s="1108"/>
      <c r="B15" s="1122" t="s">
        <v>456</v>
      </c>
      <c r="C15" s="1123"/>
      <c r="D15" s="298">
        <v>12015.85</v>
      </c>
      <c r="E15" s="2"/>
    </row>
    <row r="16" spans="1:5" ht="21" customHeight="1" x14ac:dyDescent="0.2">
      <c r="A16" s="1108"/>
      <c r="B16" s="1124" t="s">
        <v>457</v>
      </c>
      <c r="C16" s="1125"/>
      <c r="D16" s="30">
        <v>109783</v>
      </c>
      <c r="E16" s="2"/>
    </row>
    <row r="17" spans="1:6" ht="15.95" customHeight="1" thickBot="1" x14ac:dyDescent="0.25">
      <c r="A17" s="1109"/>
      <c r="B17" s="1117" t="s">
        <v>458</v>
      </c>
      <c r="C17" s="1118"/>
      <c r="D17" s="297">
        <v>18614.169999999998</v>
      </c>
      <c r="E17" s="2"/>
    </row>
    <row r="18" spans="1:6" ht="20.25" customHeight="1" x14ac:dyDescent="0.2">
      <c r="A18" s="1107" t="s">
        <v>459</v>
      </c>
      <c r="B18" s="1110" t="s">
        <v>460</v>
      </c>
      <c r="C18" s="1110"/>
      <c r="D18" s="294">
        <v>4</v>
      </c>
      <c r="E18" s="2"/>
      <c r="F18" s="9"/>
    </row>
    <row r="19" spans="1:6" ht="15.95" customHeight="1" x14ac:dyDescent="0.2">
      <c r="A19" s="1108"/>
      <c r="B19" s="1111" t="s">
        <v>461</v>
      </c>
      <c r="C19" s="1111"/>
      <c r="D19" s="296">
        <v>42</v>
      </c>
      <c r="E19" s="2"/>
    </row>
    <row r="20" spans="1:6" ht="15.95" customHeight="1" x14ac:dyDescent="0.2">
      <c r="A20" s="1108"/>
      <c r="B20" s="1111" t="s">
        <v>462</v>
      </c>
      <c r="C20" s="1111"/>
      <c r="D20" s="296">
        <v>51294602</v>
      </c>
      <c r="E20" s="2"/>
    </row>
    <row r="21" spans="1:6" ht="15.95" customHeight="1" thickBot="1" x14ac:dyDescent="0.25">
      <c r="A21" s="1109"/>
      <c r="B21" s="1112" t="s">
        <v>463</v>
      </c>
      <c r="C21" s="1112"/>
      <c r="D21" s="297">
        <v>3452261</v>
      </c>
      <c r="E21" s="2"/>
    </row>
    <row r="22" spans="1:6" x14ac:dyDescent="0.2">
      <c r="A22" s="31"/>
      <c r="E22" s="2"/>
    </row>
    <row r="23" spans="1:6" x14ac:dyDescent="0.2">
      <c r="E23" s="2"/>
    </row>
  </sheetData>
  <mergeCells count="21">
    <mergeCell ref="A1:D1"/>
    <mergeCell ref="A3:D3"/>
    <mergeCell ref="A5:A7"/>
    <mergeCell ref="B5:C5"/>
    <mergeCell ref="B6:C6"/>
    <mergeCell ref="B7:C7"/>
    <mergeCell ref="A12:A17"/>
    <mergeCell ref="B12:B14"/>
    <mergeCell ref="B15:C15"/>
    <mergeCell ref="B16:C16"/>
    <mergeCell ref="B17:C17"/>
    <mergeCell ref="A8:A11"/>
    <mergeCell ref="B8:C8"/>
    <mergeCell ref="B9:C9"/>
    <mergeCell ref="B10:C10"/>
    <mergeCell ref="B11:C11"/>
    <mergeCell ref="A18:A21"/>
    <mergeCell ref="B18:C18"/>
    <mergeCell ref="B19:C19"/>
    <mergeCell ref="B20:C20"/>
    <mergeCell ref="B21:C21"/>
  </mergeCells>
  <printOptions horizontalCentered="1"/>
  <pageMargins left="0.78740157480314965" right="0.78740157480314965" top="0.59055118110236227" bottom="0.98425196850393704" header="0" footer="0"/>
  <pageSetup paperSize="9" scale="93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G64"/>
  <sheetViews>
    <sheetView view="pageBreakPreview" zoomScale="75" zoomScaleNormal="75" workbookViewId="0">
      <pane ySplit="8" topLeftCell="A66" activePane="bottomLeft" state="frozen"/>
      <selection activeCell="I50" sqref="I50"/>
      <selection pane="bottomLeft" activeCell="F79" sqref="F79"/>
    </sheetView>
  </sheetViews>
  <sheetFormatPr baseColWidth="10" defaultColWidth="9.140625" defaultRowHeight="12.75" x14ac:dyDescent="0.2"/>
  <cols>
    <col min="1" max="1" width="21.5703125" style="236" customWidth="1"/>
    <col min="2" max="2" width="24.5703125" style="236" customWidth="1"/>
    <col min="3" max="5" width="21.5703125" style="236" customWidth="1"/>
    <col min="6" max="16384" width="9.140625" style="236"/>
  </cols>
  <sheetData>
    <row r="1" spans="1:7" ht="18" x14ac:dyDescent="0.25">
      <c r="A1" s="970" t="s">
        <v>443</v>
      </c>
      <c r="B1" s="970"/>
      <c r="C1" s="970"/>
      <c r="D1" s="970"/>
      <c r="E1" s="970"/>
    </row>
    <row r="3" spans="1:7" ht="15" x14ac:dyDescent="0.25">
      <c r="A3" s="1023" t="s">
        <v>1258</v>
      </c>
      <c r="B3" s="1023"/>
      <c r="C3" s="1023"/>
      <c r="D3" s="1023"/>
      <c r="E3" s="1023"/>
      <c r="F3" s="27"/>
      <c r="G3" s="27"/>
    </row>
    <row r="4" spans="1:7" ht="13.5" thickBot="1" x14ac:dyDescent="0.25">
      <c r="A4" s="18"/>
      <c r="B4" s="18"/>
      <c r="C4" s="18"/>
      <c r="D4" s="18"/>
      <c r="E4" s="18"/>
    </row>
    <row r="5" spans="1:7" ht="19.5" customHeight="1" x14ac:dyDescent="0.2">
      <c r="A5" s="932" t="s">
        <v>414</v>
      </c>
      <c r="B5" s="1130" t="s">
        <v>464</v>
      </c>
      <c r="C5" s="1021" t="s">
        <v>465</v>
      </c>
      <c r="D5" s="1133"/>
      <c r="E5" s="1133"/>
    </row>
    <row r="6" spans="1:7" ht="17.25" customHeight="1" x14ac:dyDescent="0.2">
      <c r="A6" s="933"/>
      <c r="B6" s="1131"/>
      <c r="C6" s="1134" t="s">
        <v>466</v>
      </c>
      <c r="D6" s="1135"/>
      <c r="E6" s="1135"/>
    </row>
    <row r="7" spans="1:7" ht="35.25" customHeight="1" thickBot="1" x14ac:dyDescent="0.25">
      <c r="A7" s="933"/>
      <c r="B7" s="1131"/>
      <c r="C7" s="1136" t="s">
        <v>454</v>
      </c>
      <c r="D7" s="1136" t="s">
        <v>467</v>
      </c>
      <c r="E7" s="1137" t="s">
        <v>468</v>
      </c>
    </row>
    <row r="8" spans="1:7" ht="13.5" hidden="1" thickBot="1" x14ac:dyDescent="0.25">
      <c r="A8" s="934"/>
      <c r="B8" s="1132"/>
      <c r="C8" s="1132"/>
      <c r="D8" s="1132"/>
      <c r="E8" s="1022"/>
    </row>
    <row r="9" spans="1:7" ht="22.5" customHeight="1" x14ac:dyDescent="0.2">
      <c r="A9" s="411">
        <v>1962</v>
      </c>
      <c r="B9" s="311">
        <v>2022</v>
      </c>
      <c r="C9" s="311">
        <v>23911</v>
      </c>
      <c r="D9" s="311">
        <v>31571</v>
      </c>
      <c r="E9" s="452">
        <v>55482</v>
      </c>
      <c r="F9" s="2"/>
    </row>
    <row r="10" spans="1:7" x14ac:dyDescent="0.2">
      <c r="A10" s="413">
        <v>1963</v>
      </c>
      <c r="B10" s="314">
        <v>1302</v>
      </c>
      <c r="C10" s="314">
        <v>13279</v>
      </c>
      <c r="D10" s="314">
        <v>9400</v>
      </c>
      <c r="E10" s="453">
        <v>22679</v>
      </c>
      <c r="F10" s="2"/>
    </row>
    <row r="11" spans="1:7" x14ac:dyDescent="0.2">
      <c r="A11" s="413">
        <v>1964</v>
      </c>
      <c r="B11" s="314">
        <v>1645</v>
      </c>
      <c r="C11" s="314">
        <v>17671</v>
      </c>
      <c r="D11" s="314">
        <v>13727</v>
      </c>
      <c r="E11" s="453">
        <v>31398</v>
      </c>
      <c r="F11" s="2"/>
    </row>
    <row r="12" spans="1:7" x14ac:dyDescent="0.2">
      <c r="A12" s="413">
        <v>1965</v>
      </c>
      <c r="B12" s="314">
        <v>1686</v>
      </c>
      <c r="C12" s="314">
        <v>21777</v>
      </c>
      <c r="D12" s="314">
        <v>16241</v>
      </c>
      <c r="E12" s="453">
        <v>38018</v>
      </c>
      <c r="F12" s="2"/>
    </row>
    <row r="13" spans="1:7" x14ac:dyDescent="0.2">
      <c r="A13" s="413">
        <v>1966</v>
      </c>
      <c r="B13" s="314">
        <v>1443</v>
      </c>
      <c r="C13" s="314">
        <v>24644</v>
      </c>
      <c r="D13" s="314">
        <v>24710</v>
      </c>
      <c r="E13" s="453">
        <v>49354</v>
      </c>
      <c r="F13" s="2"/>
    </row>
    <row r="14" spans="1:7" x14ac:dyDescent="0.2">
      <c r="A14" s="413">
        <v>1967</v>
      </c>
      <c r="B14" s="314">
        <v>2299</v>
      </c>
      <c r="C14" s="314">
        <v>33930</v>
      </c>
      <c r="D14" s="314">
        <v>42645</v>
      </c>
      <c r="E14" s="453">
        <v>76575</v>
      </c>
      <c r="F14" s="2"/>
    </row>
    <row r="15" spans="1:7" x14ac:dyDescent="0.2">
      <c r="A15" s="413">
        <v>1968</v>
      </c>
      <c r="B15" s="314">
        <v>2115</v>
      </c>
      <c r="C15" s="314">
        <v>20449</v>
      </c>
      <c r="D15" s="314">
        <v>36048</v>
      </c>
      <c r="E15" s="453">
        <v>56497</v>
      </c>
      <c r="F15" s="2"/>
    </row>
    <row r="16" spans="1:7" x14ac:dyDescent="0.2">
      <c r="A16" s="413">
        <v>1969</v>
      </c>
      <c r="B16" s="314">
        <v>1558</v>
      </c>
      <c r="C16" s="314">
        <v>19238</v>
      </c>
      <c r="D16" s="314">
        <v>34501</v>
      </c>
      <c r="E16" s="453">
        <v>53739</v>
      </c>
      <c r="F16" s="2"/>
    </row>
    <row r="17" spans="1:6" x14ac:dyDescent="0.2">
      <c r="A17" s="413">
        <v>1970</v>
      </c>
      <c r="B17" s="314">
        <v>3450</v>
      </c>
      <c r="C17" s="314">
        <v>35723</v>
      </c>
      <c r="D17" s="314">
        <v>54824</v>
      </c>
      <c r="E17" s="453">
        <v>90547</v>
      </c>
      <c r="F17" s="2"/>
    </row>
    <row r="18" spans="1:6" x14ac:dyDescent="0.2">
      <c r="A18" s="413">
        <v>1971</v>
      </c>
      <c r="B18" s="314">
        <v>1718</v>
      </c>
      <c r="C18" s="314">
        <v>13234</v>
      </c>
      <c r="D18" s="314">
        <v>21810</v>
      </c>
      <c r="E18" s="453">
        <v>35044</v>
      </c>
      <c r="F18" s="2"/>
    </row>
    <row r="19" spans="1:6" x14ac:dyDescent="0.2">
      <c r="A19" s="413">
        <v>1972</v>
      </c>
      <c r="B19" s="314">
        <v>2194</v>
      </c>
      <c r="C19" s="314">
        <v>18412</v>
      </c>
      <c r="D19" s="314">
        <v>39341</v>
      </c>
      <c r="E19" s="453">
        <v>57753</v>
      </c>
      <c r="F19" s="2"/>
    </row>
    <row r="20" spans="1:6" x14ac:dyDescent="0.2">
      <c r="A20" s="413">
        <v>1973</v>
      </c>
      <c r="B20" s="314">
        <v>3932</v>
      </c>
      <c r="C20" s="314">
        <v>41233</v>
      </c>
      <c r="D20" s="314">
        <v>55756</v>
      </c>
      <c r="E20" s="453">
        <v>96989</v>
      </c>
      <c r="F20" s="2"/>
    </row>
    <row r="21" spans="1:6" x14ac:dyDescent="0.2">
      <c r="A21" s="413">
        <v>1974</v>
      </c>
      <c r="B21" s="314">
        <v>4088</v>
      </c>
      <c r="C21" s="314">
        <v>59822</v>
      </c>
      <c r="D21" s="314">
        <v>82293</v>
      </c>
      <c r="E21" s="453">
        <v>142115</v>
      </c>
      <c r="F21" s="2"/>
    </row>
    <row r="22" spans="1:6" x14ac:dyDescent="0.2">
      <c r="A22" s="413">
        <v>1975</v>
      </c>
      <c r="B22" s="314">
        <v>4340</v>
      </c>
      <c r="C22" s="314">
        <v>110679</v>
      </c>
      <c r="D22" s="314">
        <v>77916</v>
      </c>
      <c r="E22" s="453">
        <v>188595</v>
      </c>
      <c r="F22" s="2"/>
    </row>
    <row r="23" spans="1:6" x14ac:dyDescent="0.2">
      <c r="A23" s="413">
        <v>1976</v>
      </c>
      <c r="B23" s="314">
        <v>4577</v>
      </c>
      <c r="C23" s="314">
        <v>55308</v>
      </c>
      <c r="D23" s="314">
        <v>68269</v>
      </c>
      <c r="E23" s="453">
        <v>123577</v>
      </c>
      <c r="F23" s="2"/>
    </row>
    <row r="24" spans="1:6" x14ac:dyDescent="0.2">
      <c r="A24" s="413">
        <v>1977</v>
      </c>
      <c r="B24" s="314">
        <v>2221</v>
      </c>
      <c r="C24" s="314">
        <v>28977</v>
      </c>
      <c r="D24" s="314">
        <v>41772</v>
      </c>
      <c r="E24" s="453">
        <v>70749</v>
      </c>
      <c r="F24" s="2"/>
    </row>
    <row r="25" spans="1:6" x14ac:dyDescent="0.2">
      <c r="A25" s="413">
        <v>1978</v>
      </c>
      <c r="B25" s="314">
        <v>8471</v>
      </c>
      <c r="C25" s="314">
        <v>161698</v>
      </c>
      <c r="D25" s="314">
        <v>277828</v>
      </c>
      <c r="E25" s="453">
        <v>439526</v>
      </c>
      <c r="F25" s="2"/>
    </row>
    <row r="26" spans="1:6" x14ac:dyDescent="0.2">
      <c r="A26" s="413">
        <v>1979</v>
      </c>
      <c r="B26" s="314">
        <v>7222</v>
      </c>
      <c r="C26" s="314">
        <v>120153</v>
      </c>
      <c r="D26" s="314">
        <v>153414</v>
      </c>
      <c r="E26" s="453">
        <v>273567</v>
      </c>
      <c r="F26" s="2"/>
    </row>
    <row r="27" spans="1:6" x14ac:dyDescent="0.2">
      <c r="A27" s="413">
        <v>1980</v>
      </c>
      <c r="B27" s="314">
        <v>7190</v>
      </c>
      <c r="C27" s="314">
        <v>92293</v>
      </c>
      <c r="D27" s="314">
        <v>170724</v>
      </c>
      <c r="E27" s="453">
        <v>263017</v>
      </c>
      <c r="F27" s="2"/>
    </row>
    <row r="28" spans="1:6" x14ac:dyDescent="0.2">
      <c r="A28" s="413">
        <v>1981</v>
      </c>
      <c r="B28" s="314">
        <v>10878</v>
      </c>
      <c r="C28" s="314">
        <v>141631</v>
      </c>
      <c r="D28" s="314">
        <v>156657</v>
      </c>
      <c r="E28" s="453">
        <v>298288</v>
      </c>
      <c r="F28" s="2"/>
    </row>
    <row r="29" spans="1:6" x14ac:dyDescent="0.2">
      <c r="A29" s="413">
        <v>1982</v>
      </c>
      <c r="B29" s="314">
        <v>6545</v>
      </c>
      <c r="C29" s="314">
        <v>65326</v>
      </c>
      <c r="D29" s="314">
        <v>87577</v>
      </c>
      <c r="E29" s="453">
        <v>152903</v>
      </c>
      <c r="F29" s="2"/>
    </row>
    <row r="30" spans="1:6" x14ac:dyDescent="0.2">
      <c r="A30" s="413">
        <v>1983</v>
      </c>
      <c r="B30" s="314">
        <v>4791</v>
      </c>
      <c r="C30" s="314">
        <v>50930</v>
      </c>
      <c r="D30" s="314">
        <v>57170</v>
      </c>
      <c r="E30" s="453">
        <v>108100</v>
      </c>
      <c r="F30" s="2"/>
    </row>
    <row r="31" spans="1:6" x14ac:dyDescent="0.2">
      <c r="A31" s="413">
        <v>1984</v>
      </c>
      <c r="B31" s="314">
        <v>7203</v>
      </c>
      <c r="C31" s="314">
        <v>54491</v>
      </c>
      <c r="D31" s="314">
        <v>110628</v>
      </c>
      <c r="E31" s="453">
        <v>165119</v>
      </c>
      <c r="F31" s="2"/>
    </row>
    <row r="32" spans="1:6" x14ac:dyDescent="0.2">
      <c r="A32" s="413">
        <v>1985</v>
      </c>
      <c r="B32" s="314">
        <v>12238</v>
      </c>
      <c r="C32" s="314">
        <v>176266</v>
      </c>
      <c r="D32" s="314">
        <v>308210</v>
      </c>
      <c r="E32" s="453">
        <v>484476</v>
      </c>
      <c r="F32" s="2"/>
    </row>
    <row r="33" spans="1:6" x14ac:dyDescent="0.2">
      <c r="A33" s="413">
        <v>1986</v>
      </c>
      <c r="B33" s="314">
        <v>7570</v>
      </c>
      <c r="C33" s="314">
        <v>113923</v>
      </c>
      <c r="D33" s="314">
        <v>150964</v>
      </c>
      <c r="E33" s="453">
        <v>264887</v>
      </c>
      <c r="F33" s="2"/>
    </row>
    <row r="34" spans="1:6" x14ac:dyDescent="0.2">
      <c r="A34" s="413">
        <v>1987</v>
      </c>
      <c r="B34" s="314">
        <v>8679</v>
      </c>
      <c r="C34" s="314">
        <v>48993</v>
      </c>
      <c r="D34" s="314">
        <v>97669</v>
      </c>
      <c r="E34" s="453">
        <v>146662</v>
      </c>
      <c r="F34" s="2"/>
    </row>
    <row r="35" spans="1:6" x14ac:dyDescent="0.2">
      <c r="A35" s="413">
        <v>1988</v>
      </c>
      <c r="B35" s="314">
        <v>9247</v>
      </c>
      <c r="C35" s="314">
        <v>39521</v>
      </c>
      <c r="D35" s="314">
        <v>98213</v>
      </c>
      <c r="E35" s="453">
        <v>137734</v>
      </c>
      <c r="F35" s="2"/>
    </row>
    <row r="36" spans="1:6" x14ac:dyDescent="0.2">
      <c r="A36" s="413">
        <v>1989</v>
      </c>
      <c r="B36" s="314">
        <v>20811</v>
      </c>
      <c r="C36" s="314">
        <v>182448</v>
      </c>
      <c r="D36" s="314">
        <v>244245</v>
      </c>
      <c r="E36" s="453">
        <v>426693</v>
      </c>
      <c r="F36" s="2"/>
    </row>
    <row r="37" spans="1:6" x14ac:dyDescent="0.2">
      <c r="A37" s="413">
        <v>1990</v>
      </c>
      <c r="B37" s="314">
        <v>12913</v>
      </c>
      <c r="C37" s="314">
        <v>72993</v>
      </c>
      <c r="D37" s="314">
        <v>130039</v>
      </c>
      <c r="E37" s="453">
        <v>203032</v>
      </c>
      <c r="F37" s="2"/>
    </row>
    <row r="38" spans="1:6" x14ac:dyDescent="0.2">
      <c r="A38" s="413">
        <v>1991</v>
      </c>
      <c r="B38" s="314">
        <v>13531</v>
      </c>
      <c r="C38" s="314">
        <v>116896</v>
      </c>
      <c r="D38" s="314">
        <v>143422</v>
      </c>
      <c r="E38" s="453">
        <v>260318</v>
      </c>
      <c r="F38" s="2"/>
    </row>
    <row r="39" spans="1:6" x14ac:dyDescent="0.2">
      <c r="A39" s="413">
        <v>1992</v>
      </c>
      <c r="B39" s="314">
        <v>15955</v>
      </c>
      <c r="C39" s="314">
        <v>40438</v>
      </c>
      <c r="D39" s="314">
        <v>64839</v>
      </c>
      <c r="E39" s="453">
        <v>105277</v>
      </c>
      <c r="F39" s="2"/>
    </row>
    <row r="40" spans="1:6" x14ac:dyDescent="0.2">
      <c r="A40" s="413">
        <v>1993</v>
      </c>
      <c r="B40" s="314">
        <v>14254</v>
      </c>
      <c r="C40" s="314">
        <v>33161</v>
      </c>
      <c r="D40" s="314">
        <v>56106</v>
      </c>
      <c r="E40" s="453">
        <v>89267</v>
      </c>
      <c r="F40" s="2"/>
    </row>
    <row r="41" spans="1:6" x14ac:dyDescent="0.2">
      <c r="A41" s="413">
        <v>1994</v>
      </c>
      <c r="B41" s="314">
        <v>19263</v>
      </c>
      <c r="C41" s="314">
        <v>250433</v>
      </c>
      <c r="D41" s="314">
        <v>187202</v>
      </c>
      <c r="E41" s="453">
        <v>437635</v>
      </c>
      <c r="F41" s="2"/>
    </row>
    <row r="42" spans="1:6" x14ac:dyDescent="0.2">
      <c r="A42" s="413">
        <v>1995</v>
      </c>
      <c r="B42" s="314">
        <v>25827</v>
      </c>
      <c r="C42" s="314">
        <v>42389</v>
      </c>
      <c r="D42" s="314">
        <v>101095</v>
      </c>
      <c r="E42" s="453">
        <v>143484</v>
      </c>
      <c r="F42" s="2"/>
    </row>
    <row r="43" spans="1:6" x14ac:dyDescent="0.2">
      <c r="A43" s="413">
        <v>1996</v>
      </c>
      <c r="B43" s="314">
        <v>16771</v>
      </c>
      <c r="C43" s="314">
        <v>10531</v>
      </c>
      <c r="D43" s="314">
        <v>49283</v>
      </c>
      <c r="E43" s="453">
        <v>59814</v>
      </c>
      <c r="F43" s="2"/>
    </row>
    <row r="44" spans="1:6" x14ac:dyDescent="0.2">
      <c r="A44" s="413">
        <v>1997</v>
      </c>
      <c r="B44" s="314">
        <v>22320</v>
      </c>
      <c r="C44" s="314">
        <v>21326</v>
      </c>
      <c r="D44" s="314">
        <v>77177</v>
      </c>
      <c r="E44" s="453">
        <v>98503</v>
      </c>
      <c r="F44" s="2"/>
    </row>
    <row r="45" spans="1:6" x14ac:dyDescent="0.2">
      <c r="A45" s="413">
        <v>1998</v>
      </c>
      <c r="B45" s="314">
        <v>22446</v>
      </c>
      <c r="C45" s="314">
        <v>42959</v>
      </c>
      <c r="D45" s="314">
        <v>90684</v>
      </c>
      <c r="E45" s="453">
        <v>133643</v>
      </c>
      <c r="F45" s="2"/>
    </row>
    <row r="46" spans="1:6" x14ac:dyDescent="0.2">
      <c r="A46" s="413">
        <v>1999</v>
      </c>
      <c r="B46" s="314">
        <v>18237</v>
      </c>
      <c r="C46" s="314">
        <v>24034</v>
      </c>
      <c r="D46" s="314">
        <v>58183</v>
      </c>
      <c r="E46" s="453">
        <v>82217</v>
      </c>
      <c r="F46" s="2"/>
    </row>
    <row r="47" spans="1:6" x14ac:dyDescent="0.2">
      <c r="A47" s="413">
        <v>2000</v>
      </c>
      <c r="B47" s="314">
        <v>24118</v>
      </c>
      <c r="C47" s="314">
        <v>46138</v>
      </c>
      <c r="D47" s="314">
        <v>142448</v>
      </c>
      <c r="E47" s="453">
        <v>188586</v>
      </c>
      <c r="F47" s="2"/>
    </row>
    <row r="48" spans="1:6" x14ac:dyDescent="0.2">
      <c r="A48" s="413">
        <v>2001</v>
      </c>
      <c r="B48" s="314">
        <v>19547</v>
      </c>
      <c r="C48" s="314">
        <v>19363</v>
      </c>
      <c r="D48" s="314">
        <v>73934</v>
      </c>
      <c r="E48" s="453">
        <v>93297</v>
      </c>
      <c r="F48" s="2"/>
    </row>
    <row r="49" spans="1:6" x14ac:dyDescent="0.2">
      <c r="A49" s="413">
        <v>2002</v>
      </c>
      <c r="B49" s="314">
        <v>19929</v>
      </c>
      <c r="C49" s="314">
        <v>25197</v>
      </c>
      <c r="D49" s="314">
        <v>82267</v>
      </c>
      <c r="E49" s="453">
        <v>107464</v>
      </c>
      <c r="F49" s="2"/>
    </row>
    <row r="50" spans="1:6" x14ac:dyDescent="0.2">
      <c r="A50" s="413">
        <v>2003</v>
      </c>
      <c r="B50" s="314">
        <v>18616</v>
      </c>
      <c r="C50" s="314">
        <v>53673</v>
      </c>
      <c r="D50" s="314">
        <v>94499</v>
      </c>
      <c r="E50" s="453">
        <v>148172</v>
      </c>
      <c r="F50" s="2"/>
    </row>
    <row r="51" spans="1:6" x14ac:dyDescent="0.2">
      <c r="A51" s="413">
        <v>2004</v>
      </c>
      <c r="B51" s="314">
        <v>21396</v>
      </c>
      <c r="C51" s="314">
        <v>51732</v>
      </c>
      <c r="D51" s="314">
        <v>82461</v>
      </c>
      <c r="E51" s="453">
        <v>134193</v>
      </c>
      <c r="F51" s="2"/>
    </row>
    <row r="52" spans="1:6" x14ac:dyDescent="0.2">
      <c r="A52" s="413">
        <v>2005</v>
      </c>
      <c r="B52" s="314">
        <v>25492</v>
      </c>
      <c r="C52" s="314">
        <v>69350</v>
      </c>
      <c r="D52" s="314">
        <v>119322</v>
      </c>
      <c r="E52" s="453">
        <v>188672</v>
      </c>
      <c r="F52" s="2"/>
    </row>
    <row r="53" spans="1:6" x14ac:dyDescent="0.2">
      <c r="A53" s="413">
        <v>2006</v>
      </c>
      <c r="B53" s="314">
        <v>16334</v>
      </c>
      <c r="C53" s="314">
        <v>71083</v>
      </c>
      <c r="D53" s="314">
        <v>84280</v>
      </c>
      <c r="E53" s="453">
        <v>155363</v>
      </c>
      <c r="F53" s="2"/>
    </row>
    <row r="54" spans="1:6" x14ac:dyDescent="0.2">
      <c r="A54" s="413">
        <v>2007</v>
      </c>
      <c r="B54" s="314">
        <v>10932</v>
      </c>
      <c r="C54" s="314">
        <v>29403</v>
      </c>
      <c r="D54" s="314">
        <v>56710</v>
      </c>
      <c r="E54" s="453">
        <v>86113</v>
      </c>
      <c r="F54" s="2"/>
    </row>
    <row r="55" spans="1:6" x14ac:dyDescent="0.2">
      <c r="A55" s="413">
        <v>2008</v>
      </c>
      <c r="B55" s="314">
        <v>11656</v>
      </c>
      <c r="C55" s="314">
        <v>8443</v>
      </c>
      <c r="D55" s="314">
        <v>41878</v>
      </c>
      <c r="E55" s="453">
        <v>50321</v>
      </c>
      <c r="F55" s="2"/>
    </row>
    <row r="56" spans="1:6" x14ac:dyDescent="0.2">
      <c r="A56" s="413">
        <v>2009</v>
      </c>
      <c r="B56" s="314">
        <v>15642</v>
      </c>
      <c r="C56" s="314">
        <v>40393</v>
      </c>
      <c r="D56" s="314">
        <v>79498</v>
      </c>
      <c r="E56" s="453">
        <v>119892</v>
      </c>
      <c r="F56" s="2"/>
    </row>
    <row r="57" spans="1:6" x14ac:dyDescent="0.2">
      <c r="A57" s="413">
        <v>2010</v>
      </c>
      <c r="B57" s="314">
        <v>11722</v>
      </c>
      <c r="C57" s="314">
        <v>10185</v>
      </c>
      <c r="D57" s="314">
        <v>44585</v>
      </c>
      <c r="E57" s="453">
        <v>54770</v>
      </c>
      <c r="F57" s="2"/>
    </row>
    <row r="58" spans="1:6" x14ac:dyDescent="0.2">
      <c r="A58" s="413">
        <v>2011</v>
      </c>
      <c r="B58" s="314">
        <v>16414</v>
      </c>
      <c r="C58" s="314">
        <v>18848</v>
      </c>
      <c r="D58" s="314">
        <v>83314</v>
      </c>
      <c r="E58" s="453">
        <v>102162</v>
      </c>
      <c r="F58" s="2"/>
    </row>
    <row r="59" spans="1:6" x14ac:dyDescent="0.2">
      <c r="A59" s="413">
        <v>2012</v>
      </c>
      <c r="B59" s="314">
        <v>15978</v>
      </c>
      <c r="C59" s="314">
        <v>81832</v>
      </c>
      <c r="D59" s="314">
        <v>135061</v>
      </c>
      <c r="E59" s="453">
        <v>216894</v>
      </c>
      <c r="F59" s="2"/>
    </row>
    <row r="60" spans="1:6" x14ac:dyDescent="0.2">
      <c r="A60" s="413">
        <v>2013</v>
      </c>
      <c r="B60" s="314">
        <v>10797</v>
      </c>
      <c r="C60" s="314">
        <v>17704.259999999998</v>
      </c>
      <c r="D60" s="314">
        <v>43986.35</v>
      </c>
      <c r="E60" s="453">
        <v>61690.61</v>
      </c>
      <c r="F60" s="2"/>
    </row>
    <row r="61" spans="1:6" x14ac:dyDescent="0.2">
      <c r="A61" s="413">
        <v>2014</v>
      </c>
      <c r="B61" s="314">
        <v>9806</v>
      </c>
      <c r="C61" s="314">
        <v>8283.7999999999993</v>
      </c>
      <c r="D61" s="314">
        <v>40434.03</v>
      </c>
      <c r="E61" s="453">
        <v>48717.83</v>
      </c>
      <c r="F61" s="2"/>
    </row>
    <row r="62" spans="1:6" ht="13.5" thickBot="1" x14ac:dyDescent="0.25">
      <c r="A62" s="410">
        <v>2015</v>
      </c>
      <c r="B62" s="454">
        <v>11810</v>
      </c>
      <c r="C62" s="454">
        <v>32881.360000000001</v>
      </c>
      <c r="D62" s="454">
        <v>76901</v>
      </c>
      <c r="E62" s="455">
        <v>109782</v>
      </c>
      <c r="F62" s="2"/>
    </row>
    <row r="63" spans="1:6" x14ac:dyDescent="0.2">
      <c r="F63" s="2"/>
    </row>
    <row r="64" spans="1:6" x14ac:dyDescent="0.2">
      <c r="F64" s="2"/>
    </row>
  </sheetData>
  <mergeCells count="9">
    <mergeCell ref="A1:E1"/>
    <mergeCell ref="A3:E3"/>
    <mergeCell ref="A5:A8"/>
    <mergeCell ref="B5:B8"/>
    <mergeCell ref="C5:E5"/>
    <mergeCell ref="C6:E6"/>
    <mergeCell ref="C7:C8"/>
    <mergeCell ref="D7:D8"/>
    <mergeCell ref="E7:E8"/>
  </mergeCells>
  <printOptions horizontalCentered="1"/>
  <pageMargins left="0.78740157480314965" right="0.78740157480314965" top="0.59055118110236227" bottom="0.98425196850393704" header="0" footer="0"/>
  <pageSetup paperSize="9" scale="5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view="pageBreakPreview" zoomScaleNormal="100" zoomScaleSheetLayoutView="100" workbookViewId="0">
      <selection activeCell="I72" sqref="I72"/>
    </sheetView>
  </sheetViews>
  <sheetFormatPr baseColWidth="10" defaultColWidth="11.42578125" defaultRowHeight="12.75" x14ac:dyDescent="0.2"/>
  <cols>
    <col min="1" max="1" width="36.7109375" style="858" customWidth="1"/>
    <col min="2" max="5" width="18.5703125" style="858" customWidth="1"/>
    <col min="6" max="6" width="5.7109375" style="858" customWidth="1"/>
    <col min="7" max="16384" width="11.42578125" style="858"/>
  </cols>
  <sheetData>
    <row r="1" spans="1:12" ht="18" x14ac:dyDescent="0.25">
      <c r="A1" s="930" t="s">
        <v>327</v>
      </c>
      <c r="B1" s="930"/>
      <c r="C1" s="930"/>
      <c r="D1" s="930"/>
      <c r="E1" s="930"/>
      <c r="F1" s="857"/>
      <c r="G1" s="857"/>
    </row>
    <row r="3" spans="1:12" ht="15" x14ac:dyDescent="0.2">
      <c r="A3" s="931" t="s">
        <v>1255</v>
      </c>
      <c r="B3" s="959"/>
      <c r="C3" s="959"/>
      <c r="D3" s="959"/>
      <c r="E3" s="959"/>
      <c r="F3" s="262"/>
      <c r="G3" s="262"/>
      <c r="H3" s="262"/>
      <c r="I3" s="260"/>
    </row>
    <row r="4" spans="1:12" ht="13.5" thickBot="1" x14ac:dyDescent="0.25">
      <c r="A4" s="864"/>
      <c r="B4" s="864"/>
      <c r="C4" s="864"/>
      <c r="D4" s="864"/>
      <c r="E4" s="864"/>
      <c r="F4" s="259"/>
      <c r="G4" s="259"/>
      <c r="H4" s="259"/>
      <c r="I4" s="259"/>
    </row>
    <row r="5" spans="1:12" s="260" customFormat="1" ht="12.75" customHeight="1" x14ac:dyDescent="0.2">
      <c r="A5" s="953" t="s">
        <v>251</v>
      </c>
      <c r="B5" s="955" t="s">
        <v>317</v>
      </c>
      <c r="C5" s="955" t="s">
        <v>318</v>
      </c>
      <c r="D5" s="955" t="s">
        <v>319</v>
      </c>
      <c r="E5" s="969" t="s">
        <v>320</v>
      </c>
      <c r="F5" s="890"/>
      <c r="G5" s="259"/>
      <c r="H5" s="259"/>
      <c r="I5" s="259"/>
    </row>
    <row r="6" spans="1:12" s="260" customFormat="1" ht="13.5" thickBot="1" x14ac:dyDescent="0.25">
      <c r="A6" s="954"/>
      <c r="B6" s="956"/>
      <c r="C6" s="956"/>
      <c r="D6" s="956"/>
      <c r="E6" s="966"/>
      <c r="F6" s="259"/>
      <c r="G6" s="259"/>
      <c r="H6" s="259"/>
      <c r="I6" s="259"/>
    </row>
    <row r="7" spans="1:12" s="260" customFormat="1" x14ac:dyDescent="0.2">
      <c r="A7" s="514" t="s">
        <v>328</v>
      </c>
      <c r="B7" s="567">
        <v>74970838</v>
      </c>
      <c r="C7" s="567">
        <v>57473948</v>
      </c>
      <c r="D7" s="567">
        <v>3074753</v>
      </c>
      <c r="E7" s="884">
        <v>16337100</v>
      </c>
      <c r="F7" s="259"/>
      <c r="G7" s="259"/>
      <c r="H7" s="259"/>
      <c r="I7" s="259"/>
      <c r="J7" s="259"/>
      <c r="K7" s="259"/>
      <c r="L7" s="259"/>
    </row>
    <row r="8" spans="1:12" s="260" customFormat="1" x14ac:dyDescent="0.2">
      <c r="A8" s="515" t="s">
        <v>329</v>
      </c>
      <c r="B8" s="568">
        <v>74338313</v>
      </c>
      <c r="C8" s="568">
        <v>57213857</v>
      </c>
      <c r="D8" s="568">
        <v>2760375</v>
      </c>
      <c r="E8" s="885">
        <v>6355450</v>
      </c>
      <c r="F8" s="259"/>
      <c r="G8" s="259"/>
      <c r="H8" s="259"/>
      <c r="I8" s="259"/>
      <c r="J8" s="259"/>
      <c r="K8" s="259"/>
      <c r="L8" s="259"/>
    </row>
    <row r="9" spans="1:12" s="260" customFormat="1" x14ac:dyDescent="0.2">
      <c r="A9" s="515" t="s">
        <v>330</v>
      </c>
      <c r="B9" s="568">
        <v>13543532</v>
      </c>
      <c r="C9" s="568">
        <v>10349016</v>
      </c>
      <c r="D9" s="568">
        <v>382543</v>
      </c>
      <c r="E9" s="885">
        <v>1029647</v>
      </c>
      <c r="F9" s="259"/>
      <c r="G9" s="259"/>
      <c r="H9" s="259"/>
      <c r="I9" s="259"/>
      <c r="J9" s="259"/>
      <c r="K9" s="259"/>
      <c r="L9" s="259"/>
    </row>
    <row r="10" spans="1:12" s="260" customFormat="1" x14ac:dyDescent="0.2">
      <c r="A10" s="515" t="s">
        <v>331</v>
      </c>
      <c r="B10" s="568">
        <v>27573875</v>
      </c>
      <c r="C10" s="568">
        <v>23033678</v>
      </c>
      <c r="D10" s="568">
        <v>1215315</v>
      </c>
      <c r="E10" s="885">
        <v>2316610</v>
      </c>
      <c r="F10" s="259"/>
      <c r="G10" s="259"/>
      <c r="H10" s="259"/>
      <c r="I10" s="259"/>
      <c r="J10" s="259"/>
      <c r="K10" s="259"/>
      <c r="L10" s="259"/>
    </row>
    <row r="11" spans="1:12" s="260" customFormat="1" x14ac:dyDescent="0.2">
      <c r="A11" s="515" t="s">
        <v>433</v>
      </c>
      <c r="B11" s="568">
        <v>83734225</v>
      </c>
      <c r="C11" s="568">
        <v>59565513</v>
      </c>
      <c r="D11" s="568">
        <v>3374244</v>
      </c>
      <c r="E11" s="885">
        <v>9243013</v>
      </c>
      <c r="F11" s="259"/>
      <c r="G11" s="259"/>
      <c r="H11" s="259"/>
      <c r="I11" s="259"/>
      <c r="J11" s="259"/>
      <c r="K11" s="259"/>
      <c r="L11" s="259"/>
    </row>
    <row r="12" spans="1:12" s="260" customFormat="1" x14ac:dyDescent="0.2">
      <c r="A12" s="515" t="s">
        <v>342</v>
      </c>
      <c r="B12" s="568">
        <v>153771658</v>
      </c>
      <c r="C12" s="568">
        <v>115331861</v>
      </c>
      <c r="D12" s="568">
        <v>7204096</v>
      </c>
      <c r="E12" s="885">
        <v>16138076</v>
      </c>
      <c r="F12" s="259"/>
      <c r="G12" s="259"/>
      <c r="H12" s="259"/>
      <c r="I12" s="259"/>
      <c r="J12" s="259"/>
      <c r="K12" s="259"/>
      <c r="L12" s="259"/>
    </row>
    <row r="13" spans="1:12" s="260" customFormat="1" x14ac:dyDescent="0.2">
      <c r="A13" s="515" t="s">
        <v>334</v>
      </c>
      <c r="B13" s="568">
        <v>151492338.26602149</v>
      </c>
      <c r="C13" s="568">
        <v>116208935.2928838</v>
      </c>
      <c r="D13" s="568">
        <v>3960932.4598808475</v>
      </c>
      <c r="E13" s="885">
        <v>12656594.554649651</v>
      </c>
      <c r="F13" s="259"/>
      <c r="G13" s="259"/>
      <c r="H13" s="259"/>
      <c r="I13" s="259"/>
      <c r="J13" s="259"/>
      <c r="K13" s="259"/>
      <c r="L13" s="259"/>
    </row>
    <row r="14" spans="1:12" s="260" customFormat="1" x14ac:dyDescent="0.2">
      <c r="A14" s="515" t="s">
        <v>344</v>
      </c>
      <c r="B14" s="568">
        <v>14599980</v>
      </c>
      <c r="C14" s="568">
        <v>11494587</v>
      </c>
      <c r="D14" s="568">
        <v>471599</v>
      </c>
      <c r="E14" s="885">
        <v>1533565</v>
      </c>
      <c r="F14" s="259"/>
      <c r="G14" s="259"/>
      <c r="H14" s="259"/>
      <c r="I14" s="259"/>
      <c r="J14" s="259"/>
      <c r="K14" s="259"/>
      <c r="L14" s="259"/>
    </row>
    <row r="15" spans="1:12" s="260" customFormat="1" x14ac:dyDescent="0.2">
      <c r="A15" s="515" t="s">
        <v>346</v>
      </c>
      <c r="B15" s="568">
        <v>60242643</v>
      </c>
      <c r="C15" s="568">
        <v>51866801</v>
      </c>
      <c r="D15" s="568">
        <v>1487511</v>
      </c>
      <c r="E15" s="885">
        <v>4857333</v>
      </c>
      <c r="F15" s="259"/>
      <c r="G15" s="259"/>
      <c r="H15" s="259"/>
      <c r="I15" s="259"/>
      <c r="J15" s="259"/>
      <c r="K15" s="259"/>
      <c r="L15" s="259"/>
    </row>
    <row r="16" spans="1:12" s="260" customFormat="1" x14ac:dyDescent="0.2">
      <c r="A16" s="515" t="s">
        <v>343</v>
      </c>
      <c r="B16" s="568">
        <v>20065059</v>
      </c>
      <c r="C16" s="568">
        <v>14788455</v>
      </c>
      <c r="D16" s="568">
        <v>755533</v>
      </c>
      <c r="E16" s="885">
        <v>2045237</v>
      </c>
      <c r="F16" s="259"/>
      <c r="G16" s="259"/>
      <c r="H16" s="259"/>
      <c r="I16" s="259"/>
      <c r="J16" s="259"/>
      <c r="K16" s="259"/>
      <c r="L16" s="259"/>
    </row>
    <row r="17" spans="1:12" s="260" customFormat="1" x14ac:dyDescent="0.2">
      <c r="A17" s="515" t="s">
        <v>336</v>
      </c>
      <c r="B17" s="568">
        <v>42296292.207864746</v>
      </c>
      <c r="C17" s="568">
        <v>32815998.583627418</v>
      </c>
      <c r="D17" s="568">
        <v>1037679.5744952144</v>
      </c>
      <c r="E17" s="885">
        <v>13524159.005378412</v>
      </c>
      <c r="F17" s="259"/>
      <c r="G17" s="259"/>
      <c r="H17" s="259"/>
      <c r="I17" s="259"/>
      <c r="J17" s="259"/>
      <c r="K17" s="259"/>
      <c r="L17" s="259"/>
    </row>
    <row r="18" spans="1:12" s="260" customFormat="1" x14ac:dyDescent="0.2">
      <c r="A18" s="515" t="s">
        <v>337</v>
      </c>
      <c r="B18" s="568">
        <v>192914042</v>
      </c>
      <c r="C18" s="568">
        <v>149659403</v>
      </c>
      <c r="D18" s="568">
        <v>13056945</v>
      </c>
      <c r="E18" s="885">
        <v>12667299</v>
      </c>
      <c r="J18" s="259"/>
      <c r="K18" s="259"/>
      <c r="L18" s="259"/>
    </row>
    <row r="19" spans="1:12" s="260" customFormat="1" x14ac:dyDescent="0.2">
      <c r="A19" s="515" t="s">
        <v>347</v>
      </c>
      <c r="B19" s="568">
        <v>8971487</v>
      </c>
      <c r="C19" s="568">
        <v>7234441</v>
      </c>
      <c r="D19" s="568">
        <v>222464</v>
      </c>
      <c r="E19" s="885">
        <v>1087005</v>
      </c>
      <c r="J19" s="259"/>
      <c r="K19" s="259"/>
      <c r="L19" s="259"/>
    </row>
    <row r="20" spans="1:12" s="260" customFormat="1" x14ac:dyDescent="0.2">
      <c r="A20" s="515" t="s">
        <v>338</v>
      </c>
      <c r="B20" s="568">
        <v>20850856</v>
      </c>
      <c r="C20" s="568">
        <v>17098078</v>
      </c>
      <c r="D20" s="568">
        <v>735568</v>
      </c>
      <c r="E20" s="885">
        <v>1683972</v>
      </c>
      <c r="J20" s="259"/>
      <c r="K20" s="259"/>
      <c r="L20" s="259"/>
    </row>
    <row r="21" spans="1:12" s="260" customFormat="1" x14ac:dyDescent="0.2">
      <c r="A21" s="515" t="s">
        <v>340</v>
      </c>
      <c r="B21" s="568">
        <v>62607092</v>
      </c>
      <c r="C21" s="568">
        <v>51739388</v>
      </c>
      <c r="D21" s="568">
        <v>3423351</v>
      </c>
      <c r="E21" s="885">
        <v>4379680</v>
      </c>
      <c r="J21" s="259"/>
      <c r="K21" s="259"/>
      <c r="L21" s="259"/>
    </row>
    <row r="22" spans="1:12" s="260" customFormat="1" x14ac:dyDescent="0.2">
      <c r="A22" s="515" t="s">
        <v>341</v>
      </c>
      <c r="B22" s="568">
        <v>60972283</v>
      </c>
      <c r="C22" s="568">
        <v>51153529</v>
      </c>
      <c r="D22" s="568">
        <v>2809981</v>
      </c>
      <c r="E22" s="885">
        <v>5761497</v>
      </c>
      <c r="F22" s="259"/>
      <c r="G22" s="259"/>
      <c r="H22" s="259"/>
      <c r="I22" s="259"/>
      <c r="J22" s="259"/>
      <c r="K22" s="259"/>
      <c r="L22" s="259"/>
    </row>
    <row r="23" spans="1:12" s="260" customFormat="1" x14ac:dyDescent="0.2">
      <c r="A23" s="515" t="s">
        <v>345</v>
      </c>
      <c r="B23" s="568">
        <v>9116196</v>
      </c>
      <c r="C23" s="568">
        <v>6464076</v>
      </c>
      <c r="D23" s="568">
        <v>237129</v>
      </c>
      <c r="E23" s="885">
        <v>795206</v>
      </c>
      <c r="F23" s="259"/>
      <c r="G23" s="259"/>
      <c r="H23" s="259"/>
      <c r="I23" s="259"/>
      <c r="J23" s="259"/>
      <c r="K23" s="259"/>
      <c r="L23" s="259"/>
    </row>
    <row r="24" spans="1:12" s="260" customFormat="1" x14ac:dyDescent="0.2">
      <c r="A24" s="515"/>
      <c r="B24" s="564"/>
      <c r="C24" s="564"/>
      <c r="D24" s="564"/>
      <c r="E24" s="883"/>
      <c r="F24" s="259"/>
      <c r="G24" s="262"/>
      <c r="H24" s="259"/>
      <c r="I24" s="262"/>
      <c r="J24" s="259"/>
      <c r="K24" s="262"/>
      <c r="L24" s="259"/>
    </row>
    <row r="25" spans="1:12" s="260" customFormat="1" ht="13.5" thickBot="1" x14ac:dyDescent="0.25">
      <c r="A25" s="131" t="s">
        <v>325</v>
      </c>
      <c r="B25" s="94">
        <f>SUM(B7:B24)</f>
        <v>1072060709.4738863</v>
      </c>
      <c r="C25" s="94">
        <f>SUM(C7:C24)</f>
        <v>833491564.87651122</v>
      </c>
      <c r="D25" s="94">
        <f>SUM(D7:D24)</f>
        <v>46210019.034376062</v>
      </c>
      <c r="E25" s="96">
        <f>SUM(E7:E24)</f>
        <v>112411443.56002806</v>
      </c>
      <c r="F25" s="566"/>
      <c r="G25" s="259"/>
      <c r="H25" s="259"/>
      <c r="I25" s="259"/>
      <c r="J25" s="259"/>
      <c r="K25" s="259"/>
      <c r="L25" s="259"/>
    </row>
    <row r="26" spans="1:12" s="260" customFormat="1" x14ac:dyDescent="0.2">
      <c r="A26" s="967" t="s">
        <v>1216</v>
      </c>
      <c r="B26" s="967"/>
      <c r="C26" s="967"/>
      <c r="D26" s="967"/>
      <c r="E26" s="967"/>
    </row>
    <row r="27" spans="1:12" x14ac:dyDescent="0.2">
      <c r="A27" s="968"/>
      <c r="B27" s="968"/>
      <c r="C27" s="968"/>
      <c r="D27" s="968"/>
      <c r="E27" s="968"/>
    </row>
    <row r="28" spans="1:12" x14ac:dyDescent="0.2">
      <c r="C28" s="876"/>
    </row>
  </sheetData>
  <mergeCells count="9">
    <mergeCell ref="A26:E26"/>
    <mergeCell ref="A27:E27"/>
    <mergeCell ref="A1:E1"/>
    <mergeCell ref="A3:E3"/>
    <mergeCell ref="A5:A6"/>
    <mergeCell ref="B5:B6"/>
    <mergeCell ref="C5:C6"/>
    <mergeCell ref="D5:D6"/>
    <mergeCell ref="E5:E6"/>
  </mergeCells>
  <pageMargins left="0.67" right="0.39" top="0.31" bottom="0.75" header="0.17" footer="0.3"/>
  <pageSetup paperSize="9" scale="75" orientation="portrait" r:id="rId1"/>
  <colBreaks count="1" manualBreakCount="1">
    <brk id="6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J88"/>
  <sheetViews>
    <sheetView view="pageBreakPreview" zoomScale="75" zoomScaleNormal="75" workbookViewId="0">
      <selection activeCell="A3" sqref="A3:I3"/>
    </sheetView>
  </sheetViews>
  <sheetFormatPr baseColWidth="10" defaultColWidth="9.140625" defaultRowHeight="12.75" x14ac:dyDescent="0.2"/>
  <cols>
    <col min="1" max="1" width="30.42578125" style="236" customWidth="1"/>
    <col min="2" max="8" width="17.42578125" style="236" customWidth="1"/>
    <col min="9" max="9" width="17.28515625" style="236" customWidth="1"/>
    <col min="10" max="10" width="0" style="236" hidden="1" customWidth="1"/>
    <col min="11" max="16384" width="9.140625" style="236"/>
  </cols>
  <sheetData>
    <row r="1" spans="1:10" ht="18" x14ac:dyDescent="0.25">
      <c r="A1" s="970" t="s">
        <v>443</v>
      </c>
      <c r="B1" s="970"/>
      <c r="C1" s="970"/>
      <c r="D1" s="970"/>
      <c r="E1" s="970"/>
      <c r="F1" s="970"/>
      <c r="G1" s="970"/>
      <c r="H1" s="970"/>
      <c r="I1" s="970"/>
    </row>
    <row r="3" spans="1:10" ht="15" x14ac:dyDescent="0.25">
      <c r="A3" s="1023" t="s">
        <v>1259</v>
      </c>
      <c r="B3" s="1023"/>
      <c r="C3" s="1023"/>
      <c r="D3" s="1023"/>
      <c r="E3" s="1023"/>
      <c r="F3" s="1023"/>
      <c r="G3" s="1023"/>
      <c r="H3" s="1023"/>
      <c r="I3" s="1023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0" s="186" customFormat="1" ht="24.75" customHeight="1" x14ac:dyDescent="0.2">
      <c r="A5" s="932" t="s">
        <v>469</v>
      </c>
      <c r="B5" s="1021" t="s">
        <v>470</v>
      </c>
      <c r="C5" s="1133"/>
      <c r="D5" s="932"/>
      <c r="E5" s="935" t="s">
        <v>471</v>
      </c>
      <c r="F5" s="936"/>
      <c r="G5" s="936"/>
      <c r="H5" s="936"/>
      <c r="I5" s="936"/>
    </row>
    <row r="6" spans="1:10" s="186" customFormat="1" ht="35.25" customHeight="1" x14ac:dyDescent="0.2">
      <c r="A6" s="933"/>
      <c r="B6" s="1134"/>
      <c r="C6" s="1135"/>
      <c r="D6" s="1138"/>
      <c r="E6" s="1139" t="s">
        <v>472</v>
      </c>
      <c r="F6" s="1140"/>
      <c r="G6" s="1140"/>
      <c r="H6" s="1140"/>
      <c r="I6" s="1140"/>
      <c r="J6" s="187"/>
    </row>
    <row r="7" spans="1:10" s="186" customFormat="1" ht="27.75" customHeight="1" x14ac:dyDescent="0.2">
      <c r="A7" s="933"/>
      <c r="B7" s="1139" t="s">
        <v>441</v>
      </c>
      <c r="C7" s="1141"/>
      <c r="D7" s="416" t="s">
        <v>324</v>
      </c>
      <c r="E7" s="1136" t="s">
        <v>454</v>
      </c>
      <c r="F7" s="1139" t="s">
        <v>455</v>
      </c>
      <c r="G7" s="1140"/>
      <c r="H7" s="1141"/>
      <c r="I7" s="416" t="s">
        <v>324</v>
      </c>
    </row>
    <row r="8" spans="1:10" s="186" customFormat="1" ht="30.75" customHeight="1" thickBot="1" x14ac:dyDescent="0.25">
      <c r="A8" s="934"/>
      <c r="B8" s="19" t="s">
        <v>473</v>
      </c>
      <c r="C8" s="19" t="s">
        <v>474</v>
      </c>
      <c r="D8" s="415" t="s">
        <v>475</v>
      </c>
      <c r="E8" s="1132"/>
      <c r="F8" s="19" t="s">
        <v>476</v>
      </c>
      <c r="G8" s="19" t="s">
        <v>477</v>
      </c>
      <c r="H8" s="19" t="s">
        <v>324</v>
      </c>
      <c r="I8" s="403" t="s">
        <v>478</v>
      </c>
    </row>
    <row r="9" spans="1:10" ht="21" customHeight="1" x14ac:dyDescent="0.2">
      <c r="A9" s="299" t="s">
        <v>750</v>
      </c>
      <c r="B9" s="300">
        <v>19</v>
      </c>
      <c r="C9" s="300">
        <v>2</v>
      </c>
      <c r="D9" s="300">
        <v>21</v>
      </c>
      <c r="E9" s="301">
        <v>3.56</v>
      </c>
      <c r="F9" s="301">
        <v>2.9</v>
      </c>
      <c r="G9" s="301">
        <v>3.21</v>
      </c>
      <c r="H9" s="301">
        <f>F9+G9</f>
        <v>6.1099999999999994</v>
      </c>
      <c r="I9" s="302">
        <f>E9+H9</f>
        <v>9.67</v>
      </c>
    </row>
    <row r="10" spans="1:10" x14ac:dyDescent="0.2">
      <c r="A10" s="303" t="s">
        <v>751</v>
      </c>
      <c r="B10" s="304">
        <v>19</v>
      </c>
      <c r="C10" s="304">
        <v>15</v>
      </c>
      <c r="D10" s="305">
        <v>34</v>
      </c>
      <c r="E10" s="306">
        <v>96.08</v>
      </c>
      <c r="F10" s="307">
        <v>178.26</v>
      </c>
      <c r="G10" s="307">
        <v>19.649999999999999</v>
      </c>
      <c r="H10" s="307">
        <f>F10+G10</f>
        <v>197.91</v>
      </c>
      <c r="I10" s="302">
        <f>E10+H10</f>
        <v>293.99</v>
      </c>
    </row>
    <row r="11" spans="1:10" x14ac:dyDescent="0.2">
      <c r="A11" s="303" t="s">
        <v>752</v>
      </c>
      <c r="B11" s="304">
        <v>45</v>
      </c>
      <c r="C11" s="304">
        <v>25</v>
      </c>
      <c r="D11" s="305">
        <v>70</v>
      </c>
      <c r="E11" s="306">
        <v>217.91</v>
      </c>
      <c r="F11" s="307">
        <v>74.91</v>
      </c>
      <c r="G11" s="307">
        <v>5.93</v>
      </c>
      <c r="H11" s="307">
        <f>F11+G11</f>
        <v>80.84</v>
      </c>
      <c r="I11" s="302">
        <f>E11+H11</f>
        <v>298.75</v>
      </c>
    </row>
    <row r="12" spans="1:10" x14ac:dyDescent="0.2">
      <c r="A12" s="99" t="s">
        <v>753</v>
      </c>
      <c r="B12" s="152">
        <v>83</v>
      </c>
      <c r="C12" s="152">
        <v>42</v>
      </c>
      <c r="D12" s="153">
        <v>125</v>
      </c>
      <c r="E12" s="154">
        <v>317.55</v>
      </c>
      <c r="F12" s="154">
        <v>256.07</v>
      </c>
      <c r="G12" s="154">
        <v>28.79</v>
      </c>
      <c r="H12" s="154">
        <f>F12+G12</f>
        <v>284.86</v>
      </c>
      <c r="I12" s="155">
        <f>E12+H12</f>
        <v>602.41000000000008</v>
      </c>
    </row>
    <row r="13" spans="1:10" s="24" customFormat="1" x14ac:dyDescent="0.2">
      <c r="A13" s="32"/>
      <c r="B13" s="33"/>
      <c r="C13" s="33"/>
      <c r="D13" s="33"/>
      <c r="E13" s="77"/>
      <c r="F13" s="77"/>
      <c r="G13" s="77"/>
      <c r="H13" s="77"/>
      <c r="I13" s="78"/>
    </row>
    <row r="14" spans="1:10" x14ac:dyDescent="0.2">
      <c r="A14" s="303" t="s">
        <v>509</v>
      </c>
      <c r="B14" s="304">
        <v>212</v>
      </c>
      <c r="C14" s="304">
        <v>13</v>
      </c>
      <c r="D14" s="304">
        <v>225</v>
      </c>
      <c r="E14" s="307">
        <v>927.51</v>
      </c>
      <c r="F14" s="307">
        <v>179.63</v>
      </c>
      <c r="G14" s="307">
        <v>23.28</v>
      </c>
      <c r="H14" s="307">
        <f>F14+G14</f>
        <v>202.91</v>
      </c>
      <c r="I14" s="308">
        <f>E14+H14</f>
        <v>1130.42</v>
      </c>
    </row>
    <row r="15" spans="1:10" s="24" customFormat="1" x14ac:dyDescent="0.2">
      <c r="A15" s="303" t="s">
        <v>515</v>
      </c>
      <c r="B15" s="304">
        <v>73</v>
      </c>
      <c r="C15" s="304">
        <v>5</v>
      </c>
      <c r="D15" s="309">
        <v>78</v>
      </c>
      <c r="E15" s="307">
        <v>31.77</v>
      </c>
      <c r="F15" s="307">
        <v>46.61</v>
      </c>
      <c r="G15" s="307">
        <v>1.8</v>
      </c>
      <c r="H15" s="310">
        <f>F15+G15</f>
        <v>48.41</v>
      </c>
      <c r="I15" s="302">
        <f>E15+H15</f>
        <v>80.179999999999993</v>
      </c>
    </row>
    <row r="16" spans="1:10" x14ac:dyDescent="0.2">
      <c r="A16" s="303" t="s">
        <v>523</v>
      </c>
      <c r="B16" s="304">
        <v>61</v>
      </c>
      <c r="C16" s="304">
        <v>25</v>
      </c>
      <c r="D16" s="304">
        <v>86</v>
      </c>
      <c r="E16" s="307">
        <v>58.14</v>
      </c>
      <c r="F16" s="307">
        <v>154.96</v>
      </c>
      <c r="G16" s="307">
        <v>10.57</v>
      </c>
      <c r="H16" s="307">
        <f>F16+G16</f>
        <v>165.53</v>
      </c>
      <c r="I16" s="308">
        <f>E16+H16</f>
        <v>223.67000000000002</v>
      </c>
    </row>
    <row r="17" spans="1:9" s="26" customFormat="1" x14ac:dyDescent="0.2">
      <c r="A17" s="303" t="s">
        <v>528</v>
      </c>
      <c r="B17" s="304">
        <v>96</v>
      </c>
      <c r="C17" s="304">
        <v>24</v>
      </c>
      <c r="D17" s="309">
        <v>120</v>
      </c>
      <c r="E17" s="307">
        <v>52.32</v>
      </c>
      <c r="F17" s="307">
        <v>109.96</v>
      </c>
      <c r="G17" s="307">
        <v>6.73</v>
      </c>
      <c r="H17" s="310">
        <f>F17+G17</f>
        <v>116.69</v>
      </c>
      <c r="I17" s="302">
        <f>E17+H17</f>
        <v>169.01</v>
      </c>
    </row>
    <row r="18" spans="1:9" x14ac:dyDescent="0.2">
      <c r="A18" s="99" t="s">
        <v>404</v>
      </c>
      <c r="B18" s="152">
        <v>442</v>
      </c>
      <c r="C18" s="152">
        <v>67</v>
      </c>
      <c r="D18" s="153">
        <v>509</v>
      </c>
      <c r="E18" s="154">
        <v>1069.74</v>
      </c>
      <c r="F18" s="154">
        <v>491.16</v>
      </c>
      <c r="G18" s="154">
        <v>42.38</v>
      </c>
      <c r="H18" s="154">
        <f>F18+G18</f>
        <v>533.54000000000008</v>
      </c>
      <c r="I18" s="155">
        <f>E18+H18</f>
        <v>1603.2800000000002</v>
      </c>
    </row>
    <row r="19" spans="1:9" x14ac:dyDescent="0.2">
      <c r="A19" s="303"/>
      <c r="B19" s="304"/>
      <c r="C19" s="304"/>
      <c r="D19" s="309"/>
      <c r="E19" s="307"/>
      <c r="F19" s="307"/>
      <c r="G19" s="307"/>
      <c r="H19" s="307"/>
      <c r="I19" s="302"/>
    </row>
    <row r="20" spans="1:9" x14ac:dyDescent="0.2">
      <c r="A20" s="303" t="s">
        <v>118</v>
      </c>
      <c r="B20" s="304">
        <v>459</v>
      </c>
      <c r="C20" s="304">
        <v>148</v>
      </c>
      <c r="D20" s="309">
        <v>607</v>
      </c>
      <c r="E20" s="307">
        <v>1094.8699999999999</v>
      </c>
      <c r="F20" s="307">
        <v>856.84</v>
      </c>
      <c r="G20" s="307">
        <v>26.04</v>
      </c>
      <c r="H20" s="307">
        <f>F20+G20</f>
        <v>882.88</v>
      </c>
      <c r="I20" s="302">
        <f>E20+H20</f>
        <v>1977.75</v>
      </c>
    </row>
    <row r="21" spans="1:9" x14ac:dyDescent="0.2">
      <c r="A21" s="303" t="s">
        <v>119</v>
      </c>
      <c r="B21" s="304">
        <v>340</v>
      </c>
      <c r="C21" s="304">
        <v>108</v>
      </c>
      <c r="D21" s="309">
        <v>448</v>
      </c>
      <c r="E21" s="307">
        <v>641.17999999999995</v>
      </c>
      <c r="F21" s="307">
        <v>694.02</v>
      </c>
      <c r="G21" s="307">
        <v>0.81</v>
      </c>
      <c r="H21" s="307">
        <f>F21+G21</f>
        <v>694.82999999999993</v>
      </c>
      <c r="I21" s="302">
        <f>E21+H21</f>
        <v>1336.0099999999998</v>
      </c>
    </row>
    <row r="22" spans="1:9" s="26" customFormat="1" x14ac:dyDescent="0.2">
      <c r="A22" s="303" t="s">
        <v>120</v>
      </c>
      <c r="B22" s="304">
        <v>835</v>
      </c>
      <c r="C22" s="304">
        <v>368</v>
      </c>
      <c r="D22" s="304">
        <v>1203</v>
      </c>
      <c r="E22" s="310">
        <v>2029.59</v>
      </c>
      <c r="F22" s="310">
        <v>5247.59</v>
      </c>
      <c r="G22" s="310">
        <v>421.05</v>
      </c>
      <c r="H22" s="310">
        <f>F22+G22</f>
        <v>5668.64</v>
      </c>
      <c r="I22" s="302">
        <f>E22+H22</f>
        <v>7698.2300000000005</v>
      </c>
    </row>
    <row r="23" spans="1:9" x14ac:dyDescent="0.2">
      <c r="A23" s="303" t="s">
        <v>121</v>
      </c>
      <c r="B23" s="304">
        <v>487</v>
      </c>
      <c r="C23" s="304">
        <v>107</v>
      </c>
      <c r="D23" s="304">
        <v>594</v>
      </c>
      <c r="E23" s="307">
        <v>778.61</v>
      </c>
      <c r="F23" s="307">
        <v>440.04</v>
      </c>
      <c r="G23" s="307">
        <v>4.8499999999999996</v>
      </c>
      <c r="H23" s="307">
        <f>F23+G23</f>
        <v>444.89000000000004</v>
      </c>
      <c r="I23" s="308">
        <f>E23+H23</f>
        <v>1223.5</v>
      </c>
    </row>
    <row r="24" spans="1:9" s="24" customFormat="1" x14ac:dyDescent="0.2">
      <c r="A24" s="99" t="s">
        <v>405</v>
      </c>
      <c r="B24" s="152">
        <v>2121</v>
      </c>
      <c r="C24" s="152">
        <v>731</v>
      </c>
      <c r="D24" s="153">
        <v>2852</v>
      </c>
      <c r="E24" s="154">
        <v>4544.25</v>
      </c>
      <c r="F24" s="154">
        <v>7238.49</v>
      </c>
      <c r="G24" s="154">
        <v>452.75</v>
      </c>
      <c r="H24" s="154">
        <f>F24+G24</f>
        <v>7691.24</v>
      </c>
      <c r="I24" s="155">
        <f>E24+H24</f>
        <v>12235.49</v>
      </c>
    </row>
    <row r="25" spans="1:9" x14ac:dyDescent="0.2">
      <c r="A25" s="303"/>
      <c r="B25" s="304"/>
      <c r="C25" s="304"/>
      <c r="D25" s="304"/>
      <c r="E25" s="307"/>
      <c r="F25" s="307"/>
      <c r="G25" s="307"/>
      <c r="H25" s="307"/>
      <c r="I25" s="308"/>
    </row>
    <row r="26" spans="1:9" s="26" customFormat="1" x14ac:dyDescent="0.2">
      <c r="A26" s="303" t="s">
        <v>395</v>
      </c>
      <c r="B26" s="304">
        <v>53</v>
      </c>
      <c r="C26" s="304">
        <v>12</v>
      </c>
      <c r="D26" s="309">
        <v>65</v>
      </c>
      <c r="E26" s="307">
        <v>30.56</v>
      </c>
      <c r="F26" s="307">
        <v>44.31</v>
      </c>
      <c r="G26" s="307">
        <v>0.05</v>
      </c>
      <c r="H26" s="310">
        <f t="shared" ref="H26:H34" si="0">F26+G26</f>
        <v>44.36</v>
      </c>
      <c r="I26" s="302">
        <f t="shared" ref="I26:I34" si="1">E26+H26</f>
        <v>74.92</v>
      </c>
    </row>
    <row r="27" spans="1:9" x14ac:dyDescent="0.2">
      <c r="A27" s="303" t="s">
        <v>77</v>
      </c>
      <c r="B27" s="304">
        <v>54</v>
      </c>
      <c r="C27" s="304">
        <v>13</v>
      </c>
      <c r="D27" s="304">
        <v>67</v>
      </c>
      <c r="E27" s="307">
        <v>119.59</v>
      </c>
      <c r="F27" s="307">
        <v>198.31</v>
      </c>
      <c r="G27" s="307">
        <v>53.65</v>
      </c>
      <c r="H27" s="307">
        <f t="shared" si="0"/>
        <v>251.96</v>
      </c>
      <c r="I27" s="308">
        <f t="shared" si="1"/>
        <v>371.55</v>
      </c>
    </row>
    <row r="28" spans="1:9" x14ac:dyDescent="0.2">
      <c r="A28" s="303" t="s">
        <v>754</v>
      </c>
      <c r="B28" s="304">
        <v>61</v>
      </c>
      <c r="C28" s="304">
        <v>24</v>
      </c>
      <c r="D28" s="309">
        <v>85</v>
      </c>
      <c r="E28" s="307">
        <v>4.26</v>
      </c>
      <c r="F28" s="307">
        <v>42.24</v>
      </c>
      <c r="G28" s="307">
        <v>147.26</v>
      </c>
      <c r="H28" s="307">
        <f t="shared" si="0"/>
        <v>189.5</v>
      </c>
      <c r="I28" s="302">
        <f t="shared" si="1"/>
        <v>193.76</v>
      </c>
    </row>
    <row r="29" spans="1:9" x14ac:dyDescent="0.2">
      <c r="A29" s="303" t="s">
        <v>517</v>
      </c>
      <c r="B29" s="304">
        <v>81</v>
      </c>
      <c r="C29" s="304">
        <v>28</v>
      </c>
      <c r="D29" s="309">
        <v>109</v>
      </c>
      <c r="E29" s="307">
        <v>216.07</v>
      </c>
      <c r="F29" s="307">
        <v>1494.18</v>
      </c>
      <c r="G29" s="307">
        <v>151.77000000000001</v>
      </c>
      <c r="H29" s="307">
        <f t="shared" si="0"/>
        <v>1645.95</v>
      </c>
      <c r="I29" s="302">
        <f t="shared" si="1"/>
        <v>1862.02</v>
      </c>
    </row>
    <row r="30" spans="1:9" x14ac:dyDescent="0.2">
      <c r="A30" s="303" t="s">
        <v>518</v>
      </c>
      <c r="B30" s="304">
        <v>86</v>
      </c>
      <c r="C30" s="304">
        <v>40</v>
      </c>
      <c r="D30" s="309">
        <v>126</v>
      </c>
      <c r="E30" s="307">
        <v>137.56</v>
      </c>
      <c r="F30" s="307">
        <v>177.09</v>
      </c>
      <c r="G30" s="307">
        <v>82.56</v>
      </c>
      <c r="H30" s="307">
        <f t="shared" si="0"/>
        <v>259.64999999999998</v>
      </c>
      <c r="I30" s="302">
        <f t="shared" si="1"/>
        <v>397.21</v>
      </c>
    </row>
    <row r="31" spans="1:9" s="26" customFormat="1" x14ac:dyDescent="0.2">
      <c r="A31" s="303" t="s">
        <v>426</v>
      </c>
      <c r="B31" s="304">
        <v>108</v>
      </c>
      <c r="C31" s="304">
        <v>41</v>
      </c>
      <c r="D31" s="304">
        <v>149</v>
      </c>
      <c r="E31" s="310">
        <v>3213.15</v>
      </c>
      <c r="F31" s="310">
        <v>6207.5</v>
      </c>
      <c r="G31" s="310">
        <v>776.04</v>
      </c>
      <c r="H31" s="310">
        <f t="shared" si="0"/>
        <v>6983.54</v>
      </c>
      <c r="I31" s="302">
        <f t="shared" si="1"/>
        <v>10196.69</v>
      </c>
    </row>
    <row r="32" spans="1:9" x14ac:dyDescent="0.2">
      <c r="A32" s="303" t="s">
        <v>755</v>
      </c>
      <c r="B32" s="304">
        <v>50</v>
      </c>
      <c r="C32" s="304">
        <v>33</v>
      </c>
      <c r="D32" s="304">
        <v>83</v>
      </c>
      <c r="E32" s="307">
        <v>42.44</v>
      </c>
      <c r="F32" s="307">
        <v>245.3</v>
      </c>
      <c r="G32" s="307">
        <v>33.369999999999997</v>
      </c>
      <c r="H32" s="307">
        <f t="shared" si="0"/>
        <v>278.67</v>
      </c>
      <c r="I32" s="308">
        <f t="shared" si="1"/>
        <v>321.11</v>
      </c>
    </row>
    <row r="33" spans="1:9" x14ac:dyDescent="0.2">
      <c r="A33" s="303" t="s">
        <v>527</v>
      </c>
      <c r="B33" s="304">
        <v>86</v>
      </c>
      <c r="C33" s="304">
        <v>47</v>
      </c>
      <c r="D33" s="309">
        <v>133</v>
      </c>
      <c r="E33" s="307">
        <v>325.33</v>
      </c>
      <c r="F33" s="307">
        <v>193.83</v>
      </c>
      <c r="G33" s="307">
        <v>294.12</v>
      </c>
      <c r="H33" s="307">
        <f t="shared" si="0"/>
        <v>487.95000000000005</v>
      </c>
      <c r="I33" s="302">
        <f t="shared" si="1"/>
        <v>813.28</v>
      </c>
    </row>
    <row r="34" spans="1:9" x14ac:dyDescent="0.2">
      <c r="A34" s="99" t="s">
        <v>756</v>
      </c>
      <c r="B34" s="152">
        <v>579</v>
      </c>
      <c r="C34" s="152">
        <v>238</v>
      </c>
      <c r="D34" s="153">
        <v>817</v>
      </c>
      <c r="E34" s="154">
        <v>4088.96</v>
      </c>
      <c r="F34" s="154">
        <v>8602.76</v>
      </c>
      <c r="G34" s="154">
        <v>1538.82</v>
      </c>
      <c r="H34" s="154">
        <f t="shared" si="0"/>
        <v>10141.58</v>
      </c>
      <c r="I34" s="155">
        <f t="shared" si="1"/>
        <v>14230.54</v>
      </c>
    </row>
    <row r="35" spans="1:9" x14ac:dyDescent="0.2">
      <c r="A35" s="303"/>
      <c r="B35" s="304"/>
      <c r="C35" s="304"/>
      <c r="D35" s="309"/>
      <c r="E35" s="307"/>
      <c r="F35" s="307"/>
      <c r="G35" s="307"/>
      <c r="H35" s="307"/>
      <c r="I35" s="302"/>
    </row>
    <row r="36" spans="1:9" x14ac:dyDescent="0.2">
      <c r="A36" s="99" t="s">
        <v>170</v>
      </c>
      <c r="B36" s="152">
        <v>721</v>
      </c>
      <c r="C36" s="152">
        <v>831</v>
      </c>
      <c r="D36" s="153">
        <v>1552</v>
      </c>
      <c r="E36" s="154">
        <v>5967.22</v>
      </c>
      <c r="F36" s="154">
        <v>15758.31</v>
      </c>
      <c r="G36" s="154">
        <v>99.17</v>
      </c>
      <c r="H36" s="154">
        <f>F36+G36</f>
        <v>15857.48</v>
      </c>
      <c r="I36" s="155">
        <f>E36+H36</f>
        <v>21824.7</v>
      </c>
    </row>
    <row r="37" spans="1:9" s="24" customFormat="1" x14ac:dyDescent="0.2">
      <c r="A37" s="32"/>
      <c r="B37" s="33"/>
      <c r="C37" s="33"/>
      <c r="D37" s="33"/>
      <c r="E37" s="77"/>
      <c r="F37" s="77"/>
      <c r="G37" s="77"/>
      <c r="H37" s="77"/>
      <c r="I37" s="78"/>
    </row>
    <row r="38" spans="1:9" x14ac:dyDescent="0.2">
      <c r="A38" s="99" t="s">
        <v>403</v>
      </c>
      <c r="B38" s="152">
        <v>125</v>
      </c>
      <c r="C38" s="152">
        <v>643</v>
      </c>
      <c r="D38" s="153">
        <v>768</v>
      </c>
      <c r="E38" s="154">
        <v>1729.24</v>
      </c>
      <c r="F38" s="154">
        <v>12778.39</v>
      </c>
      <c r="G38" s="154">
        <v>1851.7</v>
      </c>
      <c r="H38" s="154">
        <f>F38+G38</f>
        <v>14630.09</v>
      </c>
      <c r="I38" s="155">
        <f>E38+H38</f>
        <v>16359.33</v>
      </c>
    </row>
    <row r="39" spans="1:9" s="24" customFormat="1" x14ac:dyDescent="0.2">
      <c r="A39" s="32"/>
      <c r="B39" s="33"/>
      <c r="C39" s="33"/>
      <c r="D39" s="35"/>
      <c r="E39" s="34"/>
      <c r="F39" s="34"/>
      <c r="G39" s="34"/>
      <c r="H39" s="77"/>
      <c r="I39" s="78"/>
    </row>
    <row r="40" spans="1:9" x14ac:dyDescent="0.2">
      <c r="A40" s="99" t="s">
        <v>406</v>
      </c>
      <c r="B40" s="152">
        <v>41</v>
      </c>
      <c r="C40" s="152">
        <v>17</v>
      </c>
      <c r="D40" s="153">
        <v>58</v>
      </c>
      <c r="E40" s="154">
        <v>24.98</v>
      </c>
      <c r="F40" s="154">
        <v>237.73</v>
      </c>
      <c r="G40" s="154">
        <v>19.03</v>
      </c>
      <c r="H40" s="154">
        <f>F40+G40</f>
        <v>256.76</v>
      </c>
      <c r="I40" s="155">
        <f>E40+H40</f>
        <v>281.74</v>
      </c>
    </row>
    <row r="41" spans="1:9" x14ac:dyDescent="0.2">
      <c r="A41" s="303"/>
      <c r="B41" s="304"/>
      <c r="C41" s="304"/>
      <c r="D41" s="309"/>
      <c r="E41" s="307"/>
      <c r="F41" s="307"/>
      <c r="G41" s="307"/>
      <c r="H41" s="307"/>
      <c r="I41" s="302"/>
    </row>
    <row r="42" spans="1:9" x14ac:dyDescent="0.2">
      <c r="A42" s="99" t="s">
        <v>525</v>
      </c>
      <c r="B42" s="152">
        <v>111</v>
      </c>
      <c r="C42" s="152">
        <v>19</v>
      </c>
      <c r="D42" s="153">
        <v>130</v>
      </c>
      <c r="E42" s="154">
        <v>562.84</v>
      </c>
      <c r="F42" s="154">
        <v>53.95</v>
      </c>
      <c r="G42" s="154">
        <v>25.27</v>
      </c>
      <c r="H42" s="154">
        <f>F42+G42</f>
        <v>79.22</v>
      </c>
      <c r="I42" s="155">
        <f>E42+H42</f>
        <v>642.06000000000006</v>
      </c>
    </row>
    <row r="43" spans="1:9" x14ac:dyDescent="0.2">
      <c r="A43" s="303"/>
      <c r="B43" s="304"/>
      <c r="C43" s="304"/>
      <c r="D43" s="309"/>
      <c r="E43" s="307"/>
      <c r="F43" s="307"/>
      <c r="G43" s="307"/>
      <c r="H43" s="307"/>
      <c r="I43" s="302"/>
    </row>
    <row r="44" spans="1:9" x14ac:dyDescent="0.2">
      <c r="A44" s="303" t="s">
        <v>506</v>
      </c>
      <c r="B44" s="304">
        <v>75</v>
      </c>
      <c r="C44" s="304">
        <v>14</v>
      </c>
      <c r="D44" s="309">
        <v>89</v>
      </c>
      <c r="E44" s="307">
        <v>165.92</v>
      </c>
      <c r="F44" s="307">
        <v>1547.5</v>
      </c>
      <c r="G44" s="307">
        <v>137.91999999999999</v>
      </c>
      <c r="H44" s="307">
        <f>F44+G44</f>
        <v>1685.42</v>
      </c>
      <c r="I44" s="302">
        <f>E44+H44</f>
        <v>1851.3400000000001</v>
      </c>
    </row>
    <row r="45" spans="1:9" x14ac:dyDescent="0.2">
      <c r="A45" s="303" t="s">
        <v>78</v>
      </c>
      <c r="B45" s="304">
        <v>71</v>
      </c>
      <c r="C45" s="304">
        <v>16</v>
      </c>
      <c r="D45" s="309">
        <v>87</v>
      </c>
      <c r="E45" s="307">
        <v>369.58</v>
      </c>
      <c r="F45" s="307">
        <v>115.92</v>
      </c>
      <c r="G45" s="307">
        <v>9.33</v>
      </c>
      <c r="H45" s="307">
        <f>F45+G45</f>
        <v>125.25</v>
      </c>
      <c r="I45" s="302">
        <f>E45+H45</f>
        <v>494.83</v>
      </c>
    </row>
    <row r="46" spans="1:9" x14ac:dyDescent="0.2">
      <c r="A46" s="303" t="s">
        <v>530</v>
      </c>
      <c r="B46" s="304">
        <v>121</v>
      </c>
      <c r="C46" s="304">
        <v>18</v>
      </c>
      <c r="D46" s="309">
        <v>139</v>
      </c>
      <c r="E46" s="307">
        <v>20.57</v>
      </c>
      <c r="F46" s="307">
        <v>9.4499999999999993</v>
      </c>
      <c r="G46" s="307">
        <v>41.66</v>
      </c>
      <c r="H46" s="307">
        <f>F46+G46</f>
        <v>51.11</v>
      </c>
      <c r="I46" s="302">
        <f>E46+H46</f>
        <v>71.680000000000007</v>
      </c>
    </row>
    <row r="47" spans="1:9" x14ac:dyDescent="0.2">
      <c r="A47" s="99" t="s">
        <v>757</v>
      </c>
      <c r="B47" s="152">
        <v>267</v>
      </c>
      <c r="C47" s="152">
        <v>48</v>
      </c>
      <c r="D47" s="153">
        <v>315</v>
      </c>
      <c r="E47" s="154">
        <v>556.07000000000005</v>
      </c>
      <c r="F47" s="154">
        <v>1672.87</v>
      </c>
      <c r="G47" s="154">
        <v>188.91</v>
      </c>
      <c r="H47" s="154">
        <f>F47+G47</f>
        <v>1861.78</v>
      </c>
      <c r="I47" s="155">
        <f>E47+H47</f>
        <v>2417.85</v>
      </c>
    </row>
    <row r="48" spans="1:9" x14ac:dyDescent="0.2">
      <c r="A48" s="303"/>
      <c r="B48" s="304"/>
      <c r="C48" s="304"/>
      <c r="D48" s="309"/>
      <c r="E48" s="307"/>
      <c r="F48" s="307"/>
      <c r="G48" s="307"/>
      <c r="H48" s="307"/>
      <c r="I48" s="302"/>
    </row>
    <row r="49" spans="1:9" x14ac:dyDescent="0.2">
      <c r="A49" s="303" t="s">
        <v>758</v>
      </c>
      <c r="B49" s="304">
        <v>102</v>
      </c>
      <c r="C49" s="304">
        <v>24</v>
      </c>
      <c r="D49" s="309">
        <v>126</v>
      </c>
      <c r="E49" s="307">
        <v>199.11</v>
      </c>
      <c r="F49" s="307">
        <v>180.67</v>
      </c>
      <c r="G49" s="307">
        <v>113.63</v>
      </c>
      <c r="H49" s="307">
        <f>F49+G49</f>
        <v>294.29999999999995</v>
      </c>
      <c r="I49" s="302">
        <f>E49+H49</f>
        <v>493.40999999999997</v>
      </c>
    </row>
    <row r="50" spans="1:9" s="26" customFormat="1" x14ac:dyDescent="0.2">
      <c r="A50" s="303" t="s">
        <v>759</v>
      </c>
      <c r="B50" s="304">
        <v>76</v>
      </c>
      <c r="C50" s="304">
        <v>8</v>
      </c>
      <c r="D50" s="304">
        <v>84</v>
      </c>
      <c r="E50" s="310">
        <v>18.100000000000001</v>
      </c>
      <c r="F50" s="310">
        <v>6.9</v>
      </c>
      <c r="G50" s="310">
        <v>16.09</v>
      </c>
      <c r="H50" s="310">
        <f>F50+G50</f>
        <v>22.990000000000002</v>
      </c>
      <c r="I50" s="302">
        <f>E50+H50</f>
        <v>41.09</v>
      </c>
    </row>
    <row r="51" spans="1:9" x14ac:dyDescent="0.2">
      <c r="A51" s="303" t="s">
        <v>749</v>
      </c>
      <c r="B51" s="304">
        <v>92</v>
      </c>
      <c r="C51" s="304">
        <v>39</v>
      </c>
      <c r="D51" s="304">
        <v>131</v>
      </c>
      <c r="E51" s="307">
        <v>4021.41</v>
      </c>
      <c r="F51" s="307">
        <v>3268.83</v>
      </c>
      <c r="G51" s="307">
        <v>31.13</v>
      </c>
      <c r="H51" s="307">
        <f>F51+G51</f>
        <v>3299.96</v>
      </c>
      <c r="I51" s="308">
        <f>E51+H51</f>
        <v>7321.37</v>
      </c>
    </row>
    <row r="52" spans="1:9" s="24" customFormat="1" x14ac:dyDescent="0.2">
      <c r="A52" s="99" t="s">
        <v>760</v>
      </c>
      <c r="B52" s="152">
        <v>270</v>
      </c>
      <c r="C52" s="152">
        <v>71</v>
      </c>
      <c r="D52" s="153">
        <v>341</v>
      </c>
      <c r="E52" s="154">
        <v>4238.62</v>
      </c>
      <c r="F52" s="154">
        <v>3456.4</v>
      </c>
      <c r="G52" s="154">
        <v>160.85</v>
      </c>
      <c r="H52" s="154">
        <f>F52+G52</f>
        <v>3617.25</v>
      </c>
      <c r="I52" s="155">
        <f>E52+H52</f>
        <v>7855.87</v>
      </c>
    </row>
    <row r="53" spans="1:9" x14ac:dyDescent="0.2">
      <c r="A53" s="303"/>
      <c r="B53" s="304"/>
      <c r="C53" s="304"/>
      <c r="D53" s="304"/>
      <c r="E53" s="307"/>
      <c r="F53" s="307"/>
      <c r="G53" s="307"/>
      <c r="H53" s="307"/>
      <c r="I53" s="308"/>
    </row>
    <row r="54" spans="1:9" x14ac:dyDescent="0.2">
      <c r="A54" s="303" t="s">
        <v>761</v>
      </c>
      <c r="B54" s="304">
        <v>97</v>
      </c>
      <c r="C54" s="304">
        <v>11</v>
      </c>
      <c r="D54" s="309">
        <v>108</v>
      </c>
      <c r="E54" s="307">
        <v>9.15</v>
      </c>
      <c r="F54" s="307">
        <v>51.3</v>
      </c>
      <c r="G54" s="307">
        <v>5.34</v>
      </c>
      <c r="H54" s="307">
        <f t="shared" ref="H54:H59" si="2">F54+G54</f>
        <v>56.64</v>
      </c>
      <c r="I54" s="302">
        <f t="shared" ref="I54:I59" si="3">E54+H54</f>
        <v>65.790000000000006</v>
      </c>
    </row>
    <row r="55" spans="1:9" x14ac:dyDescent="0.2">
      <c r="A55" s="303" t="s">
        <v>762</v>
      </c>
      <c r="B55" s="304">
        <v>85</v>
      </c>
      <c r="C55" s="304">
        <v>62</v>
      </c>
      <c r="D55" s="309">
        <v>147</v>
      </c>
      <c r="E55" s="307">
        <v>21.21</v>
      </c>
      <c r="F55" s="307">
        <v>611.36</v>
      </c>
      <c r="G55" s="307">
        <v>194.88</v>
      </c>
      <c r="H55" s="307">
        <f t="shared" si="2"/>
        <v>806.24</v>
      </c>
      <c r="I55" s="302">
        <f t="shared" si="3"/>
        <v>827.45</v>
      </c>
    </row>
    <row r="56" spans="1:9" x14ac:dyDescent="0.2">
      <c r="A56" s="303" t="s">
        <v>763</v>
      </c>
      <c r="B56" s="304">
        <v>142</v>
      </c>
      <c r="C56" s="304">
        <v>33</v>
      </c>
      <c r="D56" s="309">
        <v>175</v>
      </c>
      <c r="E56" s="307">
        <v>108.77</v>
      </c>
      <c r="F56" s="307">
        <v>17.88</v>
      </c>
      <c r="G56" s="307">
        <v>88.02</v>
      </c>
      <c r="H56" s="307">
        <f t="shared" si="2"/>
        <v>105.89999999999999</v>
      </c>
      <c r="I56" s="302">
        <f t="shared" si="3"/>
        <v>214.67</v>
      </c>
    </row>
    <row r="57" spans="1:9" x14ac:dyDescent="0.2">
      <c r="A57" s="303" t="s">
        <v>764</v>
      </c>
      <c r="B57" s="304">
        <v>136</v>
      </c>
      <c r="C57" s="304">
        <v>37</v>
      </c>
      <c r="D57" s="309">
        <v>173</v>
      </c>
      <c r="E57" s="307">
        <v>243.85</v>
      </c>
      <c r="F57" s="307">
        <v>454.23</v>
      </c>
      <c r="G57" s="307">
        <v>68.39</v>
      </c>
      <c r="H57" s="307">
        <f t="shared" si="2"/>
        <v>522.62</v>
      </c>
      <c r="I57" s="302">
        <f t="shared" si="3"/>
        <v>766.47</v>
      </c>
    </row>
    <row r="58" spans="1:9" x14ac:dyDescent="0.2">
      <c r="A58" s="303" t="s">
        <v>765</v>
      </c>
      <c r="B58" s="304">
        <v>199</v>
      </c>
      <c r="C58" s="304">
        <v>117</v>
      </c>
      <c r="D58" s="309">
        <v>316</v>
      </c>
      <c r="E58" s="307">
        <v>383.35</v>
      </c>
      <c r="F58" s="307">
        <v>1024.3399999999999</v>
      </c>
      <c r="G58" s="307">
        <v>433.82</v>
      </c>
      <c r="H58" s="307">
        <f t="shared" si="2"/>
        <v>1458.1599999999999</v>
      </c>
      <c r="I58" s="302">
        <f t="shared" si="3"/>
        <v>1841.5099999999998</v>
      </c>
    </row>
    <row r="59" spans="1:9" s="24" customFormat="1" x14ac:dyDescent="0.2">
      <c r="A59" s="99" t="s">
        <v>766</v>
      </c>
      <c r="B59" s="152">
        <v>659</v>
      </c>
      <c r="C59" s="152">
        <v>260</v>
      </c>
      <c r="D59" s="153">
        <v>919</v>
      </c>
      <c r="E59" s="154">
        <v>766.33</v>
      </c>
      <c r="F59" s="154">
        <v>2159.11</v>
      </c>
      <c r="G59" s="154">
        <v>790.45</v>
      </c>
      <c r="H59" s="154">
        <f t="shared" si="2"/>
        <v>2949.5600000000004</v>
      </c>
      <c r="I59" s="155">
        <f t="shared" si="3"/>
        <v>3715.8900000000003</v>
      </c>
    </row>
    <row r="60" spans="1:9" x14ac:dyDescent="0.2">
      <c r="A60" s="303"/>
      <c r="B60" s="304"/>
      <c r="C60" s="304"/>
      <c r="D60" s="304"/>
      <c r="E60" s="307"/>
      <c r="F60" s="307"/>
      <c r="G60" s="307"/>
      <c r="H60" s="307"/>
      <c r="I60" s="308"/>
    </row>
    <row r="61" spans="1:9" x14ac:dyDescent="0.2">
      <c r="A61" s="303" t="s">
        <v>767</v>
      </c>
      <c r="B61" s="304">
        <v>44</v>
      </c>
      <c r="C61" s="304">
        <v>9</v>
      </c>
      <c r="D61" s="309">
        <v>53</v>
      </c>
      <c r="E61" s="307">
        <v>0.65</v>
      </c>
      <c r="F61" s="307">
        <v>44.41</v>
      </c>
      <c r="G61" s="307">
        <v>30.36</v>
      </c>
      <c r="H61" s="307">
        <f>F61+G61</f>
        <v>74.77</v>
      </c>
      <c r="I61" s="302">
        <f>E61+H61</f>
        <v>75.42</v>
      </c>
    </row>
    <row r="62" spans="1:9" x14ac:dyDescent="0.2">
      <c r="A62" s="303" t="s">
        <v>768</v>
      </c>
      <c r="B62" s="304">
        <v>32</v>
      </c>
      <c r="C62" s="304">
        <v>4</v>
      </c>
      <c r="D62" s="309">
        <v>36</v>
      </c>
      <c r="E62" s="307">
        <v>29.32</v>
      </c>
      <c r="F62" s="307">
        <v>1.93</v>
      </c>
      <c r="G62" s="307">
        <v>0.38</v>
      </c>
      <c r="H62" s="307">
        <f>F62+G62</f>
        <v>2.31</v>
      </c>
      <c r="I62" s="302">
        <f>E62+H62</f>
        <v>31.63</v>
      </c>
    </row>
    <row r="63" spans="1:9" x14ac:dyDescent="0.2">
      <c r="A63" s="99" t="s">
        <v>408</v>
      </c>
      <c r="B63" s="152">
        <v>76</v>
      </c>
      <c r="C63" s="152">
        <v>13</v>
      </c>
      <c r="D63" s="153">
        <v>89</v>
      </c>
      <c r="E63" s="154">
        <v>29.97</v>
      </c>
      <c r="F63" s="154">
        <v>46.34</v>
      </c>
      <c r="G63" s="154">
        <v>30.74</v>
      </c>
      <c r="H63" s="154">
        <f>F63+G63</f>
        <v>77.08</v>
      </c>
      <c r="I63" s="155">
        <f>E63+H63</f>
        <v>107.05</v>
      </c>
    </row>
    <row r="64" spans="1:9" s="24" customFormat="1" x14ac:dyDescent="0.2">
      <c r="A64" s="32"/>
      <c r="B64" s="33"/>
      <c r="C64" s="33"/>
      <c r="D64" s="33"/>
      <c r="E64" s="77"/>
      <c r="F64" s="77"/>
      <c r="G64" s="77"/>
      <c r="H64" s="77"/>
      <c r="I64" s="78"/>
    </row>
    <row r="65" spans="1:9" x14ac:dyDescent="0.2">
      <c r="A65" s="99" t="s">
        <v>526</v>
      </c>
      <c r="B65" s="152">
        <v>185</v>
      </c>
      <c r="C65" s="152">
        <v>102</v>
      </c>
      <c r="D65" s="153">
        <v>287</v>
      </c>
      <c r="E65" s="154">
        <v>463.75</v>
      </c>
      <c r="F65" s="154">
        <v>398.9</v>
      </c>
      <c r="G65" s="154">
        <v>221.63</v>
      </c>
      <c r="H65" s="154">
        <f>F65+G65</f>
        <v>620.53</v>
      </c>
      <c r="I65" s="155">
        <f>E65+H65</f>
        <v>1084.28</v>
      </c>
    </row>
    <row r="66" spans="1:9" s="24" customFormat="1" x14ac:dyDescent="0.2">
      <c r="A66" s="32"/>
      <c r="B66" s="33"/>
      <c r="C66" s="33"/>
      <c r="D66" s="35"/>
      <c r="E66" s="34"/>
      <c r="F66" s="34"/>
      <c r="G66" s="34"/>
      <c r="H66" s="77"/>
      <c r="I66" s="78"/>
    </row>
    <row r="67" spans="1:9" x14ac:dyDescent="0.2">
      <c r="A67" s="303" t="s">
        <v>508</v>
      </c>
      <c r="B67" s="304">
        <v>126</v>
      </c>
      <c r="C67" s="304">
        <v>179</v>
      </c>
      <c r="D67" s="304">
        <v>305</v>
      </c>
      <c r="E67" s="307">
        <v>180.16</v>
      </c>
      <c r="F67" s="307">
        <v>401.26</v>
      </c>
      <c r="G67" s="307">
        <v>1485.87</v>
      </c>
      <c r="H67" s="307">
        <f>F67+G67</f>
        <v>1887.1299999999999</v>
      </c>
      <c r="I67" s="308">
        <f>E67+H67</f>
        <v>2067.29</v>
      </c>
    </row>
    <row r="68" spans="1:9" x14ac:dyDescent="0.2">
      <c r="A68" s="303" t="s">
        <v>76</v>
      </c>
      <c r="B68" s="304">
        <v>382</v>
      </c>
      <c r="C68" s="304">
        <v>214</v>
      </c>
      <c r="D68" s="309">
        <v>596</v>
      </c>
      <c r="E68" s="307">
        <v>3956.62</v>
      </c>
      <c r="F68" s="307">
        <v>3430.93</v>
      </c>
      <c r="G68" s="307">
        <v>3327.27</v>
      </c>
      <c r="H68" s="307">
        <f>F68+G68</f>
        <v>6758.2</v>
      </c>
      <c r="I68" s="302">
        <f>E68+H68</f>
        <v>10714.82</v>
      </c>
    </row>
    <row r="69" spans="1:9" x14ac:dyDescent="0.2">
      <c r="A69" s="99" t="s">
        <v>409</v>
      </c>
      <c r="B69" s="152">
        <v>508</v>
      </c>
      <c r="C69" s="152">
        <v>393</v>
      </c>
      <c r="D69" s="153">
        <v>901</v>
      </c>
      <c r="E69" s="154">
        <v>4136.78</v>
      </c>
      <c r="F69" s="154">
        <v>3832.19</v>
      </c>
      <c r="G69" s="154">
        <v>4813.1400000000003</v>
      </c>
      <c r="H69" s="154">
        <f>F69+G69</f>
        <v>8645.33</v>
      </c>
      <c r="I69" s="155">
        <f>E69+H69</f>
        <v>12782.11</v>
      </c>
    </row>
    <row r="70" spans="1:9" s="24" customFormat="1" x14ac:dyDescent="0.2">
      <c r="A70" s="32"/>
      <c r="B70" s="33"/>
      <c r="C70" s="33"/>
      <c r="D70" s="33"/>
      <c r="E70" s="77"/>
      <c r="F70" s="77"/>
      <c r="G70" s="77"/>
      <c r="H70" s="77"/>
      <c r="I70" s="78"/>
    </row>
    <row r="71" spans="1:9" x14ac:dyDescent="0.2">
      <c r="A71" s="99" t="s">
        <v>519</v>
      </c>
      <c r="B71" s="152">
        <v>68</v>
      </c>
      <c r="C71" s="152">
        <v>9</v>
      </c>
      <c r="D71" s="153">
        <v>77</v>
      </c>
      <c r="E71" s="154">
        <v>33.9</v>
      </c>
      <c r="F71" s="154">
        <v>49.12</v>
      </c>
      <c r="G71" s="154">
        <v>23.7</v>
      </c>
      <c r="H71" s="154">
        <f>F71+G71</f>
        <v>72.819999999999993</v>
      </c>
      <c r="I71" s="155">
        <f>E71+H71</f>
        <v>106.72</v>
      </c>
    </row>
    <row r="72" spans="1:9" x14ac:dyDescent="0.2">
      <c r="A72" s="303"/>
      <c r="B72" s="304"/>
      <c r="C72" s="304"/>
      <c r="D72" s="309"/>
      <c r="E72" s="307"/>
      <c r="F72" s="307"/>
      <c r="G72" s="307"/>
      <c r="H72" s="307"/>
      <c r="I72" s="302"/>
    </row>
    <row r="73" spans="1:9" x14ac:dyDescent="0.2">
      <c r="A73" s="99" t="s">
        <v>407</v>
      </c>
      <c r="B73" s="152">
        <v>264</v>
      </c>
      <c r="C73" s="152">
        <v>73</v>
      </c>
      <c r="D73" s="153">
        <v>337</v>
      </c>
      <c r="E73" s="154">
        <v>46.47</v>
      </c>
      <c r="F73" s="154">
        <v>68.56</v>
      </c>
      <c r="G73" s="154">
        <v>471.96</v>
      </c>
      <c r="H73" s="154">
        <f>F73+G73</f>
        <v>540.52</v>
      </c>
      <c r="I73" s="155">
        <f>E73+H73</f>
        <v>586.99</v>
      </c>
    </row>
    <row r="74" spans="1:9" x14ac:dyDescent="0.2">
      <c r="A74" s="303"/>
      <c r="B74" s="304"/>
      <c r="C74" s="304"/>
      <c r="D74" s="309"/>
      <c r="E74" s="307"/>
      <c r="F74" s="307"/>
      <c r="G74" s="307"/>
      <c r="H74" s="307"/>
      <c r="I74" s="302"/>
    </row>
    <row r="75" spans="1:9" x14ac:dyDescent="0.2">
      <c r="A75" s="303" t="s">
        <v>769</v>
      </c>
      <c r="B75" s="304">
        <v>148</v>
      </c>
      <c r="C75" s="304">
        <v>42</v>
      </c>
      <c r="D75" s="309">
        <v>190</v>
      </c>
      <c r="E75" s="307">
        <v>50.5</v>
      </c>
      <c r="F75" s="307">
        <v>526.57000000000005</v>
      </c>
      <c r="G75" s="307">
        <v>37.64</v>
      </c>
      <c r="H75" s="307">
        <f t="shared" ref="H75:H84" si="4">F75+G75</f>
        <v>564.21</v>
      </c>
      <c r="I75" s="302">
        <f t="shared" ref="I75:I84" si="5">E75+H75</f>
        <v>614.71</v>
      </c>
    </row>
    <row r="76" spans="1:9" x14ac:dyDescent="0.2">
      <c r="A76" s="303" t="s">
        <v>374</v>
      </c>
      <c r="B76" s="304">
        <v>132</v>
      </c>
      <c r="C76" s="304">
        <v>55</v>
      </c>
      <c r="D76" s="309">
        <v>187</v>
      </c>
      <c r="E76" s="307">
        <v>290.51</v>
      </c>
      <c r="F76" s="307">
        <v>909.22</v>
      </c>
      <c r="G76" s="307">
        <v>40.01</v>
      </c>
      <c r="H76" s="307">
        <f t="shared" si="4"/>
        <v>949.23</v>
      </c>
      <c r="I76" s="302">
        <f t="shared" si="5"/>
        <v>1239.74</v>
      </c>
    </row>
    <row r="77" spans="1:9" x14ac:dyDescent="0.2">
      <c r="A77" s="303" t="s">
        <v>427</v>
      </c>
      <c r="B77" s="304">
        <v>236</v>
      </c>
      <c r="C77" s="304">
        <v>214</v>
      </c>
      <c r="D77" s="309">
        <v>450</v>
      </c>
      <c r="E77" s="307">
        <v>2091.98</v>
      </c>
      <c r="F77" s="307">
        <v>4691.16</v>
      </c>
      <c r="G77" s="307">
        <v>440.58</v>
      </c>
      <c r="H77" s="307">
        <f t="shared" si="4"/>
        <v>5131.74</v>
      </c>
      <c r="I77" s="302">
        <f t="shared" si="5"/>
        <v>7223.7199999999993</v>
      </c>
    </row>
    <row r="78" spans="1:9" x14ac:dyDescent="0.2">
      <c r="A78" s="303" t="s">
        <v>172</v>
      </c>
      <c r="B78" s="304">
        <v>64</v>
      </c>
      <c r="C78" s="304">
        <v>25</v>
      </c>
      <c r="D78" s="309">
        <v>89</v>
      </c>
      <c r="E78" s="307">
        <v>163.6</v>
      </c>
      <c r="F78" s="307">
        <v>8.09</v>
      </c>
      <c r="G78" s="307">
        <v>46.83</v>
      </c>
      <c r="H78" s="307">
        <f t="shared" si="4"/>
        <v>54.92</v>
      </c>
      <c r="I78" s="302">
        <f t="shared" si="5"/>
        <v>218.51999999999998</v>
      </c>
    </row>
    <row r="79" spans="1:9" x14ac:dyDescent="0.2">
      <c r="A79" s="303" t="s">
        <v>173</v>
      </c>
      <c r="B79" s="304">
        <v>212</v>
      </c>
      <c r="C79" s="304">
        <v>76</v>
      </c>
      <c r="D79" s="309">
        <v>288</v>
      </c>
      <c r="E79" s="307">
        <v>90.8</v>
      </c>
      <c r="F79" s="307">
        <v>684.13</v>
      </c>
      <c r="G79" s="307">
        <v>284.38</v>
      </c>
      <c r="H79" s="307">
        <f t="shared" si="4"/>
        <v>968.51</v>
      </c>
      <c r="I79" s="302">
        <f t="shared" si="5"/>
        <v>1059.31</v>
      </c>
    </row>
    <row r="80" spans="1:9" s="26" customFormat="1" x14ac:dyDescent="0.2">
      <c r="A80" s="303" t="s">
        <v>686</v>
      </c>
      <c r="B80" s="304">
        <v>72</v>
      </c>
      <c r="C80" s="304">
        <v>18</v>
      </c>
      <c r="D80" s="304">
        <v>90</v>
      </c>
      <c r="E80" s="310">
        <v>24.6</v>
      </c>
      <c r="F80" s="310">
        <v>40.46</v>
      </c>
      <c r="G80" s="310">
        <v>16.11</v>
      </c>
      <c r="H80" s="310">
        <f t="shared" si="4"/>
        <v>56.57</v>
      </c>
      <c r="I80" s="302">
        <f t="shared" si="5"/>
        <v>81.17</v>
      </c>
    </row>
    <row r="81" spans="1:9" x14ac:dyDescent="0.2">
      <c r="A81" s="303" t="s">
        <v>748</v>
      </c>
      <c r="B81" s="304">
        <v>76</v>
      </c>
      <c r="C81" s="304">
        <v>8</v>
      </c>
      <c r="D81" s="304">
        <v>84</v>
      </c>
      <c r="E81" s="307">
        <v>500.34</v>
      </c>
      <c r="F81" s="307">
        <v>34.93</v>
      </c>
      <c r="G81" s="307">
        <v>27.77</v>
      </c>
      <c r="H81" s="307">
        <f t="shared" si="4"/>
        <v>62.7</v>
      </c>
      <c r="I81" s="308">
        <f t="shared" si="5"/>
        <v>563.04</v>
      </c>
    </row>
    <row r="82" spans="1:9" x14ac:dyDescent="0.2">
      <c r="A82" s="303" t="s">
        <v>531</v>
      </c>
      <c r="B82" s="304">
        <v>54</v>
      </c>
      <c r="C82" s="304">
        <v>11</v>
      </c>
      <c r="D82" s="309">
        <v>65</v>
      </c>
      <c r="E82" s="307">
        <v>14.2</v>
      </c>
      <c r="F82" s="307">
        <v>13.6</v>
      </c>
      <c r="G82" s="307">
        <v>41.1</v>
      </c>
      <c r="H82" s="307">
        <f t="shared" si="4"/>
        <v>54.7</v>
      </c>
      <c r="I82" s="302">
        <f t="shared" si="5"/>
        <v>68.900000000000006</v>
      </c>
    </row>
    <row r="83" spans="1:9" x14ac:dyDescent="0.2">
      <c r="A83" s="303" t="s">
        <v>126</v>
      </c>
      <c r="B83" s="304">
        <v>171</v>
      </c>
      <c r="C83" s="304">
        <v>118</v>
      </c>
      <c r="D83" s="309">
        <v>289</v>
      </c>
      <c r="E83" s="307">
        <v>1048.1600000000001</v>
      </c>
      <c r="F83" s="307">
        <v>877.13</v>
      </c>
      <c r="G83" s="307">
        <v>322.14</v>
      </c>
      <c r="H83" s="307">
        <f t="shared" si="4"/>
        <v>1199.27</v>
      </c>
      <c r="I83" s="302">
        <f t="shared" si="5"/>
        <v>2247.4300000000003</v>
      </c>
    </row>
    <row r="84" spans="1:9" s="24" customFormat="1" x14ac:dyDescent="0.2">
      <c r="A84" s="99" t="s">
        <v>770</v>
      </c>
      <c r="B84" s="152">
        <v>1165</v>
      </c>
      <c r="C84" s="152">
        <v>567</v>
      </c>
      <c r="D84" s="153">
        <v>1732</v>
      </c>
      <c r="E84" s="154">
        <v>4274.6899999999996</v>
      </c>
      <c r="F84" s="154">
        <v>7785.29</v>
      </c>
      <c r="G84" s="154">
        <v>1256.56</v>
      </c>
      <c r="H84" s="154">
        <f t="shared" si="4"/>
        <v>9041.85</v>
      </c>
      <c r="I84" s="155">
        <f t="shared" si="5"/>
        <v>13316.54</v>
      </c>
    </row>
    <row r="85" spans="1:9" s="24" customFormat="1" x14ac:dyDescent="0.2">
      <c r="A85" s="32"/>
      <c r="B85" s="33"/>
      <c r="C85" s="33"/>
      <c r="D85" s="33"/>
      <c r="E85" s="77"/>
      <c r="F85" s="77"/>
      <c r="G85" s="77"/>
      <c r="H85" s="77"/>
      <c r="I85" s="78"/>
    </row>
    <row r="86" spans="1:9" s="24" customFormat="1" x14ac:dyDescent="0.2">
      <c r="A86" s="99" t="s">
        <v>171</v>
      </c>
      <c r="B86" s="152">
        <v>0</v>
      </c>
      <c r="C86" s="152">
        <v>1</v>
      </c>
      <c r="D86" s="153">
        <v>1</v>
      </c>
      <c r="E86" s="154">
        <v>30</v>
      </c>
      <c r="F86" s="154">
        <v>0</v>
      </c>
      <c r="G86" s="154">
        <v>0</v>
      </c>
      <c r="H86" s="154">
        <f>F86+G86</f>
        <v>0</v>
      </c>
      <c r="I86" s="155">
        <f>E86+H86</f>
        <v>30</v>
      </c>
    </row>
    <row r="87" spans="1:9" x14ac:dyDescent="0.2">
      <c r="A87" s="303"/>
      <c r="B87" s="304"/>
      <c r="C87" s="304"/>
      <c r="D87" s="304"/>
      <c r="E87" s="307"/>
      <c r="F87" s="307"/>
      <c r="G87" s="307"/>
      <c r="H87" s="307"/>
      <c r="I87" s="308"/>
    </row>
    <row r="88" spans="1:9" s="24" customFormat="1" ht="13.5" thickBot="1" x14ac:dyDescent="0.25">
      <c r="A88" s="93" t="s">
        <v>325</v>
      </c>
      <c r="B88" s="110">
        <v>7685</v>
      </c>
      <c r="C88" s="110">
        <v>4125</v>
      </c>
      <c r="D88" s="110">
        <v>11810</v>
      </c>
      <c r="E88" s="111">
        <v>32881.360000000001</v>
      </c>
      <c r="F88" s="111">
        <v>64885.64</v>
      </c>
      <c r="G88" s="111">
        <v>12015.85</v>
      </c>
      <c r="H88" s="111">
        <f>F88+G88</f>
        <v>76901.490000000005</v>
      </c>
      <c r="I88" s="112">
        <f>E88+H88</f>
        <v>109782.85</v>
      </c>
    </row>
  </sheetData>
  <mergeCells count="9">
    <mergeCell ref="A1:I1"/>
    <mergeCell ref="A3:I3"/>
    <mergeCell ref="A5:A8"/>
    <mergeCell ref="B5:D6"/>
    <mergeCell ref="E5:I5"/>
    <mergeCell ref="E6:I6"/>
    <mergeCell ref="B7:C7"/>
    <mergeCell ref="E7:E8"/>
    <mergeCell ref="F7:H7"/>
  </mergeCells>
  <printOptions horizontalCentered="1"/>
  <pageMargins left="0.78740157480314965" right="0.78740157480314965" top="0.59055118110236227" bottom="0.98425196850393704" header="0" footer="0"/>
  <pageSetup paperSize="9" scale="51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P39"/>
  <sheetViews>
    <sheetView view="pageBreakPreview" zoomScale="75" zoomScaleNormal="75" workbookViewId="0">
      <selection activeCell="A3" sqref="A3:I3"/>
    </sheetView>
  </sheetViews>
  <sheetFormatPr baseColWidth="10" defaultColWidth="11.42578125" defaultRowHeight="12.75" x14ac:dyDescent="0.2"/>
  <cols>
    <col min="1" max="1" width="23.5703125" style="236" customWidth="1"/>
    <col min="2" max="9" width="19.5703125" style="236" customWidth="1"/>
    <col min="10" max="10" width="6.140625" style="236" customWidth="1"/>
    <col min="11" max="16" width="15.7109375" style="236" customWidth="1"/>
    <col min="17" max="16384" width="11.42578125" style="236"/>
  </cols>
  <sheetData>
    <row r="1" spans="1:16" ht="18" x14ac:dyDescent="0.25">
      <c r="A1" s="970" t="s">
        <v>443</v>
      </c>
      <c r="B1" s="970"/>
      <c r="C1" s="970"/>
      <c r="D1" s="970"/>
      <c r="E1" s="970"/>
      <c r="F1" s="970"/>
      <c r="G1" s="970"/>
      <c r="H1" s="970"/>
      <c r="I1" s="970"/>
      <c r="J1" s="8"/>
      <c r="K1" s="8"/>
      <c r="L1" s="8"/>
    </row>
    <row r="3" spans="1:16" ht="15" x14ac:dyDescent="0.25">
      <c r="A3" s="973" t="s">
        <v>1260</v>
      </c>
      <c r="B3" s="973"/>
      <c r="C3" s="973"/>
      <c r="D3" s="973"/>
      <c r="E3" s="973"/>
      <c r="F3" s="973"/>
      <c r="G3" s="973"/>
      <c r="H3" s="973"/>
      <c r="I3" s="973"/>
      <c r="J3" s="27"/>
      <c r="K3" s="27"/>
      <c r="L3" s="27"/>
    </row>
    <row r="4" spans="1:16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2"/>
      <c r="K4" s="2"/>
      <c r="L4" s="2"/>
      <c r="M4" s="2"/>
      <c r="N4" s="2"/>
      <c r="O4" s="2"/>
      <c r="P4" s="2"/>
    </row>
    <row r="5" spans="1:16" s="186" customFormat="1" ht="24.75" customHeight="1" x14ac:dyDescent="0.2">
      <c r="A5" s="932" t="s">
        <v>481</v>
      </c>
      <c r="B5" s="1021" t="s">
        <v>464</v>
      </c>
      <c r="C5" s="932"/>
      <c r="D5" s="935" t="s">
        <v>482</v>
      </c>
      <c r="E5" s="936"/>
      <c r="F5" s="936"/>
      <c r="G5" s="936"/>
      <c r="H5" s="936"/>
      <c r="I5" s="936"/>
      <c r="J5" s="187"/>
      <c r="K5" s="187"/>
      <c r="L5" s="187"/>
      <c r="M5" s="187"/>
      <c r="N5" s="187"/>
      <c r="O5" s="187"/>
      <c r="P5" s="187"/>
    </row>
    <row r="6" spans="1:16" s="186" customFormat="1" ht="28.5" customHeight="1" x14ac:dyDescent="0.2">
      <c r="A6" s="933"/>
      <c r="B6" s="1134"/>
      <c r="C6" s="1138"/>
      <c r="D6" s="1139" t="s">
        <v>483</v>
      </c>
      <c r="E6" s="1141"/>
      <c r="F6" s="1139" t="s">
        <v>484</v>
      </c>
      <c r="G6" s="1140"/>
      <c r="H6" s="1140"/>
      <c r="I6" s="1140"/>
      <c r="J6" s="187"/>
      <c r="K6" s="187"/>
      <c r="L6" s="187"/>
      <c r="M6" s="187"/>
      <c r="N6" s="187"/>
      <c r="O6" s="187"/>
      <c r="P6" s="187"/>
    </row>
    <row r="7" spans="1:16" s="186" customFormat="1" ht="42" customHeight="1" thickBot="1" x14ac:dyDescent="0.25">
      <c r="A7" s="934"/>
      <c r="B7" s="19" t="s">
        <v>441</v>
      </c>
      <c r="C7" s="19" t="s">
        <v>485</v>
      </c>
      <c r="D7" s="456" t="s">
        <v>440</v>
      </c>
      <c r="E7" s="19" t="s">
        <v>485</v>
      </c>
      <c r="F7" s="19" t="s">
        <v>486</v>
      </c>
      <c r="G7" s="19" t="s">
        <v>167</v>
      </c>
      <c r="H7" s="19" t="s">
        <v>488</v>
      </c>
      <c r="I7" s="422" t="s">
        <v>485</v>
      </c>
      <c r="J7" s="187"/>
      <c r="K7" s="187"/>
      <c r="L7" s="187"/>
      <c r="M7" s="187"/>
      <c r="N7" s="187"/>
      <c r="O7" s="187"/>
      <c r="P7" s="187"/>
    </row>
    <row r="8" spans="1:16" ht="19.5" customHeight="1" x14ac:dyDescent="0.2">
      <c r="A8" s="411" t="s">
        <v>489</v>
      </c>
      <c r="B8" s="311">
        <v>7685</v>
      </c>
      <c r="C8" s="288">
        <v>65.069999999999993</v>
      </c>
      <c r="D8" s="264">
        <v>400.77</v>
      </c>
      <c r="E8" s="312">
        <v>1.22</v>
      </c>
      <c r="F8" s="264">
        <v>67.650000000000006</v>
      </c>
      <c r="G8" s="264">
        <v>799.77</v>
      </c>
      <c r="H8" s="264">
        <v>867.42</v>
      </c>
      <c r="I8" s="313">
        <v>1.34</v>
      </c>
      <c r="J8" s="2"/>
      <c r="K8" s="2"/>
      <c r="L8" s="2"/>
      <c r="M8" s="2"/>
      <c r="N8" s="2"/>
      <c r="O8" s="2"/>
      <c r="P8" s="2"/>
    </row>
    <row r="9" spans="1:16" ht="15.95" customHeight="1" x14ac:dyDescent="0.2">
      <c r="A9" s="413" t="s">
        <v>490</v>
      </c>
      <c r="B9" s="314">
        <v>1721</v>
      </c>
      <c r="C9" s="289">
        <v>14.57</v>
      </c>
      <c r="D9" s="266">
        <v>637.48</v>
      </c>
      <c r="E9" s="315">
        <v>1.94</v>
      </c>
      <c r="F9" s="266">
        <v>87.9</v>
      </c>
      <c r="G9" s="266">
        <v>1566.97</v>
      </c>
      <c r="H9" s="266">
        <v>1654.87</v>
      </c>
      <c r="I9" s="316">
        <v>2.5499999999999998</v>
      </c>
      <c r="J9" s="2"/>
    </row>
    <row r="10" spans="1:16" ht="15.95" customHeight="1" x14ac:dyDescent="0.2">
      <c r="A10" s="413" t="s">
        <v>491</v>
      </c>
      <c r="B10" s="314">
        <v>626</v>
      </c>
      <c r="C10" s="289">
        <v>5.3</v>
      </c>
      <c r="D10" s="266">
        <v>435.34</v>
      </c>
      <c r="E10" s="315">
        <v>1.32</v>
      </c>
      <c r="F10" s="266">
        <v>58.32</v>
      </c>
      <c r="G10" s="266">
        <v>1357.76</v>
      </c>
      <c r="H10" s="266">
        <v>1416.08</v>
      </c>
      <c r="I10" s="316">
        <v>2.1800000000000002</v>
      </c>
      <c r="J10" s="2"/>
    </row>
    <row r="11" spans="1:16" ht="15.95" customHeight="1" x14ac:dyDescent="0.2">
      <c r="A11" s="413" t="s">
        <v>492</v>
      </c>
      <c r="B11" s="314">
        <v>632</v>
      </c>
      <c r="C11" s="289">
        <v>5.35</v>
      </c>
      <c r="D11" s="266">
        <v>868.22</v>
      </c>
      <c r="E11" s="315">
        <v>2.64</v>
      </c>
      <c r="F11" s="266">
        <v>83.73</v>
      </c>
      <c r="G11" s="266">
        <v>2490.61</v>
      </c>
      <c r="H11" s="266">
        <v>2574.34</v>
      </c>
      <c r="I11" s="316">
        <v>3.97</v>
      </c>
      <c r="J11" s="2"/>
    </row>
    <row r="12" spans="1:16" ht="15.95" customHeight="1" x14ac:dyDescent="0.2">
      <c r="A12" s="413" t="s">
        <v>493</v>
      </c>
      <c r="B12" s="314">
        <v>576</v>
      </c>
      <c r="C12" s="289">
        <v>4.88</v>
      </c>
      <c r="D12" s="266">
        <v>1489.6</v>
      </c>
      <c r="E12" s="315">
        <v>4.53</v>
      </c>
      <c r="F12" s="266">
        <v>205.02</v>
      </c>
      <c r="G12" s="266">
        <v>6034.97</v>
      </c>
      <c r="H12" s="266">
        <v>6239.99</v>
      </c>
      <c r="I12" s="316">
        <v>9.6199999999999992</v>
      </c>
      <c r="J12" s="2"/>
    </row>
    <row r="13" spans="1:16" ht="15.95" customHeight="1" x14ac:dyDescent="0.2">
      <c r="A13" s="413" t="s">
        <v>494</v>
      </c>
      <c r="B13" s="314">
        <v>411</v>
      </c>
      <c r="C13" s="289">
        <v>3.48</v>
      </c>
      <c r="D13" s="266">
        <v>3554.73</v>
      </c>
      <c r="E13" s="315">
        <v>10.81</v>
      </c>
      <c r="F13" s="266">
        <v>314.97000000000003</v>
      </c>
      <c r="G13" s="266">
        <v>13356.73</v>
      </c>
      <c r="H13" s="266">
        <v>13671.7</v>
      </c>
      <c r="I13" s="316">
        <v>21.07</v>
      </c>
      <c r="J13" s="2"/>
    </row>
    <row r="14" spans="1:16" ht="15.95" customHeight="1" x14ac:dyDescent="0.2">
      <c r="A14" s="413" t="s">
        <v>495</v>
      </c>
      <c r="B14" s="314">
        <v>107</v>
      </c>
      <c r="C14" s="289">
        <v>0.91</v>
      </c>
      <c r="D14" s="266">
        <v>3866.69</v>
      </c>
      <c r="E14" s="315">
        <v>11.76</v>
      </c>
      <c r="F14" s="266">
        <v>292.67</v>
      </c>
      <c r="G14" s="266">
        <v>11212.29</v>
      </c>
      <c r="H14" s="266">
        <v>11504.96</v>
      </c>
      <c r="I14" s="316">
        <v>17.73</v>
      </c>
      <c r="J14" s="2"/>
    </row>
    <row r="15" spans="1:16" ht="15.95" customHeight="1" x14ac:dyDescent="0.2">
      <c r="A15" s="413" t="s">
        <v>497</v>
      </c>
      <c r="B15" s="314">
        <v>36</v>
      </c>
      <c r="C15" s="289">
        <v>0.3</v>
      </c>
      <c r="D15" s="266">
        <v>3696.49</v>
      </c>
      <c r="E15" s="315">
        <v>11.24</v>
      </c>
      <c r="F15" s="266">
        <v>769.92</v>
      </c>
      <c r="G15" s="266">
        <v>6968.43</v>
      </c>
      <c r="H15" s="266">
        <v>7738.35</v>
      </c>
      <c r="I15" s="316">
        <v>11.93</v>
      </c>
      <c r="J15" s="2"/>
    </row>
    <row r="16" spans="1:16" ht="15.95" customHeight="1" x14ac:dyDescent="0.2">
      <c r="A16" s="413" t="s">
        <v>498</v>
      </c>
      <c r="B16" s="314">
        <v>6</v>
      </c>
      <c r="C16" s="289">
        <v>0.05</v>
      </c>
      <c r="D16" s="266">
        <v>1705.81</v>
      </c>
      <c r="E16" s="315">
        <v>5.19</v>
      </c>
      <c r="F16" s="266">
        <v>0</v>
      </c>
      <c r="G16" s="266">
        <v>1614.99</v>
      </c>
      <c r="H16" s="266">
        <v>1614.99</v>
      </c>
      <c r="I16" s="316">
        <v>2.4900000000000002</v>
      </c>
      <c r="J16" s="2"/>
    </row>
    <row r="17" spans="1:10" ht="15.95" customHeight="1" x14ac:dyDescent="0.2">
      <c r="A17" s="413" t="s">
        <v>532</v>
      </c>
      <c r="B17" s="314">
        <v>7</v>
      </c>
      <c r="C17" s="289">
        <v>0.06</v>
      </c>
      <c r="D17" s="266">
        <v>5482.95</v>
      </c>
      <c r="E17" s="315">
        <v>16.670000000000002</v>
      </c>
      <c r="F17" s="266">
        <v>522.44000000000005</v>
      </c>
      <c r="G17" s="266">
        <v>5361.49</v>
      </c>
      <c r="H17" s="266">
        <v>5883.93</v>
      </c>
      <c r="I17" s="316">
        <v>9.07</v>
      </c>
      <c r="J17" s="2"/>
    </row>
    <row r="18" spans="1:10" ht="15.95" customHeight="1" x14ac:dyDescent="0.2">
      <c r="A18" s="413" t="s">
        <v>533</v>
      </c>
      <c r="B18" s="314">
        <v>3</v>
      </c>
      <c r="C18" s="289">
        <v>0.03</v>
      </c>
      <c r="D18" s="317">
        <v>10743.28</v>
      </c>
      <c r="E18" s="317">
        <v>32.67</v>
      </c>
      <c r="F18" s="317">
        <v>2100.81</v>
      </c>
      <c r="G18" s="317">
        <v>9618.2000000000007</v>
      </c>
      <c r="H18" s="266">
        <v>11719.01</v>
      </c>
      <c r="I18" s="316">
        <v>18.059999999999999</v>
      </c>
      <c r="J18" s="2"/>
    </row>
    <row r="19" spans="1:10" x14ac:dyDescent="0.2">
      <c r="A19" s="21"/>
      <c r="B19" s="304"/>
      <c r="C19" s="36"/>
      <c r="D19" s="307"/>
      <c r="E19" s="318"/>
      <c r="F19" s="307"/>
      <c r="G19" s="307"/>
      <c r="H19" s="307"/>
      <c r="I19" s="37"/>
      <c r="J19" s="2"/>
    </row>
    <row r="20" spans="1:10" s="24" customFormat="1" ht="20.25" customHeight="1" thickBot="1" x14ac:dyDescent="0.25">
      <c r="A20" s="163" t="s">
        <v>534</v>
      </c>
      <c r="B20" s="166">
        <f>SUM(B8:B18)</f>
        <v>11810</v>
      </c>
      <c r="C20" s="166">
        <v>100</v>
      </c>
      <c r="D20" s="239">
        <f>SUM(D8:D18)</f>
        <v>32881.360000000001</v>
      </c>
      <c r="E20" s="166">
        <v>100</v>
      </c>
      <c r="F20" s="239">
        <f>SUM(F8:F18)</f>
        <v>4503.43</v>
      </c>
      <c r="G20" s="239">
        <f>SUM(G8:G18)</f>
        <v>60382.210000000006</v>
      </c>
      <c r="H20" s="239">
        <f>SUM(H8:H18)</f>
        <v>64885.64</v>
      </c>
      <c r="I20" s="475">
        <v>100</v>
      </c>
      <c r="J20" s="23"/>
    </row>
    <row r="21" spans="1:10" x14ac:dyDescent="0.2">
      <c r="A21" s="25"/>
      <c r="B21" s="25"/>
      <c r="C21" s="25"/>
      <c r="D21" s="25"/>
      <c r="E21" s="25"/>
      <c r="F21" s="25"/>
      <c r="G21" s="25"/>
      <c r="H21" s="25"/>
      <c r="I21" s="25"/>
    </row>
    <row r="23" spans="1:10" ht="13.5" thickBot="1" x14ac:dyDescent="0.25">
      <c r="A23" s="18"/>
      <c r="B23" s="18"/>
      <c r="C23" s="18"/>
      <c r="D23" s="18"/>
      <c r="E23" s="18"/>
      <c r="F23" s="18"/>
      <c r="G23" s="18"/>
      <c r="H23" s="18"/>
    </row>
    <row r="24" spans="1:10" ht="18" customHeight="1" x14ac:dyDescent="0.2">
      <c r="A24" s="932" t="s">
        <v>481</v>
      </c>
      <c r="B24" s="1021" t="s">
        <v>535</v>
      </c>
      <c r="C24" s="1133"/>
      <c r="D24" s="1133"/>
      <c r="E24" s="1133"/>
      <c r="F24" s="932"/>
      <c r="G24" s="1021" t="s">
        <v>536</v>
      </c>
      <c r="H24" s="1133"/>
    </row>
    <row r="25" spans="1:10" ht="29.25" customHeight="1" x14ac:dyDescent="0.2">
      <c r="A25" s="933"/>
      <c r="B25" s="1134"/>
      <c r="C25" s="1135"/>
      <c r="D25" s="1135"/>
      <c r="E25" s="1135"/>
      <c r="F25" s="1138"/>
      <c r="G25" s="1134"/>
      <c r="H25" s="1135"/>
      <c r="I25" s="2"/>
    </row>
    <row r="26" spans="1:10" ht="37.5" customHeight="1" thickBot="1" x14ac:dyDescent="0.25">
      <c r="A26" s="934"/>
      <c r="B26" s="19" t="s">
        <v>537</v>
      </c>
      <c r="C26" s="19" t="s">
        <v>538</v>
      </c>
      <c r="D26" s="19" t="s">
        <v>539</v>
      </c>
      <c r="E26" s="19" t="s">
        <v>488</v>
      </c>
      <c r="F26" s="19" t="s">
        <v>485</v>
      </c>
      <c r="G26" s="19" t="s">
        <v>488</v>
      </c>
      <c r="H26" s="422" t="s">
        <v>485</v>
      </c>
      <c r="I26" s="2"/>
    </row>
    <row r="27" spans="1:10" ht="24" customHeight="1" x14ac:dyDescent="0.2">
      <c r="A27" s="413" t="s">
        <v>489</v>
      </c>
      <c r="B27" s="312">
        <v>9.9600000000000009</v>
      </c>
      <c r="C27" s="312">
        <v>325.45999999999998</v>
      </c>
      <c r="D27" s="312">
        <v>68.33</v>
      </c>
      <c r="E27" s="312">
        <v>403.75</v>
      </c>
      <c r="F27" s="316">
        <v>3.36</v>
      </c>
      <c r="G27" s="315">
        <v>1671.94</v>
      </c>
      <c r="H27" s="316">
        <v>1.52</v>
      </c>
      <c r="I27" s="2"/>
    </row>
    <row r="28" spans="1:10" ht="15.95" customHeight="1" x14ac:dyDescent="0.2">
      <c r="A28" s="413" t="s">
        <v>490</v>
      </c>
      <c r="B28" s="315">
        <v>23.1</v>
      </c>
      <c r="C28" s="315">
        <v>547.59</v>
      </c>
      <c r="D28" s="315">
        <v>70.58</v>
      </c>
      <c r="E28" s="315">
        <v>641.27</v>
      </c>
      <c r="F28" s="316">
        <v>5.34</v>
      </c>
      <c r="G28" s="315">
        <v>2933.62</v>
      </c>
      <c r="H28" s="316">
        <v>2.67</v>
      </c>
      <c r="I28" s="2"/>
    </row>
    <row r="29" spans="1:10" ht="15.95" customHeight="1" x14ac:dyDescent="0.2">
      <c r="A29" s="413" t="s">
        <v>491</v>
      </c>
      <c r="B29" s="315">
        <v>37.369999999999997</v>
      </c>
      <c r="C29" s="315">
        <v>407.26</v>
      </c>
      <c r="D29" s="315">
        <v>49.3</v>
      </c>
      <c r="E29" s="315">
        <v>493.93</v>
      </c>
      <c r="F29" s="316">
        <v>4.1100000000000003</v>
      </c>
      <c r="G29" s="315">
        <v>2345.35</v>
      </c>
      <c r="H29" s="316">
        <v>2.14</v>
      </c>
      <c r="I29" s="2"/>
    </row>
    <row r="30" spans="1:10" ht="15.95" customHeight="1" x14ac:dyDescent="0.2">
      <c r="A30" s="413" t="s">
        <v>492</v>
      </c>
      <c r="B30" s="315">
        <v>55.24</v>
      </c>
      <c r="C30" s="315">
        <v>645.9</v>
      </c>
      <c r="D30" s="315">
        <v>89.15</v>
      </c>
      <c r="E30" s="315">
        <v>790.29</v>
      </c>
      <c r="F30" s="316">
        <v>6.58</v>
      </c>
      <c r="G30" s="315">
        <v>4232.8500000000004</v>
      </c>
      <c r="H30" s="316">
        <v>3.86</v>
      </c>
      <c r="I30" s="2"/>
    </row>
    <row r="31" spans="1:10" ht="15.95" customHeight="1" x14ac:dyDescent="0.2">
      <c r="A31" s="413" t="s">
        <v>493</v>
      </c>
      <c r="B31" s="315">
        <v>113.28</v>
      </c>
      <c r="C31" s="315">
        <v>1008.42</v>
      </c>
      <c r="D31" s="315">
        <v>82.34</v>
      </c>
      <c r="E31" s="315">
        <v>1204.04</v>
      </c>
      <c r="F31" s="316">
        <v>10.02</v>
      </c>
      <c r="G31" s="315">
        <v>8933.6299999999992</v>
      </c>
      <c r="H31" s="316">
        <v>8.14</v>
      </c>
      <c r="I31" s="2"/>
    </row>
    <row r="32" spans="1:10" ht="15.95" customHeight="1" x14ac:dyDescent="0.2">
      <c r="A32" s="413" t="s">
        <v>494</v>
      </c>
      <c r="B32" s="315">
        <v>447.75</v>
      </c>
      <c r="C32" s="315">
        <v>1992.67</v>
      </c>
      <c r="D32" s="315">
        <v>67.63</v>
      </c>
      <c r="E32" s="315">
        <v>2508.0500000000002</v>
      </c>
      <c r="F32" s="316">
        <v>20.87</v>
      </c>
      <c r="G32" s="315">
        <v>19734.48</v>
      </c>
      <c r="H32" s="316">
        <v>17.98</v>
      </c>
      <c r="I32" s="2"/>
    </row>
    <row r="33" spans="1:9" ht="15.95" customHeight="1" x14ac:dyDescent="0.2">
      <c r="A33" s="413" t="s">
        <v>495</v>
      </c>
      <c r="B33" s="315">
        <v>196.51</v>
      </c>
      <c r="C33" s="315">
        <v>2029.36</v>
      </c>
      <c r="D33" s="315">
        <v>94.85</v>
      </c>
      <c r="E33" s="315">
        <v>2320.7199999999998</v>
      </c>
      <c r="F33" s="316">
        <v>19.309999999999999</v>
      </c>
      <c r="G33" s="315">
        <v>17692.37</v>
      </c>
      <c r="H33" s="316">
        <v>16.12</v>
      </c>
      <c r="I33" s="2"/>
    </row>
    <row r="34" spans="1:9" ht="15.95" customHeight="1" x14ac:dyDescent="0.2">
      <c r="A34" s="413" t="s">
        <v>497</v>
      </c>
      <c r="B34" s="315">
        <v>5.41</v>
      </c>
      <c r="C34" s="315">
        <v>1007.04</v>
      </c>
      <c r="D34" s="315">
        <v>1</v>
      </c>
      <c r="E34" s="315">
        <v>1013.45</v>
      </c>
      <c r="F34" s="316">
        <v>8.43</v>
      </c>
      <c r="G34" s="315">
        <v>12448.29</v>
      </c>
      <c r="H34" s="316">
        <v>11.34</v>
      </c>
      <c r="I34" s="2"/>
    </row>
    <row r="35" spans="1:9" ht="15.95" customHeight="1" x14ac:dyDescent="0.2">
      <c r="A35" s="413" t="s">
        <v>498</v>
      </c>
      <c r="B35" s="315">
        <v>636.29999999999995</v>
      </c>
      <c r="C35" s="315">
        <v>294.73</v>
      </c>
      <c r="D35" s="315">
        <v>20.2</v>
      </c>
      <c r="E35" s="315">
        <v>951.23</v>
      </c>
      <c r="F35" s="316">
        <v>7.92</v>
      </c>
      <c r="G35" s="315">
        <v>4272.03</v>
      </c>
      <c r="H35" s="316">
        <v>3.89</v>
      </c>
      <c r="I35" s="2"/>
    </row>
    <row r="36" spans="1:9" ht="15.95" customHeight="1" x14ac:dyDescent="0.2">
      <c r="A36" s="413" t="s">
        <v>532</v>
      </c>
      <c r="B36" s="315">
        <v>0</v>
      </c>
      <c r="C36" s="315">
        <v>402.67</v>
      </c>
      <c r="D36" s="315">
        <v>0</v>
      </c>
      <c r="E36" s="315">
        <v>402.67</v>
      </c>
      <c r="F36" s="316">
        <v>3.35</v>
      </c>
      <c r="G36" s="315">
        <v>11769.55</v>
      </c>
      <c r="H36" s="316">
        <v>10.72</v>
      </c>
      <c r="I36" s="2"/>
    </row>
    <row r="37" spans="1:9" ht="15.95" customHeight="1" x14ac:dyDescent="0.2">
      <c r="A37" s="413" t="s">
        <v>533</v>
      </c>
      <c r="B37" s="315">
        <v>616.77</v>
      </c>
      <c r="C37" s="315">
        <v>622.61</v>
      </c>
      <c r="D37" s="315">
        <v>47.07</v>
      </c>
      <c r="E37" s="315">
        <v>1286.45</v>
      </c>
      <c r="F37" s="316">
        <v>10.71</v>
      </c>
      <c r="G37" s="315">
        <v>23748.74</v>
      </c>
      <c r="H37" s="316">
        <v>21.63</v>
      </c>
      <c r="I37" s="2"/>
    </row>
    <row r="38" spans="1:9" x14ac:dyDescent="0.2">
      <c r="A38" s="21"/>
      <c r="B38" s="307"/>
      <c r="C38" s="307"/>
      <c r="D38" s="307"/>
      <c r="E38" s="307"/>
      <c r="F38" s="36"/>
      <c r="G38" s="319"/>
      <c r="H38" s="79"/>
      <c r="I38" s="2"/>
    </row>
    <row r="39" spans="1:9" s="24" customFormat="1" ht="19.5" customHeight="1" thickBot="1" x14ac:dyDescent="0.25">
      <c r="A39" s="163" t="s">
        <v>534</v>
      </c>
      <c r="B39" s="240">
        <f t="shared" ref="B39:G39" si="0">SUM(B27:B38)</f>
        <v>2141.69</v>
      </c>
      <c r="C39" s="240">
        <f t="shared" si="0"/>
        <v>9283.7100000000009</v>
      </c>
      <c r="D39" s="240">
        <f t="shared" si="0"/>
        <v>590.45000000000016</v>
      </c>
      <c r="E39" s="240">
        <f t="shared" si="0"/>
        <v>12015.85</v>
      </c>
      <c r="F39" s="166">
        <v>100</v>
      </c>
      <c r="G39" s="241">
        <f t="shared" si="0"/>
        <v>109782.85</v>
      </c>
      <c r="H39" s="475">
        <v>100</v>
      </c>
      <c r="I39" s="23"/>
    </row>
  </sheetData>
  <mergeCells count="10">
    <mergeCell ref="A24:A26"/>
    <mergeCell ref="B24:F25"/>
    <mergeCell ref="G24:H25"/>
    <mergeCell ref="A1:I1"/>
    <mergeCell ref="A3:I3"/>
    <mergeCell ref="A5:A7"/>
    <mergeCell ref="B5:C6"/>
    <mergeCell ref="D5:I5"/>
    <mergeCell ref="D6:E6"/>
    <mergeCell ref="F6:I6"/>
  </mergeCells>
  <printOptions horizontalCentered="1"/>
  <pageMargins left="0.78740157480314965" right="0.78740157480314965" top="0.59055118110236227" bottom="0.98425196850393704" header="0" footer="0"/>
  <pageSetup paperSize="9" scale="68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:L31"/>
  <sheetViews>
    <sheetView view="pageBreakPreview" zoomScale="80" zoomScaleNormal="75" workbookViewId="0">
      <selection sqref="A1:D1"/>
    </sheetView>
  </sheetViews>
  <sheetFormatPr baseColWidth="10" defaultColWidth="11.42578125" defaultRowHeight="12.75" x14ac:dyDescent="0.2"/>
  <cols>
    <col min="1" max="4" width="26.28515625" style="236" customWidth="1"/>
    <col min="5" max="5" width="6.42578125" style="236" customWidth="1"/>
    <col min="6" max="16384" width="11.42578125" style="236"/>
  </cols>
  <sheetData>
    <row r="1" spans="1:12" ht="18" x14ac:dyDescent="0.25">
      <c r="A1" s="1142" t="s">
        <v>443</v>
      </c>
      <c r="B1" s="1142"/>
      <c r="C1" s="1142"/>
      <c r="D1" s="1142"/>
      <c r="E1" s="8"/>
      <c r="F1" s="8"/>
      <c r="G1" s="8"/>
      <c r="H1" s="8"/>
      <c r="I1" s="8"/>
      <c r="J1" s="8"/>
      <c r="K1" s="8"/>
      <c r="L1" s="8"/>
    </row>
    <row r="2" spans="1:12" x14ac:dyDescent="0.2">
      <c r="A2" s="2"/>
      <c r="B2" s="2"/>
      <c r="C2" s="2"/>
      <c r="D2" s="2"/>
    </row>
    <row r="3" spans="1:12" ht="15" x14ac:dyDescent="0.25">
      <c r="A3" s="1143" t="s">
        <v>1261</v>
      </c>
      <c r="B3" s="1143"/>
      <c r="C3" s="1143"/>
      <c r="D3" s="1143"/>
      <c r="E3" s="14"/>
      <c r="F3" s="14"/>
      <c r="G3" s="14"/>
      <c r="H3" s="14"/>
      <c r="I3" s="14"/>
    </row>
    <row r="4" spans="1:12" ht="13.5" thickBot="1" x14ac:dyDescent="0.25">
      <c r="A4" s="18"/>
      <c r="B4" s="18"/>
      <c r="C4" s="18"/>
      <c r="D4" s="18"/>
    </row>
    <row r="5" spans="1:12" ht="30" customHeight="1" x14ac:dyDescent="0.2">
      <c r="A5" s="1031" t="s">
        <v>414</v>
      </c>
      <c r="B5" s="405" t="s">
        <v>540</v>
      </c>
      <c r="C5" s="405" t="s">
        <v>541</v>
      </c>
      <c r="D5" s="407" t="s">
        <v>542</v>
      </c>
      <c r="E5" s="2"/>
    </row>
    <row r="6" spans="1:12" ht="27.75" customHeight="1" thickBot="1" x14ac:dyDescent="0.25">
      <c r="A6" s="1032"/>
      <c r="B6" s="408" t="s">
        <v>470</v>
      </c>
      <c r="C6" s="408" t="s">
        <v>543</v>
      </c>
      <c r="D6" s="137" t="s">
        <v>543</v>
      </c>
      <c r="E6" s="2"/>
    </row>
    <row r="7" spans="1:12" ht="21" customHeight="1" x14ac:dyDescent="0.2">
      <c r="A7" s="411">
        <v>1991</v>
      </c>
      <c r="B7" s="300">
        <v>13531</v>
      </c>
      <c r="C7" s="300">
        <v>6079</v>
      </c>
      <c r="D7" s="290">
        <v>0.44926465154090606</v>
      </c>
    </row>
    <row r="8" spans="1:12" ht="14.1" customHeight="1" x14ac:dyDescent="0.2">
      <c r="A8" s="413">
        <v>1992</v>
      </c>
      <c r="B8" s="304">
        <v>15955</v>
      </c>
      <c r="C8" s="304">
        <v>8619</v>
      </c>
      <c r="D8" s="293">
        <v>0.54020683171419615</v>
      </c>
    </row>
    <row r="9" spans="1:12" ht="14.1" customHeight="1" x14ac:dyDescent="0.2">
      <c r="A9" s="413">
        <v>1993</v>
      </c>
      <c r="B9" s="304">
        <v>14254</v>
      </c>
      <c r="C9" s="304">
        <v>9269</v>
      </c>
      <c r="D9" s="293">
        <v>0.65027360740844675</v>
      </c>
    </row>
    <row r="10" spans="1:12" ht="14.1" customHeight="1" x14ac:dyDescent="0.2">
      <c r="A10" s="413">
        <v>1994</v>
      </c>
      <c r="B10" s="304">
        <v>19263</v>
      </c>
      <c r="C10" s="304">
        <v>10961</v>
      </c>
      <c r="D10" s="293">
        <v>0.56901832528681928</v>
      </c>
    </row>
    <row r="11" spans="1:12" ht="14.1" customHeight="1" x14ac:dyDescent="0.2">
      <c r="A11" s="413">
        <v>1995</v>
      </c>
      <c r="B11" s="304">
        <v>25827</v>
      </c>
      <c r="C11" s="304">
        <v>15222</v>
      </c>
      <c r="D11" s="293">
        <v>0.58938320362411434</v>
      </c>
    </row>
    <row r="12" spans="1:12" ht="14.1" customHeight="1" x14ac:dyDescent="0.2">
      <c r="A12" s="413">
        <v>1996</v>
      </c>
      <c r="B12" s="304">
        <v>16771</v>
      </c>
      <c r="C12" s="304">
        <v>10918</v>
      </c>
      <c r="D12" s="293">
        <v>0.65100471051219366</v>
      </c>
    </row>
    <row r="13" spans="1:12" ht="14.1" customHeight="1" x14ac:dyDescent="0.2">
      <c r="A13" s="413">
        <v>1997</v>
      </c>
      <c r="B13" s="304">
        <v>22320</v>
      </c>
      <c r="C13" s="304">
        <v>14136</v>
      </c>
      <c r="D13" s="293">
        <v>0.6333333333333333</v>
      </c>
    </row>
    <row r="14" spans="1:12" ht="14.1" customHeight="1" x14ac:dyDescent="0.2">
      <c r="A14" s="413">
        <v>1998</v>
      </c>
      <c r="B14" s="304">
        <v>22446</v>
      </c>
      <c r="C14" s="304">
        <v>14343</v>
      </c>
      <c r="D14" s="293">
        <v>0.63900026730820636</v>
      </c>
    </row>
    <row r="15" spans="1:12" ht="14.1" customHeight="1" x14ac:dyDescent="0.2">
      <c r="A15" s="413">
        <v>1999</v>
      </c>
      <c r="B15" s="304">
        <v>18237</v>
      </c>
      <c r="C15" s="304">
        <v>11650</v>
      </c>
      <c r="D15" s="293">
        <v>0.63881120798376922</v>
      </c>
    </row>
    <row r="16" spans="1:12" ht="14.1" customHeight="1" x14ac:dyDescent="0.2">
      <c r="A16" s="413">
        <v>2000</v>
      </c>
      <c r="B16" s="304">
        <v>24118</v>
      </c>
      <c r="C16" s="304">
        <v>14547</v>
      </c>
      <c r="D16" s="293">
        <v>0.60315946595903469</v>
      </c>
    </row>
    <row r="17" spans="1:4" ht="14.1" customHeight="1" x14ac:dyDescent="0.2">
      <c r="A17" s="413">
        <v>2001</v>
      </c>
      <c r="B17" s="304">
        <v>19547</v>
      </c>
      <c r="C17" s="304">
        <v>12415</v>
      </c>
      <c r="D17" s="293">
        <v>0.63513582646953493</v>
      </c>
    </row>
    <row r="18" spans="1:4" ht="14.1" customHeight="1" x14ac:dyDescent="0.2">
      <c r="A18" s="413">
        <v>2002</v>
      </c>
      <c r="B18" s="304">
        <v>19929</v>
      </c>
      <c r="C18" s="304">
        <v>12111</v>
      </c>
      <c r="D18" s="293">
        <v>0.60770736113201862</v>
      </c>
    </row>
    <row r="19" spans="1:4" ht="14.1" customHeight="1" x14ac:dyDescent="0.2">
      <c r="A19" s="413">
        <v>2003</v>
      </c>
      <c r="B19" s="304">
        <v>18616</v>
      </c>
      <c r="C19" s="304">
        <v>11982</v>
      </c>
      <c r="D19" s="293">
        <v>0.6436398796733992</v>
      </c>
    </row>
    <row r="20" spans="1:4" ht="14.1" customHeight="1" x14ac:dyDescent="0.2">
      <c r="A20" s="413">
        <v>2004</v>
      </c>
      <c r="B20" s="304">
        <v>21396</v>
      </c>
      <c r="C20" s="304">
        <v>13750</v>
      </c>
      <c r="D20" s="293">
        <v>0.64264348476350719</v>
      </c>
    </row>
    <row r="21" spans="1:4" ht="14.1" customHeight="1" x14ac:dyDescent="0.2">
      <c r="A21" s="413">
        <v>2005</v>
      </c>
      <c r="B21" s="304">
        <v>25492</v>
      </c>
      <c r="C21" s="304">
        <v>16475</v>
      </c>
      <c r="D21" s="293">
        <v>0.64628118625451125</v>
      </c>
    </row>
    <row r="22" spans="1:4" ht="14.1" customHeight="1" x14ac:dyDescent="0.2">
      <c r="A22" s="413">
        <v>2006</v>
      </c>
      <c r="B22" s="304">
        <v>16334</v>
      </c>
      <c r="C22" s="304">
        <v>10741</v>
      </c>
      <c r="D22" s="293">
        <v>0.65758540467736015</v>
      </c>
    </row>
    <row r="23" spans="1:4" ht="14.1" customHeight="1" x14ac:dyDescent="0.2">
      <c r="A23" s="413">
        <v>2007</v>
      </c>
      <c r="B23" s="304">
        <v>10932</v>
      </c>
      <c r="C23" s="304">
        <v>7523</v>
      </c>
      <c r="D23" s="293">
        <v>0.68816319063300402</v>
      </c>
    </row>
    <row r="24" spans="1:4" ht="14.1" customHeight="1" x14ac:dyDescent="0.2">
      <c r="A24" s="413">
        <v>2008</v>
      </c>
      <c r="B24" s="304">
        <v>11656</v>
      </c>
      <c r="C24" s="304">
        <v>7301</v>
      </c>
      <c r="D24" s="293">
        <v>0.62637268359643106</v>
      </c>
    </row>
    <row r="25" spans="1:4" ht="14.1" customHeight="1" x14ac:dyDescent="0.2">
      <c r="A25" s="413">
        <v>2009</v>
      </c>
      <c r="B25" s="304">
        <v>15642</v>
      </c>
      <c r="C25" s="304">
        <v>9866</v>
      </c>
      <c r="D25" s="293">
        <v>0.63073775732003579</v>
      </c>
    </row>
    <row r="26" spans="1:4" ht="14.1" customHeight="1" x14ac:dyDescent="0.2">
      <c r="A26" s="413">
        <v>2010</v>
      </c>
      <c r="B26" s="304">
        <v>11722</v>
      </c>
      <c r="C26" s="304">
        <v>7812</v>
      </c>
      <c r="D26" s="293">
        <v>0.66643917420235455</v>
      </c>
    </row>
    <row r="27" spans="1:4" ht="14.1" customHeight="1" x14ac:dyDescent="0.2">
      <c r="A27" s="413">
        <v>2011</v>
      </c>
      <c r="B27" s="304">
        <v>16414</v>
      </c>
      <c r="C27" s="304">
        <v>10815</v>
      </c>
      <c r="D27" s="293">
        <v>0.65888875350310705</v>
      </c>
    </row>
    <row r="28" spans="1:4" ht="14.1" customHeight="1" x14ac:dyDescent="0.2">
      <c r="A28" s="413">
        <v>2012</v>
      </c>
      <c r="B28" s="304">
        <v>15997</v>
      </c>
      <c r="C28" s="304">
        <v>10455</v>
      </c>
      <c r="D28" s="293">
        <v>0.65359999999999996</v>
      </c>
    </row>
    <row r="29" spans="1:4" ht="14.1" customHeight="1" x14ac:dyDescent="0.2">
      <c r="A29" s="413">
        <v>2013</v>
      </c>
      <c r="B29" s="304">
        <v>10797</v>
      </c>
      <c r="C29" s="304">
        <v>7708</v>
      </c>
      <c r="D29" s="293">
        <v>0.71390200981754193</v>
      </c>
    </row>
    <row r="30" spans="1:4" ht="14.1" customHeight="1" x14ac:dyDescent="0.2">
      <c r="A30" s="413">
        <v>2014</v>
      </c>
      <c r="B30" s="304">
        <v>9806</v>
      </c>
      <c r="C30" s="304">
        <v>6610</v>
      </c>
      <c r="D30" s="293">
        <v>0.67407709565572094</v>
      </c>
    </row>
    <row r="31" spans="1:4" ht="14.1" customHeight="1" thickBot="1" x14ac:dyDescent="0.25">
      <c r="A31" s="410">
        <v>2015</v>
      </c>
      <c r="B31" s="457">
        <v>11810</v>
      </c>
      <c r="C31" s="457">
        <v>7685</v>
      </c>
      <c r="D31" s="458">
        <f>C31/B31</f>
        <v>0.65071972904318376</v>
      </c>
    </row>
  </sheetData>
  <mergeCells count="3">
    <mergeCell ref="A1:D1"/>
    <mergeCell ref="A3:D3"/>
    <mergeCell ref="A5:A6"/>
  </mergeCells>
  <printOptions horizontalCentered="1"/>
  <pageMargins left="0.78740157480314965" right="0.78740157480314965" top="0.59055118110236227" bottom="0.98425196850393704" header="0" footer="0"/>
  <pageSetup paperSize="9" scale="78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>
    <pageSetUpPr fitToPage="1"/>
  </sheetPr>
  <dimension ref="A1:F51"/>
  <sheetViews>
    <sheetView view="pageBreakPreview" topLeftCell="A64" zoomScale="75" zoomScaleNormal="75" workbookViewId="0">
      <selection activeCell="G112" sqref="G112"/>
    </sheetView>
  </sheetViews>
  <sheetFormatPr baseColWidth="10" defaultColWidth="11.42578125" defaultRowHeight="12.75" x14ac:dyDescent="0.2"/>
  <cols>
    <col min="1" max="4" width="22" style="9" customWidth="1"/>
    <col min="5" max="6" width="25.42578125" style="9" customWidth="1"/>
    <col min="7" max="7" width="6.28515625" style="9" customWidth="1"/>
    <col min="8" max="16384" width="11.42578125" style="9"/>
  </cols>
  <sheetData>
    <row r="1" spans="1:6" ht="18" x14ac:dyDescent="0.25">
      <c r="A1" s="970" t="s">
        <v>443</v>
      </c>
      <c r="B1" s="970"/>
      <c r="C1" s="970"/>
      <c r="D1" s="970"/>
      <c r="E1" s="970"/>
      <c r="F1" s="970"/>
    </row>
    <row r="3" spans="1:6" ht="26.25" customHeight="1" x14ac:dyDescent="0.2">
      <c r="A3" s="971" t="s">
        <v>1262</v>
      </c>
      <c r="B3" s="971"/>
      <c r="C3" s="971"/>
      <c r="D3" s="971"/>
      <c r="E3" s="971"/>
      <c r="F3" s="971"/>
    </row>
    <row r="4" spans="1:6" ht="13.5" thickBot="1" x14ac:dyDescent="0.25">
      <c r="A4" s="10"/>
      <c r="B4" s="10"/>
      <c r="C4" s="10"/>
      <c r="D4" s="10"/>
      <c r="E4" s="10"/>
      <c r="F4" s="10"/>
    </row>
    <row r="5" spans="1:6" ht="38.25" customHeight="1" x14ac:dyDescent="0.2">
      <c r="A5" s="1031" t="s">
        <v>414</v>
      </c>
      <c r="B5" s="405" t="s">
        <v>540</v>
      </c>
      <c r="C5" s="405" t="s">
        <v>544</v>
      </c>
      <c r="D5" s="405" t="s">
        <v>545</v>
      </c>
      <c r="E5" s="1033" t="s">
        <v>546</v>
      </c>
      <c r="F5" s="977"/>
    </row>
    <row r="6" spans="1:6" ht="39" customHeight="1" thickBot="1" x14ac:dyDescent="0.25">
      <c r="A6" s="1032"/>
      <c r="B6" s="408" t="s">
        <v>475</v>
      </c>
      <c r="C6" s="408" t="s">
        <v>547</v>
      </c>
      <c r="D6" s="408" t="s">
        <v>548</v>
      </c>
      <c r="E6" s="70" t="s">
        <v>549</v>
      </c>
      <c r="F6" s="421" t="s">
        <v>485</v>
      </c>
    </row>
    <row r="7" spans="1:6" ht="25.5" customHeight="1" x14ac:dyDescent="0.2">
      <c r="A7" s="114">
        <v>1971</v>
      </c>
      <c r="B7" s="314">
        <v>1665</v>
      </c>
      <c r="C7" s="314">
        <v>8</v>
      </c>
      <c r="D7" s="330">
        <v>35044</v>
      </c>
      <c r="E7" s="330">
        <v>7138</v>
      </c>
      <c r="F7" s="290">
        <v>0.20368679374500628</v>
      </c>
    </row>
    <row r="8" spans="1:6" ht="14.1" customHeight="1" x14ac:dyDescent="0.2">
      <c r="A8" s="114">
        <v>1972</v>
      </c>
      <c r="B8" s="314">
        <v>2093</v>
      </c>
      <c r="C8" s="314">
        <v>17</v>
      </c>
      <c r="D8" s="330">
        <v>57753</v>
      </c>
      <c r="E8" s="330">
        <v>15303</v>
      </c>
      <c r="F8" s="293">
        <v>0.26497324814295359</v>
      </c>
    </row>
    <row r="9" spans="1:6" ht="14.1" customHeight="1" x14ac:dyDescent="0.2">
      <c r="A9" s="114">
        <v>1973</v>
      </c>
      <c r="B9" s="314">
        <v>3724</v>
      </c>
      <c r="C9" s="314">
        <v>20</v>
      </c>
      <c r="D9" s="330">
        <v>96989</v>
      </c>
      <c r="E9" s="330">
        <v>25341.9</v>
      </c>
      <c r="F9" s="293">
        <v>0.2612863314396478</v>
      </c>
    </row>
    <row r="10" spans="1:6" ht="14.1" customHeight="1" x14ac:dyDescent="0.2">
      <c r="A10" s="114">
        <v>1974</v>
      </c>
      <c r="B10" s="314">
        <v>3920</v>
      </c>
      <c r="C10" s="314">
        <v>45</v>
      </c>
      <c r="D10" s="330">
        <v>142115</v>
      </c>
      <c r="E10" s="330">
        <v>47718</v>
      </c>
      <c r="F10" s="293">
        <v>0.33577032684797525</v>
      </c>
    </row>
    <row r="11" spans="1:6" ht="14.1" customHeight="1" x14ac:dyDescent="0.2">
      <c r="A11" s="114">
        <v>1975</v>
      </c>
      <c r="B11" s="314">
        <v>4128</v>
      </c>
      <c r="C11" s="314">
        <v>57</v>
      </c>
      <c r="D11" s="330">
        <v>188595</v>
      </c>
      <c r="E11" s="330">
        <v>87535</v>
      </c>
      <c r="F11" s="293">
        <v>0.4641427397332909</v>
      </c>
    </row>
    <row r="12" spans="1:6" ht="14.1" customHeight="1" x14ac:dyDescent="0.2">
      <c r="A12" s="114">
        <v>1976</v>
      </c>
      <c r="B12" s="314">
        <v>4356</v>
      </c>
      <c r="C12" s="314">
        <v>37</v>
      </c>
      <c r="D12" s="330">
        <v>123577</v>
      </c>
      <c r="E12" s="330">
        <v>34450</v>
      </c>
      <c r="F12" s="293">
        <v>0.27877355818639393</v>
      </c>
    </row>
    <row r="13" spans="1:6" ht="14.1" customHeight="1" x14ac:dyDescent="0.2">
      <c r="A13" s="114">
        <v>1977</v>
      </c>
      <c r="B13" s="314">
        <v>2064</v>
      </c>
      <c r="C13" s="314">
        <v>19</v>
      </c>
      <c r="D13" s="330">
        <v>70749</v>
      </c>
      <c r="E13" s="330">
        <v>26717.5</v>
      </c>
      <c r="F13" s="293">
        <v>0.3776378464713282</v>
      </c>
    </row>
    <row r="14" spans="1:6" ht="14.1" customHeight="1" x14ac:dyDescent="0.2">
      <c r="A14" s="114">
        <v>1978</v>
      </c>
      <c r="B14" s="314">
        <v>8193</v>
      </c>
      <c r="C14" s="314">
        <v>153</v>
      </c>
      <c r="D14" s="330">
        <v>439526</v>
      </c>
      <c r="E14" s="330">
        <v>182614.8</v>
      </c>
      <c r="F14" s="293">
        <v>0.4154812229538184</v>
      </c>
    </row>
    <row r="15" spans="1:6" ht="14.1" customHeight="1" x14ac:dyDescent="0.2">
      <c r="A15" s="114">
        <v>1979</v>
      </c>
      <c r="B15" s="314">
        <v>6171</v>
      </c>
      <c r="C15" s="314">
        <v>66</v>
      </c>
      <c r="D15" s="330">
        <v>273567</v>
      </c>
      <c r="E15" s="330">
        <v>58497.2</v>
      </c>
      <c r="F15" s="293">
        <v>0.21383134661709927</v>
      </c>
    </row>
    <row r="16" spans="1:6" ht="14.1" customHeight="1" x14ac:dyDescent="0.2">
      <c r="A16" s="114">
        <v>1980</v>
      </c>
      <c r="B16" s="314">
        <v>7075</v>
      </c>
      <c r="C16" s="314">
        <v>76</v>
      </c>
      <c r="D16" s="330">
        <v>263017</v>
      </c>
      <c r="E16" s="330">
        <v>103550</v>
      </c>
      <c r="F16" s="293">
        <v>0.39370078740157483</v>
      </c>
    </row>
    <row r="17" spans="1:6" ht="14.1" customHeight="1" x14ac:dyDescent="0.2">
      <c r="A17" s="114">
        <v>1981</v>
      </c>
      <c r="B17" s="314">
        <v>10688</v>
      </c>
      <c r="C17" s="314">
        <v>74</v>
      </c>
      <c r="D17" s="330">
        <v>298288</v>
      </c>
      <c r="E17" s="330">
        <v>90711</v>
      </c>
      <c r="F17" s="293">
        <v>0.30410542831089415</v>
      </c>
    </row>
    <row r="18" spans="1:6" ht="14.1" customHeight="1" x14ac:dyDescent="0.2">
      <c r="A18" s="114">
        <v>1982</v>
      </c>
      <c r="B18" s="314">
        <v>6308</v>
      </c>
      <c r="C18" s="314">
        <v>40</v>
      </c>
      <c r="D18" s="330">
        <v>152903</v>
      </c>
      <c r="E18" s="330">
        <v>47821.7</v>
      </c>
      <c r="F18" s="293">
        <v>0.31275841546601441</v>
      </c>
    </row>
    <row r="19" spans="1:6" ht="14.1" customHeight="1" x14ac:dyDescent="0.2">
      <c r="A19" s="114">
        <v>1983</v>
      </c>
      <c r="B19" s="314">
        <v>4736</v>
      </c>
      <c r="C19" s="314">
        <v>27</v>
      </c>
      <c r="D19" s="330">
        <v>108100</v>
      </c>
      <c r="E19" s="330">
        <v>42239.3</v>
      </c>
      <c r="F19" s="293">
        <v>0.39074283071230342</v>
      </c>
    </row>
    <row r="20" spans="1:6" ht="14.1" customHeight="1" x14ac:dyDescent="0.2">
      <c r="A20" s="114">
        <v>1984</v>
      </c>
      <c r="B20" s="314">
        <v>7073</v>
      </c>
      <c r="C20" s="314">
        <v>51</v>
      </c>
      <c r="D20" s="330">
        <v>165119</v>
      </c>
      <c r="E20" s="330">
        <v>53410.7</v>
      </c>
      <c r="F20" s="293">
        <v>0.3234679231342244</v>
      </c>
    </row>
    <row r="21" spans="1:6" ht="14.1" customHeight="1" x14ac:dyDescent="0.2">
      <c r="A21" s="114">
        <v>1985</v>
      </c>
      <c r="B21" s="314">
        <v>12235</v>
      </c>
      <c r="C21" s="314">
        <v>159</v>
      </c>
      <c r="D21" s="330">
        <v>484476</v>
      </c>
      <c r="E21" s="330">
        <v>198994.8</v>
      </c>
      <c r="F21" s="293">
        <v>0.4107423277933272</v>
      </c>
    </row>
    <row r="22" spans="1:6" ht="14.1" customHeight="1" x14ac:dyDescent="0.2">
      <c r="A22" s="114">
        <v>1986</v>
      </c>
      <c r="B22" s="314">
        <v>7514</v>
      </c>
      <c r="C22" s="314">
        <v>103</v>
      </c>
      <c r="D22" s="330">
        <v>264887</v>
      </c>
      <c r="E22" s="330">
        <v>135756</v>
      </c>
      <c r="F22" s="293">
        <v>0.51250533246252172</v>
      </c>
    </row>
    <row r="23" spans="1:6" ht="14.1" customHeight="1" x14ac:dyDescent="0.2">
      <c r="A23" s="114">
        <v>1987</v>
      </c>
      <c r="B23" s="314">
        <v>8816</v>
      </c>
      <c r="C23" s="314">
        <v>35</v>
      </c>
      <c r="D23" s="330">
        <v>146662</v>
      </c>
      <c r="E23" s="330">
        <v>36562.9</v>
      </c>
      <c r="F23" s="293">
        <v>0.24930043228648185</v>
      </c>
    </row>
    <row r="24" spans="1:6" ht="14.1" customHeight="1" x14ac:dyDescent="0.2">
      <c r="A24" s="114">
        <v>1988</v>
      </c>
      <c r="B24" s="314">
        <v>9440</v>
      </c>
      <c r="C24" s="314">
        <v>37</v>
      </c>
      <c r="D24" s="330">
        <v>137734</v>
      </c>
      <c r="E24" s="330">
        <v>35205</v>
      </c>
      <c r="F24" s="293">
        <v>0.25560137656642512</v>
      </c>
    </row>
    <row r="25" spans="1:6" ht="14.1" customHeight="1" x14ac:dyDescent="0.2">
      <c r="A25" s="114">
        <v>1989</v>
      </c>
      <c r="B25" s="314">
        <v>20250</v>
      </c>
      <c r="C25" s="314">
        <v>96</v>
      </c>
      <c r="D25" s="330">
        <v>426693</v>
      </c>
      <c r="E25" s="330">
        <v>93592.6</v>
      </c>
      <c r="F25" s="293">
        <v>0.21934411860517986</v>
      </c>
    </row>
    <row r="26" spans="1:6" ht="14.1" customHeight="1" x14ac:dyDescent="0.2">
      <c r="A26" s="114">
        <v>1990</v>
      </c>
      <c r="B26" s="314">
        <v>12914</v>
      </c>
      <c r="C26" s="314">
        <v>56</v>
      </c>
      <c r="D26" s="330">
        <v>203032</v>
      </c>
      <c r="E26" s="330">
        <v>66183.8</v>
      </c>
      <c r="F26" s="293">
        <v>0.32597718586232716</v>
      </c>
    </row>
    <row r="27" spans="1:6" ht="14.1" customHeight="1" x14ac:dyDescent="0.2">
      <c r="A27" s="114">
        <v>1991</v>
      </c>
      <c r="B27" s="314">
        <v>13529</v>
      </c>
      <c r="C27" s="314">
        <v>80</v>
      </c>
      <c r="D27" s="330">
        <v>260318</v>
      </c>
      <c r="E27" s="330">
        <v>138928.1</v>
      </c>
      <c r="F27" s="293">
        <v>0.53368610699221719</v>
      </c>
    </row>
    <row r="28" spans="1:6" ht="14.1" customHeight="1" x14ac:dyDescent="0.2">
      <c r="A28" s="114">
        <v>1992</v>
      </c>
      <c r="B28" s="314">
        <v>15956</v>
      </c>
      <c r="C28" s="314">
        <v>19</v>
      </c>
      <c r="D28" s="330">
        <v>105277</v>
      </c>
      <c r="E28" s="330">
        <v>30918.6</v>
      </c>
      <c r="F28" s="293">
        <v>0.2936880800174777</v>
      </c>
    </row>
    <row r="29" spans="1:6" ht="14.1" customHeight="1" x14ac:dyDescent="0.2">
      <c r="A29" s="114">
        <v>1993</v>
      </c>
      <c r="B29" s="314">
        <v>14253</v>
      </c>
      <c r="C29" s="314">
        <v>25</v>
      </c>
      <c r="D29" s="330">
        <v>89267</v>
      </c>
      <c r="E29" s="330">
        <v>43532.3</v>
      </c>
      <c r="F29" s="293">
        <v>0.48766397436902781</v>
      </c>
    </row>
    <row r="30" spans="1:6" ht="14.1" customHeight="1" x14ac:dyDescent="0.2">
      <c r="A30" s="114">
        <v>1994</v>
      </c>
      <c r="B30" s="314">
        <v>19249</v>
      </c>
      <c r="C30" s="314">
        <v>93</v>
      </c>
      <c r="D30" s="330">
        <v>437635</v>
      </c>
      <c r="E30" s="330">
        <v>335359.2</v>
      </c>
      <c r="F30" s="293">
        <v>0.76629885635289685</v>
      </c>
    </row>
    <row r="31" spans="1:6" ht="14.1" customHeight="1" x14ac:dyDescent="0.2">
      <c r="A31" s="114">
        <v>1995</v>
      </c>
      <c r="B31" s="314">
        <v>25557</v>
      </c>
      <c r="C31" s="314">
        <v>26</v>
      </c>
      <c r="D31" s="330">
        <v>143484</v>
      </c>
      <c r="E31" s="330">
        <v>31699.8</v>
      </c>
      <c r="F31" s="293">
        <v>0.22092916283348665</v>
      </c>
    </row>
    <row r="32" spans="1:6" ht="14.1" customHeight="1" x14ac:dyDescent="0.2">
      <c r="A32" s="114">
        <v>1996</v>
      </c>
      <c r="B32" s="314">
        <v>16586</v>
      </c>
      <c r="C32" s="314">
        <v>10</v>
      </c>
      <c r="D32" s="330">
        <v>59814</v>
      </c>
      <c r="E32" s="330">
        <v>6962.4</v>
      </c>
      <c r="F32" s="293">
        <v>0.1164008426120975</v>
      </c>
    </row>
    <row r="33" spans="1:6" ht="14.1" customHeight="1" x14ac:dyDescent="0.2">
      <c r="A33" s="114">
        <v>1997</v>
      </c>
      <c r="B33" s="314">
        <v>22320</v>
      </c>
      <c r="C33" s="314">
        <v>7</v>
      </c>
      <c r="D33" s="330">
        <v>98503</v>
      </c>
      <c r="E33" s="330">
        <v>5309.4</v>
      </c>
      <c r="F33" s="293">
        <v>5.3900896419398388E-2</v>
      </c>
    </row>
    <row r="34" spans="1:6" ht="14.1" customHeight="1" x14ac:dyDescent="0.2">
      <c r="A34" s="114">
        <v>1998</v>
      </c>
      <c r="B34" s="314">
        <v>22003</v>
      </c>
      <c r="C34" s="314">
        <v>27</v>
      </c>
      <c r="D34" s="330">
        <v>133643</v>
      </c>
      <c r="E34" s="330">
        <v>41761.620000000003</v>
      </c>
      <c r="F34" s="293">
        <v>0.31248640033522146</v>
      </c>
    </row>
    <row r="35" spans="1:6" ht="14.1" customHeight="1" x14ac:dyDescent="0.2">
      <c r="A35" s="114">
        <v>1999</v>
      </c>
      <c r="B35" s="314">
        <v>17943</v>
      </c>
      <c r="C35" s="314">
        <v>16</v>
      </c>
      <c r="D35" s="330">
        <v>82217</v>
      </c>
      <c r="E35" s="330">
        <v>17399.05</v>
      </c>
      <c r="F35" s="293">
        <v>0.21162350852013573</v>
      </c>
    </row>
    <row r="36" spans="1:6" ht="14.1" customHeight="1" x14ac:dyDescent="0.2">
      <c r="A36" s="114">
        <v>2000</v>
      </c>
      <c r="B36" s="314">
        <v>23574</v>
      </c>
      <c r="C36" s="314">
        <v>49</v>
      </c>
      <c r="D36" s="330">
        <v>188586</v>
      </c>
      <c r="E36" s="330">
        <v>63634.69</v>
      </c>
      <c r="F36" s="293">
        <v>0.33743061521003681</v>
      </c>
    </row>
    <row r="37" spans="1:6" ht="14.1" customHeight="1" x14ac:dyDescent="0.2">
      <c r="A37" s="114">
        <v>2001</v>
      </c>
      <c r="B37" s="314">
        <v>19547</v>
      </c>
      <c r="C37" s="314">
        <v>16</v>
      </c>
      <c r="D37" s="330">
        <v>93297</v>
      </c>
      <c r="E37" s="330">
        <v>20325.2</v>
      </c>
      <c r="F37" s="293">
        <v>0.21785480776445118</v>
      </c>
    </row>
    <row r="38" spans="1:6" ht="14.1" customHeight="1" x14ac:dyDescent="0.2">
      <c r="A38" s="114">
        <v>2002</v>
      </c>
      <c r="B38" s="314">
        <v>19929</v>
      </c>
      <c r="C38" s="314">
        <v>18</v>
      </c>
      <c r="D38" s="330">
        <v>107464</v>
      </c>
      <c r="E38" s="330">
        <v>16993.349999999999</v>
      </c>
      <c r="F38" s="293">
        <v>0.15813062979230252</v>
      </c>
    </row>
    <row r="39" spans="1:6" ht="14.1" customHeight="1" x14ac:dyDescent="0.2">
      <c r="A39" s="114">
        <v>2003</v>
      </c>
      <c r="B39" s="314">
        <v>18616</v>
      </c>
      <c r="C39" s="314">
        <v>43</v>
      </c>
      <c r="D39" s="330">
        <v>148172</v>
      </c>
      <c r="E39" s="330">
        <v>76796.210000000006</v>
      </c>
      <c r="F39" s="293">
        <v>0.51829097265340285</v>
      </c>
    </row>
    <row r="40" spans="1:6" ht="14.1" customHeight="1" x14ac:dyDescent="0.2">
      <c r="A40" s="114">
        <v>2004</v>
      </c>
      <c r="B40" s="314">
        <v>21396</v>
      </c>
      <c r="C40" s="314">
        <v>20</v>
      </c>
      <c r="D40" s="330">
        <v>134193</v>
      </c>
      <c r="E40" s="330">
        <v>56725.8</v>
      </c>
      <c r="F40" s="293">
        <v>0.42271802553039284</v>
      </c>
    </row>
    <row r="41" spans="1:6" ht="14.1" customHeight="1" x14ac:dyDescent="0.2">
      <c r="A41" s="114">
        <v>2005</v>
      </c>
      <c r="B41" s="314">
        <v>25492</v>
      </c>
      <c r="C41" s="314">
        <v>48</v>
      </c>
      <c r="D41" s="330">
        <v>188672</v>
      </c>
      <c r="E41" s="330">
        <v>84605.759999999995</v>
      </c>
      <c r="F41" s="293">
        <v>0.4484277476255088</v>
      </c>
    </row>
    <row r="42" spans="1:6" ht="14.1" customHeight="1" x14ac:dyDescent="0.2">
      <c r="A42" s="114">
        <v>2006</v>
      </c>
      <c r="B42" s="314">
        <v>16334</v>
      </c>
      <c r="C42" s="314">
        <v>58</v>
      </c>
      <c r="D42" s="330">
        <v>155363</v>
      </c>
      <c r="E42" s="330">
        <v>72119.08</v>
      </c>
      <c r="F42" s="293">
        <v>0.46419726704556424</v>
      </c>
    </row>
    <row r="43" spans="1:6" ht="14.1" customHeight="1" x14ac:dyDescent="0.2">
      <c r="A43" s="114">
        <v>2007</v>
      </c>
      <c r="B43" s="314">
        <v>10936</v>
      </c>
      <c r="C43" s="314">
        <v>16</v>
      </c>
      <c r="D43" s="330">
        <v>86113</v>
      </c>
      <c r="E43" s="330">
        <v>52233.72</v>
      </c>
      <c r="F43" s="293">
        <v>0.60657183003727666</v>
      </c>
    </row>
    <row r="44" spans="1:6" ht="14.1" customHeight="1" x14ac:dyDescent="0.2">
      <c r="A44" s="114">
        <v>2008</v>
      </c>
      <c r="B44" s="314">
        <v>11655</v>
      </c>
      <c r="C44" s="314">
        <v>6</v>
      </c>
      <c r="D44" s="330">
        <v>50321</v>
      </c>
      <c r="E44" s="330">
        <v>5499.74</v>
      </c>
      <c r="F44" s="293">
        <v>0.10929313805369527</v>
      </c>
    </row>
    <row r="45" spans="1:6" ht="14.1" customHeight="1" x14ac:dyDescent="0.2">
      <c r="A45" s="114">
        <v>2009</v>
      </c>
      <c r="B45" s="314">
        <v>15643</v>
      </c>
      <c r="C45" s="314">
        <v>35</v>
      </c>
      <c r="D45" s="330">
        <v>119892</v>
      </c>
      <c r="E45" s="330">
        <v>56266.49</v>
      </c>
      <c r="F45" s="293">
        <v>0.46930979548260099</v>
      </c>
    </row>
    <row r="46" spans="1:6" ht="14.1" customHeight="1" x14ac:dyDescent="0.2">
      <c r="A46" s="114">
        <v>2010</v>
      </c>
      <c r="B46" s="314">
        <v>11722</v>
      </c>
      <c r="C46" s="314">
        <v>11</v>
      </c>
      <c r="D46" s="330">
        <v>54770</v>
      </c>
      <c r="E46" s="330">
        <v>12538.79</v>
      </c>
      <c r="F46" s="293">
        <v>0.22893536607631917</v>
      </c>
    </row>
    <row r="47" spans="1:6" ht="14.1" customHeight="1" x14ac:dyDescent="0.2">
      <c r="A47" s="114">
        <v>2011</v>
      </c>
      <c r="B47" s="314">
        <v>16414</v>
      </c>
      <c r="C47" s="314">
        <v>24</v>
      </c>
      <c r="D47" s="330">
        <v>102162</v>
      </c>
      <c r="E47" s="330">
        <v>26034.47</v>
      </c>
      <c r="F47" s="293">
        <v>0.2548351637595192</v>
      </c>
    </row>
    <row r="48" spans="1:6" ht="13.5" customHeight="1" x14ac:dyDescent="0.2">
      <c r="A48" s="114">
        <v>2012</v>
      </c>
      <c r="B48" s="314">
        <v>15978</v>
      </c>
      <c r="C48" s="314">
        <v>41</v>
      </c>
      <c r="D48" s="330">
        <v>216894</v>
      </c>
      <c r="E48" s="330">
        <v>135579.9</v>
      </c>
      <c r="F48" s="293">
        <v>0.625097513070901</v>
      </c>
    </row>
    <row r="49" spans="1:6" ht="13.5" customHeight="1" x14ac:dyDescent="0.2">
      <c r="A49" s="114">
        <v>2013</v>
      </c>
      <c r="B49" s="314">
        <v>10797</v>
      </c>
      <c r="C49" s="314">
        <v>17</v>
      </c>
      <c r="D49" s="330">
        <v>61690.61</v>
      </c>
      <c r="E49" s="330">
        <v>19690.12</v>
      </c>
      <c r="F49" s="293">
        <v>0.31917531695666485</v>
      </c>
    </row>
    <row r="50" spans="1:6" ht="13.5" customHeight="1" x14ac:dyDescent="0.2">
      <c r="A50" s="114">
        <v>2014</v>
      </c>
      <c r="B50" s="314">
        <v>9806</v>
      </c>
      <c r="C50" s="314">
        <v>7</v>
      </c>
      <c r="D50" s="330">
        <v>48717.83</v>
      </c>
      <c r="E50" s="330">
        <v>9805.83</v>
      </c>
      <c r="F50" s="293">
        <v>0.2012780536407307</v>
      </c>
    </row>
    <row r="51" spans="1:6" ht="14.1" customHeight="1" thickBot="1" x14ac:dyDescent="0.25">
      <c r="A51" s="115">
        <v>2015</v>
      </c>
      <c r="B51" s="454">
        <v>11810</v>
      </c>
      <c r="C51" s="454">
        <v>16</v>
      </c>
      <c r="D51" s="459">
        <v>109783</v>
      </c>
      <c r="E51" s="459">
        <v>10534.3</v>
      </c>
      <c r="F51" s="458">
        <f>E51/D51</f>
        <v>9.5955657979832937E-2</v>
      </c>
    </row>
  </sheetData>
  <mergeCells count="4">
    <mergeCell ref="A1:F1"/>
    <mergeCell ref="A3:F3"/>
    <mergeCell ref="A5:A6"/>
    <mergeCell ref="E5:F5"/>
  </mergeCells>
  <printOptions horizontalCentered="1"/>
  <pageMargins left="0.78740157480314965" right="0.78740157480314965" top="0.36" bottom="0.33" header="0" footer="0"/>
  <pageSetup paperSize="9" scale="50" orientation="portrait" r:id="rId1"/>
  <headerFooter alignWithMargins="0"/>
  <rowBreaks count="1" manualBreakCount="1">
    <brk id="114" max="6" man="1"/>
  </rowBreak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A1:J31"/>
  <sheetViews>
    <sheetView view="pageBreakPreview" zoomScale="75" zoomScaleNormal="75" workbookViewId="0">
      <selection activeCell="A3" sqref="A3:I3"/>
    </sheetView>
  </sheetViews>
  <sheetFormatPr baseColWidth="10" defaultColWidth="11.42578125" defaultRowHeight="12.75" x14ac:dyDescent="0.2"/>
  <cols>
    <col min="1" max="1" width="38.140625" style="236" customWidth="1"/>
    <col min="2" max="3" width="19.28515625" style="236" customWidth="1"/>
    <col min="4" max="4" width="23.7109375" style="236" customWidth="1"/>
    <col min="5" max="9" width="19.28515625" style="236" customWidth="1"/>
    <col min="10" max="16384" width="11.42578125" style="236"/>
  </cols>
  <sheetData>
    <row r="1" spans="1:10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</row>
    <row r="3" spans="1:10" ht="15" x14ac:dyDescent="0.25">
      <c r="A3" s="1146" t="s">
        <v>1263</v>
      </c>
      <c r="B3" s="1146"/>
      <c r="C3" s="1146"/>
      <c r="D3" s="1146"/>
      <c r="E3" s="1146"/>
      <c r="F3" s="1146"/>
      <c r="G3" s="1146"/>
      <c r="H3" s="1146"/>
      <c r="I3" s="1146"/>
      <c r="J3" s="2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2"/>
    </row>
    <row r="5" spans="1:10" s="186" customFormat="1" ht="23.25" customHeight="1" x14ac:dyDescent="0.2">
      <c r="A5" s="1031" t="s">
        <v>550</v>
      </c>
      <c r="B5" s="1055" t="s">
        <v>541</v>
      </c>
      <c r="C5" s="1031"/>
      <c r="D5" s="1033" t="s">
        <v>551</v>
      </c>
      <c r="E5" s="977"/>
      <c r="F5" s="977"/>
      <c r="G5" s="977"/>
      <c r="H5" s="977"/>
      <c r="I5" s="977"/>
      <c r="J5" s="187"/>
    </row>
    <row r="6" spans="1:10" s="186" customFormat="1" ht="24" customHeight="1" x14ac:dyDescent="0.2">
      <c r="A6" s="1050"/>
      <c r="B6" s="1058" t="s">
        <v>552</v>
      </c>
      <c r="C6" s="1051"/>
      <c r="D6" s="1147" t="s">
        <v>483</v>
      </c>
      <c r="E6" s="1148"/>
      <c r="F6" s="1147" t="s">
        <v>484</v>
      </c>
      <c r="G6" s="1149"/>
      <c r="H6" s="1149"/>
      <c r="I6" s="1149"/>
      <c r="J6" s="187"/>
    </row>
    <row r="7" spans="1:10" s="186" customFormat="1" ht="42" customHeight="1" thickBot="1" x14ac:dyDescent="0.25">
      <c r="A7" s="1032"/>
      <c r="B7" s="70" t="s">
        <v>431</v>
      </c>
      <c r="C7" s="70" t="s">
        <v>485</v>
      </c>
      <c r="D7" s="70" t="s">
        <v>440</v>
      </c>
      <c r="E7" s="70" t="s">
        <v>485</v>
      </c>
      <c r="F7" s="70" t="s">
        <v>553</v>
      </c>
      <c r="G7" s="70" t="s">
        <v>487</v>
      </c>
      <c r="H7" s="70" t="s">
        <v>488</v>
      </c>
      <c r="I7" s="421" t="s">
        <v>485</v>
      </c>
      <c r="J7" s="187"/>
    </row>
    <row r="8" spans="1:10" ht="25.5" customHeight="1" x14ac:dyDescent="0.2">
      <c r="A8" s="20" t="s">
        <v>554</v>
      </c>
      <c r="B8" s="300">
        <v>2121</v>
      </c>
      <c r="C8" s="320">
        <v>16.72</v>
      </c>
      <c r="D8" s="321">
        <v>11601.15</v>
      </c>
      <c r="E8" s="322">
        <v>35.28</v>
      </c>
      <c r="F8" s="321">
        <v>1860.3</v>
      </c>
      <c r="G8" s="321">
        <v>27609.1</v>
      </c>
      <c r="H8" s="319">
        <v>29469.4</v>
      </c>
      <c r="I8" s="323">
        <v>45.42</v>
      </c>
      <c r="J8" s="2"/>
    </row>
    <row r="9" spans="1:10" ht="14.1" customHeight="1" x14ac:dyDescent="0.2">
      <c r="A9" s="21" t="s">
        <v>555</v>
      </c>
      <c r="B9" s="304">
        <v>692</v>
      </c>
      <c r="C9" s="267">
        <v>5.45</v>
      </c>
      <c r="D9" s="319">
        <v>644.52</v>
      </c>
      <c r="E9" s="322">
        <v>1.96</v>
      </c>
      <c r="F9" s="319">
        <v>355</v>
      </c>
      <c r="G9" s="319">
        <v>788.71</v>
      </c>
      <c r="H9" s="319">
        <v>1143.71</v>
      </c>
      <c r="I9" s="322">
        <v>1.76</v>
      </c>
      <c r="J9" s="2"/>
    </row>
    <row r="10" spans="1:10" ht="14.1" customHeight="1" x14ac:dyDescent="0.2">
      <c r="A10" s="21" t="s">
        <v>556</v>
      </c>
      <c r="B10" s="304">
        <v>204</v>
      </c>
      <c r="C10" s="267">
        <v>1.61</v>
      </c>
      <c r="D10" s="319">
        <v>1838.88</v>
      </c>
      <c r="E10" s="322">
        <v>5.59</v>
      </c>
      <c r="F10" s="319">
        <v>32.53</v>
      </c>
      <c r="G10" s="319">
        <v>446.18</v>
      </c>
      <c r="H10" s="319">
        <v>478.71</v>
      </c>
      <c r="I10" s="322">
        <v>0.74</v>
      </c>
      <c r="J10" s="2"/>
    </row>
    <row r="11" spans="1:10" ht="14.1" customHeight="1" x14ac:dyDescent="0.2">
      <c r="A11" s="21" t="s">
        <v>557</v>
      </c>
      <c r="B11" s="304">
        <v>804</v>
      </c>
      <c r="C11" s="267">
        <v>6.34</v>
      </c>
      <c r="D11" s="319">
        <v>1034.49</v>
      </c>
      <c r="E11" s="322">
        <v>3.15</v>
      </c>
      <c r="F11" s="319">
        <v>143.63999999999999</v>
      </c>
      <c r="G11" s="319">
        <v>2564.9899999999998</v>
      </c>
      <c r="H11" s="319">
        <v>2708.63</v>
      </c>
      <c r="I11" s="322">
        <v>4.17</v>
      </c>
      <c r="J11" s="2"/>
    </row>
    <row r="12" spans="1:10" ht="14.1" customHeight="1" x14ac:dyDescent="0.2">
      <c r="A12" s="21" t="s">
        <v>558</v>
      </c>
      <c r="B12" s="304">
        <v>971</v>
      </c>
      <c r="C12" s="267">
        <v>7.65</v>
      </c>
      <c r="D12" s="319">
        <v>4287.37</v>
      </c>
      <c r="E12" s="322">
        <v>13.04</v>
      </c>
      <c r="F12" s="319">
        <v>334.49</v>
      </c>
      <c r="G12" s="319">
        <v>6251.48</v>
      </c>
      <c r="H12" s="319">
        <v>6585.97</v>
      </c>
      <c r="I12" s="322">
        <v>10.15</v>
      </c>
      <c r="J12" s="2"/>
    </row>
    <row r="13" spans="1:10" ht="14.1" customHeight="1" x14ac:dyDescent="0.2">
      <c r="A13" s="21" t="s">
        <v>559</v>
      </c>
      <c r="B13" s="304">
        <v>7894</v>
      </c>
      <c r="C13" s="267">
        <v>62.23</v>
      </c>
      <c r="D13" s="319">
        <v>13474.95</v>
      </c>
      <c r="E13" s="322">
        <v>40.98</v>
      </c>
      <c r="F13" s="319">
        <v>1777.47</v>
      </c>
      <c r="G13" s="319">
        <v>22721.75</v>
      </c>
      <c r="H13" s="319">
        <v>24499.22</v>
      </c>
      <c r="I13" s="322">
        <v>37.76</v>
      </c>
      <c r="J13" s="2"/>
    </row>
    <row r="14" spans="1:10" x14ac:dyDescent="0.2">
      <c r="A14" s="21"/>
      <c r="B14" s="304"/>
      <c r="C14" s="36"/>
      <c r="D14" s="319"/>
      <c r="E14" s="36"/>
      <c r="F14" s="319"/>
      <c r="G14" s="319"/>
      <c r="H14" s="319"/>
      <c r="I14" s="37"/>
      <c r="J14" s="2"/>
    </row>
    <row r="15" spans="1:10" s="24" customFormat="1" ht="13.5" thickBot="1" x14ac:dyDescent="0.25">
      <c r="A15" s="93" t="s">
        <v>402</v>
      </c>
      <c r="B15" s="110">
        <f>SUM(B8:B13)</f>
        <v>12686</v>
      </c>
      <c r="C15" s="116">
        <v>100</v>
      </c>
      <c r="D15" s="113">
        <f>SUM(D8:D14)</f>
        <v>32881.360000000001</v>
      </c>
      <c r="E15" s="116">
        <v>100</v>
      </c>
      <c r="F15" s="113">
        <f>SUM(F8:F14)</f>
        <v>4503.43</v>
      </c>
      <c r="G15" s="113">
        <f>SUM(G8:G14)</f>
        <v>60382.209999999992</v>
      </c>
      <c r="H15" s="113">
        <f>SUM(H8:H14)</f>
        <v>64885.64</v>
      </c>
      <c r="I15" s="117">
        <v>100</v>
      </c>
      <c r="J15" s="23"/>
    </row>
    <row r="16" spans="1:10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"/>
    </row>
    <row r="17" spans="1:10" x14ac:dyDescent="0.2">
      <c r="J17" s="2"/>
    </row>
    <row r="18" spans="1:10" ht="13.5" thickBot="1" x14ac:dyDescent="0.25">
      <c r="A18" s="18"/>
      <c r="B18" s="18"/>
      <c r="C18" s="18"/>
      <c r="D18" s="18"/>
      <c r="E18" s="18"/>
      <c r="F18" s="18"/>
      <c r="G18" s="18"/>
      <c r="H18" s="18"/>
      <c r="J18" s="2"/>
    </row>
    <row r="19" spans="1:10" x14ac:dyDescent="0.2">
      <c r="A19" s="1031" t="s">
        <v>550</v>
      </c>
      <c r="B19" s="1055" t="s">
        <v>560</v>
      </c>
      <c r="C19" s="1144"/>
      <c r="D19" s="1144"/>
      <c r="E19" s="1144"/>
      <c r="F19" s="1031"/>
      <c r="G19" s="1055" t="s">
        <v>536</v>
      </c>
      <c r="H19" s="1144"/>
      <c r="I19" s="2"/>
      <c r="J19" s="2"/>
    </row>
    <row r="20" spans="1:10" ht="24" customHeight="1" x14ac:dyDescent="0.2">
      <c r="A20" s="1050"/>
      <c r="B20" s="1058"/>
      <c r="C20" s="1145"/>
      <c r="D20" s="1145"/>
      <c r="E20" s="1145"/>
      <c r="F20" s="1051"/>
      <c r="G20" s="1058"/>
      <c r="H20" s="1145"/>
      <c r="I20" s="2"/>
      <c r="J20" s="2"/>
    </row>
    <row r="21" spans="1:10" ht="35.25" customHeight="1" thickBot="1" x14ac:dyDescent="0.25">
      <c r="A21" s="1032"/>
      <c r="B21" s="70" t="s">
        <v>537</v>
      </c>
      <c r="C21" s="70" t="s">
        <v>538</v>
      </c>
      <c r="D21" s="70" t="s">
        <v>539</v>
      </c>
      <c r="E21" s="70" t="s">
        <v>488</v>
      </c>
      <c r="F21" s="70" t="s">
        <v>485</v>
      </c>
      <c r="G21" s="70" t="s">
        <v>488</v>
      </c>
      <c r="H21" s="421" t="s">
        <v>485</v>
      </c>
      <c r="I21" s="2"/>
      <c r="J21" s="2"/>
    </row>
    <row r="22" spans="1:10" ht="25.5" customHeight="1" x14ac:dyDescent="0.2">
      <c r="A22" s="20" t="s">
        <v>554</v>
      </c>
      <c r="B22" s="319">
        <v>320.98</v>
      </c>
      <c r="C22" s="319">
        <v>2566.4299999999998</v>
      </c>
      <c r="D22" s="319">
        <v>112.17</v>
      </c>
      <c r="E22" s="319">
        <v>2999.58</v>
      </c>
      <c r="F22" s="267">
        <v>24.96</v>
      </c>
      <c r="G22" s="319">
        <v>44070.13</v>
      </c>
      <c r="H22" s="322">
        <v>40.14</v>
      </c>
      <c r="I22" s="2"/>
      <c r="J22" s="2"/>
    </row>
    <row r="23" spans="1:10" ht="14.1" customHeight="1" x14ac:dyDescent="0.2">
      <c r="A23" s="21" t="s">
        <v>555</v>
      </c>
      <c r="B23" s="319">
        <v>30.88</v>
      </c>
      <c r="C23" s="319">
        <v>430.77</v>
      </c>
      <c r="D23" s="319">
        <v>77.599999999999994</v>
      </c>
      <c r="E23" s="319">
        <v>539.25</v>
      </c>
      <c r="F23" s="267">
        <v>4.49</v>
      </c>
      <c r="G23" s="319">
        <v>2327.48</v>
      </c>
      <c r="H23" s="322">
        <v>2.12</v>
      </c>
      <c r="I23" s="2"/>
      <c r="J23" s="2"/>
    </row>
    <row r="24" spans="1:10" ht="14.1" customHeight="1" x14ac:dyDescent="0.2">
      <c r="A24" s="21" t="s">
        <v>556</v>
      </c>
      <c r="B24" s="319">
        <v>0</v>
      </c>
      <c r="C24" s="319">
        <v>90.59</v>
      </c>
      <c r="D24" s="319">
        <v>0.44</v>
      </c>
      <c r="E24" s="319">
        <v>91.03</v>
      </c>
      <c r="F24" s="267">
        <v>0.76</v>
      </c>
      <c r="G24" s="319">
        <v>2408.62</v>
      </c>
      <c r="H24" s="322">
        <v>2.19</v>
      </c>
      <c r="I24" s="2"/>
      <c r="J24" s="2"/>
    </row>
    <row r="25" spans="1:10" ht="14.1" customHeight="1" x14ac:dyDescent="0.2">
      <c r="A25" s="21" t="s">
        <v>557</v>
      </c>
      <c r="B25" s="319">
        <v>26.74</v>
      </c>
      <c r="C25" s="319">
        <v>334.13</v>
      </c>
      <c r="D25" s="319">
        <v>156.29</v>
      </c>
      <c r="E25" s="319">
        <v>517.16</v>
      </c>
      <c r="F25" s="267">
        <v>4.3</v>
      </c>
      <c r="G25" s="319">
        <v>4260.28</v>
      </c>
      <c r="H25" s="322">
        <v>3.88</v>
      </c>
      <c r="I25" s="2"/>
      <c r="J25" s="2"/>
    </row>
    <row r="26" spans="1:10" ht="14.1" customHeight="1" x14ac:dyDescent="0.2">
      <c r="A26" s="21" t="s">
        <v>558</v>
      </c>
      <c r="B26" s="319">
        <v>379.7</v>
      </c>
      <c r="C26" s="319">
        <v>788.8</v>
      </c>
      <c r="D26" s="319">
        <v>1.95</v>
      </c>
      <c r="E26" s="319">
        <v>1170.45</v>
      </c>
      <c r="F26" s="267">
        <v>9.74</v>
      </c>
      <c r="G26" s="319">
        <v>12043.79</v>
      </c>
      <c r="H26" s="322">
        <v>10.97</v>
      </c>
      <c r="I26" s="2"/>
    </row>
    <row r="27" spans="1:10" ht="14.1" customHeight="1" x14ac:dyDescent="0.2">
      <c r="A27" s="21" t="s">
        <v>559</v>
      </c>
      <c r="B27" s="319">
        <v>1383.39</v>
      </c>
      <c r="C27" s="319">
        <v>5072.99</v>
      </c>
      <c r="D27" s="319">
        <v>242</v>
      </c>
      <c r="E27" s="319">
        <v>6698.38</v>
      </c>
      <c r="F27" s="267">
        <v>55.75</v>
      </c>
      <c r="G27" s="319">
        <v>44672.55</v>
      </c>
      <c r="H27" s="322">
        <v>40.69</v>
      </c>
      <c r="I27" s="2"/>
    </row>
    <row r="28" spans="1:10" x14ac:dyDescent="0.2">
      <c r="A28" s="21"/>
      <c r="B28" s="319"/>
      <c r="C28" s="319"/>
      <c r="D28" s="319"/>
      <c r="E28" s="319"/>
      <c r="F28" s="36"/>
      <c r="G28" s="319"/>
      <c r="H28" s="37"/>
      <c r="I28" s="2"/>
    </row>
    <row r="29" spans="1:10" s="24" customFormat="1" ht="13.5" thickBot="1" x14ac:dyDescent="0.25">
      <c r="A29" s="93" t="s">
        <v>402</v>
      </c>
      <c r="B29" s="156">
        <f>SUM(B22:B28)</f>
        <v>2141.69</v>
      </c>
      <c r="C29" s="156">
        <f>SUM(C22:C28)</f>
        <v>9283.7099999999991</v>
      </c>
      <c r="D29" s="156">
        <f>SUM(D22:D28)</f>
        <v>590.45000000000005</v>
      </c>
      <c r="E29" s="156">
        <f>SUM(E22:E28)</f>
        <v>12015.85</v>
      </c>
      <c r="F29" s="116">
        <v>100</v>
      </c>
      <c r="G29" s="156">
        <f>SUM(G22:G28)</f>
        <v>109782.85</v>
      </c>
      <c r="H29" s="117">
        <v>100</v>
      </c>
      <c r="I29" s="23"/>
    </row>
    <row r="30" spans="1:10" x14ac:dyDescent="0.2">
      <c r="I30" s="2"/>
    </row>
    <row r="31" spans="1:10" x14ac:dyDescent="0.2">
      <c r="I31" s="2"/>
    </row>
  </sheetData>
  <mergeCells count="11">
    <mergeCell ref="A19:A21"/>
    <mergeCell ref="B19:F20"/>
    <mergeCell ref="G19:H20"/>
    <mergeCell ref="A1:I1"/>
    <mergeCell ref="A3:I3"/>
    <mergeCell ref="A5:A7"/>
    <mergeCell ref="B5:C5"/>
    <mergeCell ref="D5:I5"/>
    <mergeCell ref="B6:C6"/>
    <mergeCell ref="D6:E6"/>
    <mergeCell ref="F6:I6"/>
  </mergeCells>
  <printOptions horizontalCentered="1"/>
  <pageMargins left="0.78740157480314965" right="0.78740157480314965" top="0.59055118110236227" bottom="0.98425196850393704" header="0" footer="0"/>
  <pageSetup paperSize="9" scale="63" orientation="landscape" r:id="rId1"/>
  <headerFooter alignWithMargins="0"/>
  <colBreaks count="1" manualBreakCount="1">
    <brk id="10" max="28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pageSetUpPr fitToPage="1"/>
  </sheetPr>
  <dimension ref="A1:N27"/>
  <sheetViews>
    <sheetView view="pageBreakPreview" zoomScale="75" zoomScaleNormal="75" workbookViewId="0">
      <selection sqref="A1:M1"/>
    </sheetView>
  </sheetViews>
  <sheetFormatPr baseColWidth="10" defaultColWidth="11.42578125" defaultRowHeight="12.75" x14ac:dyDescent="0.2"/>
  <cols>
    <col min="1" max="1" width="29.85546875" style="236" customWidth="1"/>
    <col min="2" max="13" width="16.85546875" style="236" customWidth="1"/>
    <col min="14" max="16384" width="11.42578125" style="236"/>
  </cols>
  <sheetData>
    <row r="1" spans="1:14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</row>
    <row r="3" spans="1:14" ht="15" x14ac:dyDescent="0.25">
      <c r="A3" s="1146" t="s">
        <v>1264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</row>
    <row r="4" spans="1:14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47.25" customHeight="1" x14ac:dyDescent="0.2">
      <c r="A5" s="324" t="s">
        <v>561</v>
      </c>
      <c r="B5" s="1033" t="s">
        <v>554</v>
      </c>
      <c r="C5" s="1034"/>
      <c r="D5" s="1033" t="s">
        <v>562</v>
      </c>
      <c r="E5" s="1034"/>
      <c r="F5" s="1033" t="s">
        <v>563</v>
      </c>
      <c r="G5" s="1034"/>
      <c r="H5" s="1033" t="s">
        <v>564</v>
      </c>
      <c r="I5" s="1034"/>
      <c r="J5" s="1033" t="s">
        <v>565</v>
      </c>
      <c r="K5" s="1034"/>
      <c r="L5" s="1033" t="s">
        <v>324</v>
      </c>
      <c r="M5" s="977"/>
    </row>
    <row r="6" spans="1:14" ht="38.25" customHeight="1" thickBot="1" x14ac:dyDescent="0.25">
      <c r="A6" s="325" t="s">
        <v>566</v>
      </c>
      <c r="B6" s="70" t="s">
        <v>440</v>
      </c>
      <c r="C6" s="70" t="s">
        <v>485</v>
      </c>
      <c r="D6" s="70" t="s">
        <v>440</v>
      </c>
      <c r="E6" s="70" t="s">
        <v>485</v>
      </c>
      <c r="F6" s="70" t="s">
        <v>440</v>
      </c>
      <c r="G6" s="70" t="s">
        <v>485</v>
      </c>
      <c r="H6" s="70" t="s">
        <v>440</v>
      </c>
      <c r="I6" s="70" t="s">
        <v>485</v>
      </c>
      <c r="J6" s="70" t="s">
        <v>440</v>
      </c>
      <c r="K6" s="70" t="s">
        <v>485</v>
      </c>
      <c r="L6" s="70" t="s">
        <v>440</v>
      </c>
      <c r="M6" s="421" t="s">
        <v>485</v>
      </c>
      <c r="N6" s="2"/>
    </row>
    <row r="7" spans="1:14" ht="30.75" customHeight="1" x14ac:dyDescent="0.2">
      <c r="A7" s="326" t="s">
        <v>10</v>
      </c>
      <c r="B7" s="327">
        <v>67.27</v>
      </c>
      <c r="C7" s="288">
        <v>21.184065501495823</v>
      </c>
      <c r="D7" s="328">
        <v>10.91</v>
      </c>
      <c r="E7" s="328">
        <v>3.4356794205636909</v>
      </c>
      <c r="F7" s="327">
        <v>0</v>
      </c>
      <c r="G7" s="288">
        <v>0</v>
      </c>
      <c r="H7" s="327">
        <v>9.19</v>
      </c>
      <c r="I7" s="288">
        <v>2.8940324358368765</v>
      </c>
      <c r="J7" s="327">
        <v>230.18</v>
      </c>
      <c r="K7" s="288">
        <v>72.486222642103598</v>
      </c>
      <c r="L7" s="327">
        <v>317.55</v>
      </c>
      <c r="M7" s="313">
        <v>0.96574472588725047</v>
      </c>
      <c r="N7" s="2"/>
    </row>
    <row r="8" spans="1:14" ht="14.1" customHeight="1" x14ac:dyDescent="0.2">
      <c r="A8" s="329" t="s">
        <v>334</v>
      </c>
      <c r="B8" s="330">
        <v>4.71</v>
      </c>
      <c r="C8" s="289">
        <v>0.44029390319142975</v>
      </c>
      <c r="D8" s="291">
        <v>11.87</v>
      </c>
      <c r="E8" s="291">
        <v>1.1096154205694841</v>
      </c>
      <c r="F8" s="330">
        <v>4.76</v>
      </c>
      <c r="G8" s="289">
        <v>0.44496793613401392</v>
      </c>
      <c r="H8" s="330">
        <v>12.41</v>
      </c>
      <c r="I8" s="289">
        <v>1.1600949763493935</v>
      </c>
      <c r="J8" s="330">
        <v>1035.99</v>
      </c>
      <c r="K8" s="289">
        <v>96.845027763755681</v>
      </c>
      <c r="L8" s="330">
        <v>1069.74</v>
      </c>
      <c r="M8" s="316">
        <v>3.2533325872165868</v>
      </c>
      <c r="N8" s="2"/>
    </row>
    <row r="9" spans="1:14" ht="14.1" customHeight="1" x14ac:dyDescent="0.2">
      <c r="A9" s="329" t="s">
        <v>337</v>
      </c>
      <c r="B9" s="330">
        <v>21.28</v>
      </c>
      <c r="C9" s="289">
        <v>0.46828409528525067</v>
      </c>
      <c r="D9" s="291">
        <v>0.03</v>
      </c>
      <c r="E9" s="291">
        <v>6.6017494636078566E-4</v>
      </c>
      <c r="F9" s="330">
        <v>1400.68</v>
      </c>
      <c r="G9" s="289">
        <v>30.823128128954171</v>
      </c>
      <c r="H9" s="330">
        <v>7.23</v>
      </c>
      <c r="I9" s="289">
        <v>0.15910216207294933</v>
      </c>
      <c r="J9" s="330">
        <v>3115.03</v>
      </c>
      <c r="K9" s="289">
        <v>68.548825438741261</v>
      </c>
      <c r="L9" s="330">
        <v>4544.25</v>
      </c>
      <c r="M9" s="316">
        <v>13.820140042869273</v>
      </c>
      <c r="N9" s="2"/>
    </row>
    <row r="10" spans="1:14" ht="14.1" customHeight="1" x14ac:dyDescent="0.2">
      <c r="A10" s="329" t="s">
        <v>11</v>
      </c>
      <c r="B10" s="330">
        <v>2903.17</v>
      </c>
      <c r="C10" s="289">
        <v>71.000205431209892</v>
      </c>
      <c r="D10" s="291">
        <v>302.12</v>
      </c>
      <c r="E10" s="291">
        <v>7.3886758491156677</v>
      </c>
      <c r="F10" s="330">
        <v>17.399999999999999</v>
      </c>
      <c r="G10" s="289">
        <v>0.42553607763343249</v>
      </c>
      <c r="H10" s="330">
        <v>4.9000000000000004</v>
      </c>
      <c r="I10" s="289">
        <v>0.11983487243700107</v>
      </c>
      <c r="J10" s="330">
        <v>861.37</v>
      </c>
      <c r="K10" s="289">
        <v>21.065747769604005</v>
      </c>
      <c r="L10" s="330">
        <v>4088.96</v>
      </c>
      <c r="M10" s="316">
        <v>12.435495368804698</v>
      </c>
      <c r="N10" s="2"/>
    </row>
    <row r="11" spans="1:14" ht="14.1" customHeight="1" x14ac:dyDescent="0.2">
      <c r="A11" s="329" t="s">
        <v>575</v>
      </c>
      <c r="B11" s="330">
        <v>725.03</v>
      </c>
      <c r="C11" s="289">
        <v>12.150214002500325</v>
      </c>
      <c r="D11" s="291">
        <v>0</v>
      </c>
      <c r="E11" s="291">
        <v>0</v>
      </c>
      <c r="F11" s="330">
        <v>143.09</v>
      </c>
      <c r="G11" s="289">
        <v>2.3979340463398366</v>
      </c>
      <c r="H11" s="330">
        <v>338.13</v>
      </c>
      <c r="I11" s="289">
        <v>5.6664577474938076</v>
      </c>
      <c r="J11" s="330">
        <v>4760.97</v>
      </c>
      <c r="K11" s="289">
        <v>79.785394203666016</v>
      </c>
      <c r="L11" s="330">
        <v>5967.22</v>
      </c>
      <c r="M11" s="316">
        <v>18.147728682755215</v>
      </c>
      <c r="N11" s="2"/>
    </row>
    <row r="12" spans="1:14" ht="14.1" customHeight="1" x14ac:dyDescent="0.2">
      <c r="A12" s="329" t="s">
        <v>331</v>
      </c>
      <c r="B12" s="330">
        <v>1462.61</v>
      </c>
      <c r="C12" s="289">
        <v>84.581087645439595</v>
      </c>
      <c r="D12" s="291">
        <v>0.24</v>
      </c>
      <c r="E12" s="291">
        <v>1.3878929471906734E-2</v>
      </c>
      <c r="F12" s="330">
        <v>0.2</v>
      </c>
      <c r="G12" s="289">
        <v>1.156577455992228E-2</v>
      </c>
      <c r="H12" s="330">
        <v>141.72999999999999</v>
      </c>
      <c r="I12" s="289">
        <v>8.1960861418889213</v>
      </c>
      <c r="J12" s="330">
        <v>124.46</v>
      </c>
      <c r="K12" s="289">
        <v>7.1973815086396344</v>
      </c>
      <c r="L12" s="330">
        <v>1729.24</v>
      </c>
      <c r="M12" s="316">
        <v>5.2590282153779526</v>
      </c>
      <c r="N12" s="2"/>
    </row>
    <row r="13" spans="1:14" ht="14.1" customHeight="1" x14ac:dyDescent="0.2">
      <c r="A13" s="329" t="s">
        <v>338</v>
      </c>
      <c r="B13" s="330">
        <v>12.07</v>
      </c>
      <c r="C13" s="289">
        <v>48.318654923939157</v>
      </c>
      <c r="D13" s="291">
        <v>0.06</v>
      </c>
      <c r="E13" s="291">
        <v>0.24019215372297839</v>
      </c>
      <c r="F13" s="330">
        <v>0.1</v>
      </c>
      <c r="G13" s="289">
        <v>0.40032025620496403</v>
      </c>
      <c r="H13" s="330">
        <v>6.66</v>
      </c>
      <c r="I13" s="289">
        <v>26.661329063250594</v>
      </c>
      <c r="J13" s="330">
        <v>6.09</v>
      </c>
      <c r="K13" s="289">
        <v>24.379503602882306</v>
      </c>
      <c r="L13" s="330">
        <v>24.98</v>
      </c>
      <c r="M13" s="316">
        <v>7.5970093694421398E-2</v>
      </c>
      <c r="N13" s="2"/>
    </row>
    <row r="14" spans="1:14" ht="14.1" customHeight="1" x14ac:dyDescent="0.2">
      <c r="A14" s="329" t="s">
        <v>577</v>
      </c>
      <c r="B14" s="330">
        <v>275.07</v>
      </c>
      <c r="C14" s="289">
        <v>48.871793049534496</v>
      </c>
      <c r="D14" s="291">
        <v>8.4</v>
      </c>
      <c r="E14" s="291">
        <v>1.4924312415606567</v>
      </c>
      <c r="F14" s="330">
        <v>0</v>
      </c>
      <c r="G14" s="289">
        <v>0</v>
      </c>
      <c r="H14" s="330">
        <v>41.16</v>
      </c>
      <c r="I14" s="289">
        <v>7.312913083647218</v>
      </c>
      <c r="J14" s="330">
        <v>238.21</v>
      </c>
      <c r="K14" s="289">
        <v>42.322862625257621</v>
      </c>
      <c r="L14" s="330">
        <v>562.84</v>
      </c>
      <c r="M14" s="316">
        <v>1.7117296851468431</v>
      </c>
      <c r="N14" s="2"/>
    </row>
    <row r="15" spans="1:14" ht="14.1" customHeight="1" x14ac:dyDescent="0.2">
      <c r="A15" s="329" t="s">
        <v>335</v>
      </c>
      <c r="B15" s="330">
        <v>18.39</v>
      </c>
      <c r="C15" s="289">
        <v>3.3071375905911129</v>
      </c>
      <c r="D15" s="291">
        <v>1.65</v>
      </c>
      <c r="E15" s="291">
        <v>0.29672523243476545</v>
      </c>
      <c r="F15" s="330">
        <v>1.67</v>
      </c>
      <c r="G15" s="289">
        <v>0.30032190191882319</v>
      </c>
      <c r="H15" s="330">
        <v>17.149999999999999</v>
      </c>
      <c r="I15" s="289">
        <v>3.0841440825795319</v>
      </c>
      <c r="J15" s="330">
        <v>517.21</v>
      </c>
      <c r="K15" s="289">
        <v>93.011671192475745</v>
      </c>
      <c r="L15" s="330">
        <v>556.07000000000005</v>
      </c>
      <c r="M15" s="316">
        <v>1.6911405124362253</v>
      </c>
      <c r="N15" s="2"/>
    </row>
    <row r="16" spans="1:14" ht="14.1" customHeight="1" x14ac:dyDescent="0.2">
      <c r="A16" s="329" t="s">
        <v>329</v>
      </c>
      <c r="B16" s="330">
        <v>2053.02</v>
      </c>
      <c r="C16" s="289">
        <v>48.436047581524171</v>
      </c>
      <c r="D16" s="291">
        <v>0.82</v>
      </c>
      <c r="E16" s="291">
        <v>1.9345919190679985E-2</v>
      </c>
      <c r="F16" s="330">
        <v>35.5</v>
      </c>
      <c r="G16" s="289">
        <v>0.83753674545017021</v>
      </c>
      <c r="H16" s="330">
        <v>202.89</v>
      </c>
      <c r="I16" s="289">
        <v>4.786699444630564</v>
      </c>
      <c r="J16" s="330">
        <v>1946.39</v>
      </c>
      <c r="K16" s="289">
        <v>45.920370309204415</v>
      </c>
      <c r="L16" s="330">
        <v>4238.62</v>
      </c>
      <c r="M16" s="316">
        <v>12.890646858889049</v>
      </c>
      <c r="N16" s="2"/>
    </row>
    <row r="17" spans="1:14" ht="14.1" customHeight="1" x14ac:dyDescent="0.2">
      <c r="A17" s="329" t="s">
        <v>332</v>
      </c>
      <c r="B17" s="330">
        <v>38.479999999999997</v>
      </c>
      <c r="C17" s="289">
        <v>5.0213354560045929</v>
      </c>
      <c r="D17" s="291">
        <v>31.74</v>
      </c>
      <c r="E17" s="291">
        <v>4.1418187986898598</v>
      </c>
      <c r="F17" s="330">
        <v>42.51</v>
      </c>
      <c r="G17" s="289">
        <v>5.5472185611942635</v>
      </c>
      <c r="H17" s="330">
        <v>28.47</v>
      </c>
      <c r="I17" s="289">
        <v>3.7151096785979929</v>
      </c>
      <c r="J17" s="330">
        <v>625.13</v>
      </c>
      <c r="K17" s="289">
        <v>81.574517505513285</v>
      </c>
      <c r="L17" s="330">
        <v>766.33</v>
      </c>
      <c r="M17" s="316">
        <v>2.3305909487928727</v>
      </c>
      <c r="N17" s="2"/>
    </row>
    <row r="18" spans="1:14" ht="14.1" customHeight="1" x14ac:dyDescent="0.2">
      <c r="A18" s="329" t="s">
        <v>330</v>
      </c>
      <c r="B18" s="330">
        <v>20.57</v>
      </c>
      <c r="C18" s="289">
        <v>68.635301968635304</v>
      </c>
      <c r="D18" s="291">
        <v>0.03</v>
      </c>
      <c r="E18" s="291">
        <v>0.10010010010010011</v>
      </c>
      <c r="F18" s="330">
        <v>8.2799999999999994</v>
      </c>
      <c r="G18" s="289">
        <v>27.627627627627632</v>
      </c>
      <c r="H18" s="330">
        <v>0</v>
      </c>
      <c r="I18" s="289">
        <v>0</v>
      </c>
      <c r="J18" s="330">
        <v>1.0900000000000001</v>
      </c>
      <c r="K18" s="289">
        <v>3.63697030363697</v>
      </c>
      <c r="L18" s="330">
        <v>29.97</v>
      </c>
      <c r="M18" s="316">
        <v>9.1145865012882687E-2</v>
      </c>
      <c r="N18" s="2"/>
    </row>
    <row r="19" spans="1:14" ht="14.1" customHeight="1" x14ac:dyDescent="0.2">
      <c r="A19" s="329" t="s">
        <v>339</v>
      </c>
      <c r="B19" s="330">
        <v>347.77</v>
      </c>
      <c r="C19" s="289">
        <v>74.990835579514822</v>
      </c>
      <c r="D19" s="291">
        <v>0</v>
      </c>
      <c r="E19" s="291">
        <v>0</v>
      </c>
      <c r="F19" s="330">
        <v>0</v>
      </c>
      <c r="G19" s="289">
        <v>0</v>
      </c>
      <c r="H19" s="330">
        <v>15.93</v>
      </c>
      <c r="I19" s="289">
        <v>3.435040431266847</v>
      </c>
      <c r="J19" s="330">
        <v>100.05</v>
      </c>
      <c r="K19" s="289">
        <v>21.574123989218329</v>
      </c>
      <c r="L19" s="330">
        <v>463.75</v>
      </c>
      <c r="M19" s="316">
        <v>1.4103735368610057</v>
      </c>
      <c r="N19" s="2"/>
    </row>
    <row r="20" spans="1:14" ht="14.1" customHeight="1" x14ac:dyDescent="0.2">
      <c r="A20" s="329" t="s">
        <v>336</v>
      </c>
      <c r="B20" s="330">
        <v>958.66</v>
      </c>
      <c r="C20" s="289">
        <v>23.174062918501829</v>
      </c>
      <c r="D20" s="291">
        <v>31.74</v>
      </c>
      <c r="E20" s="291">
        <v>0.76726342710997453</v>
      </c>
      <c r="F20" s="330">
        <v>68.09</v>
      </c>
      <c r="G20" s="289">
        <v>1.6459661862608115</v>
      </c>
      <c r="H20" s="330">
        <v>84.86</v>
      </c>
      <c r="I20" s="289">
        <v>2.0513539516242099</v>
      </c>
      <c r="J20" s="330">
        <v>2993.43</v>
      </c>
      <c r="K20" s="289">
        <v>72.361353516503172</v>
      </c>
      <c r="L20" s="330">
        <v>4136.78</v>
      </c>
      <c r="M20" s="316">
        <v>12.580927309576003</v>
      </c>
      <c r="N20" s="2"/>
    </row>
    <row r="21" spans="1:14" ht="14.1" customHeight="1" x14ac:dyDescent="0.2">
      <c r="A21" s="329" t="s">
        <v>12</v>
      </c>
      <c r="B21" s="330">
        <v>0.01</v>
      </c>
      <c r="C21" s="289">
        <v>2.9498525073746316E-2</v>
      </c>
      <c r="D21" s="291">
        <v>0</v>
      </c>
      <c r="E21" s="291">
        <v>0</v>
      </c>
      <c r="F21" s="330">
        <v>0</v>
      </c>
      <c r="G21" s="289">
        <v>0</v>
      </c>
      <c r="H21" s="330">
        <v>0.43</v>
      </c>
      <c r="I21" s="289">
        <v>1.2684365781710916</v>
      </c>
      <c r="J21" s="330">
        <v>33.46</v>
      </c>
      <c r="K21" s="289">
        <v>98.702064896755161</v>
      </c>
      <c r="L21" s="330">
        <v>33.9</v>
      </c>
      <c r="M21" s="316">
        <v>0.10309792538994737</v>
      </c>
      <c r="N21" s="2"/>
    </row>
    <row r="22" spans="1:14" ht="14.1" customHeight="1" x14ac:dyDescent="0.2">
      <c r="A22" s="329" t="s">
        <v>582</v>
      </c>
      <c r="B22" s="330">
        <v>0.01</v>
      </c>
      <c r="C22" s="289">
        <v>2.1519259737465032E-2</v>
      </c>
      <c r="D22" s="291">
        <v>0.15</v>
      </c>
      <c r="E22" s="291">
        <v>0.32278889606197547</v>
      </c>
      <c r="F22" s="330">
        <v>12.73</v>
      </c>
      <c r="G22" s="289">
        <v>27.394017645792982</v>
      </c>
      <c r="H22" s="330">
        <v>0</v>
      </c>
      <c r="I22" s="289">
        <v>0</v>
      </c>
      <c r="J22" s="330">
        <v>33.58</v>
      </c>
      <c r="K22" s="289">
        <v>72.261674198407576</v>
      </c>
      <c r="L22" s="330">
        <v>46.47</v>
      </c>
      <c r="M22" s="316">
        <v>0.14132627117613139</v>
      </c>
      <c r="N22" s="2"/>
    </row>
    <row r="23" spans="1:14" ht="14.1" customHeight="1" x14ac:dyDescent="0.2">
      <c r="A23" s="329" t="s">
        <v>342</v>
      </c>
      <c r="B23" s="330">
        <v>2693.03</v>
      </c>
      <c r="C23" s="289">
        <v>62.999422180321844</v>
      </c>
      <c r="D23" s="291">
        <v>214.76</v>
      </c>
      <c r="E23" s="291">
        <v>5.0239900437224687</v>
      </c>
      <c r="F23" s="330">
        <v>103.87</v>
      </c>
      <c r="G23" s="289">
        <v>2.4298838044396205</v>
      </c>
      <c r="H23" s="330">
        <v>123.35</v>
      </c>
      <c r="I23" s="289">
        <v>2.8855893643749608</v>
      </c>
      <c r="J23" s="330">
        <v>1139.68</v>
      </c>
      <c r="K23" s="289">
        <v>26.661114607141101</v>
      </c>
      <c r="L23" s="330">
        <v>4274.6899999999996</v>
      </c>
      <c r="M23" s="316">
        <v>13.000344267998644</v>
      </c>
      <c r="N23" s="2"/>
    </row>
    <row r="24" spans="1:14" ht="14.1" customHeight="1" x14ac:dyDescent="0.2">
      <c r="A24" s="413" t="s">
        <v>479</v>
      </c>
      <c r="B24" s="330">
        <v>0</v>
      </c>
      <c r="C24" s="289">
        <v>0</v>
      </c>
      <c r="D24" s="330">
        <v>30</v>
      </c>
      <c r="E24" s="289">
        <v>100</v>
      </c>
      <c r="F24" s="330">
        <v>0</v>
      </c>
      <c r="G24" s="289">
        <v>0</v>
      </c>
      <c r="H24" s="330">
        <v>0</v>
      </c>
      <c r="I24" s="289">
        <v>0</v>
      </c>
      <c r="J24" s="330">
        <v>0</v>
      </c>
      <c r="K24" s="289">
        <v>0</v>
      </c>
      <c r="L24" s="330">
        <v>30</v>
      </c>
      <c r="M24" s="242">
        <v>9.1237102114997679E-2</v>
      </c>
      <c r="N24" s="2"/>
    </row>
    <row r="25" spans="1:14" s="24" customFormat="1" ht="14.1" customHeight="1" x14ac:dyDescent="0.2">
      <c r="A25" s="413" t="s">
        <v>13</v>
      </c>
      <c r="B25" s="330">
        <v>0</v>
      </c>
      <c r="C25" s="289">
        <v>0</v>
      </c>
      <c r="D25" s="330">
        <v>0</v>
      </c>
      <c r="E25" s="289">
        <v>0</v>
      </c>
      <c r="F25" s="330">
        <v>0</v>
      </c>
      <c r="G25" s="289">
        <v>0</v>
      </c>
      <c r="H25" s="330">
        <v>0</v>
      </c>
      <c r="I25" s="289">
        <v>0</v>
      </c>
      <c r="J25" s="330">
        <v>0</v>
      </c>
      <c r="K25" s="289">
        <v>0</v>
      </c>
      <c r="L25" s="330">
        <v>0</v>
      </c>
      <c r="M25" s="242">
        <v>0</v>
      </c>
    </row>
    <row r="26" spans="1:14" s="24" customFormat="1" x14ac:dyDescent="0.2">
      <c r="A26" s="21"/>
      <c r="B26" s="330"/>
      <c r="C26" s="289"/>
      <c r="D26" s="330"/>
      <c r="E26" s="289"/>
      <c r="F26" s="330"/>
      <c r="G26" s="289"/>
      <c r="H26" s="330"/>
      <c r="I26" s="289"/>
      <c r="J26" s="330"/>
      <c r="K26" s="289"/>
      <c r="L26" s="330"/>
      <c r="M26" s="118"/>
    </row>
    <row r="27" spans="1:14" s="119" customFormat="1" ht="21" customHeight="1" thickBot="1" x14ac:dyDescent="0.25">
      <c r="A27" s="188" t="s">
        <v>133</v>
      </c>
      <c r="B27" s="189">
        <f>SUM(B7:B26)</f>
        <v>11601.15</v>
      </c>
      <c r="C27" s="189"/>
      <c r="D27" s="189">
        <f>SUM(D7:D26)</f>
        <v>644.52</v>
      </c>
      <c r="E27" s="189"/>
      <c r="F27" s="189">
        <f>SUM(F7:F26)</f>
        <v>1838.88</v>
      </c>
      <c r="G27" s="189"/>
      <c r="H27" s="189">
        <f>SUM(H7:H26)</f>
        <v>1034.4899999999998</v>
      </c>
      <c r="I27" s="189"/>
      <c r="J27" s="189">
        <f>SUM(J7:J26)</f>
        <v>17762.319999999996</v>
      </c>
      <c r="K27" s="189"/>
      <c r="L27" s="189">
        <f>SUM(L7:L26)</f>
        <v>32881.360000000008</v>
      </c>
      <c r="M27" s="190"/>
    </row>
  </sheetData>
  <mergeCells count="8">
    <mergeCell ref="A1:M1"/>
    <mergeCell ref="A3:M3"/>
    <mergeCell ref="B5:C5"/>
    <mergeCell ref="D5:E5"/>
    <mergeCell ref="F5:G5"/>
    <mergeCell ref="H5:I5"/>
    <mergeCell ref="J5:K5"/>
    <mergeCell ref="L5:M5"/>
  </mergeCells>
  <printOptions horizontalCentered="1"/>
  <pageMargins left="0.78740157480314965" right="0.78740157480314965" top="0.59055118110236227" bottom="0.98425196850393704" header="0" footer="0"/>
  <pageSetup paperSize="9" scale="35" orientation="portrait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pageSetUpPr fitToPage="1"/>
  </sheetPr>
  <dimension ref="A1:E115"/>
  <sheetViews>
    <sheetView view="pageBreakPreview" topLeftCell="A13" zoomScaleNormal="75" zoomScaleSheetLayoutView="100" workbookViewId="0">
      <selection activeCell="A3" sqref="A3:E3"/>
    </sheetView>
  </sheetViews>
  <sheetFormatPr baseColWidth="10" defaultColWidth="11.42578125" defaultRowHeight="12.75" x14ac:dyDescent="0.2"/>
  <cols>
    <col min="1" max="5" width="26.28515625" style="236" customWidth="1"/>
    <col min="6" max="16384" width="11.42578125" style="236"/>
  </cols>
  <sheetData>
    <row r="1" spans="1:5" ht="19.5" customHeight="1" x14ac:dyDescent="0.25">
      <c r="A1" s="1029" t="s">
        <v>443</v>
      </c>
      <c r="B1" s="1029"/>
      <c r="C1" s="1029"/>
      <c r="D1" s="1029"/>
      <c r="E1" s="1029"/>
    </row>
    <row r="2" spans="1:5" ht="12.75" customHeight="1" x14ac:dyDescent="0.25">
      <c r="A2" s="51"/>
      <c r="B2" s="51"/>
      <c r="C2" s="51"/>
      <c r="D2" s="51"/>
      <c r="E2" s="51"/>
    </row>
    <row r="3" spans="1:5" ht="15" customHeight="1" x14ac:dyDescent="0.25">
      <c r="A3" s="987" t="s">
        <v>1265</v>
      </c>
      <c r="B3" s="987"/>
      <c r="C3" s="987"/>
      <c r="D3" s="987"/>
      <c r="E3" s="987"/>
    </row>
    <row r="4" spans="1:5" ht="15" customHeight="1" x14ac:dyDescent="0.25">
      <c r="A4" s="1154">
        <v>2015</v>
      </c>
      <c r="B4" s="1154"/>
      <c r="C4" s="1154"/>
      <c r="D4" s="1154"/>
      <c r="E4" s="1154"/>
    </row>
    <row r="5" spans="1:5" ht="13.5" thickBot="1" x14ac:dyDescent="0.25">
      <c r="A5" s="18"/>
      <c r="B5" s="18"/>
      <c r="C5" s="18"/>
      <c r="D5" s="18"/>
      <c r="E5" s="18"/>
    </row>
    <row r="6" spans="1:5" s="186" customFormat="1" ht="21" customHeight="1" x14ac:dyDescent="0.2">
      <c r="A6" s="324" t="s">
        <v>561</v>
      </c>
      <c r="B6" s="405" t="s">
        <v>569</v>
      </c>
      <c r="C6" s="1033" t="s">
        <v>570</v>
      </c>
      <c r="D6" s="977"/>
      <c r="E6" s="977"/>
    </row>
    <row r="7" spans="1:5" s="186" customFormat="1" ht="21" customHeight="1" thickBot="1" x14ac:dyDescent="0.25">
      <c r="A7" s="325" t="s">
        <v>566</v>
      </c>
      <c r="B7" s="408" t="s">
        <v>572</v>
      </c>
      <c r="C7" s="70" t="s">
        <v>137</v>
      </c>
      <c r="D7" s="70" t="s">
        <v>138</v>
      </c>
      <c r="E7" s="421" t="s">
        <v>324</v>
      </c>
    </row>
    <row r="8" spans="1:5" ht="20.25" customHeight="1" x14ac:dyDescent="0.2">
      <c r="A8" s="922" t="s">
        <v>340</v>
      </c>
      <c r="B8" s="412" t="s">
        <v>417</v>
      </c>
      <c r="C8" s="288">
        <v>21</v>
      </c>
      <c r="D8" s="288">
        <v>0</v>
      </c>
      <c r="E8" s="316">
        <f t="shared" ref="E8:E10" si="0">C8+D8</f>
        <v>21</v>
      </c>
    </row>
    <row r="9" spans="1:5" ht="14.1" customHeight="1" x14ac:dyDescent="0.2">
      <c r="A9" s="923" t="s">
        <v>334</v>
      </c>
      <c r="B9" s="409" t="s">
        <v>420</v>
      </c>
      <c r="C9" s="289">
        <v>645.6</v>
      </c>
      <c r="D9" s="289">
        <v>265.43</v>
      </c>
      <c r="E9" s="316">
        <f t="shared" si="0"/>
        <v>911.03</v>
      </c>
    </row>
    <row r="10" spans="1:5" ht="14.1" customHeight="1" x14ac:dyDescent="0.2">
      <c r="A10" s="923" t="s">
        <v>337</v>
      </c>
      <c r="B10" s="409" t="s">
        <v>418</v>
      </c>
      <c r="C10" s="289">
        <v>1023.49</v>
      </c>
      <c r="D10" s="289">
        <v>982.75</v>
      </c>
      <c r="E10" s="316">
        <f t="shared" si="0"/>
        <v>2006.24</v>
      </c>
    </row>
    <row r="11" spans="1:5" ht="14.1" customHeight="1" x14ac:dyDescent="0.2">
      <c r="A11" s="923" t="s">
        <v>328</v>
      </c>
      <c r="B11" s="409" t="s">
        <v>420</v>
      </c>
      <c r="C11" s="289">
        <v>50.06</v>
      </c>
      <c r="D11" s="289">
        <v>3259.72</v>
      </c>
      <c r="E11" s="316">
        <f>C11+D11</f>
        <v>3309.7799999999997</v>
      </c>
    </row>
    <row r="12" spans="1:5" ht="14.1" customHeight="1" x14ac:dyDescent="0.2">
      <c r="A12" s="923" t="s">
        <v>575</v>
      </c>
      <c r="B12" s="409" t="s">
        <v>422</v>
      </c>
      <c r="C12" s="289">
        <v>861.61</v>
      </c>
      <c r="D12" s="289">
        <v>476.31</v>
      </c>
      <c r="E12" s="316">
        <f t="shared" ref="E12:E25" si="1">C12+D12</f>
        <v>1337.92</v>
      </c>
    </row>
    <row r="13" spans="1:5" ht="14.1" customHeight="1" x14ac:dyDescent="0.2">
      <c r="A13" s="923" t="s">
        <v>331</v>
      </c>
      <c r="B13" s="409" t="s">
        <v>573</v>
      </c>
      <c r="C13" s="289">
        <v>381.95</v>
      </c>
      <c r="D13" s="289">
        <v>80.3</v>
      </c>
      <c r="E13" s="316">
        <f t="shared" si="1"/>
        <v>462.25</v>
      </c>
    </row>
    <row r="14" spans="1:5" ht="14.1" customHeight="1" x14ac:dyDescent="0.2">
      <c r="A14" s="923" t="s">
        <v>338</v>
      </c>
      <c r="B14" s="409" t="s">
        <v>722</v>
      </c>
      <c r="C14" s="289">
        <v>0.08</v>
      </c>
      <c r="D14" s="289">
        <v>11.24</v>
      </c>
      <c r="E14" s="316">
        <f t="shared" si="1"/>
        <v>11.32</v>
      </c>
    </row>
    <row r="15" spans="1:5" ht="14.1" customHeight="1" x14ac:dyDescent="0.2">
      <c r="A15" s="923" t="s">
        <v>577</v>
      </c>
      <c r="B15" s="409" t="s">
        <v>420</v>
      </c>
      <c r="C15" s="289">
        <v>305.81</v>
      </c>
      <c r="D15" s="289">
        <v>253.78</v>
      </c>
      <c r="E15" s="316">
        <f t="shared" si="1"/>
        <v>559.59</v>
      </c>
    </row>
    <row r="16" spans="1:5" ht="14.1" customHeight="1" x14ac:dyDescent="0.2">
      <c r="A16" s="923" t="s">
        <v>578</v>
      </c>
      <c r="B16" s="409" t="s">
        <v>420</v>
      </c>
      <c r="C16" s="289">
        <v>200.29</v>
      </c>
      <c r="D16" s="289">
        <v>209.93</v>
      </c>
      <c r="E16" s="316">
        <f t="shared" si="1"/>
        <v>410.22</v>
      </c>
    </row>
    <row r="17" spans="1:5" ht="14.1" customHeight="1" x14ac:dyDescent="0.2">
      <c r="A17" s="923" t="s">
        <v>329</v>
      </c>
      <c r="B17" s="409" t="s">
        <v>420</v>
      </c>
      <c r="C17" s="289">
        <v>115.66</v>
      </c>
      <c r="D17" s="289">
        <v>2050.21</v>
      </c>
      <c r="E17" s="316">
        <f t="shared" si="1"/>
        <v>2165.87</v>
      </c>
    </row>
    <row r="18" spans="1:5" ht="14.1" customHeight="1" x14ac:dyDescent="0.2">
      <c r="A18" s="923" t="s">
        <v>568</v>
      </c>
      <c r="B18" s="409" t="s">
        <v>168</v>
      </c>
      <c r="C18" s="291">
        <v>93.82</v>
      </c>
      <c r="D18" s="289">
        <v>343.02</v>
      </c>
      <c r="E18" s="316">
        <f t="shared" si="1"/>
        <v>436.84</v>
      </c>
    </row>
    <row r="19" spans="1:5" ht="14.1" customHeight="1" x14ac:dyDescent="0.2">
      <c r="A19" s="923" t="s">
        <v>330</v>
      </c>
      <c r="B19" s="409" t="s">
        <v>169</v>
      </c>
      <c r="C19" s="289">
        <v>0</v>
      </c>
      <c r="D19" s="289">
        <v>29.21</v>
      </c>
      <c r="E19" s="316">
        <f t="shared" si="1"/>
        <v>29.21</v>
      </c>
    </row>
    <row r="20" spans="1:5" ht="14.1" customHeight="1" x14ac:dyDescent="0.2">
      <c r="A20" s="923" t="s">
        <v>339</v>
      </c>
      <c r="B20" s="409" t="s">
        <v>573</v>
      </c>
      <c r="C20" s="289">
        <v>143.5</v>
      </c>
      <c r="D20" s="289">
        <v>0</v>
      </c>
      <c r="E20" s="316">
        <f t="shared" si="1"/>
        <v>143.5</v>
      </c>
    </row>
    <row r="21" spans="1:5" ht="14.1" customHeight="1" x14ac:dyDescent="0.2">
      <c r="A21" s="923" t="s">
        <v>336</v>
      </c>
      <c r="B21" s="409" t="s">
        <v>418</v>
      </c>
      <c r="C21" s="289">
        <v>2007.71</v>
      </c>
      <c r="D21" s="289">
        <v>76.989999999999995</v>
      </c>
      <c r="E21" s="316">
        <f t="shared" si="1"/>
        <v>2084.6999999999998</v>
      </c>
    </row>
    <row r="22" spans="1:5" ht="14.1" customHeight="1" x14ac:dyDescent="0.2">
      <c r="A22" s="923" t="s">
        <v>581</v>
      </c>
      <c r="B22" s="409" t="s">
        <v>420</v>
      </c>
      <c r="C22" s="289">
        <v>2.81</v>
      </c>
      <c r="D22" s="289">
        <v>28.95</v>
      </c>
      <c r="E22" s="316">
        <f t="shared" si="1"/>
        <v>31.759999999999998</v>
      </c>
    </row>
    <row r="23" spans="1:5" ht="14.1" customHeight="1" x14ac:dyDescent="0.2">
      <c r="A23" s="923" t="s">
        <v>582</v>
      </c>
      <c r="B23" s="409" t="s">
        <v>579</v>
      </c>
      <c r="C23" s="289">
        <v>24.98</v>
      </c>
      <c r="D23" s="289">
        <v>0.26</v>
      </c>
      <c r="E23" s="316">
        <f t="shared" si="1"/>
        <v>25.240000000000002</v>
      </c>
    </row>
    <row r="24" spans="1:5" ht="14.1" customHeight="1" x14ac:dyDescent="0.2">
      <c r="A24" s="923" t="s">
        <v>342</v>
      </c>
      <c r="B24" s="409" t="s">
        <v>418</v>
      </c>
      <c r="C24" s="289">
        <v>485.03</v>
      </c>
      <c r="D24" s="289">
        <v>905.1</v>
      </c>
      <c r="E24" s="316">
        <f t="shared" si="1"/>
        <v>1390.13</v>
      </c>
    </row>
    <row r="25" spans="1:5" ht="14.1" customHeight="1" x14ac:dyDescent="0.2">
      <c r="A25" s="923" t="s">
        <v>479</v>
      </c>
      <c r="B25" s="409" t="s">
        <v>420</v>
      </c>
      <c r="C25" s="289">
        <v>0</v>
      </c>
      <c r="D25" s="289">
        <v>10</v>
      </c>
      <c r="E25" s="316">
        <f t="shared" si="1"/>
        <v>10</v>
      </c>
    </row>
    <row r="26" spans="1:5" ht="14.1" customHeight="1" thickBot="1" x14ac:dyDescent="0.25">
      <c r="A26" s="331" t="s">
        <v>13</v>
      </c>
      <c r="B26" s="1155" t="s">
        <v>721</v>
      </c>
      <c r="C26" s="1156"/>
      <c r="D26" s="1156"/>
      <c r="E26" s="1156"/>
    </row>
    <row r="27" spans="1:5" ht="24" customHeight="1" x14ac:dyDescent="0.2">
      <c r="A27" s="1153" t="s">
        <v>139</v>
      </c>
      <c r="B27" s="1153"/>
      <c r="C27" s="1153"/>
      <c r="D27" s="25"/>
      <c r="E27" s="25"/>
    </row>
    <row r="28" spans="1:5" ht="14.25" x14ac:dyDescent="0.2">
      <c r="A28" s="1150" t="s">
        <v>140</v>
      </c>
      <c r="B28" s="1150"/>
      <c r="C28" s="1150"/>
    </row>
    <row r="29" spans="1:5" x14ac:dyDescent="0.2">
      <c r="A29" s="2"/>
    </row>
    <row r="30" spans="1:5" ht="13.5" thickBot="1" x14ac:dyDescent="0.25">
      <c r="A30" s="2"/>
    </row>
    <row r="31" spans="1:5" s="186" customFormat="1" ht="24.75" customHeight="1" x14ac:dyDescent="0.2">
      <c r="A31" s="324" t="s">
        <v>561</v>
      </c>
      <c r="B31" s="405" t="s">
        <v>571</v>
      </c>
      <c r="C31" s="1033" t="s">
        <v>570</v>
      </c>
      <c r="D31" s="977"/>
      <c r="E31" s="977"/>
    </row>
    <row r="32" spans="1:5" s="186" customFormat="1" ht="24.75" customHeight="1" thickBot="1" x14ac:dyDescent="0.25">
      <c r="A32" s="325" t="s">
        <v>566</v>
      </c>
      <c r="B32" s="408" t="s">
        <v>572</v>
      </c>
      <c r="C32" s="70" t="s">
        <v>137</v>
      </c>
      <c r="D32" s="70" t="s">
        <v>138</v>
      </c>
      <c r="E32" s="421" t="s">
        <v>324</v>
      </c>
    </row>
    <row r="33" spans="1:5" ht="21.75" customHeight="1" x14ac:dyDescent="0.2">
      <c r="A33" s="922" t="s">
        <v>340</v>
      </c>
      <c r="B33" s="412" t="s">
        <v>579</v>
      </c>
      <c r="C33" s="288">
        <v>13.8</v>
      </c>
      <c r="D33" s="288">
        <v>7.01</v>
      </c>
      <c r="E33" s="316">
        <f t="shared" ref="E33:E35" si="2">C33+D33</f>
        <v>20.810000000000002</v>
      </c>
    </row>
    <row r="34" spans="1:5" ht="14.1" customHeight="1" x14ac:dyDescent="0.2">
      <c r="A34" s="923" t="s">
        <v>334</v>
      </c>
      <c r="B34" s="409" t="s">
        <v>579</v>
      </c>
      <c r="C34" s="289">
        <v>22.94</v>
      </c>
      <c r="D34" s="289">
        <v>3.83</v>
      </c>
      <c r="E34" s="316">
        <f t="shared" si="2"/>
        <v>26.770000000000003</v>
      </c>
    </row>
    <row r="35" spans="1:5" ht="14.1" customHeight="1" x14ac:dyDescent="0.2">
      <c r="A35" s="923" t="s">
        <v>337</v>
      </c>
      <c r="B35" s="409" t="s">
        <v>576</v>
      </c>
      <c r="C35" s="289">
        <v>285.88</v>
      </c>
      <c r="D35" s="289">
        <v>142.97999999999999</v>
      </c>
      <c r="E35" s="316">
        <f t="shared" si="2"/>
        <v>428.86</v>
      </c>
    </row>
    <row r="36" spans="1:5" ht="14.1" customHeight="1" x14ac:dyDescent="0.2">
      <c r="A36" s="923" t="s">
        <v>328</v>
      </c>
      <c r="B36" s="409" t="s">
        <v>573</v>
      </c>
      <c r="C36" s="289">
        <v>43.67</v>
      </c>
      <c r="D36" s="289">
        <v>266.91000000000003</v>
      </c>
      <c r="E36" s="316">
        <f>C36+D36</f>
        <v>310.58000000000004</v>
      </c>
    </row>
    <row r="37" spans="1:5" ht="14.1" customHeight="1" x14ac:dyDescent="0.2">
      <c r="A37" s="923" t="s">
        <v>575</v>
      </c>
      <c r="B37" s="409" t="s">
        <v>580</v>
      </c>
      <c r="C37" s="289">
        <v>502.52</v>
      </c>
      <c r="D37" s="289">
        <v>797.99</v>
      </c>
      <c r="E37" s="316">
        <f t="shared" ref="E37:E50" si="3">C37+D37</f>
        <v>1300.51</v>
      </c>
    </row>
    <row r="38" spans="1:5" ht="14.1" customHeight="1" x14ac:dyDescent="0.2">
      <c r="A38" s="923" t="s">
        <v>331</v>
      </c>
      <c r="B38" s="409" t="s">
        <v>576</v>
      </c>
      <c r="C38" s="289">
        <v>309.83</v>
      </c>
      <c r="D38" s="291">
        <v>48.02</v>
      </c>
      <c r="E38" s="316">
        <f t="shared" si="3"/>
        <v>357.84999999999997</v>
      </c>
    </row>
    <row r="39" spans="1:5" ht="14.1" customHeight="1" x14ac:dyDescent="0.2">
      <c r="A39" s="923" t="s">
        <v>338</v>
      </c>
      <c r="B39" s="409" t="s">
        <v>416</v>
      </c>
      <c r="C39" s="289">
        <v>8.94</v>
      </c>
      <c r="D39" s="289">
        <v>0.5</v>
      </c>
      <c r="E39" s="316">
        <f t="shared" si="3"/>
        <v>9.44</v>
      </c>
    </row>
    <row r="40" spans="1:5" ht="14.1" customHeight="1" x14ac:dyDescent="0.2">
      <c r="A40" s="923" t="s">
        <v>577</v>
      </c>
      <c r="B40" s="409" t="s">
        <v>722</v>
      </c>
      <c r="C40" s="289">
        <v>0.15</v>
      </c>
      <c r="D40" s="289">
        <v>0</v>
      </c>
      <c r="E40" s="316">
        <f t="shared" si="3"/>
        <v>0.15</v>
      </c>
    </row>
    <row r="41" spans="1:5" ht="14.1" customHeight="1" x14ac:dyDescent="0.2">
      <c r="A41" s="923" t="s">
        <v>578</v>
      </c>
      <c r="B41" s="409" t="s">
        <v>579</v>
      </c>
      <c r="C41" s="289">
        <v>140.83000000000001</v>
      </c>
      <c r="D41" s="291">
        <v>1.93</v>
      </c>
      <c r="E41" s="316">
        <f t="shared" si="3"/>
        <v>142.76000000000002</v>
      </c>
    </row>
    <row r="42" spans="1:5" ht="14.1" customHeight="1" x14ac:dyDescent="0.2">
      <c r="A42" s="923" t="s">
        <v>329</v>
      </c>
      <c r="B42" s="409" t="s">
        <v>579</v>
      </c>
      <c r="C42" s="289">
        <v>371.08</v>
      </c>
      <c r="D42" s="289">
        <v>553.22</v>
      </c>
      <c r="E42" s="316">
        <f t="shared" si="3"/>
        <v>924.3</v>
      </c>
    </row>
    <row r="43" spans="1:5" ht="14.1" customHeight="1" x14ac:dyDescent="0.2">
      <c r="A43" s="923" t="s">
        <v>568</v>
      </c>
      <c r="B43" s="409" t="s">
        <v>771</v>
      </c>
      <c r="C43" s="289">
        <v>16.25</v>
      </c>
      <c r="D43" s="291">
        <v>72.540000000000006</v>
      </c>
      <c r="E43" s="316">
        <f t="shared" si="3"/>
        <v>88.79</v>
      </c>
    </row>
    <row r="44" spans="1:5" ht="14.1" customHeight="1" x14ac:dyDescent="0.2">
      <c r="A44" s="923" t="s">
        <v>330</v>
      </c>
      <c r="B44" s="409" t="s">
        <v>722</v>
      </c>
      <c r="C44" s="289">
        <v>0.5</v>
      </c>
      <c r="D44" s="289">
        <v>0</v>
      </c>
      <c r="E44" s="316">
        <f t="shared" si="3"/>
        <v>0.5</v>
      </c>
    </row>
    <row r="45" spans="1:5" ht="14.1" customHeight="1" x14ac:dyDescent="0.2">
      <c r="A45" s="923" t="s">
        <v>339</v>
      </c>
      <c r="B45" s="409" t="s">
        <v>421</v>
      </c>
      <c r="C45" s="289">
        <v>8.43</v>
      </c>
      <c r="D45" s="291">
        <v>63.88</v>
      </c>
      <c r="E45" s="316">
        <f t="shared" si="3"/>
        <v>72.31</v>
      </c>
    </row>
    <row r="46" spans="1:5" ht="14.1" customHeight="1" x14ac:dyDescent="0.2">
      <c r="A46" s="923" t="s">
        <v>336</v>
      </c>
      <c r="B46" s="409" t="s">
        <v>573</v>
      </c>
      <c r="C46" s="289">
        <v>1497.7</v>
      </c>
      <c r="D46" s="289">
        <v>74.44</v>
      </c>
      <c r="E46" s="316">
        <f t="shared" si="3"/>
        <v>1572.14</v>
      </c>
    </row>
    <row r="47" spans="1:5" ht="14.1" customHeight="1" x14ac:dyDescent="0.2">
      <c r="A47" s="923" t="s">
        <v>581</v>
      </c>
      <c r="B47" s="409" t="s">
        <v>723</v>
      </c>
      <c r="C47" s="289">
        <v>1.2</v>
      </c>
      <c r="D47" s="289">
        <v>0.42</v>
      </c>
      <c r="E47" s="316">
        <f t="shared" si="3"/>
        <v>1.6199999999999999</v>
      </c>
    </row>
    <row r="48" spans="1:5" ht="14.1" customHeight="1" x14ac:dyDescent="0.2">
      <c r="A48" s="923" t="s">
        <v>582</v>
      </c>
      <c r="B48" s="409" t="s">
        <v>420</v>
      </c>
      <c r="C48" s="289">
        <v>0</v>
      </c>
      <c r="D48" s="289">
        <v>17.86</v>
      </c>
      <c r="E48" s="316">
        <f t="shared" si="3"/>
        <v>17.86</v>
      </c>
    </row>
    <row r="49" spans="1:5" ht="14.1" customHeight="1" x14ac:dyDescent="0.2">
      <c r="A49" s="923" t="s">
        <v>342</v>
      </c>
      <c r="B49" s="409" t="s">
        <v>417</v>
      </c>
      <c r="C49" s="289">
        <v>478.02</v>
      </c>
      <c r="D49" s="289">
        <v>218.18</v>
      </c>
      <c r="E49" s="316">
        <f t="shared" si="3"/>
        <v>696.2</v>
      </c>
    </row>
    <row r="50" spans="1:5" ht="14.1" customHeight="1" x14ac:dyDescent="0.2">
      <c r="A50" s="923" t="s">
        <v>479</v>
      </c>
      <c r="B50" s="409" t="s">
        <v>580</v>
      </c>
      <c r="C50" s="289">
        <v>0</v>
      </c>
      <c r="D50" s="289">
        <v>10</v>
      </c>
      <c r="E50" s="316">
        <f t="shared" si="3"/>
        <v>10</v>
      </c>
    </row>
    <row r="51" spans="1:5" ht="14.1" customHeight="1" thickBot="1" x14ac:dyDescent="0.25">
      <c r="A51" s="331" t="s">
        <v>13</v>
      </c>
      <c r="B51" s="1151" t="s">
        <v>721</v>
      </c>
      <c r="C51" s="1152"/>
      <c r="D51" s="1152"/>
      <c r="E51" s="1152"/>
    </row>
    <row r="52" spans="1:5" ht="24.75" customHeight="1" x14ac:dyDescent="0.2">
      <c r="A52" s="1153" t="s">
        <v>139</v>
      </c>
      <c r="B52" s="1153"/>
      <c r="C52" s="1153"/>
    </row>
    <row r="53" spans="1:5" ht="14.25" x14ac:dyDescent="0.2">
      <c r="A53" s="1150" t="s">
        <v>140</v>
      </c>
      <c r="B53" s="1150"/>
      <c r="C53" s="1150"/>
    </row>
    <row r="54" spans="1:5" x14ac:dyDescent="0.2">
      <c r="A54" s="2"/>
    </row>
    <row r="55" spans="1:5" x14ac:dyDescent="0.2">
      <c r="A55" s="2"/>
    </row>
    <row r="56" spans="1:5" x14ac:dyDescent="0.2">
      <c r="A56" s="2"/>
    </row>
    <row r="57" spans="1:5" x14ac:dyDescent="0.2">
      <c r="A57" s="2"/>
    </row>
    <row r="58" spans="1:5" x14ac:dyDescent="0.2">
      <c r="A58" s="2"/>
    </row>
    <row r="59" spans="1:5" x14ac:dyDescent="0.2">
      <c r="A59" s="2"/>
    </row>
    <row r="60" spans="1:5" x14ac:dyDescent="0.2">
      <c r="A60" s="2"/>
    </row>
    <row r="61" spans="1:5" x14ac:dyDescent="0.2">
      <c r="A61" s="2"/>
    </row>
    <row r="62" spans="1:5" x14ac:dyDescent="0.2">
      <c r="A62" s="2"/>
    </row>
    <row r="63" spans="1:5" x14ac:dyDescent="0.2">
      <c r="A63" s="2"/>
    </row>
    <row r="64" spans="1:5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</sheetData>
  <mergeCells count="11">
    <mergeCell ref="A27:C27"/>
    <mergeCell ref="A1:E1"/>
    <mergeCell ref="A3:E3"/>
    <mergeCell ref="A4:E4"/>
    <mergeCell ref="C6:E6"/>
    <mergeCell ref="B26:E26"/>
    <mergeCell ref="A28:C28"/>
    <mergeCell ref="C31:E31"/>
    <mergeCell ref="B51:E51"/>
    <mergeCell ref="A52:C52"/>
    <mergeCell ref="A53:C53"/>
  </mergeCells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/>
  <colBreaks count="1" manualBreakCount="1">
    <brk id="6" max="49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pageSetUpPr fitToPage="1"/>
  </sheetPr>
  <dimension ref="A1:I39"/>
  <sheetViews>
    <sheetView view="pageBreakPreview" topLeftCell="A22" zoomScale="75" zoomScaleNormal="75" workbookViewId="0">
      <selection activeCell="A3" sqref="A3:G3"/>
    </sheetView>
  </sheetViews>
  <sheetFormatPr baseColWidth="10" defaultColWidth="11.42578125" defaultRowHeight="12.75" x14ac:dyDescent="0.2"/>
  <cols>
    <col min="1" max="1" width="46.85546875" style="236" customWidth="1"/>
    <col min="2" max="7" width="18.5703125" style="236" customWidth="1"/>
    <col min="8" max="8" width="0.140625" style="236" customWidth="1"/>
    <col min="9" max="16384" width="11.42578125" style="236"/>
  </cols>
  <sheetData>
    <row r="1" spans="1:8" ht="18" x14ac:dyDescent="0.25">
      <c r="A1" s="1029" t="s">
        <v>443</v>
      </c>
      <c r="B1" s="1029"/>
      <c r="C1" s="1029"/>
      <c r="D1" s="1029"/>
      <c r="E1" s="1029"/>
      <c r="F1" s="1029"/>
      <c r="G1" s="1029"/>
    </row>
    <row r="3" spans="1:8" ht="24.75" customHeight="1" x14ac:dyDescent="0.2">
      <c r="A3" s="1157" t="s">
        <v>1266</v>
      </c>
      <c r="B3" s="1157"/>
      <c r="C3" s="1157"/>
      <c r="D3" s="1157"/>
      <c r="E3" s="1157"/>
      <c r="F3" s="1157"/>
      <c r="G3" s="1157"/>
    </row>
    <row r="4" spans="1:8" ht="13.5" thickBot="1" x14ac:dyDescent="0.25">
      <c r="A4" s="18"/>
      <c r="B4" s="18"/>
      <c r="C4" s="18"/>
      <c r="D4" s="18"/>
      <c r="E4" s="18"/>
      <c r="F4" s="18"/>
      <c r="G4" s="18"/>
    </row>
    <row r="5" spans="1:8" s="186" customFormat="1" ht="33" customHeight="1" x14ac:dyDescent="0.2">
      <c r="A5" s="1031" t="s">
        <v>583</v>
      </c>
      <c r="B5" s="1033" t="s">
        <v>554</v>
      </c>
      <c r="C5" s="1034"/>
      <c r="D5" s="1033" t="s">
        <v>584</v>
      </c>
      <c r="E5" s="1034"/>
      <c r="F5" s="1033" t="s">
        <v>556</v>
      </c>
      <c r="G5" s="977"/>
    </row>
    <row r="6" spans="1:8" s="186" customFormat="1" ht="33" customHeight="1" thickBot="1" x14ac:dyDescent="0.25">
      <c r="A6" s="1032"/>
      <c r="B6" s="70" t="s">
        <v>585</v>
      </c>
      <c r="C6" s="70" t="s">
        <v>485</v>
      </c>
      <c r="D6" s="70" t="s">
        <v>585</v>
      </c>
      <c r="E6" s="70" t="s">
        <v>485</v>
      </c>
      <c r="F6" s="70" t="s">
        <v>585</v>
      </c>
      <c r="G6" s="421" t="s">
        <v>485</v>
      </c>
      <c r="H6" s="187"/>
    </row>
    <row r="7" spans="1:8" ht="29.25" customHeight="1" x14ac:dyDescent="0.2">
      <c r="A7" s="20" t="s">
        <v>586</v>
      </c>
      <c r="B7" s="300">
        <v>11314598</v>
      </c>
      <c r="C7" s="332">
        <v>58.489618770608402</v>
      </c>
      <c r="D7" s="300">
        <v>181317</v>
      </c>
      <c r="E7" s="332">
        <v>89.049377744162996</v>
      </c>
      <c r="F7" s="304">
        <v>1637170</v>
      </c>
      <c r="G7" s="333">
        <v>33.594544664716302</v>
      </c>
      <c r="H7" s="2"/>
    </row>
    <row r="8" spans="1:8" ht="14.1" customHeight="1" x14ac:dyDescent="0.2">
      <c r="A8" s="21" t="s">
        <v>587</v>
      </c>
      <c r="B8" s="304">
        <v>4914740</v>
      </c>
      <c r="C8" s="334">
        <v>25.406229099492499</v>
      </c>
      <c r="D8" s="304">
        <v>995</v>
      </c>
      <c r="E8" s="334">
        <v>0.48866973783728002</v>
      </c>
      <c r="F8" s="304">
        <v>3149469</v>
      </c>
      <c r="G8" s="335">
        <v>64.626750423376606</v>
      </c>
      <c r="H8" s="2"/>
    </row>
    <row r="9" spans="1:8" ht="14.1" customHeight="1" x14ac:dyDescent="0.2">
      <c r="A9" s="21" t="s">
        <v>588</v>
      </c>
      <c r="B9" s="304">
        <v>0</v>
      </c>
      <c r="C9" s="336">
        <v>0</v>
      </c>
      <c r="D9" s="304">
        <v>0</v>
      </c>
      <c r="E9" s="336">
        <v>0</v>
      </c>
      <c r="F9" s="304">
        <v>0</v>
      </c>
      <c r="G9" s="337">
        <v>0</v>
      </c>
      <c r="H9" s="2"/>
    </row>
    <row r="10" spans="1:8" ht="14.1" customHeight="1" x14ac:dyDescent="0.2">
      <c r="A10" s="21" t="s">
        <v>589</v>
      </c>
      <c r="B10" s="304">
        <v>0</v>
      </c>
      <c r="C10" s="336">
        <v>0</v>
      </c>
      <c r="D10" s="304">
        <v>0</v>
      </c>
      <c r="E10" s="336">
        <v>0</v>
      </c>
      <c r="F10" s="336">
        <v>0</v>
      </c>
      <c r="G10" s="337">
        <v>0</v>
      </c>
      <c r="H10" s="2"/>
    </row>
    <row r="11" spans="1:8" ht="14.1" customHeight="1" x14ac:dyDescent="0.2">
      <c r="A11" s="21" t="s">
        <v>590</v>
      </c>
      <c r="B11" s="304">
        <v>0</v>
      </c>
      <c r="C11" s="336">
        <v>0</v>
      </c>
      <c r="D11" s="304">
        <v>0</v>
      </c>
      <c r="E11" s="336">
        <v>0</v>
      </c>
      <c r="F11" s="336">
        <v>0</v>
      </c>
      <c r="G11" s="337">
        <v>0</v>
      </c>
      <c r="H11" s="2"/>
    </row>
    <row r="12" spans="1:8" ht="14.1" customHeight="1" x14ac:dyDescent="0.2">
      <c r="A12" s="21" t="s">
        <v>591</v>
      </c>
      <c r="B12" s="304">
        <v>192372</v>
      </c>
      <c r="C12" s="334">
        <v>0.99444672644485299</v>
      </c>
      <c r="D12" s="304">
        <v>0</v>
      </c>
      <c r="E12" s="336">
        <v>0</v>
      </c>
      <c r="F12" s="304">
        <v>0</v>
      </c>
      <c r="G12" s="335">
        <v>0</v>
      </c>
      <c r="H12" s="2"/>
    </row>
    <row r="13" spans="1:8" ht="14.1" customHeight="1" x14ac:dyDescent="0.2">
      <c r="A13" s="21" t="s">
        <v>592</v>
      </c>
      <c r="B13" s="304">
        <v>46485</v>
      </c>
      <c r="C13" s="334">
        <v>0.24029929552527901</v>
      </c>
      <c r="D13" s="304">
        <v>0</v>
      </c>
      <c r="E13" s="334">
        <v>0</v>
      </c>
      <c r="F13" s="304">
        <v>913</v>
      </c>
      <c r="G13" s="335">
        <v>1.8734657536411001E-2</v>
      </c>
      <c r="H13" s="2"/>
    </row>
    <row r="14" spans="1:8" ht="14.1" customHeight="1" x14ac:dyDescent="0.2">
      <c r="A14" s="21" t="s">
        <v>424</v>
      </c>
      <c r="B14" s="304">
        <v>516</v>
      </c>
      <c r="C14" s="334">
        <v>2.6674074753370801E-3</v>
      </c>
      <c r="D14" s="304">
        <v>0</v>
      </c>
      <c r="E14" s="334">
        <v>0</v>
      </c>
      <c r="F14" s="304">
        <v>0</v>
      </c>
      <c r="G14" s="335">
        <v>0</v>
      </c>
      <c r="H14" s="2"/>
    </row>
    <row r="15" spans="1:8" ht="14.1" customHeight="1" x14ac:dyDescent="0.2">
      <c r="A15" s="21" t="s">
        <v>593</v>
      </c>
      <c r="B15" s="304">
        <v>2359400</v>
      </c>
      <c r="C15" s="334">
        <v>12.196668987035501</v>
      </c>
      <c r="D15" s="304">
        <v>168</v>
      </c>
      <c r="E15" s="334">
        <v>8.2509061262977995E-2</v>
      </c>
      <c r="F15" s="304">
        <v>929</v>
      </c>
      <c r="G15" s="335">
        <v>1.9062975740773098E-2</v>
      </c>
      <c r="H15" s="2"/>
    </row>
    <row r="16" spans="1:8" s="24" customFormat="1" ht="14.1" customHeight="1" x14ac:dyDescent="0.2">
      <c r="A16" s="22" t="s">
        <v>324</v>
      </c>
      <c r="B16" s="33">
        <v>18828111</v>
      </c>
      <c r="C16" s="247">
        <v>97.329930286581899</v>
      </c>
      <c r="D16" s="33">
        <v>182480</v>
      </c>
      <c r="E16" s="247">
        <v>89.620556543263206</v>
      </c>
      <c r="F16" s="33">
        <v>4788481</v>
      </c>
      <c r="G16" s="243">
        <v>98.259092721370095</v>
      </c>
      <c r="H16" s="23"/>
    </row>
    <row r="17" spans="1:8" ht="14.1" customHeight="1" x14ac:dyDescent="0.2">
      <c r="A17" s="21"/>
      <c r="B17" s="304"/>
      <c r="C17" s="334"/>
      <c r="D17" s="304"/>
      <c r="E17" s="334"/>
      <c r="F17" s="304"/>
      <c r="G17" s="335"/>
      <c r="H17" s="2"/>
    </row>
    <row r="18" spans="1:8" ht="14.1" customHeight="1" x14ac:dyDescent="0.2">
      <c r="A18" s="21" t="s">
        <v>463</v>
      </c>
      <c r="B18" s="33">
        <v>516515</v>
      </c>
      <c r="C18" s="247">
        <v>2.6700697134180804</v>
      </c>
      <c r="D18" s="33">
        <v>21134</v>
      </c>
      <c r="E18" s="247">
        <v>10.3794434567368</v>
      </c>
      <c r="F18" s="33">
        <v>84840</v>
      </c>
      <c r="G18" s="243">
        <v>1.74090727862991</v>
      </c>
      <c r="H18" s="2"/>
    </row>
    <row r="19" spans="1:8" x14ac:dyDescent="0.2">
      <c r="A19" s="21"/>
      <c r="B19" s="304"/>
      <c r="C19" s="267"/>
      <c r="D19" s="304"/>
      <c r="E19" s="39"/>
      <c r="F19" s="304"/>
      <c r="G19" s="244"/>
      <c r="H19" s="2"/>
    </row>
    <row r="20" spans="1:8" s="24" customFormat="1" ht="13.5" thickBot="1" x14ac:dyDescent="0.25">
      <c r="A20" s="93" t="s">
        <v>402</v>
      </c>
      <c r="B20" s="110">
        <f>B16+B18</f>
        <v>19344626</v>
      </c>
      <c r="C20" s="120"/>
      <c r="D20" s="110">
        <f>D16+D18</f>
        <v>203614</v>
      </c>
      <c r="E20" s="120"/>
      <c r="F20" s="110">
        <f>F16+F18</f>
        <v>4873321</v>
      </c>
      <c r="G20" s="245"/>
      <c r="H20" s="23"/>
    </row>
    <row r="21" spans="1:8" x14ac:dyDescent="0.2">
      <c r="A21" s="25"/>
      <c r="B21" s="25"/>
      <c r="C21" s="25"/>
      <c r="D21" s="25"/>
      <c r="E21" s="25"/>
      <c r="F21" s="25"/>
      <c r="G21" s="25"/>
      <c r="H21" s="2"/>
    </row>
    <row r="22" spans="1:8" x14ac:dyDescent="0.2">
      <c r="H22" s="2"/>
    </row>
    <row r="23" spans="1:8" ht="13.5" thickBot="1" x14ac:dyDescent="0.25">
      <c r="A23" s="18"/>
      <c r="B23" s="18"/>
      <c r="C23" s="18"/>
      <c r="D23" s="18"/>
      <c r="E23" s="18"/>
      <c r="F23" s="18"/>
      <c r="G23" s="18"/>
      <c r="H23" s="2"/>
    </row>
    <row r="24" spans="1:8" ht="33.75" customHeight="1" x14ac:dyDescent="0.2">
      <c r="A24" s="1031" t="s">
        <v>583</v>
      </c>
      <c r="B24" s="1033" t="s">
        <v>594</v>
      </c>
      <c r="C24" s="1034"/>
      <c r="D24" s="1033" t="s">
        <v>595</v>
      </c>
      <c r="E24" s="1034"/>
      <c r="F24" s="1033" t="s">
        <v>324</v>
      </c>
      <c r="G24" s="977"/>
      <c r="H24" s="2"/>
    </row>
    <row r="25" spans="1:8" ht="33.75" customHeight="1" thickBot="1" x14ac:dyDescent="0.25">
      <c r="A25" s="1032"/>
      <c r="B25" s="70" t="s">
        <v>585</v>
      </c>
      <c r="C25" s="70" t="s">
        <v>485</v>
      </c>
      <c r="D25" s="70" t="s">
        <v>585</v>
      </c>
      <c r="E25" s="70" t="s">
        <v>485</v>
      </c>
      <c r="F25" s="70" t="s">
        <v>585</v>
      </c>
      <c r="G25" s="421" t="s">
        <v>485</v>
      </c>
      <c r="H25" s="2"/>
    </row>
    <row r="26" spans="1:8" ht="28.5" customHeight="1" x14ac:dyDescent="0.2">
      <c r="A26" s="20" t="s">
        <v>586</v>
      </c>
      <c r="B26" s="300">
        <v>1236023</v>
      </c>
      <c r="C26" s="320">
        <v>50.186470125597801</v>
      </c>
      <c r="D26" s="300">
        <v>11312888</v>
      </c>
      <c r="E26" s="320">
        <v>40.602644972850698</v>
      </c>
      <c r="F26" s="300">
        <v>25681996</v>
      </c>
      <c r="G26" s="323">
        <v>46.910443069587402</v>
      </c>
      <c r="H26" s="2"/>
    </row>
    <row r="27" spans="1:8" ht="14.1" customHeight="1" x14ac:dyDescent="0.2">
      <c r="A27" s="21" t="s">
        <v>587</v>
      </c>
      <c r="B27" s="304">
        <v>839098</v>
      </c>
      <c r="C27" s="267">
        <v>34.070051050384102</v>
      </c>
      <c r="D27" s="304">
        <v>13637134</v>
      </c>
      <c r="E27" s="267">
        <v>48.944505616001109</v>
      </c>
      <c r="F27" s="304">
        <v>22541436</v>
      </c>
      <c r="G27" s="322">
        <v>41.173931737422102</v>
      </c>
      <c r="H27" s="2"/>
    </row>
    <row r="28" spans="1:8" ht="14.1" customHeight="1" x14ac:dyDescent="0.2">
      <c r="A28" s="21" t="s">
        <v>588</v>
      </c>
      <c r="B28" s="304">
        <v>0</v>
      </c>
      <c r="C28" s="267">
        <v>0</v>
      </c>
      <c r="D28" s="304">
        <v>0</v>
      </c>
      <c r="E28" s="267">
        <v>0</v>
      </c>
      <c r="F28" s="304">
        <v>0</v>
      </c>
      <c r="G28" s="322">
        <v>0</v>
      </c>
      <c r="H28" s="2"/>
    </row>
    <row r="29" spans="1:8" ht="14.1" customHeight="1" x14ac:dyDescent="0.2">
      <c r="A29" s="21" t="s">
        <v>589</v>
      </c>
      <c r="B29" s="304">
        <v>0</v>
      </c>
      <c r="C29" s="267">
        <v>0</v>
      </c>
      <c r="D29" s="304">
        <v>0</v>
      </c>
      <c r="E29" s="267">
        <v>0</v>
      </c>
      <c r="F29" s="304">
        <v>0</v>
      </c>
      <c r="G29" s="322">
        <v>0</v>
      </c>
      <c r="H29" s="2"/>
    </row>
    <row r="30" spans="1:8" ht="14.1" customHeight="1" x14ac:dyDescent="0.2">
      <c r="A30" s="21" t="s">
        <v>590</v>
      </c>
      <c r="B30" s="304">
        <v>0</v>
      </c>
      <c r="C30" s="267">
        <v>0</v>
      </c>
      <c r="D30" s="304">
        <v>2719</v>
      </c>
      <c r="E30" s="267">
        <v>9.7586568240736696E-3</v>
      </c>
      <c r="F30" s="304">
        <v>2719</v>
      </c>
      <c r="G30" s="322">
        <v>4.9664946099286103E-3</v>
      </c>
      <c r="H30" s="2"/>
    </row>
    <row r="31" spans="1:8" ht="14.1" customHeight="1" x14ac:dyDescent="0.2">
      <c r="A31" s="21" t="s">
        <v>591</v>
      </c>
      <c r="B31" s="304">
        <v>6740</v>
      </c>
      <c r="C31" s="267">
        <v>0.27366546467705599</v>
      </c>
      <c r="D31" s="304">
        <v>1438</v>
      </c>
      <c r="E31" s="267">
        <v>5.1610696995284802E-3</v>
      </c>
      <c r="F31" s="304">
        <v>200550</v>
      </c>
      <c r="G31" s="322">
        <v>0.36632235896328902</v>
      </c>
      <c r="H31" s="2"/>
    </row>
    <row r="32" spans="1:8" ht="14.1" customHeight="1" x14ac:dyDescent="0.2">
      <c r="A32" s="21" t="s">
        <v>592</v>
      </c>
      <c r="B32" s="304">
        <v>4239</v>
      </c>
      <c r="C32" s="267">
        <v>0.17211689981691999</v>
      </c>
      <c r="D32" s="304">
        <v>142757</v>
      </c>
      <c r="E32" s="267">
        <v>0.51236357934324595</v>
      </c>
      <c r="F32" s="304">
        <v>194394</v>
      </c>
      <c r="G32" s="322">
        <v>0.35507787907409399</v>
      </c>
      <c r="H32" s="2"/>
    </row>
    <row r="33" spans="1:9" ht="14.1" customHeight="1" x14ac:dyDescent="0.2">
      <c r="A33" s="21" t="s">
        <v>424</v>
      </c>
      <c r="B33" s="304">
        <v>2251</v>
      </c>
      <c r="C33" s="267">
        <v>9.1397768692589587E-2</v>
      </c>
      <c r="D33" s="304">
        <v>5318</v>
      </c>
      <c r="E33" s="267">
        <v>1.9086626329688799E-2</v>
      </c>
      <c r="F33" s="304">
        <v>8085</v>
      </c>
      <c r="G33" s="322">
        <v>1.4767969445116901E-2</v>
      </c>
      <c r="H33" s="2"/>
    </row>
    <row r="34" spans="1:9" ht="14.1" customHeight="1" x14ac:dyDescent="0.2">
      <c r="A34" s="21" t="s">
        <v>593</v>
      </c>
      <c r="B34" s="304">
        <v>151060</v>
      </c>
      <c r="C34" s="267">
        <v>6.1335170762783608</v>
      </c>
      <c r="D34" s="304">
        <v>153865</v>
      </c>
      <c r="E34" s="267">
        <v>0.55223086878855998</v>
      </c>
      <c r="F34" s="304">
        <v>2665422</v>
      </c>
      <c r="G34" s="322">
        <v>4.8686296418481501</v>
      </c>
      <c r="H34" s="2"/>
      <c r="I34" s="44"/>
    </row>
    <row r="35" spans="1:9" s="24" customFormat="1" ht="14.1" customHeight="1" x14ac:dyDescent="0.2">
      <c r="A35" s="22" t="s">
        <v>324</v>
      </c>
      <c r="B35" s="33">
        <v>2239411</v>
      </c>
      <c r="C35" s="41">
        <v>90.927218385446807</v>
      </c>
      <c r="D35" s="33">
        <v>25256119</v>
      </c>
      <c r="E35" s="41">
        <v>90.645751389836903</v>
      </c>
      <c r="F35" s="33">
        <v>51294602</v>
      </c>
      <c r="G35" s="42">
        <v>93.694139150950093</v>
      </c>
      <c r="H35" s="23"/>
    </row>
    <row r="36" spans="1:9" ht="14.1" customHeight="1" x14ac:dyDescent="0.2">
      <c r="A36" s="21"/>
      <c r="B36" s="33"/>
      <c r="C36" s="41"/>
      <c r="D36" s="33"/>
      <c r="E36" s="41"/>
      <c r="F36" s="33"/>
      <c r="G36" s="42"/>
      <c r="H36" s="2"/>
    </row>
    <row r="37" spans="1:9" ht="14.1" customHeight="1" x14ac:dyDescent="0.2">
      <c r="A37" s="22" t="s">
        <v>463</v>
      </c>
      <c r="B37" s="33">
        <v>223450</v>
      </c>
      <c r="C37" s="41">
        <v>9.0727816145531595</v>
      </c>
      <c r="D37" s="33">
        <v>2606322</v>
      </c>
      <c r="E37" s="41">
        <v>9.3542486101630509</v>
      </c>
      <c r="F37" s="33">
        <v>3452261</v>
      </c>
      <c r="G37" s="42">
        <v>6.3058608490499299</v>
      </c>
      <c r="H37" s="2"/>
    </row>
    <row r="38" spans="1:9" x14ac:dyDescent="0.2">
      <c r="A38" s="21"/>
      <c r="B38" s="33"/>
      <c r="C38" s="41"/>
      <c r="D38" s="33"/>
      <c r="E38" s="41"/>
      <c r="F38" s="33"/>
      <c r="G38" s="42"/>
    </row>
    <row r="39" spans="1:9" s="24" customFormat="1" ht="13.5" thickBot="1" x14ac:dyDescent="0.25">
      <c r="A39" s="93" t="s">
        <v>402</v>
      </c>
      <c r="B39" s="110">
        <f>B35+B37</f>
        <v>2462861</v>
      </c>
      <c r="C39" s="95"/>
      <c r="D39" s="110">
        <f>D35+D37</f>
        <v>27862441</v>
      </c>
      <c r="E39" s="95"/>
      <c r="F39" s="110">
        <f>F35+F37</f>
        <v>54746863</v>
      </c>
      <c r="G39" s="121"/>
    </row>
  </sheetData>
  <mergeCells count="10">
    <mergeCell ref="A24:A25"/>
    <mergeCell ref="B24:C24"/>
    <mergeCell ref="D24:E24"/>
    <mergeCell ref="F24:G24"/>
    <mergeCell ref="A1:G1"/>
    <mergeCell ref="A3:G3"/>
    <mergeCell ref="A5:A6"/>
    <mergeCell ref="B5:C5"/>
    <mergeCell ref="D5:E5"/>
    <mergeCell ref="F5:G5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  <colBreaks count="1" manualBreakCount="1">
    <brk id="7" max="1048575" man="1"/>
  </colBreak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pageSetUpPr fitToPage="1"/>
  </sheetPr>
  <dimension ref="A1:K51"/>
  <sheetViews>
    <sheetView view="pageBreakPreview" zoomScale="75" zoomScaleNormal="75" workbookViewId="0">
      <selection activeCell="A3" sqref="A3:I3"/>
    </sheetView>
  </sheetViews>
  <sheetFormatPr baseColWidth="10" defaultColWidth="11.42578125" defaultRowHeight="12.75" x14ac:dyDescent="0.2"/>
  <cols>
    <col min="1" max="1" width="62.5703125" style="236" customWidth="1"/>
    <col min="2" max="9" width="17.42578125" style="236" customWidth="1"/>
    <col min="10" max="10" width="0.28515625" style="236" customWidth="1"/>
    <col min="11" max="16384" width="11.42578125" style="236"/>
  </cols>
  <sheetData>
    <row r="1" spans="1:11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</row>
    <row r="3" spans="1:11" ht="24.75" customHeight="1" x14ac:dyDescent="0.2">
      <c r="A3" s="1157" t="s">
        <v>1267</v>
      </c>
      <c r="B3" s="1157"/>
      <c r="C3" s="1157"/>
      <c r="D3" s="1157"/>
      <c r="E3" s="1157"/>
      <c r="F3" s="1157"/>
      <c r="G3" s="1157"/>
      <c r="H3" s="1157"/>
      <c r="I3" s="1157"/>
    </row>
    <row r="4" spans="1:11" ht="13.5" thickBot="1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86" customFormat="1" ht="27" customHeight="1" x14ac:dyDescent="0.2">
      <c r="A5" s="1031" t="s">
        <v>596</v>
      </c>
      <c r="B5" s="1055" t="s">
        <v>597</v>
      </c>
      <c r="C5" s="1031"/>
      <c r="D5" s="1033" t="s">
        <v>482</v>
      </c>
      <c r="E5" s="977"/>
      <c r="F5" s="977"/>
      <c r="G5" s="977"/>
      <c r="H5" s="1055" t="s">
        <v>535</v>
      </c>
      <c r="I5" s="1144"/>
    </row>
    <row r="6" spans="1:11" s="186" customFormat="1" ht="33.75" customHeight="1" x14ac:dyDescent="0.2">
      <c r="A6" s="1050"/>
      <c r="B6" s="1058"/>
      <c r="C6" s="1051"/>
      <c r="D6" s="1147" t="s">
        <v>598</v>
      </c>
      <c r="E6" s="1148"/>
      <c r="F6" s="1147" t="s">
        <v>599</v>
      </c>
      <c r="G6" s="1148"/>
      <c r="H6" s="1058"/>
      <c r="I6" s="1145"/>
    </row>
    <row r="7" spans="1:11" s="186" customFormat="1" ht="27" customHeight="1" thickBot="1" x14ac:dyDescent="0.25">
      <c r="A7" s="1032"/>
      <c r="B7" s="70" t="s">
        <v>441</v>
      </c>
      <c r="C7" s="70" t="s">
        <v>485</v>
      </c>
      <c r="D7" s="70" t="s">
        <v>440</v>
      </c>
      <c r="E7" s="70" t="s">
        <v>485</v>
      </c>
      <c r="F7" s="70" t="s">
        <v>440</v>
      </c>
      <c r="G7" s="70" t="s">
        <v>485</v>
      </c>
      <c r="H7" s="70" t="s">
        <v>440</v>
      </c>
      <c r="I7" s="421" t="s">
        <v>485</v>
      </c>
      <c r="J7" s="187"/>
      <c r="K7" s="187"/>
    </row>
    <row r="8" spans="1:11" x14ac:dyDescent="0.2">
      <c r="A8" s="20"/>
      <c r="B8" s="38"/>
      <c r="C8" s="38"/>
      <c r="D8" s="38"/>
      <c r="E8" s="38"/>
      <c r="F8" s="45"/>
      <c r="G8" s="38"/>
      <c r="H8" s="45"/>
      <c r="I8" s="46"/>
      <c r="J8" s="2"/>
      <c r="K8" s="2"/>
    </row>
    <row r="9" spans="1:11" ht="14.1" customHeight="1" x14ac:dyDescent="0.2">
      <c r="A9" s="22" t="s">
        <v>600</v>
      </c>
      <c r="B9" s="12"/>
      <c r="C9" s="39"/>
      <c r="D9" s="47"/>
      <c r="E9" s="39"/>
      <c r="F9" s="47"/>
      <c r="G9" s="39"/>
      <c r="H9" s="47"/>
      <c r="I9" s="43"/>
      <c r="J9" s="2"/>
      <c r="K9" s="2"/>
    </row>
    <row r="10" spans="1:11" ht="14.1" customHeight="1" x14ac:dyDescent="0.2">
      <c r="A10" s="48" t="s">
        <v>601</v>
      </c>
      <c r="B10" s="338">
        <v>10900</v>
      </c>
      <c r="C10" s="339">
        <v>92.294665537679904</v>
      </c>
      <c r="D10" s="339">
        <v>12316.07</v>
      </c>
      <c r="E10" s="339">
        <v>37.456084541515303</v>
      </c>
      <c r="F10" s="339">
        <v>42086.42</v>
      </c>
      <c r="G10" s="339">
        <v>64.862456469567107</v>
      </c>
      <c r="H10" s="339">
        <v>12015.85</v>
      </c>
      <c r="I10" s="340">
        <v>100</v>
      </c>
      <c r="J10" s="2"/>
      <c r="K10" s="2"/>
    </row>
    <row r="11" spans="1:11" ht="14.1" customHeight="1" x14ac:dyDescent="0.2">
      <c r="A11" s="48" t="s">
        <v>602</v>
      </c>
      <c r="B11" s="338">
        <v>667</v>
      </c>
      <c r="C11" s="339">
        <v>5.6477561388653701</v>
      </c>
      <c r="D11" s="339">
        <v>9344.65</v>
      </c>
      <c r="E11" s="339">
        <v>28.419292875963801</v>
      </c>
      <c r="F11" s="339">
        <v>10846.94</v>
      </c>
      <c r="G11" s="339">
        <v>16.717011653117702</v>
      </c>
      <c r="H11" s="339">
        <v>0</v>
      </c>
      <c r="I11" s="340">
        <v>0</v>
      </c>
      <c r="J11" s="2"/>
      <c r="K11" s="2"/>
    </row>
    <row r="12" spans="1:11" ht="14.1" customHeight="1" x14ac:dyDescent="0.2">
      <c r="A12" s="48" t="s">
        <v>603</v>
      </c>
      <c r="B12" s="338">
        <v>243</v>
      </c>
      <c r="C12" s="339">
        <v>2.0575783234546998</v>
      </c>
      <c r="D12" s="339">
        <v>11220.64</v>
      </c>
      <c r="E12" s="339">
        <v>34.1246225825209</v>
      </c>
      <c r="F12" s="339">
        <v>11952.28</v>
      </c>
      <c r="G12" s="339">
        <v>18.420531877315199</v>
      </c>
      <c r="H12" s="339">
        <v>0</v>
      </c>
      <c r="I12" s="340">
        <v>0</v>
      </c>
      <c r="J12" s="2"/>
      <c r="K12" s="2"/>
    </row>
    <row r="13" spans="1:11" ht="14.1" customHeight="1" x14ac:dyDescent="0.2">
      <c r="A13" s="21"/>
      <c r="B13" s="338"/>
      <c r="C13" s="339"/>
      <c r="D13" s="339"/>
      <c r="E13" s="339"/>
      <c r="F13" s="339"/>
      <c r="G13" s="339"/>
      <c r="H13" s="339"/>
      <c r="I13" s="340"/>
      <c r="J13" s="2"/>
      <c r="K13" s="2"/>
    </row>
    <row r="14" spans="1:11" ht="14.1" customHeight="1" x14ac:dyDescent="0.2">
      <c r="A14" s="22" t="s">
        <v>604</v>
      </c>
      <c r="B14" s="338"/>
      <c r="C14" s="339"/>
      <c r="D14" s="339"/>
      <c r="E14" s="339"/>
      <c r="F14" s="339"/>
      <c r="G14" s="339"/>
      <c r="H14" s="339"/>
      <c r="I14" s="340"/>
      <c r="J14" s="2"/>
      <c r="K14" s="2"/>
    </row>
    <row r="15" spans="1:11" ht="14.1" customHeight="1" x14ac:dyDescent="0.2">
      <c r="A15" s="48" t="s">
        <v>605</v>
      </c>
      <c r="B15" s="338">
        <v>7705</v>
      </c>
      <c r="C15" s="339">
        <v>65.241320914479303</v>
      </c>
      <c r="D15" s="339">
        <v>1811.83</v>
      </c>
      <c r="E15" s="339">
        <v>5.5102039575005399</v>
      </c>
      <c r="F15" s="339">
        <v>5388</v>
      </c>
      <c r="G15" s="339">
        <v>8.3038404183113492</v>
      </c>
      <c r="H15" s="339">
        <v>2925.13</v>
      </c>
      <c r="I15" s="340">
        <v>24.343929060366101</v>
      </c>
      <c r="J15" s="2"/>
      <c r="K15" s="2"/>
    </row>
    <row r="16" spans="1:11" ht="14.1" customHeight="1" x14ac:dyDescent="0.2">
      <c r="A16" s="48" t="s">
        <v>606</v>
      </c>
      <c r="B16" s="338">
        <v>4039</v>
      </c>
      <c r="C16" s="339">
        <v>34.199830651989799</v>
      </c>
      <c r="D16" s="339">
        <v>18421.93</v>
      </c>
      <c r="E16" s="339">
        <v>56.025450285511297</v>
      </c>
      <c r="F16" s="339">
        <v>47121.32</v>
      </c>
      <c r="G16" s="339">
        <v>72.6221086822909</v>
      </c>
      <c r="H16" s="339">
        <v>7596.28</v>
      </c>
      <c r="I16" s="340">
        <v>63.2188317930067</v>
      </c>
      <c r="J16" s="2"/>
      <c r="K16" s="2"/>
    </row>
    <row r="17" spans="1:11" ht="14.1" customHeight="1" x14ac:dyDescent="0.2">
      <c r="A17" s="48" t="s">
        <v>607</v>
      </c>
      <c r="B17" s="338">
        <v>66</v>
      </c>
      <c r="C17" s="339">
        <v>0.55884843353090596</v>
      </c>
      <c r="D17" s="339">
        <v>12647.6</v>
      </c>
      <c r="E17" s="339">
        <v>38.464345756988202</v>
      </c>
      <c r="F17" s="339">
        <v>12376.32</v>
      </c>
      <c r="G17" s="339">
        <v>19.0740508993978</v>
      </c>
      <c r="H17" s="339">
        <v>1494.44</v>
      </c>
      <c r="I17" s="340">
        <v>12.437239146627199</v>
      </c>
      <c r="J17" s="2"/>
      <c r="K17" s="2"/>
    </row>
    <row r="18" spans="1:11" ht="14.1" customHeight="1" x14ac:dyDescent="0.2">
      <c r="A18" s="21"/>
      <c r="B18" s="338"/>
      <c r="C18" s="339"/>
      <c r="D18" s="339"/>
      <c r="E18" s="339"/>
      <c r="F18" s="339"/>
      <c r="G18" s="339"/>
      <c r="H18" s="339"/>
      <c r="I18" s="340"/>
      <c r="J18" s="2"/>
      <c r="K18" s="2"/>
    </row>
    <row r="19" spans="1:11" ht="14.1" customHeight="1" x14ac:dyDescent="0.2">
      <c r="A19" s="22" t="s">
        <v>608</v>
      </c>
      <c r="B19" s="338"/>
      <c r="C19" s="339"/>
      <c r="D19" s="339"/>
      <c r="E19" s="339"/>
      <c r="F19" s="339"/>
      <c r="G19" s="339"/>
      <c r="H19" s="339"/>
      <c r="I19" s="340"/>
      <c r="J19" s="2"/>
      <c r="K19" s="2"/>
    </row>
    <row r="20" spans="1:11" ht="14.1" customHeight="1" x14ac:dyDescent="0.2">
      <c r="A20" s="48" t="s">
        <v>609</v>
      </c>
      <c r="B20" s="338">
        <v>9019</v>
      </c>
      <c r="C20" s="339">
        <v>76.367485182049094</v>
      </c>
      <c r="D20" s="339">
        <v>3473.98</v>
      </c>
      <c r="E20" s="339">
        <v>10.565195600181999</v>
      </c>
      <c r="F20" s="339">
        <v>8182.7</v>
      </c>
      <c r="G20" s="339">
        <v>12.610956754067599</v>
      </c>
      <c r="H20" s="339">
        <v>5208.51</v>
      </c>
      <c r="I20" s="340">
        <v>43.346995842990701</v>
      </c>
      <c r="J20" s="2"/>
      <c r="K20" s="2"/>
    </row>
    <row r="21" spans="1:11" ht="14.1" customHeight="1" x14ac:dyDescent="0.2">
      <c r="A21" s="48" t="s">
        <v>610</v>
      </c>
      <c r="B21" s="338">
        <v>2106</v>
      </c>
      <c r="C21" s="339">
        <v>17.832345469940702</v>
      </c>
      <c r="D21" s="339">
        <v>7387.63</v>
      </c>
      <c r="E21" s="339">
        <v>22.467531756593999</v>
      </c>
      <c r="F21" s="339">
        <v>19308.84</v>
      </c>
      <c r="G21" s="339">
        <v>29.7582639240362</v>
      </c>
      <c r="H21" s="339">
        <v>3188.85</v>
      </c>
      <c r="I21" s="340">
        <v>26.538696804637201</v>
      </c>
      <c r="J21" s="2"/>
      <c r="K21" s="2"/>
    </row>
    <row r="22" spans="1:11" ht="14.1" customHeight="1" x14ac:dyDescent="0.2">
      <c r="A22" s="48" t="s">
        <v>611</v>
      </c>
      <c r="B22" s="338">
        <v>685</v>
      </c>
      <c r="C22" s="339">
        <v>5.8001693480101597</v>
      </c>
      <c r="D22" s="339">
        <v>22019.75</v>
      </c>
      <c r="E22" s="339">
        <v>66.967272643224007</v>
      </c>
      <c r="F22" s="339">
        <v>37394.1</v>
      </c>
      <c r="G22" s="339">
        <v>57.630779321896199</v>
      </c>
      <c r="H22" s="339">
        <v>3618.49</v>
      </c>
      <c r="I22" s="340">
        <v>30.114307352372101</v>
      </c>
      <c r="J22" s="2"/>
      <c r="K22" s="2"/>
    </row>
    <row r="23" spans="1:11" ht="14.1" customHeight="1" x14ac:dyDescent="0.2">
      <c r="A23" s="21"/>
      <c r="B23" s="338"/>
      <c r="C23" s="339"/>
      <c r="D23" s="339"/>
      <c r="E23" s="339"/>
      <c r="F23" s="339"/>
      <c r="G23" s="339"/>
      <c r="H23" s="339"/>
      <c r="I23" s="340"/>
      <c r="J23" s="2"/>
      <c r="K23" s="2"/>
    </row>
    <row r="24" spans="1:11" ht="14.1" customHeight="1" x14ac:dyDescent="0.2">
      <c r="A24" s="22" t="s">
        <v>612</v>
      </c>
      <c r="B24" s="338"/>
      <c r="C24" s="339"/>
      <c r="D24" s="339"/>
      <c r="E24" s="339"/>
      <c r="F24" s="339"/>
      <c r="G24" s="339"/>
      <c r="H24" s="339"/>
      <c r="I24" s="340"/>
      <c r="J24" s="2"/>
      <c r="K24" s="2"/>
    </row>
    <row r="25" spans="1:11" ht="14.1" customHeight="1" x14ac:dyDescent="0.2">
      <c r="A25" s="48" t="s">
        <v>613</v>
      </c>
      <c r="B25" s="338">
        <v>7633</v>
      </c>
      <c r="C25" s="339">
        <v>64.631668077900102</v>
      </c>
      <c r="D25" s="339">
        <v>1745.58</v>
      </c>
      <c r="E25" s="339">
        <v>5.3087220236632504</v>
      </c>
      <c r="F25" s="339">
        <v>5110.09</v>
      </c>
      <c r="G25" s="339">
        <v>7.8755330147009399</v>
      </c>
      <c r="H25" s="339">
        <v>2768.72</v>
      </c>
      <c r="I25" s="340">
        <v>23.042231718937902</v>
      </c>
      <c r="J25" s="2"/>
      <c r="K25" s="2"/>
    </row>
    <row r="26" spans="1:11" ht="14.1" customHeight="1" x14ac:dyDescent="0.2">
      <c r="A26" s="48" t="s">
        <v>614</v>
      </c>
      <c r="B26" s="338">
        <v>4091</v>
      </c>
      <c r="C26" s="339">
        <v>34.640135478408098</v>
      </c>
      <c r="D26" s="339">
        <v>17842.45</v>
      </c>
      <c r="E26" s="339">
        <v>54.263114421057999</v>
      </c>
      <c r="F26" s="339">
        <v>46033.77</v>
      </c>
      <c r="G26" s="339">
        <v>70.946005926735097</v>
      </c>
      <c r="H26" s="339">
        <v>7571.91</v>
      </c>
      <c r="I26" s="340">
        <v>63.016016345077503</v>
      </c>
      <c r="J26" s="2"/>
      <c r="K26" s="2"/>
    </row>
    <row r="27" spans="1:11" ht="14.1" customHeight="1" x14ac:dyDescent="0.2">
      <c r="A27" s="48" t="s">
        <v>607</v>
      </c>
      <c r="B27" s="338">
        <v>86</v>
      </c>
      <c r="C27" s="339">
        <v>0.72819644369178704</v>
      </c>
      <c r="D27" s="339">
        <v>13293.33</v>
      </c>
      <c r="E27" s="339">
        <v>40.428163555278701</v>
      </c>
      <c r="F27" s="339">
        <v>13741.78</v>
      </c>
      <c r="G27" s="339">
        <v>21.178461058563997</v>
      </c>
      <c r="H27" s="339">
        <v>1675.22</v>
      </c>
      <c r="I27" s="340">
        <v>13.9417519359846</v>
      </c>
      <c r="J27" s="2"/>
      <c r="K27" s="2"/>
    </row>
    <row r="28" spans="1:11" ht="14.1" customHeight="1" x14ac:dyDescent="0.2">
      <c r="A28" s="21"/>
      <c r="B28" s="338"/>
      <c r="C28" s="339"/>
      <c r="D28" s="339"/>
      <c r="E28" s="339"/>
      <c r="F28" s="339"/>
      <c r="G28" s="339"/>
      <c r="H28" s="339"/>
      <c r="I28" s="340"/>
      <c r="J28" s="2"/>
      <c r="K28" s="2"/>
    </row>
    <row r="29" spans="1:11" ht="14.1" customHeight="1" x14ac:dyDescent="0.2">
      <c r="A29" s="22" t="s">
        <v>615</v>
      </c>
      <c r="B29" s="338"/>
      <c r="C29" s="339"/>
      <c r="D29" s="339"/>
      <c r="E29" s="339"/>
      <c r="F29" s="339"/>
      <c r="G29" s="339"/>
      <c r="H29" s="339"/>
      <c r="I29" s="340"/>
      <c r="J29" s="2"/>
      <c r="K29" s="2"/>
    </row>
    <row r="30" spans="1:11" ht="14.1" customHeight="1" x14ac:dyDescent="0.2">
      <c r="A30" s="48" t="s">
        <v>613</v>
      </c>
      <c r="B30" s="338">
        <v>10438</v>
      </c>
      <c r="C30" s="339">
        <v>88.382726502963621</v>
      </c>
      <c r="D30" s="339">
        <v>5826.92</v>
      </c>
      <c r="E30" s="339">
        <v>17.721043168530699</v>
      </c>
      <c r="F30" s="339">
        <v>24938.6</v>
      </c>
      <c r="G30" s="339">
        <v>38.4346983400333</v>
      </c>
      <c r="H30" s="339">
        <v>5701.81</v>
      </c>
      <c r="I30" s="340">
        <v>47.452406612932101</v>
      </c>
      <c r="J30" s="2"/>
      <c r="K30" s="2"/>
    </row>
    <row r="31" spans="1:11" ht="14.1" customHeight="1" x14ac:dyDescent="0.2">
      <c r="A31" s="48" t="s">
        <v>614</v>
      </c>
      <c r="B31" s="338">
        <v>1330</v>
      </c>
      <c r="C31" s="339">
        <v>11.261642675698599</v>
      </c>
      <c r="D31" s="339">
        <v>17376.41</v>
      </c>
      <c r="E31" s="339">
        <v>52.845776452068897</v>
      </c>
      <c r="F31" s="339">
        <v>34791.56</v>
      </c>
      <c r="G31" s="339">
        <v>53.619814800316398</v>
      </c>
      <c r="H31" s="339">
        <v>5472.86</v>
      </c>
      <c r="I31" s="340">
        <v>45.547006662033901</v>
      </c>
      <c r="J31" s="2"/>
      <c r="K31" s="2"/>
    </row>
    <row r="32" spans="1:11" ht="14.1" customHeight="1" x14ac:dyDescent="0.2">
      <c r="A32" s="48" t="s">
        <v>607</v>
      </c>
      <c r="B32" s="338">
        <v>42</v>
      </c>
      <c r="C32" s="339">
        <v>0.35563082133784901</v>
      </c>
      <c r="D32" s="339">
        <v>9678.0300000000007</v>
      </c>
      <c r="E32" s="339">
        <v>29.433180379400401</v>
      </c>
      <c r="F32" s="339">
        <v>5155.4799999999996</v>
      </c>
      <c r="G32" s="339">
        <v>7.9454868596503001</v>
      </c>
      <c r="H32" s="339">
        <v>841.18</v>
      </c>
      <c r="I32" s="340">
        <v>7.0005867250340206</v>
      </c>
      <c r="J32" s="2"/>
      <c r="K32" s="2"/>
    </row>
    <row r="33" spans="1:11" ht="14.1" customHeight="1" x14ac:dyDescent="0.2">
      <c r="A33" s="21"/>
      <c r="B33" s="338"/>
      <c r="C33" s="339"/>
      <c r="D33" s="339"/>
      <c r="E33" s="339"/>
      <c r="F33" s="339"/>
      <c r="G33" s="339"/>
      <c r="H33" s="339"/>
      <c r="I33" s="340"/>
      <c r="J33" s="2"/>
      <c r="K33" s="2"/>
    </row>
    <row r="34" spans="1:11" ht="14.1" customHeight="1" x14ac:dyDescent="0.2">
      <c r="A34" s="22" t="s">
        <v>616</v>
      </c>
      <c r="B34" s="338"/>
      <c r="C34" s="339"/>
      <c r="D34" s="339"/>
      <c r="E34" s="339"/>
      <c r="F34" s="339"/>
      <c r="G34" s="339"/>
      <c r="H34" s="339"/>
      <c r="I34" s="340"/>
      <c r="J34" s="2"/>
      <c r="K34" s="2"/>
    </row>
    <row r="35" spans="1:11" ht="14.1" customHeight="1" x14ac:dyDescent="0.2">
      <c r="A35" s="48">
        <v>0</v>
      </c>
      <c r="B35" s="338">
        <v>6819</v>
      </c>
      <c r="C35" s="339">
        <v>57.739204064352201</v>
      </c>
      <c r="D35" s="339">
        <v>1171.9100000000001</v>
      </c>
      <c r="E35" s="339">
        <v>3.5640557446529</v>
      </c>
      <c r="F35" s="339">
        <v>3416.17</v>
      </c>
      <c r="G35" s="339">
        <v>5.2649091540131199</v>
      </c>
      <c r="H35" s="339">
        <v>2285.08</v>
      </c>
      <c r="I35" s="340">
        <v>19.017214762168301</v>
      </c>
      <c r="J35" s="2"/>
      <c r="K35" s="2"/>
    </row>
    <row r="36" spans="1:11" ht="14.1" customHeight="1" x14ac:dyDescent="0.2">
      <c r="A36" s="48">
        <v>1</v>
      </c>
      <c r="B36" s="338">
        <v>901</v>
      </c>
      <c r="C36" s="339">
        <v>7.6291278577476707</v>
      </c>
      <c r="D36" s="339">
        <v>361.29</v>
      </c>
      <c r="E36" s="339">
        <v>1.0987684207709201</v>
      </c>
      <c r="F36" s="339">
        <v>1599.95</v>
      </c>
      <c r="G36" s="339">
        <v>2.4657998287448502</v>
      </c>
      <c r="H36" s="339">
        <v>752.39</v>
      </c>
      <c r="I36" s="340">
        <v>6.2616460758082004</v>
      </c>
      <c r="J36" s="2"/>
      <c r="K36" s="2"/>
    </row>
    <row r="37" spans="1:11" ht="14.1" customHeight="1" x14ac:dyDescent="0.2">
      <c r="A37" s="48">
        <v>2</v>
      </c>
      <c r="B37" s="338">
        <v>1282</v>
      </c>
      <c r="C37" s="339">
        <v>10.855207451312401</v>
      </c>
      <c r="D37" s="339">
        <v>818.5</v>
      </c>
      <c r="E37" s="339">
        <v>2.4892522693708501</v>
      </c>
      <c r="F37" s="339">
        <v>2910.24</v>
      </c>
      <c r="G37" s="339">
        <v>4.4851834704874598</v>
      </c>
      <c r="H37" s="339">
        <v>709.97</v>
      </c>
      <c r="I37" s="340">
        <v>5.9086123744887002</v>
      </c>
      <c r="J37" s="2"/>
      <c r="K37" s="2"/>
    </row>
    <row r="38" spans="1:11" ht="14.1" customHeight="1" x14ac:dyDescent="0.2">
      <c r="A38" s="48">
        <v>3</v>
      </c>
      <c r="B38" s="338">
        <v>1249</v>
      </c>
      <c r="C38" s="339">
        <v>10.575783234547</v>
      </c>
      <c r="D38" s="339">
        <v>1978.56</v>
      </c>
      <c r="E38" s="339">
        <v>6.0172693586883303</v>
      </c>
      <c r="F38" s="339">
        <v>8566.2800000000007</v>
      </c>
      <c r="G38" s="339">
        <v>13.2021199143601</v>
      </c>
      <c r="H38" s="339">
        <v>1849.55</v>
      </c>
      <c r="I38" s="340">
        <v>15.392585626484999</v>
      </c>
      <c r="J38" s="2"/>
      <c r="K38" s="2"/>
    </row>
    <row r="39" spans="1:11" ht="14.1" customHeight="1" x14ac:dyDescent="0.2">
      <c r="A39" s="48">
        <v>4</v>
      </c>
      <c r="B39" s="338">
        <v>903</v>
      </c>
      <c r="C39" s="339">
        <v>7.6460626587637588</v>
      </c>
      <c r="D39" s="339">
        <v>3031.59</v>
      </c>
      <c r="E39" s="339">
        <v>9.2197828800268606</v>
      </c>
      <c r="F39" s="339">
        <v>14136.54</v>
      </c>
      <c r="G39" s="339">
        <v>21.786854533607102</v>
      </c>
      <c r="H39" s="339">
        <v>3275.35</v>
      </c>
      <c r="I39" s="340">
        <v>27.258579293183601</v>
      </c>
      <c r="J39" s="2"/>
      <c r="K39" s="2"/>
    </row>
    <row r="40" spans="1:11" ht="14.1" customHeight="1" x14ac:dyDescent="0.2">
      <c r="A40" s="48">
        <v>5</v>
      </c>
      <c r="B40" s="338">
        <v>421</v>
      </c>
      <c r="C40" s="339">
        <v>3.5647756138865403</v>
      </c>
      <c r="D40" s="339">
        <v>9511.52</v>
      </c>
      <c r="E40" s="339">
        <v>28.926784050294799</v>
      </c>
      <c r="F40" s="339">
        <v>14203.24</v>
      </c>
      <c r="G40" s="339">
        <v>21.8896507763505</v>
      </c>
      <c r="H40" s="339">
        <v>1376.32</v>
      </c>
      <c r="I40" s="340">
        <v>11.454204238568201</v>
      </c>
      <c r="J40" s="2"/>
      <c r="K40" s="2"/>
    </row>
    <row r="41" spans="1:11" ht="14.1" customHeight="1" x14ac:dyDescent="0.2">
      <c r="A41" s="48">
        <v>6</v>
      </c>
      <c r="B41" s="338">
        <v>152</v>
      </c>
      <c r="C41" s="339">
        <v>1.2870448772226899</v>
      </c>
      <c r="D41" s="339">
        <v>2141.5100000000002</v>
      </c>
      <c r="E41" s="339">
        <v>6.5128388850096197</v>
      </c>
      <c r="F41" s="339">
        <v>6282.94</v>
      </c>
      <c r="G41" s="339">
        <v>9.6830978318161005</v>
      </c>
      <c r="H41" s="339">
        <v>242.55</v>
      </c>
      <c r="I41" s="340">
        <v>2.01858378724768</v>
      </c>
      <c r="J41" s="2"/>
      <c r="K41" s="2"/>
    </row>
    <row r="42" spans="1:11" ht="14.1" customHeight="1" x14ac:dyDescent="0.2">
      <c r="A42" s="48">
        <v>7</v>
      </c>
      <c r="B42" s="338">
        <v>47</v>
      </c>
      <c r="C42" s="339">
        <v>0.397967823878069</v>
      </c>
      <c r="D42" s="339">
        <v>1534.6</v>
      </c>
      <c r="E42" s="339">
        <v>4.6670818968558496</v>
      </c>
      <c r="F42" s="339">
        <v>2832.16</v>
      </c>
      <c r="G42" s="339">
        <v>4.3648486783824598</v>
      </c>
      <c r="H42" s="339">
        <v>49.93</v>
      </c>
      <c r="I42" s="340">
        <v>0.41553448153896694</v>
      </c>
      <c r="J42" s="2"/>
      <c r="K42" s="2"/>
    </row>
    <row r="43" spans="1:11" ht="14.1" customHeight="1" x14ac:dyDescent="0.2">
      <c r="A43" s="48">
        <v>8</v>
      </c>
      <c r="B43" s="338">
        <v>23</v>
      </c>
      <c r="C43" s="339">
        <v>0.194750211685013</v>
      </c>
      <c r="D43" s="339">
        <v>366.33</v>
      </c>
      <c r="E43" s="339">
        <v>1.11409625392624</v>
      </c>
      <c r="F43" s="339">
        <v>944.92</v>
      </c>
      <c r="G43" s="339">
        <v>1.4562852427748298</v>
      </c>
      <c r="H43" s="339">
        <v>10</v>
      </c>
      <c r="I43" s="340">
        <v>8.3223409080506197E-2</v>
      </c>
      <c r="J43" s="2"/>
      <c r="K43" s="2"/>
    </row>
    <row r="44" spans="1:11" ht="14.1" customHeight="1" x14ac:dyDescent="0.2">
      <c r="A44" s="48">
        <v>9</v>
      </c>
      <c r="B44" s="338">
        <v>7</v>
      </c>
      <c r="C44" s="339">
        <v>5.9271803556308199E-2</v>
      </c>
      <c r="D44" s="339">
        <v>5703.56</v>
      </c>
      <c r="E44" s="339">
        <v>17.3458762046339</v>
      </c>
      <c r="F44" s="339">
        <v>6353.4</v>
      </c>
      <c r="G44" s="339">
        <v>9.79168888524487</v>
      </c>
      <c r="H44" s="339">
        <v>697.57</v>
      </c>
      <c r="I44" s="340">
        <v>5.8054153472288696</v>
      </c>
      <c r="J44" s="2"/>
      <c r="K44" s="2"/>
    </row>
    <row r="45" spans="1:11" ht="14.1" customHeight="1" x14ac:dyDescent="0.2">
      <c r="A45" s="48">
        <v>10</v>
      </c>
      <c r="B45" s="341">
        <v>6</v>
      </c>
      <c r="C45" s="339">
        <v>5.0804403048264203E-2</v>
      </c>
      <c r="D45" s="339">
        <v>6261.99</v>
      </c>
      <c r="E45" s="339">
        <v>19.044194035769799</v>
      </c>
      <c r="F45" s="339">
        <v>3639.8</v>
      </c>
      <c r="G45" s="339">
        <v>5.60956168421857</v>
      </c>
      <c r="H45" s="339">
        <v>767.14</v>
      </c>
      <c r="I45" s="340">
        <v>6.3844006042019501</v>
      </c>
      <c r="J45" s="2"/>
      <c r="K45" s="2"/>
    </row>
    <row r="46" spans="1:11" ht="14.1" customHeight="1" x14ac:dyDescent="0.2">
      <c r="A46" s="21"/>
      <c r="B46" s="304"/>
      <c r="C46" s="39"/>
      <c r="D46" s="307"/>
      <c r="E46" s="39"/>
      <c r="F46" s="307"/>
      <c r="G46" s="39"/>
      <c r="H46" s="307"/>
      <c r="I46" s="43"/>
      <c r="J46" s="2"/>
      <c r="K46" s="2"/>
    </row>
    <row r="47" spans="1:11" ht="14.1" customHeight="1" thickBot="1" x14ac:dyDescent="0.25">
      <c r="A47" s="157" t="s">
        <v>402</v>
      </c>
      <c r="B47" s="158">
        <f>SUM(B35:B46)</f>
        <v>11810</v>
      </c>
      <c r="C47" s="159"/>
      <c r="D47" s="160">
        <f>SUM(D35:D46)</f>
        <v>32881.360000000008</v>
      </c>
      <c r="E47" s="159"/>
      <c r="F47" s="160">
        <f>SUM(F35:F46)</f>
        <v>64885.640000000007</v>
      </c>
      <c r="G47" s="159"/>
      <c r="H47" s="161">
        <f>SUM(H35:H46)</f>
        <v>12015.849999999999</v>
      </c>
      <c r="I47" s="162"/>
      <c r="J47" s="2"/>
      <c r="K47" s="2"/>
    </row>
    <row r="48" spans="1:11" x14ac:dyDescent="0.2">
      <c r="H48" s="49"/>
      <c r="J48" s="2"/>
      <c r="K48" s="2"/>
    </row>
    <row r="49" spans="10:11" x14ac:dyDescent="0.2">
      <c r="J49" s="2"/>
      <c r="K49" s="2"/>
    </row>
    <row r="50" spans="10:11" x14ac:dyDescent="0.2">
      <c r="J50" s="2"/>
      <c r="K50" s="2"/>
    </row>
    <row r="51" spans="10:11" x14ac:dyDescent="0.2">
      <c r="J51" s="2"/>
      <c r="K51" s="2"/>
    </row>
  </sheetData>
  <mergeCells count="8">
    <mergeCell ref="A1:I1"/>
    <mergeCell ref="A3:I3"/>
    <mergeCell ref="A5:A7"/>
    <mergeCell ref="B5:C6"/>
    <mergeCell ref="D5:G5"/>
    <mergeCell ref="H5:I6"/>
    <mergeCell ref="D6:E6"/>
    <mergeCell ref="F6:G6"/>
  </mergeCells>
  <printOptions horizontalCentered="1"/>
  <pageMargins left="0.78740157480314965" right="0.78740157480314965" top="0.59055118110236227" bottom="0.98425196850393704" header="0" footer="0"/>
  <pageSetup paperSize="9" scale="65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pageSetUpPr fitToPage="1"/>
  </sheetPr>
  <dimension ref="A1:L29"/>
  <sheetViews>
    <sheetView view="pageBreakPreview" zoomScale="106" zoomScaleNormal="75" zoomScaleSheetLayoutView="106" workbookViewId="0">
      <selection activeCell="A3" sqref="A3:G3"/>
    </sheetView>
  </sheetViews>
  <sheetFormatPr baseColWidth="10" defaultColWidth="11.42578125" defaultRowHeight="12.75" x14ac:dyDescent="0.2"/>
  <cols>
    <col min="1" max="1" width="28.28515625" style="236" customWidth="1"/>
    <col min="2" max="7" width="20.140625" style="236" customWidth="1"/>
    <col min="8" max="8" width="0.5703125" style="236" customWidth="1"/>
    <col min="9" max="16384" width="11.42578125" style="236"/>
  </cols>
  <sheetData>
    <row r="1" spans="1:8" ht="18" x14ac:dyDescent="0.25">
      <c r="A1" s="1029" t="s">
        <v>443</v>
      </c>
      <c r="B1" s="1029"/>
      <c r="C1" s="1029"/>
      <c r="D1" s="1029"/>
      <c r="E1" s="1029"/>
      <c r="F1" s="1029"/>
      <c r="G1" s="1029"/>
    </row>
    <row r="3" spans="1:8" ht="18.75" customHeight="1" x14ac:dyDescent="0.25">
      <c r="A3" s="1146" t="s">
        <v>1268</v>
      </c>
      <c r="B3" s="1146"/>
      <c r="C3" s="1146"/>
      <c r="D3" s="1146"/>
      <c r="E3" s="1146"/>
      <c r="F3" s="1146"/>
      <c r="G3" s="1146"/>
    </row>
    <row r="4" spans="1:8" ht="13.5" thickBot="1" x14ac:dyDescent="0.25">
      <c r="A4" s="18"/>
      <c r="B4" s="18"/>
      <c r="C4" s="18"/>
      <c r="D4" s="18"/>
      <c r="E4" s="18"/>
      <c r="F4" s="18"/>
      <c r="G4" s="18"/>
    </row>
    <row r="5" spans="1:8" ht="18.75" customHeight="1" x14ac:dyDescent="0.2">
      <c r="A5" s="1083" t="s">
        <v>411</v>
      </c>
      <c r="B5" s="1021" t="s">
        <v>617</v>
      </c>
      <c r="C5" s="1133"/>
      <c r="D5" s="1133"/>
      <c r="E5" s="932"/>
      <c r="F5" s="1130" t="s">
        <v>618</v>
      </c>
      <c r="G5" s="1021" t="s">
        <v>619</v>
      </c>
    </row>
    <row r="6" spans="1:8" ht="21" customHeight="1" x14ac:dyDescent="0.2">
      <c r="A6" s="1093"/>
      <c r="B6" s="1134"/>
      <c r="C6" s="1135"/>
      <c r="D6" s="1135"/>
      <c r="E6" s="1138"/>
      <c r="F6" s="1131"/>
      <c r="G6" s="1158"/>
      <c r="H6" s="2"/>
    </row>
    <row r="7" spans="1:8" ht="33.75" customHeight="1" thickBot="1" x14ac:dyDescent="0.25">
      <c r="A7" s="1084"/>
      <c r="B7" s="19" t="s">
        <v>620</v>
      </c>
      <c r="C7" s="19" t="s">
        <v>621</v>
      </c>
      <c r="D7" s="19" t="s">
        <v>622</v>
      </c>
      <c r="E7" s="19" t="s">
        <v>623</v>
      </c>
      <c r="F7" s="1132"/>
      <c r="G7" s="1022"/>
      <c r="H7" s="2"/>
    </row>
    <row r="8" spans="1:8" ht="20.25" customHeight="1" x14ac:dyDescent="0.2">
      <c r="A8" s="342" t="s">
        <v>328</v>
      </c>
      <c r="B8" s="343">
        <v>2</v>
      </c>
      <c r="C8" s="343">
        <v>0</v>
      </c>
      <c r="D8" s="343">
        <v>6</v>
      </c>
      <c r="E8" s="343">
        <v>0</v>
      </c>
      <c r="F8" s="343">
        <v>6</v>
      </c>
      <c r="G8" s="344">
        <v>3</v>
      </c>
      <c r="H8" s="2"/>
    </row>
    <row r="9" spans="1:8" ht="14.1" customHeight="1" x14ac:dyDescent="0.2">
      <c r="A9" s="345" t="s">
        <v>329</v>
      </c>
      <c r="B9" s="270">
        <v>8</v>
      </c>
      <c r="C9" s="270">
        <v>3</v>
      </c>
      <c r="D9" s="270">
        <v>3</v>
      </c>
      <c r="E9" s="270">
        <v>0</v>
      </c>
      <c r="F9" s="270">
        <v>2</v>
      </c>
      <c r="G9" s="269">
        <v>1</v>
      </c>
      <c r="H9" s="2"/>
    </row>
    <row r="10" spans="1:8" ht="14.1" customHeight="1" x14ac:dyDescent="0.2">
      <c r="A10" s="345" t="s">
        <v>575</v>
      </c>
      <c r="B10" s="270">
        <v>6</v>
      </c>
      <c r="C10" s="270">
        <v>0</v>
      </c>
      <c r="D10" s="270">
        <v>0</v>
      </c>
      <c r="E10" s="270">
        <v>0</v>
      </c>
      <c r="F10" s="270">
        <v>2</v>
      </c>
      <c r="G10" s="269">
        <v>2</v>
      </c>
      <c r="H10" s="2"/>
    </row>
    <row r="11" spans="1:8" ht="14.1" customHeight="1" x14ac:dyDescent="0.2">
      <c r="A11" s="345" t="s">
        <v>335</v>
      </c>
      <c r="B11" s="343">
        <v>13</v>
      </c>
      <c r="C11" s="343">
        <v>0</v>
      </c>
      <c r="D11" s="343">
        <v>3</v>
      </c>
      <c r="E11" s="343">
        <v>1</v>
      </c>
      <c r="F11" s="343">
        <v>3</v>
      </c>
      <c r="G11" s="346">
        <v>2</v>
      </c>
      <c r="H11" s="2"/>
    </row>
    <row r="12" spans="1:8" ht="14.1" customHeight="1" x14ac:dyDescent="0.2">
      <c r="A12" s="345" t="s">
        <v>330</v>
      </c>
      <c r="B12" s="270">
        <v>9</v>
      </c>
      <c r="C12" s="343">
        <v>0</v>
      </c>
      <c r="D12" s="343">
        <v>5</v>
      </c>
      <c r="E12" s="270">
        <v>1</v>
      </c>
      <c r="F12" s="343">
        <v>2</v>
      </c>
      <c r="G12" s="269">
        <v>2</v>
      </c>
      <c r="H12" s="460"/>
    </row>
    <row r="13" spans="1:8" ht="14.1" customHeight="1" x14ac:dyDescent="0.2">
      <c r="A13" s="345" t="s">
        <v>331</v>
      </c>
      <c r="B13" s="343">
        <v>11</v>
      </c>
      <c r="C13" s="270">
        <v>2</v>
      </c>
      <c r="D13" s="343">
        <v>2</v>
      </c>
      <c r="E13" s="343">
        <v>2</v>
      </c>
      <c r="F13" s="343">
        <v>1</v>
      </c>
      <c r="G13" s="346">
        <v>2</v>
      </c>
      <c r="H13" s="2"/>
    </row>
    <row r="14" spans="1:8" ht="14.1" customHeight="1" x14ac:dyDescent="0.2">
      <c r="A14" s="345" t="s">
        <v>342</v>
      </c>
      <c r="B14" s="343">
        <v>13</v>
      </c>
      <c r="C14" s="343">
        <v>1</v>
      </c>
      <c r="D14" s="343">
        <v>7</v>
      </c>
      <c r="E14" s="343">
        <v>4</v>
      </c>
      <c r="F14" s="343">
        <v>1</v>
      </c>
      <c r="G14" s="346">
        <v>1</v>
      </c>
      <c r="H14" s="2"/>
    </row>
    <row r="15" spans="1:8" ht="14.1" customHeight="1" x14ac:dyDescent="0.2">
      <c r="A15" s="461" t="s">
        <v>568</v>
      </c>
      <c r="B15" s="270">
        <v>0</v>
      </c>
      <c r="C15" s="270">
        <v>0</v>
      </c>
      <c r="D15" s="270">
        <v>0</v>
      </c>
      <c r="E15" s="343">
        <v>0</v>
      </c>
      <c r="F15" s="270">
        <v>0</v>
      </c>
      <c r="G15" s="269">
        <v>0</v>
      </c>
      <c r="H15" s="2"/>
    </row>
    <row r="16" spans="1:8" ht="14.1" customHeight="1" x14ac:dyDescent="0.2">
      <c r="A16" s="345" t="s">
        <v>334</v>
      </c>
      <c r="B16" s="270">
        <v>32</v>
      </c>
      <c r="C16" s="270">
        <v>1</v>
      </c>
      <c r="D16" s="270">
        <v>12</v>
      </c>
      <c r="E16" s="270">
        <v>4</v>
      </c>
      <c r="F16" s="270">
        <v>6</v>
      </c>
      <c r="G16" s="269">
        <v>8</v>
      </c>
      <c r="H16" s="2"/>
    </row>
    <row r="17" spans="1:12" ht="14.1" customHeight="1" x14ac:dyDescent="0.2">
      <c r="A17" s="345" t="s">
        <v>479</v>
      </c>
      <c r="B17" s="343">
        <v>0</v>
      </c>
      <c r="C17" s="343">
        <v>0</v>
      </c>
      <c r="D17" s="343">
        <v>0</v>
      </c>
      <c r="E17" s="343">
        <v>0</v>
      </c>
      <c r="F17" s="343">
        <v>1</v>
      </c>
      <c r="G17" s="346">
        <v>0</v>
      </c>
      <c r="H17" s="2"/>
    </row>
    <row r="18" spans="1:12" ht="14.1" customHeight="1" x14ac:dyDescent="0.2">
      <c r="A18" s="345" t="s">
        <v>10</v>
      </c>
      <c r="B18" s="343">
        <v>8</v>
      </c>
      <c r="C18" s="343">
        <v>0</v>
      </c>
      <c r="D18" s="343">
        <v>1</v>
      </c>
      <c r="E18" s="343">
        <v>1</v>
      </c>
      <c r="F18" s="343">
        <v>2</v>
      </c>
      <c r="G18" s="346">
        <v>0</v>
      </c>
      <c r="H18" s="2"/>
    </row>
    <row r="19" spans="1:12" ht="14.1" customHeight="1" x14ac:dyDescent="0.2">
      <c r="A19" s="345" t="s">
        <v>336</v>
      </c>
      <c r="B19" s="270">
        <v>24</v>
      </c>
      <c r="C19" s="343">
        <v>3</v>
      </c>
      <c r="D19" s="270">
        <v>5</v>
      </c>
      <c r="E19" s="343">
        <v>2</v>
      </c>
      <c r="F19" s="270">
        <v>2</v>
      </c>
      <c r="G19" s="269">
        <v>2</v>
      </c>
      <c r="H19" s="2"/>
    </row>
    <row r="20" spans="1:12" ht="14.1" customHeight="1" x14ac:dyDescent="0.2">
      <c r="A20" s="345" t="s">
        <v>337</v>
      </c>
      <c r="B20" s="270">
        <v>26</v>
      </c>
      <c r="C20" s="270">
        <v>7</v>
      </c>
      <c r="D20" s="270">
        <v>17</v>
      </c>
      <c r="E20" s="343">
        <v>2</v>
      </c>
      <c r="F20" s="270">
        <v>6</v>
      </c>
      <c r="G20" s="269">
        <v>7</v>
      </c>
      <c r="H20" s="2"/>
    </row>
    <row r="21" spans="1:12" ht="14.1" customHeight="1" x14ac:dyDescent="0.2">
      <c r="A21" s="345" t="s">
        <v>581</v>
      </c>
      <c r="B21" s="270">
        <v>4</v>
      </c>
      <c r="C21" s="343">
        <v>1</v>
      </c>
      <c r="D21" s="270">
        <v>1</v>
      </c>
      <c r="E21" s="270">
        <v>1</v>
      </c>
      <c r="F21" s="343">
        <v>1</v>
      </c>
      <c r="G21" s="346">
        <v>0</v>
      </c>
      <c r="H21" s="2"/>
    </row>
    <row r="22" spans="1:12" ht="14.1" customHeight="1" x14ac:dyDescent="0.2">
      <c r="A22" s="345" t="s">
        <v>338</v>
      </c>
      <c r="B22" s="270">
        <v>1</v>
      </c>
      <c r="C22" s="343">
        <v>0</v>
      </c>
      <c r="D22" s="270">
        <v>0</v>
      </c>
      <c r="E22" s="270">
        <v>0</v>
      </c>
      <c r="F22" s="270">
        <v>0</v>
      </c>
      <c r="G22" s="269">
        <v>1</v>
      </c>
      <c r="H22" s="2"/>
    </row>
    <row r="23" spans="1:12" ht="14.1" customHeight="1" x14ac:dyDescent="0.2">
      <c r="A23" s="345" t="s">
        <v>582</v>
      </c>
      <c r="B23" s="343">
        <v>11</v>
      </c>
      <c r="C23" s="343">
        <v>1</v>
      </c>
      <c r="D23" s="343">
        <v>4</v>
      </c>
      <c r="E23" s="343">
        <v>0</v>
      </c>
      <c r="F23" s="343">
        <v>7</v>
      </c>
      <c r="G23" s="346">
        <v>5</v>
      </c>
      <c r="H23" s="2"/>
    </row>
    <row r="24" spans="1:12" ht="14.1" customHeight="1" x14ac:dyDescent="0.2">
      <c r="A24" s="345" t="s">
        <v>13</v>
      </c>
      <c r="B24" s="270">
        <v>0</v>
      </c>
      <c r="C24" s="270">
        <v>0</v>
      </c>
      <c r="D24" s="270">
        <v>0</v>
      </c>
      <c r="E24" s="270">
        <v>0</v>
      </c>
      <c r="F24" s="270">
        <v>0</v>
      </c>
      <c r="G24" s="269">
        <v>0</v>
      </c>
      <c r="H24" s="2"/>
    </row>
    <row r="25" spans="1:12" ht="14.1" customHeight="1" x14ac:dyDescent="0.2">
      <c r="A25" s="345" t="s">
        <v>577</v>
      </c>
      <c r="B25" s="343">
        <v>5</v>
      </c>
      <c r="C25" s="343">
        <v>0</v>
      </c>
      <c r="D25" s="343">
        <v>1</v>
      </c>
      <c r="E25" s="343">
        <v>0</v>
      </c>
      <c r="F25" s="343">
        <v>0</v>
      </c>
      <c r="G25" s="346">
        <v>1</v>
      </c>
      <c r="H25" s="2"/>
      <c r="L25" s="64"/>
    </row>
    <row r="26" spans="1:12" ht="14.1" customHeight="1" x14ac:dyDescent="0.2">
      <c r="A26" s="29" t="s">
        <v>339</v>
      </c>
      <c r="B26" s="343">
        <v>1</v>
      </c>
      <c r="C26" s="343">
        <v>0</v>
      </c>
      <c r="D26" s="343">
        <v>0</v>
      </c>
      <c r="E26" s="343">
        <v>0</v>
      </c>
      <c r="F26" s="343">
        <v>2</v>
      </c>
      <c r="G26" s="346">
        <v>0</v>
      </c>
      <c r="H26" s="2"/>
    </row>
    <row r="27" spans="1:12" ht="14.1" customHeight="1" x14ac:dyDescent="0.2">
      <c r="A27" s="21"/>
      <c r="B27" s="39"/>
      <c r="C27" s="39"/>
      <c r="D27" s="39"/>
      <c r="E27" s="39"/>
      <c r="F27" s="39"/>
      <c r="G27" s="43"/>
      <c r="H27" s="2"/>
    </row>
    <row r="28" spans="1:12" ht="14.1" customHeight="1" thickBot="1" x14ac:dyDescent="0.25">
      <c r="A28" s="163" t="s">
        <v>325</v>
      </c>
      <c r="B28" s="164">
        <f t="shared" ref="B28:G28" si="0">SUM(B8:B27)</f>
        <v>174</v>
      </c>
      <c r="C28" s="164">
        <f t="shared" si="0"/>
        <v>19</v>
      </c>
      <c r="D28" s="164">
        <f t="shared" si="0"/>
        <v>67</v>
      </c>
      <c r="E28" s="164">
        <f t="shared" si="0"/>
        <v>18</v>
      </c>
      <c r="F28" s="164">
        <f t="shared" si="0"/>
        <v>44</v>
      </c>
      <c r="G28" s="165">
        <f t="shared" si="0"/>
        <v>37</v>
      </c>
      <c r="H28" s="2"/>
    </row>
    <row r="29" spans="1:12" x14ac:dyDescent="0.2">
      <c r="H29" s="2"/>
    </row>
  </sheetData>
  <mergeCells count="6">
    <mergeCell ref="A1:G1"/>
    <mergeCell ref="A3:G3"/>
    <mergeCell ref="A5:A7"/>
    <mergeCell ref="B5:E6"/>
    <mergeCell ref="F5:F7"/>
    <mergeCell ref="G5:G7"/>
  </mergeCells>
  <printOptions horizontalCentered="1"/>
  <pageMargins left="0.78740157480314965" right="0.78740157480314965" top="0.59055118110236227" bottom="0.98425196850393704" header="0" footer="0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N41"/>
  <sheetViews>
    <sheetView view="pageBreakPreview" topLeftCell="A7" zoomScale="115" zoomScaleNormal="75" zoomScaleSheetLayoutView="115" workbookViewId="0">
      <selection activeCell="F19" sqref="F19"/>
    </sheetView>
  </sheetViews>
  <sheetFormatPr baseColWidth="10" defaultColWidth="11.42578125" defaultRowHeight="12.75" x14ac:dyDescent="0.2"/>
  <cols>
    <col min="1" max="1" width="35.7109375" style="9" customWidth="1"/>
    <col min="2" max="7" width="15.42578125" style="9" customWidth="1"/>
    <col min="8" max="8" width="1.28515625" style="9" customWidth="1"/>
    <col min="9" max="16384" width="11.42578125" style="9"/>
  </cols>
  <sheetData>
    <row r="1" spans="1:14" ht="18" x14ac:dyDescent="0.25">
      <c r="A1" s="970" t="s">
        <v>820</v>
      </c>
      <c r="B1" s="970"/>
      <c r="C1" s="970"/>
      <c r="D1" s="970"/>
      <c r="E1" s="970"/>
      <c r="F1" s="970"/>
      <c r="G1" s="970"/>
      <c r="H1" s="8"/>
      <c r="I1" s="8"/>
    </row>
    <row r="3" spans="1:14" s="509" customFormat="1" ht="24" customHeight="1" x14ac:dyDescent="0.2">
      <c r="A3" s="971" t="s">
        <v>1157</v>
      </c>
      <c r="B3" s="972"/>
      <c r="C3" s="972"/>
      <c r="D3" s="972"/>
      <c r="E3" s="972"/>
      <c r="F3" s="972"/>
      <c r="G3" s="972"/>
      <c r="H3" s="507"/>
      <c r="I3" s="507"/>
      <c r="J3" s="507"/>
      <c r="K3" s="508"/>
    </row>
    <row r="4" spans="1:14" ht="13.5" thickBot="1" x14ac:dyDescent="0.25">
      <c r="A4" s="10"/>
      <c r="B4" s="10"/>
      <c r="C4" s="10"/>
      <c r="D4" s="10"/>
      <c r="E4" s="10"/>
      <c r="F4" s="10"/>
      <c r="G4" s="10"/>
      <c r="H4" s="259"/>
      <c r="I4" s="259"/>
      <c r="J4" s="259"/>
      <c r="K4" s="259"/>
    </row>
    <row r="5" spans="1:14" s="260" customFormat="1" ht="56.25" customHeight="1" thickBot="1" x14ac:dyDescent="0.25">
      <c r="A5" s="510" t="s">
        <v>251</v>
      </c>
      <c r="B5" s="511" t="s">
        <v>821</v>
      </c>
      <c r="C5" s="511" t="s">
        <v>822</v>
      </c>
      <c r="D5" s="512" t="s">
        <v>324</v>
      </c>
      <c r="E5" s="511" t="s">
        <v>1280</v>
      </c>
      <c r="F5" s="513" t="s">
        <v>823</v>
      </c>
      <c r="G5" s="511" t="s">
        <v>1103</v>
      </c>
      <c r="H5" s="259"/>
      <c r="I5" s="259"/>
      <c r="J5" s="259"/>
      <c r="K5" s="259"/>
    </row>
    <row r="6" spans="1:14" s="260" customFormat="1" ht="17.25" customHeight="1" x14ac:dyDescent="0.2">
      <c r="A6" s="514" t="s">
        <v>328</v>
      </c>
      <c r="B6" s="806">
        <v>24.95</v>
      </c>
      <c r="C6" s="807"/>
      <c r="D6" s="807">
        <v>24.95</v>
      </c>
      <c r="E6" s="806"/>
      <c r="F6" s="572">
        <v>24.95</v>
      </c>
      <c r="G6" s="806"/>
      <c r="H6" s="259"/>
      <c r="I6" s="259"/>
      <c r="J6" s="259"/>
      <c r="K6" s="259"/>
      <c r="L6" s="259"/>
      <c r="M6" s="259"/>
      <c r="N6" s="259"/>
    </row>
    <row r="7" spans="1:14" s="260" customFormat="1" x14ac:dyDescent="0.2">
      <c r="A7" s="515" t="s">
        <v>329</v>
      </c>
      <c r="B7" s="270"/>
      <c r="C7" s="270"/>
      <c r="D7" s="270"/>
      <c r="E7" s="270"/>
      <c r="F7" s="573"/>
      <c r="G7" s="270"/>
      <c r="H7" s="259"/>
      <c r="I7" s="259"/>
      <c r="J7" s="259"/>
      <c r="K7" s="259"/>
      <c r="L7" s="259"/>
      <c r="M7" s="259"/>
      <c r="N7" s="259"/>
    </row>
    <row r="8" spans="1:14" s="260" customFormat="1" x14ac:dyDescent="0.2">
      <c r="A8" s="515" t="s">
        <v>330</v>
      </c>
      <c r="B8" s="574">
        <v>60.2</v>
      </c>
      <c r="C8" s="574"/>
      <c r="D8" s="574">
        <v>60.2</v>
      </c>
      <c r="E8" s="270"/>
      <c r="F8" s="573">
        <v>60.2</v>
      </c>
      <c r="G8" s="574"/>
      <c r="H8" s="259"/>
      <c r="I8" s="259"/>
      <c r="J8" s="259"/>
      <c r="K8" s="259"/>
      <c r="L8" s="259"/>
      <c r="M8" s="259"/>
      <c r="N8" s="259"/>
    </row>
    <row r="9" spans="1:14" s="260" customFormat="1" x14ac:dyDescent="0.2">
      <c r="A9" s="515" t="s">
        <v>331</v>
      </c>
      <c r="B9" s="574">
        <v>2.52</v>
      </c>
      <c r="C9" s="574">
        <v>214.15</v>
      </c>
      <c r="D9" s="574">
        <v>216.67000000000002</v>
      </c>
      <c r="E9" s="270"/>
      <c r="F9" s="573">
        <v>216.67000000000002</v>
      </c>
      <c r="G9" s="574">
        <v>6.3800000000000008</v>
      </c>
      <c r="H9" s="259"/>
      <c r="I9" s="259"/>
      <c r="J9" s="259"/>
      <c r="K9" s="259"/>
      <c r="L9" s="259"/>
      <c r="M9" s="259"/>
      <c r="N9" s="259"/>
    </row>
    <row r="10" spans="1:14" s="260" customFormat="1" x14ac:dyDescent="0.2">
      <c r="A10" s="515" t="s">
        <v>332</v>
      </c>
      <c r="B10" s="574"/>
      <c r="C10" s="574"/>
      <c r="D10" s="574"/>
      <c r="E10" s="574"/>
      <c r="F10" s="573"/>
      <c r="G10" s="270"/>
      <c r="H10" s="259"/>
      <c r="I10" s="259"/>
      <c r="J10" s="259"/>
      <c r="K10" s="259"/>
      <c r="L10" s="259"/>
      <c r="M10" s="259"/>
      <c r="N10" s="259"/>
    </row>
    <row r="11" spans="1:14" s="260" customFormat="1" x14ac:dyDescent="0.2">
      <c r="A11" s="515" t="s">
        <v>342</v>
      </c>
      <c r="B11" s="574">
        <v>1005.5600000000001</v>
      </c>
      <c r="C11" s="574">
        <v>615.45000000000005</v>
      </c>
      <c r="D11" s="574">
        <v>1621.0100000000002</v>
      </c>
      <c r="E11" s="574"/>
      <c r="F11" s="573">
        <v>1621.0100000000002</v>
      </c>
      <c r="G11" s="574">
        <v>13094.54</v>
      </c>
      <c r="H11" s="259"/>
      <c r="I11" s="259"/>
      <c r="J11" s="259"/>
      <c r="K11" s="259"/>
      <c r="L11" s="259"/>
      <c r="M11" s="259"/>
      <c r="N11" s="259"/>
    </row>
    <row r="12" spans="1:14" s="260" customFormat="1" x14ac:dyDescent="0.2">
      <c r="A12" s="515" t="s">
        <v>334</v>
      </c>
      <c r="B12" s="574">
        <v>10</v>
      </c>
      <c r="C12" s="270">
        <v>147.32000000000002</v>
      </c>
      <c r="D12" s="574">
        <v>157.32000000000002</v>
      </c>
      <c r="E12" s="574"/>
      <c r="F12" s="573">
        <v>157.32000000000002</v>
      </c>
      <c r="G12" s="270"/>
      <c r="H12" s="259"/>
      <c r="I12" s="259"/>
      <c r="J12" s="259"/>
      <c r="K12" s="259"/>
      <c r="L12" s="259"/>
      <c r="M12" s="259"/>
      <c r="N12" s="259"/>
    </row>
    <row r="13" spans="1:14" s="260" customFormat="1" x14ac:dyDescent="0.2">
      <c r="A13" s="515" t="s">
        <v>344</v>
      </c>
      <c r="B13" s="574">
        <v>259.08999999999997</v>
      </c>
      <c r="C13" s="574">
        <v>0.35</v>
      </c>
      <c r="D13" s="574">
        <v>259.44</v>
      </c>
      <c r="E13" s="270"/>
      <c r="F13" s="573">
        <v>259.44</v>
      </c>
      <c r="G13" s="574">
        <v>7.94</v>
      </c>
      <c r="H13" s="259"/>
      <c r="I13" s="259"/>
      <c r="J13" s="259"/>
      <c r="K13" s="259"/>
      <c r="L13" s="259"/>
      <c r="M13" s="259"/>
      <c r="N13" s="259"/>
    </row>
    <row r="14" spans="1:14" s="260" customFormat="1" x14ac:dyDescent="0.2">
      <c r="A14" s="515" t="s">
        <v>346</v>
      </c>
      <c r="B14" s="574">
        <v>6.6</v>
      </c>
      <c r="C14" s="270">
        <v>155.63999999999996</v>
      </c>
      <c r="D14" s="574">
        <v>162.23999999999995</v>
      </c>
      <c r="E14" s="270"/>
      <c r="F14" s="573">
        <v>162.23999999999995</v>
      </c>
      <c r="G14" s="574"/>
      <c r="H14" s="259"/>
      <c r="I14" s="259"/>
      <c r="J14" s="259"/>
      <c r="K14" s="259"/>
      <c r="L14" s="259"/>
      <c r="M14" s="259"/>
      <c r="N14" s="259"/>
    </row>
    <row r="15" spans="1:14" s="260" customFormat="1" x14ac:dyDescent="0.2">
      <c r="A15" s="515" t="s">
        <v>343</v>
      </c>
      <c r="B15" s="574"/>
      <c r="C15" s="574"/>
      <c r="D15" s="574"/>
      <c r="E15" s="574"/>
      <c r="F15" s="573"/>
      <c r="G15" s="574"/>
      <c r="H15" s="259"/>
      <c r="I15" s="259"/>
      <c r="J15" s="259"/>
      <c r="K15" s="259"/>
      <c r="L15" s="259"/>
      <c r="M15" s="259"/>
      <c r="N15" s="259"/>
    </row>
    <row r="16" spans="1:14" s="260" customFormat="1" x14ac:dyDescent="0.2">
      <c r="A16" s="515" t="s">
        <v>336</v>
      </c>
      <c r="B16" s="270">
        <v>117.28999999999999</v>
      </c>
      <c r="C16" s="270"/>
      <c r="D16" s="574">
        <v>117.28999999999999</v>
      </c>
      <c r="E16" s="574"/>
      <c r="F16" s="269">
        <v>117.28999999999999</v>
      </c>
      <c r="G16" s="270">
        <v>573.82999999999993</v>
      </c>
      <c r="H16" s="259"/>
      <c r="I16" s="259"/>
      <c r="J16" s="259"/>
      <c r="K16" s="259"/>
      <c r="L16" s="259"/>
      <c r="M16" s="259"/>
      <c r="N16" s="259"/>
    </row>
    <row r="17" spans="1:14" s="260" customFormat="1" x14ac:dyDescent="0.2">
      <c r="A17" s="515" t="s">
        <v>337</v>
      </c>
      <c r="B17" s="270">
        <v>20</v>
      </c>
      <c r="C17" s="270">
        <v>425.2</v>
      </c>
      <c r="D17" s="574">
        <v>445.2</v>
      </c>
      <c r="E17" s="574"/>
      <c r="F17" s="573">
        <v>445.2</v>
      </c>
      <c r="G17" s="270"/>
      <c r="L17" s="259"/>
      <c r="M17" s="259"/>
      <c r="N17" s="259"/>
    </row>
    <row r="18" spans="1:14" s="260" customFormat="1" x14ac:dyDescent="0.2">
      <c r="A18" s="515" t="s">
        <v>347</v>
      </c>
      <c r="B18" s="574"/>
      <c r="C18" s="270"/>
      <c r="D18" s="574"/>
      <c r="E18" s="270"/>
      <c r="F18" s="573"/>
      <c r="G18" s="574">
        <v>14</v>
      </c>
      <c r="L18" s="259"/>
      <c r="M18" s="259"/>
      <c r="N18" s="259"/>
    </row>
    <row r="19" spans="1:14" s="260" customFormat="1" x14ac:dyDescent="0.2">
      <c r="A19" s="515" t="s">
        <v>338</v>
      </c>
      <c r="B19" s="574">
        <v>530.36</v>
      </c>
      <c r="C19" s="270">
        <v>14.55</v>
      </c>
      <c r="D19" s="574">
        <v>544.91</v>
      </c>
      <c r="E19" s="270">
        <v>53</v>
      </c>
      <c r="F19" s="573">
        <v>597.87</v>
      </c>
      <c r="G19" s="270">
        <v>105.98</v>
      </c>
      <c r="L19" s="259"/>
      <c r="M19" s="259"/>
      <c r="N19" s="259"/>
    </row>
    <row r="20" spans="1:14" s="260" customFormat="1" x14ac:dyDescent="0.2">
      <c r="A20" s="515" t="s">
        <v>340</v>
      </c>
      <c r="B20" s="574">
        <v>336.35000000000008</v>
      </c>
      <c r="C20" s="270">
        <v>1883.4899999999998</v>
      </c>
      <c r="D20" s="574">
        <v>2219.8399999999997</v>
      </c>
      <c r="E20" s="574"/>
      <c r="F20" s="573">
        <v>2219.8399999999997</v>
      </c>
      <c r="G20" s="574">
        <v>29</v>
      </c>
      <c r="L20" s="259"/>
      <c r="M20" s="259"/>
      <c r="N20" s="259"/>
    </row>
    <row r="21" spans="1:14" s="260" customFormat="1" x14ac:dyDescent="0.2">
      <c r="A21" s="515" t="s">
        <v>341</v>
      </c>
      <c r="B21" s="574">
        <v>85.87</v>
      </c>
      <c r="C21" s="270">
        <v>753.57999999999993</v>
      </c>
      <c r="D21" s="574">
        <v>839.44999999999993</v>
      </c>
      <c r="E21" s="574"/>
      <c r="F21" s="573">
        <v>839.44999999999993</v>
      </c>
      <c r="G21" s="270">
        <v>298.3</v>
      </c>
      <c r="H21" s="259"/>
      <c r="I21" s="259"/>
      <c r="J21" s="259"/>
      <c r="K21" s="259"/>
      <c r="L21" s="259"/>
      <c r="M21" s="259"/>
      <c r="N21" s="259"/>
    </row>
    <row r="22" spans="1:14" s="260" customFormat="1" x14ac:dyDescent="0.2">
      <c r="A22" s="515" t="s">
        <v>345</v>
      </c>
      <c r="B22" s="574"/>
      <c r="C22" s="270"/>
      <c r="D22" s="574"/>
      <c r="E22" s="270"/>
      <c r="F22" s="573"/>
      <c r="G22" s="574"/>
      <c r="H22" s="259"/>
      <c r="I22" s="259"/>
      <c r="J22" s="259"/>
      <c r="K22" s="259"/>
      <c r="L22" s="259"/>
      <c r="M22" s="259"/>
      <c r="N22" s="259"/>
    </row>
    <row r="23" spans="1:14" s="260" customFormat="1" x14ac:dyDescent="0.2">
      <c r="A23" s="515"/>
      <c r="B23" s="517"/>
      <c r="C23" s="517"/>
      <c r="D23" s="517"/>
      <c r="E23" s="517"/>
      <c r="F23" s="516"/>
      <c r="G23" s="517"/>
      <c r="H23" s="259"/>
      <c r="I23" s="262"/>
      <c r="J23" s="259"/>
      <c r="K23" s="262"/>
      <c r="L23" s="259"/>
      <c r="M23" s="262"/>
      <c r="N23" s="259"/>
    </row>
    <row r="24" spans="1:14" s="260" customFormat="1" ht="13.5" thickBot="1" x14ac:dyDescent="0.25">
      <c r="A24" s="518" t="s">
        <v>325</v>
      </c>
      <c r="B24" s="519">
        <v>2458.7899999999995</v>
      </c>
      <c r="C24" s="519">
        <v>4209.7299999999996</v>
      </c>
      <c r="D24" s="519">
        <v>6668.5199999999995</v>
      </c>
      <c r="E24" s="519">
        <f t="shared" ref="E24" si="0">SUM(E6:E23)</f>
        <v>53</v>
      </c>
      <c r="F24" s="575">
        <v>6721.48</v>
      </c>
      <c r="G24" s="519">
        <v>14129.97</v>
      </c>
      <c r="H24" s="566"/>
      <c r="I24" s="259"/>
      <c r="J24" s="259"/>
      <c r="K24" s="259"/>
      <c r="L24" s="259"/>
      <c r="M24" s="259"/>
      <c r="N24" s="259"/>
    </row>
    <row r="26" spans="1:14" x14ac:dyDescent="0.2">
      <c r="A26" s="279" t="s">
        <v>1104</v>
      </c>
    </row>
    <row r="41" spans="7:7" x14ac:dyDescent="0.2">
      <c r="G41" s="259"/>
    </row>
  </sheetData>
  <mergeCells count="2">
    <mergeCell ref="A1:G1"/>
    <mergeCell ref="A3:G3"/>
  </mergeCells>
  <printOptions horizontalCentered="1"/>
  <pageMargins left="0.37" right="0.28000000000000003" top="0.75" bottom="0.98425196850393704" header="0" footer="0"/>
  <pageSetup paperSize="9" scale="76" orientation="portrait" r:id="rId1"/>
  <headerFooter alignWithMargins="0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O20"/>
  <sheetViews>
    <sheetView view="pageBreakPreview" zoomScale="75" zoomScaleNormal="75" workbookViewId="0">
      <selection activeCell="A3" sqref="A3:O3"/>
    </sheetView>
  </sheetViews>
  <sheetFormatPr baseColWidth="10" defaultColWidth="11.42578125" defaultRowHeight="12.75" x14ac:dyDescent="0.2"/>
  <cols>
    <col min="1" max="1" width="24" style="236" customWidth="1"/>
    <col min="2" max="13" width="13.5703125" style="236" customWidth="1"/>
    <col min="14" max="15" width="17.42578125" style="236" customWidth="1"/>
    <col min="16" max="16384" width="11.42578125" style="236"/>
  </cols>
  <sheetData>
    <row r="1" spans="1:15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</row>
    <row r="3" spans="1:15" ht="23.25" customHeight="1" x14ac:dyDescent="0.2">
      <c r="A3" s="1157" t="s">
        <v>1269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7"/>
    </row>
    <row r="4" spans="1:15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186" customFormat="1" ht="36.75" customHeight="1" x14ac:dyDescent="0.2">
      <c r="A5" s="932" t="s">
        <v>624</v>
      </c>
      <c r="B5" s="1033" t="s">
        <v>625</v>
      </c>
      <c r="C5" s="977"/>
      <c r="D5" s="977"/>
      <c r="E5" s="977"/>
      <c r="F5" s="977"/>
      <c r="G5" s="977"/>
      <c r="H5" s="977"/>
      <c r="I5" s="977"/>
      <c r="J5" s="977"/>
      <c r="K5" s="977"/>
      <c r="L5" s="977"/>
      <c r="M5" s="977"/>
      <c r="N5" s="1130" t="s">
        <v>626</v>
      </c>
      <c r="O5" s="1021" t="s">
        <v>627</v>
      </c>
    </row>
    <row r="6" spans="1:15" s="186" customFormat="1" ht="36.75" customHeight="1" x14ac:dyDescent="0.2">
      <c r="A6" s="933"/>
      <c r="B6" s="1147" t="s">
        <v>628</v>
      </c>
      <c r="C6" s="1148"/>
      <c r="D6" s="1147" t="s">
        <v>629</v>
      </c>
      <c r="E6" s="1148"/>
      <c r="F6" s="1147" t="s">
        <v>630</v>
      </c>
      <c r="G6" s="1148"/>
      <c r="H6" s="1147" t="s">
        <v>631</v>
      </c>
      <c r="I6" s="1148"/>
      <c r="J6" s="1147" t="s">
        <v>632</v>
      </c>
      <c r="K6" s="1148"/>
      <c r="L6" s="1147" t="s">
        <v>324</v>
      </c>
      <c r="M6" s="1148"/>
      <c r="N6" s="1131"/>
      <c r="O6" s="1158"/>
    </row>
    <row r="7" spans="1:15" s="186" customFormat="1" ht="36.75" customHeight="1" thickBot="1" x14ac:dyDescent="0.25">
      <c r="A7" s="934"/>
      <c r="B7" s="70" t="s">
        <v>441</v>
      </c>
      <c r="C7" s="70" t="s">
        <v>485</v>
      </c>
      <c r="D7" s="70" t="s">
        <v>441</v>
      </c>
      <c r="E7" s="70" t="s">
        <v>485</v>
      </c>
      <c r="F7" s="70" t="s">
        <v>441</v>
      </c>
      <c r="G7" s="70" t="s">
        <v>485</v>
      </c>
      <c r="H7" s="70" t="s">
        <v>441</v>
      </c>
      <c r="I7" s="70" t="s">
        <v>485</v>
      </c>
      <c r="J7" s="70" t="s">
        <v>441</v>
      </c>
      <c r="K7" s="70" t="s">
        <v>485</v>
      </c>
      <c r="L7" s="70" t="s">
        <v>441</v>
      </c>
      <c r="M7" s="70" t="s">
        <v>485</v>
      </c>
      <c r="N7" s="1132"/>
      <c r="O7" s="1022"/>
    </row>
    <row r="8" spans="1:15" ht="16.5" customHeight="1" x14ac:dyDescent="0.2">
      <c r="A8" s="411" t="s">
        <v>633</v>
      </c>
      <c r="B8" s="300">
        <v>668</v>
      </c>
      <c r="C8" s="332">
        <v>14.499674408508803</v>
      </c>
      <c r="D8" s="300">
        <v>32</v>
      </c>
      <c r="E8" s="332">
        <v>1.59441953163926</v>
      </c>
      <c r="F8" s="300">
        <v>12</v>
      </c>
      <c r="G8" s="332">
        <v>0.75187969924812004</v>
      </c>
      <c r="H8" s="347">
        <v>1</v>
      </c>
      <c r="I8" s="332">
        <v>0.19011406844106499</v>
      </c>
      <c r="J8" s="300">
        <v>4</v>
      </c>
      <c r="K8" s="332">
        <v>0.130123617436565</v>
      </c>
      <c r="L8" s="300">
        <v>717</v>
      </c>
      <c r="M8" s="332">
        <v>6.0711261642675698</v>
      </c>
      <c r="N8" s="348">
        <v>5192.08</v>
      </c>
      <c r="O8" s="349">
        <v>7.2413947001394696</v>
      </c>
    </row>
    <row r="9" spans="1:15" x14ac:dyDescent="0.2">
      <c r="A9" s="413" t="s">
        <v>634</v>
      </c>
      <c r="B9" s="304">
        <v>640</v>
      </c>
      <c r="C9" s="334">
        <v>13.8919036249186</v>
      </c>
      <c r="D9" s="304">
        <v>268</v>
      </c>
      <c r="E9" s="334">
        <v>13.353263577478801</v>
      </c>
      <c r="F9" s="304">
        <v>10</v>
      </c>
      <c r="G9" s="334">
        <v>0.62656641604009999</v>
      </c>
      <c r="H9" s="304">
        <v>30</v>
      </c>
      <c r="I9" s="334">
        <v>5.7034220532319413</v>
      </c>
      <c r="J9" s="336">
        <v>2</v>
      </c>
      <c r="K9" s="334">
        <v>6.5061808718282405E-2</v>
      </c>
      <c r="L9" s="304">
        <v>950</v>
      </c>
      <c r="M9" s="334">
        <v>8.0440304826418298</v>
      </c>
      <c r="N9" s="350">
        <v>9748.9</v>
      </c>
      <c r="O9" s="351">
        <v>10.262</v>
      </c>
    </row>
    <row r="10" spans="1:15" x14ac:dyDescent="0.2">
      <c r="A10" s="413" t="s">
        <v>635</v>
      </c>
      <c r="B10" s="304">
        <v>377</v>
      </c>
      <c r="C10" s="334">
        <v>8.1831994790536093</v>
      </c>
      <c r="D10" s="304">
        <v>431</v>
      </c>
      <c r="E10" s="334">
        <v>21.474838066766303</v>
      </c>
      <c r="F10" s="304">
        <v>64</v>
      </c>
      <c r="G10" s="334">
        <v>4.0100250626566396</v>
      </c>
      <c r="H10" s="304">
        <v>156</v>
      </c>
      <c r="I10" s="334">
        <v>29.657794676806098</v>
      </c>
      <c r="J10" s="304">
        <v>4</v>
      </c>
      <c r="K10" s="334">
        <v>0.130123617436565</v>
      </c>
      <c r="L10" s="304">
        <v>1032</v>
      </c>
      <c r="M10" s="334">
        <v>8.7383573243014396</v>
      </c>
      <c r="N10" s="350">
        <v>12898.63</v>
      </c>
      <c r="O10" s="351">
        <v>12.498672480620201</v>
      </c>
    </row>
    <row r="11" spans="1:15" x14ac:dyDescent="0.2">
      <c r="A11" s="413" t="s">
        <v>636</v>
      </c>
      <c r="B11" s="304">
        <v>335</v>
      </c>
      <c r="C11" s="334">
        <v>7.271543303668329</v>
      </c>
      <c r="D11" s="304">
        <v>438</v>
      </c>
      <c r="E11" s="334">
        <v>21.823617339312399</v>
      </c>
      <c r="F11" s="304">
        <v>68</v>
      </c>
      <c r="G11" s="334">
        <v>4.2606516290726804</v>
      </c>
      <c r="H11" s="304">
        <v>131</v>
      </c>
      <c r="I11" s="334">
        <v>24.904942965779501</v>
      </c>
      <c r="J11" s="304">
        <v>1</v>
      </c>
      <c r="K11" s="334">
        <v>3.2530904359141202E-2</v>
      </c>
      <c r="L11" s="304">
        <v>973</v>
      </c>
      <c r="M11" s="334">
        <v>8.2387806943268398</v>
      </c>
      <c r="N11" s="350">
        <v>14710.7</v>
      </c>
      <c r="O11" s="351">
        <v>15.118910585817099</v>
      </c>
    </row>
    <row r="12" spans="1:15" x14ac:dyDescent="0.2">
      <c r="A12" s="413" t="s">
        <v>637</v>
      </c>
      <c r="B12" s="304">
        <v>191</v>
      </c>
      <c r="C12" s="334">
        <v>4.1458649880616498</v>
      </c>
      <c r="D12" s="304">
        <v>239</v>
      </c>
      <c r="E12" s="334">
        <v>11.9083208769307</v>
      </c>
      <c r="F12" s="304">
        <v>112</v>
      </c>
      <c r="G12" s="334">
        <v>7.0175438596491198</v>
      </c>
      <c r="H12" s="304">
        <v>18</v>
      </c>
      <c r="I12" s="334">
        <v>3.4220532319391599</v>
      </c>
      <c r="J12" s="304">
        <v>4</v>
      </c>
      <c r="K12" s="334">
        <v>0.130123617436565</v>
      </c>
      <c r="L12" s="304">
        <v>564</v>
      </c>
      <c r="M12" s="334">
        <v>4.7756138865368296</v>
      </c>
      <c r="N12" s="350">
        <v>4708.51</v>
      </c>
      <c r="O12" s="351">
        <v>8.3484219858155999</v>
      </c>
    </row>
    <row r="13" spans="1:15" x14ac:dyDescent="0.2">
      <c r="A13" s="413" t="s">
        <v>638</v>
      </c>
      <c r="B13" s="304">
        <v>3</v>
      </c>
      <c r="C13" s="334">
        <v>6.51182982418059E-2</v>
      </c>
      <c r="D13" s="304">
        <v>40</v>
      </c>
      <c r="E13" s="334">
        <v>1.9930244145490801</v>
      </c>
      <c r="F13" s="304">
        <v>350</v>
      </c>
      <c r="G13" s="334">
        <v>21.929824561403496</v>
      </c>
      <c r="H13" s="274">
        <v>4</v>
      </c>
      <c r="I13" s="334">
        <v>0.76045627376425895</v>
      </c>
      <c r="J13" s="336">
        <v>5</v>
      </c>
      <c r="K13" s="334">
        <v>0.16265452179570597</v>
      </c>
      <c r="L13" s="304">
        <v>402</v>
      </c>
      <c r="M13" s="334">
        <v>3.4038950042337</v>
      </c>
      <c r="N13" s="350">
        <v>4165.57</v>
      </c>
      <c r="O13" s="351">
        <v>10.3621144278607</v>
      </c>
    </row>
    <row r="14" spans="1:15" x14ac:dyDescent="0.2">
      <c r="A14" s="413" t="s">
        <v>639</v>
      </c>
      <c r="B14" s="304">
        <v>1</v>
      </c>
      <c r="C14" s="334">
        <v>2.1706099413935299E-2</v>
      </c>
      <c r="D14" s="304">
        <v>24</v>
      </c>
      <c r="E14" s="334">
        <v>1.1958146487294501</v>
      </c>
      <c r="F14" s="304">
        <v>246</v>
      </c>
      <c r="G14" s="334">
        <v>15.413533834586501</v>
      </c>
      <c r="H14" s="304">
        <v>13</v>
      </c>
      <c r="I14" s="334">
        <v>2.4714828897338399</v>
      </c>
      <c r="J14" s="336">
        <v>5</v>
      </c>
      <c r="K14" s="334">
        <v>0.16265452179570597</v>
      </c>
      <c r="L14" s="304">
        <v>289</v>
      </c>
      <c r="M14" s="334">
        <v>2.4470787468247202</v>
      </c>
      <c r="N14" s="350">
        <v>2211.4899999999998</v>
      </c>
      <c r="O14" s="351">
        <v>7.6522145328719704</v>
      </c>
    </row>
    <row r="15" spans="1:15" x14ac:dyDescent="0.2">
      <c r="A15" s="413" t="s">
        <v>640</v>
      </c>
      <c r="B15" s="304">
        <v>2</v>
      </c>
      <c r="C15" s="334">
        <v>4.3412198827870598E-2</v>
      </c>
      <c r="D15" s="304">
        <v>10</v>
      </c>
      <c r="E15" s="334">
        <v>0.49825610363727002</v>
      </c>
      <c r="F15" s="304">
        <v>204</v>
      </c>
      <c r="G15" s="334">
        <v>12.781954887217999</v>
      </c>
      <c r="H15" s="304">
        <v>9</v>
      </c>
      <c r="I15" s="334">
        <v>1.7110266159695799</v>
      </c>
      <c r="J15" s="336">
        <v>2</v>
      </c>
      <c r="K15" s="334">
        <v>6.5061808718282405E-2</v>
      </c>
      <c r="L15" s="304">
        <v>227</v>
      </c>
      <c r="M15" s="334">
        <v>1.9220999153260001</v>
      </c>
      <c r="N15" s="350">
        <v>1482.59</v>
      </c>
      <c r="O15" s="351">
        <v>6.5312334801762093</v>
      </c>
    </row>
    <row r="16" spans="1:15" x14ac:dyDescent="0.2">
      <c r="A16" s="413" t="s">
        <v>641</v>
      </c>
      <c r="B16" s="336">
        <v>1</v>
      </c>
      <c r="C16" s="334">
        <v>2.1706099413935299E-2</v>
      </c>
      <c r="D16" s="304">
        <v>6</v>
      </c>
      <c r="E16" s="334">
        <v>0.29895366218236202</v>
      </c>
      <c r="F16" s="304">
        <v>119</v>
      </c>
      <c r="G16" s="334">
        <v>7.45614035087719</v>
      </c>
      <c r="H16" s="304">
        <v>7</v>
      </c>
      <c r="I16" s="334">
        <v>1.3307984790874499</v>
      </c>
      <c r="J16" s="336">
        <v>1</v>
      </c>
      <c r="K16" s="334">
        <v>3.2530904359141202E-2</v>
      </c>
      <c r="L16" s="304">
        <v>134</v>
      </c>
      <c r="M16" s="334">
        <v>1.1346316680779001</v>
      </c>
      <c r="N16" s="350">
        <v>1243.0899999999999</v>
      </c>
      <c r="O16" s="351">
        <v>9.2767910447761199</v>
      </c>
    </row>
    <row r="17" spans="1:15" x14ac:dyDescent="0.2">
      <c r="A17" s="413" t="s">
        <v>642</v>
      </c>
      <c r="B17" s="336">
        <v>0</v>
      </c>
      <c r="C17" s="334">
        <v>0</v>
      </c>
      <c r="D17" s="336">
        <v>1</v>
      </c>
      <c r="E17" s="334">
        <v>4.9825610363726999E-2</v>
      </c>
      <c r="F17" s="304">
        <v>52</v>
      </c>
      <c r="G17" s="334">
        <v>3.25814536340852</v>
      </c>
      <c r="H17" s="304">
        <v>3</v>
      </c>
      <c r="I17" s="334">
        <v>0.57034220532319402</v>
      </c>
      <c r="J17" s="336">
        <v>2</v>
      </c>
      <c r="K17" s="334">
        <v>6.5061808718282405E-2</v>
      </c>
      <c r="L17" s="304">
        <v>58</v>
      </c>
      <c r="M17" s="334">
        <v>0.491109229466554</v>
      </c>
      <c r="N17" s="350">
        <v>1850.42</v>
      </c>
      <c r="O17" s="351">
        <v>31.903793103448301</v>
      </c>
    </row>
    <row r="18" spans="1:15" x14ac:dyDescent="0.2">
      <c r="A18" s="413" t="s">
        <v>632</v>
      </c>
      <c r="B18" s="304">
        <v>2389</v>
      </c>
      <c r="C18" s="334">
        <v>51.855871499891499</v>
      </c>
      <c r="D18" s="304">
        <v>518</v>
      </c>
      <c r="E18" s="334">
        <v>25.809666168410601</v>
      </c>
      <c r="F18" s="304">
        <v>359</v>
      </c>
      <c r="G18" s="334">
        <v>22.493734335839598</v>
      </c>
      <c r="H18" s="304">
        <v>154</v>
      </c>
      <c r="I18" s="334">
        <v>29.277566539923999</v>
      </c>
      <c r="J18" s="336">
        <v>3044</v>
      </c>
      <c r="K18" s="334">
        <v>99.024072869225805</v>
      </c>
      <c r="L18" s="304">
        <v>6464</v>
      </c>
      <c r="M18" s="334">
        <v>54.733276883996602</v>
      </c>
      <c r="N18" s="350">
        <v>51570.87</v>
      </c>
      <c r="O18" s="351">
        <v>7.9781667698019803</v>
      </c>
    </row>
    <row r="19" spans="1:15" x14ac:dyDescent="0.2">
      <c r="A19" s="413"/>
      <c r="B19" s="304"/>
      <c r="C19" s="39"/>
      <c r="D19" s="304"/>
      <c r="E19" s="39"/>
      <c r="F19" s="304"/>
      <c r="G19" s="39"/>
      <c r="H19" s="304"/>
      <c r="I19" s="39"/>
      <c r="J19" s="304"/>
      <c r="K19" s="39"/>
      <c r="L19" s="304"/>
      <c r="M19" s="39"/>
      <c r="N19" s="319"/>
      <c r="O19" s="352"/>
    </row>
    <row r="20" spans="1:15" s="24" customFormat="1" ht="17.25" customHeight="1" thickBot="1" x14ac:dyDescent="0.25">
      <c r="A20" s="235" t="s">
        <v>402</v>
      </c>
      <c r="B20" s="248">
        <f>SUM(B8:B19)</f>
        <v>4607</v>
      </c>
      <c r="C20" s="249"/>
      <c r="D20" s="248">
        <f>SUM(D8:D19)</f>
        <v>2007</v>
      </c>
      <c r="E20" s="249"/>
      <c r="F20" s="248">
        <f>SUM(F8:F19)</f>
        <v>1596</v>
      </c>
      <c r="G20" s="249"/>
      <c r="H20" s="248">
        <f>SUM(H8:H19)</f>
        <v>526</v>
      </c>
      <c r="I20" s="249"/>
      <c r="J20" s="248">
        <f>SUM(J8:J19)</f>
        <v>3074</v>
      </c>
      <c r="K20" s="249"/>
      <c r="L20" s="248">
        <f>SUM(L8:L19)</f>
        <v>11810</v>
      </c>
      <c r="M20" s="249"/>
      <c r="N20" s="250">
        <f>SUM(N8:N19)</f>
        <v>109782.84999999999</v>
      </c>
      <c r="O20" s="92">
        <v>4.97</v>
      </c>
    </row>
  </sheetData>
  <mergeCells count="12">
    <mergeCell ref="J6:K6"/>
    <mergeCell ref="L6:M6"/>
    <mergeCell ref="A1:O1"/>
    <mergeCell ref="A3:O3"/>
    <mergeCell ref="A5:A7"/>
    <mergeCell ref="B5:M5"/>
    <mergeCell ref="N5:N7"/>
    <mergeCell ref="O5:O7"/>
    <mergeCell ref="B6:C6"/>
    <mergeCell ref="D6:E6"/>
    <mergeCell ref="F6:G6"/>
    <mergeCell ref="H6:I6"/>
  </mergeCells>
  <printOptions horizontalCentered="1"/>
  <pageMargins left="0.78740157480314965" right="0.78740157480314965" top="0.59055118110236227" bottom="0.98425196850393704" header="0" footer="0"/>
  <pageSetup paperSize="9" scale="56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I31"/>
  <sheetViews>
    <sheetView view="pageBreakPreview" zoomScale="75" zoomScaleNormal="75" workbookViewId="0">
      <selection activeCell="A3" sqref="A3:I3"/>
    </sheetView>
  </sheetViews>
  <sheetFormatPr baseColWidth="10" defaultColWidth="11.42578125" defaultRowHeight="12.75" x14ac:dyDescent="0.2"/>
  <cols>
    <col min="1" max="1" width="46" style="236" customWidth="1"/>
    <col min="2" max="9" width="15.85546875" style="236" customWidth="1"/>
    <col min="10" max="10" width="0.140625" style="236" customWidth="1"/>
    <col min="11" max="16384" width="11.42578125" style="236"/>
  </cols>
  <sheetData>
    <row r="1" spans="1:9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</row>
    <row r="3" spans="1:9" ht="21" customHeight="1" x14ac:dyDescent="0.2">
      <c r="A3" s="1157" t="s">
        <v>1270</v>
      </c>
      <c r="B3" s="1157"/>
      <c r="C3" s="1157"/>
      <c r="D3" s="1157"/>
      <c r="E3" s="1157"/>
      <c r="F3" s="1157"/>
      <c r="G3" s="1157"/>
      <c r="H3" s="1157"/>
      <c r="I3" s="1157"/>
    </row>
    <row r="4" spans="1:9" ht="13.5" thickBot="1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s="191" customFormat="1" ht="26.25" customHeight="1" x14ac:dyDescent="0.2">
      <c r="A5" s="1083" t="s">
        <v>643</v>
      </c>
      <c r="B5" s="1033" t="s">
        <v>464</v>
      </c>
      <c r="C5" s="977"/>
      <c r="D5" s="977"/>
      <c r="E5" s="1130" t="s">
        <v>644</v>
      </c>
      <c r="F5" s="1033" t="s">
        <v>570</v>
      </c>
      <c r="G5" s="977"/>
      <c r="H5" s="977"/>
      <c r="I5" s="977"/>
    </row>
    <row r="6" spans="1:9" s="191" customFormat="1" ht="34.5" customHeight="1" x14ac:dyDescent="0.2">
      <c r="A6" s="1093"/>
      <c r="B6" s="417"/>
      <c r="C6" s="419" t="s">
        <v>645</v>
      </c>
      <c r="D6" s="418"/>
      <c r="E6" s="1131"/>
      <c r="F6" s="1147" t="s">
        <v>482</v>
      </c>
      <c r="G6" s="1148"/>
      <c r="H6" s="192" t="s">
        <v>646</v>
      </c>
      <c r="I6" s="193" t="s">
        <v>447</v>
      </c>
    </row>
    <row r="7" spans="1:9" s="191" customFormat="1" ht="35.25" customHeight="1" thickBot="1" x14ac:dyDescent="0.25">
      <c r="A7" s="1084"/>
      <c r="B7" s="70" t="s">
        <v>647</v>
      </c>
      <c r="C7" s="70" t="s">
        <v>648</v>
      </c>
      <c r="D7" s="70" t="s">
        <v>324</v>
      </c>
      <c r="E7" s="1132"/>
      <c r="F7" s="70" t="s">
        <v>454</v>
      </c>
      <c r="G7" s="70" t="s">
        <v>455</v>
      </c>
      <c r="H7" s="408" t="s">
        <v>477</v>
      </c>
      <c r="I7" s="137" t="s">
        <v>649</v>
      </c>
    </row>
    <row r="8" spans="1:9" s="24" customFormat="1" ht="23.25" customHeight="1" x14ac:dyDescent="0.2">
      <c r="A8" s="50" t="s">
        <v>650</v>
      </c>
      <c r="B8" s="251">
        <v>711</v>
      </c>
      <c r="C8" s="251">
        <v>68</v>
      </c>
      <c r="D8" s="246">
        <v>779</v>
      </c>
      <c r="E8" s="251">
        <v>779</v>
      </c>
      <c r="F8" s="252">
        <v>4194.75</v>
      </c>
      <c r="G8" s="252">
        <v>6948.75</v>
      </c>
      <c r="H8" s="252">
        <v>1256.8900000000001</v>
      </c>
      <c r="I8" s="253">
        <v>12400.39</v>
      </c>
    </row>
    <row r="9" spans="1:9" x14ac:dyDescent="0.2">
      <c r="A9" s="21"/>
      <c r="B9" s="314"/>
      <c r="C9" s="314"/>
      <c r="D9" s="314"/>
      <c r="E9" s="314"/>
      <c r="F9" s="266"/>
      <c r="G9" s="266"/>
      <c r="H9" s="266"/>
      <c r="I9" s="353"/>
    </row>
    <row r="10" spans="1:9" ht="14.1" customHeight="1" x14ac:dyDescent="0.2">
      <c r="A10" s="21" t="s">
        <v>651</v>
      </c>
      <c r="B10" s="314">
        <v>443</v>
      </c>
      <c r="C10" s="314">
        <v>330</v>
      </c>
      <c r="D10" s="314">
        <v>773</v>
      </c>
      <c r="E10" s="314">
        <v>242</v>
      </c>
      <c r="F10" s="266">
        <v>550.17999999999995</v>
      </c>
      <c r="G10" s="266">
        <v>2227.13</v>
      </c>
      <c r="H10" s="266">
        <v>442.06</v>
      </c>
      <c r="I10" s="353">
        <v>3219.37</v>
      </c>
    </row>
    <row r="11" spans="1:9" ht="14.1" customHeight="1" x14ac:dyDescent="0.2">
      <c r="A11" s="21" t="s">
        <v>652</v>
      </c>
      <c r="B11" s="314">
        <v>88</v>
      </c>
      <c r="C11" s="314">
        <v>133</v>
      </c>
      <c r="D11" s="314">
        <v>221</v>
      </c>
      <c r="E11" s="314">
        <v>43</v>
      </c>
      <c r="F11" s="266">
        <v>23.07</v>
      </c>
      <c r="G11" s="266">
        <v>310.88</v>
      </c>
      <c r="H11" s="266">
        <v>202.22</v>
      </c>
      <c r="I11" s="353">
        <v>536.16999999999996</v>
      </c>
    </row>
    <row r="12" spans="1:9" ht="14.1" customHeight="1" x14ac:dyDescent="0.2">
      <c r="A12" s="21" t="s">
        <v>653</v>
      </c>
      <c r="B12" s="314">
        <v>152</v>
      </c>
      <c r="C12" s="314">
        <v>56</v>
      </c>
      <c r="D12" s="314">
        <v>208</v>
      </c>
      <c r="E12" s="314">
        <v>103</v>
      </c>
      <c r="F12" s="266">
        <v>98.48</v>
      </c>
      <c r="G12" s="266">
        <v>94.05</v>
      </c>
      <c r="H12" s="266">
        <v>14.67</v>
      </c>
      <c r="I12" s="353">
        <v>207.2</v>
      </c>
    </row>
    <row r="13" spans="1:9" ht="14.1" customHeight="1" x14ac:dyDescent="0.2">
      <c r="A13" s="21" t="s">
        <v>654</v>
      </c>
      <c r="B13" s="314">
        <v>71</v>
      </c>
      <c r="C13" s="314">
        <v>50</v>
      </c>
      <c r="D13" s="314">
        <v>121</v>
      </c>
      <c r="E13" s="314">
        <v>27</v>
      </c>
      <c r="F13" s="266">
        <v>61.65</v>
      </c>
      <c r="G13" s="266">
        <v>33.79</v>
      </c>
      <c r="H13" s="266">
        <v>33.93</v>
      </c>
      <c r="I13" s="353">
        <v>129.37</v>
      </c>
    </row>
    <row r="14" spans="1:9" ht="14.1" customHeight="1" x14ac:dyDescent="0.2">
      <c r="A14" s="21" t="s">
        <v>655</v>
      </c>
      <c r="B14" s="314">
        <v>68</v>
      </c>
      <c r="C14" s="314">
        <v>192</v>
      </c>
      <c r="D14" s="314">
        <v>260</v>
      </c>
      <c r="E14" s="314">
        <v>13</v>
      </c>
      <c r="F14" s="266">
        <v>163.52000000000001</v>
      </c>
      <c r="G14" s="266">
        <v>229.54</v>
      </c>
      <c r="H14" s="266">
        <v>128.81</v>
      </c>
      <c r="I14" s="353">
        <v>521.87</v>
      </c>
    </row>
    <row r="15" spans="1:9" ht="14.1" customHeight="1" x14ac:dyDescent="0.2">
      <c r="A15" s="21" t="s">
        <v>656</v>
      </c>
      <c r="B15" s="314">
        <v>67</v>
      </c>
      <c r="C15" s="314">
        <v>61</v>
      </c>
      <c r="D15" s="314">
        <v>128</v>
      </c>
      <c r="E15" s="314">
        <v>16</v>
      </c>
      <c r="F15" s="266">
        <v>12.08</v>
      </c>
      <c r="G15" s="266">
        <v>44.1</v>
      </c>
      <c r="H15" s="266">
        <v>53.55</v>
      </c>
      <c r="I15" s="353">
        <v>109.73</v>
      </c>
    </row>
    <row r="16" spans="1:9" ht="14.1" customHeight="1" x14ac:dyDescent="0.2">
      <c r="A16" s="21" t="s">
        <v>657</v>
      </c>
      <c r="B16" s="314">
        <v>18</v>
      </c>
      <c r="C16" s="314">
        <v>18</v>
      </c>
      <c r="D16" s="314">
        <v>36</v>
      </c>
      <c r="E16" s="314">
        <v>36</v>
      </c>
      <c r="F16" s="266">
        <v>0.63</v>
      </c>
      <c r="G16" s="266">
        <v>5.92</v>
      </c>
      <c r="H16" s="266">
        <v>38.42</v>
      </c>
      <c r="I16" s="353">
        <v>44.97</v>
      </c>
    </row>
    <row r="17" spans="1:9" ht="14.1" customHeight="1" x14ac:dyDescent="0.2">
      <c r="A17" s="21" t="s">
        <v>658</v>
      </c>
      <c r="B17" s="314">
        <v>125</v>
      </c>
      <c r="C17" s="314">
        <v>233</v>
      </c>
      <c r="D17" s="314">
        <v>358</v>
      </c>
      <c r="E17" s="314">
        <v>49</v>
      </c>
      <c r="F17" s="266">
        <v>188.95</v>
      </c>
      <c r="G17" s="266">
        <v>648.5</v>
      </c>
      <c r="H17" s="266">
        <v>64.2</v>
      </c>
      <c r="I17" s="353">
        <v>901.65</v>
      </c>
    </row>
    <row r="18" spans="1:9" ht="14.1" customHeight="1" x14ac:dyDescent="0.2">
      <c r="A18" s="21" t="s">
        <v>659</v>
      </c>
      <c r="B18" s="314">
        <v>25</v>
      </c>
      <c r="C18" s="314">
        <v>13</v>
      </c>
      <c r="D18" s="314">
        <v>38</v>
      </c>
      <c r="E18" s="314">
        <v>38</v>
      </c>
      <c r="F18" s="266">
        <v>120.83</v>
      </c>
      <c r="G18" s="266">
        <v>144.63999999999999</v>
      </c>
      <c r="H18" s="266">
        <v>84.47</v>
      </c>
      <c r="I18" s="353">
        <v>349.94</v>
      </c>
    </row>
    <row r="19" spans="1:9" ht="14.1" customHeight="1" x14ac:dyDescent="0.2">
      <c r="A19" s="21" t="s">
        <v>660</v>
      </c>
      <c r="B19" s="314">
        <v>199</v>
      </c>
      <c r="C19" s="314">
        <v>50</v>
      </c>
      <c r="D19" s="314">
        <v>249</v>
      </c>
      <c r="E19" s="314">
        <v>249</v>
      </c>
      <c r="F19" s="266">
        <v>553.91</v>
      </c>
      <c r="G19" s="266">
        <v>1775.44</v>
      </c>
      <c r="H19" s="266">
        <v>920.9</v>
      </c>
      <c r="I19" s="353">
        <v>3250.25</v>
      </c>
    </row>
    <row r="20" spans="1:9" ht="14.1" customHeight="1" x14ac:dyDescent="0.2">
      <c r="A20" s="21" t="s">
        <v>671</v>
      </c>
      <c r="B20" s="314">
        <v>312</v>
      </c>
      <c r="C20" s="314">
        <v>108</v>
      </c>
      <c r="D20" s="314">
        <v>420</v>
      </c>
      <c r="E20" s="314">
        <v>235</v>
      </c>
      <c r="F20" s="266">
        <v>6747.35</v>
      </c>
      <c r="G20" s="266">
        <v>4417</v>
      </c>
      <c r="H20" s="266">
        <v>1778.2</v>
      </c>
      <c r="I20" s="353">
        <v>12942.55</v>
      </c>
    </row>
    <row r="21" spans="1:9" ht="14.1" customHeight="1" x14ac:dyDescent="0.2">
      <c r="A21" s="21" t="s">
        <v>672</v>
      </c>
      <c r="B21" s="314">
        <v>11</v>
      </c>
      <c r="C21" s="282">
        <v>0</v>
      </c>
      <c r="D21" s="314">
        <v>11</v>
      </c>
      <c r="E21" s="314">
        <v>7</v>
      </c>
      <c r="F21" s="266">
        <v>56.29</v>
      </c>
      <c r="G21" s="266">
        <v>63.82</v>
      </c>
      <c r="H21" s="266">
        <v>14.8</v>
      </c>
      <c r="I21" s="353">
        <v>134.91</v>
      </c>
    </row>
    <row r="22" spans="1:9" ht="14.1" customHeight="1" x14ac:dyDescent="0.2">
      <c r="A22" s="21" t="s">
        <v>673</v>
      </c>
      <c r="B22" s="314">
        <v>168</v>
      </c>
      <c r="C22" s="314">
        <v>214</v>
      </c>
      <c r="D22" s="314">
        <v>382</v>
      </c>
      <c r="E22" s="314">
        <v>71</v>
      </c>
      <c r="F22" s="266">
        <v>735.21</v>
      </c>
      <c r="G22" s="266">
        <v>320.88</v>
      </c>
      <c r="H22" s="266">
        <v>405.84</v>
      </c>
      <c r="I22" s="353">
        <v>1461.93</v>
      </c>
    </row>
    <row r="23" spans="1:9" s="24" customFormat="1" ht="14.1" customHeight="1" x14ac:dyDescent="0.2">
      <c r="A23" s="22" t="s">
        <v>674</v>
      </c>
      <c r="B23" s="246">
        <v>1747</v>
      </c>
      <c r="C23" s="246">
        <v>1458</v>
      </c>
      <c r="D23" s="246">
        <v>3205</v>
      </c>
      <c r="E23" s="246">
        <v>1129</v>
      </c>
      <c r="F23" s="252">
        <v>9312.15</v>
      </c>
      <c r="G23" s="252">
        <v>10315.69</v>
      </c>
      <c r="H23" s="252">
        <v>4182.07</v>
      </c>
      <c r="I23" s="90">
        <v>23809.91</v>
      </c>
    </row>
    <row r="24" spans="1:9" ht="14.1" customHeight="1" x14ac:dyDescent="0.2">
      <c r="A24" s="21"/>
      <c r="B24" s="314"/>
      <c r="C24" s="314"/>
      <c r="D24" s="314"/>
      <c r="E24" s="314"/>
      <c r="F24" s="266"/>
      <c r="G24" s="266"/>
      <c r="H24" s="266"/>
      <c r="I24" s="353"/>
    </row>
    <row r="25" spans="1:9" s="24" customFormat="1" ht="14.1" customHeight="1" x14ac:dyDescent="0.2">
      <c r="A25" s="22" t="s">
        <v>675</v>
      </c>
      <c r="B25" s="246">
        <v>1473</v>
      </c>
      <c r="C25" s="246">
        <v>4907</v>
      </c>
      <c r="D25" s="246">
        <v>6380</v>
      </c>
      <c r="E25" s="246">
        <v>148</v>
      </c>
      <c r="F25" s="252">
        <v>14559.03</v>
      </c>
      <c r="G25" s="252">
        <v>44071.47</v>
      </c>
      <c r="H25" s="252">
        <v>5741.34</v>
      </c>
      <c r="I25" s="90">
        <v>64371.839999999997</v>
      </c>
    </row>
    <row r="26" spans="1:9" ht="14.1" customHeight="1" x14ac:dyDescent="0.2">
      <c r="A26" s="21"/>
      <c r="B26" s="246"/>
      <c r="C26" s="246"/>
      <c r="D26" s="314"/>
      <c r="E26" s="246"/>
      <c r="F26" s="252"/>
      <c r="G26" s="252"/>
      <c r="H26" s="252"/>
      <c r="I26" s="90"/>
    </row>
    <row r="27" spans="1:9" s="24" customFormat="1" ht="14.1" customHeight="1" x14ac:dyDescent="0.2">
      <c r="A27" s="22" t="s">
        <v>676</v>
      </c>
      <c r="B27" s="246">
        <v>1205</v>
      </c>
      <c r="C27" s="354">
        <v>0</v>
      </c>
      <c r="D27" s="246">
        <v>1205</v>
      </c>
      <c r="E27" s="254">
        <v>0</v>
      </c>
      <c r="F27" s="252">
        <v>843.21</v>
      </c>
      <c r="G27" s="252">
        <v>1953.46</v>
      </c>
      <c r="H27" s="252">
        <v>607.16999999999996</v>
      </c>
      <c r="I27" s="90">
        <v>3403.84</v>
      </c>
    </row>
    <row r="28" spans="1:9" ht="14.1" customHeight="1" x14ac:dyDescent="0.2">
      <c r="A28" s="21"/>
      <c r="B28" s="246"/>
      <c r="C28" s="246"/>
      <c r="D28" s="314"/>
      <c r="E28" s="246"/>
      <c r="F28" s="252"/>
      <c r="G28" s="252"/>
      <c r="H28" s="252"/>
      <c r="I28" s="90"/>
    </row>
    <row r="29" spans="1:9" s="24" customFormat="1" ht="14.1" customHeight="1" x14ac:dyDescent="0.2">
      <c r="A29" s="22" t="s">
        <v>677</v>
      </c>
      <c r="B29" s="246">
        <v>213</v>
      </c>
      <c r="C29" s="33">
        <v>28</v>
      </c>
      <c r="D29" s="246">
        <v>241</v>
      </c>
      <c r="E29" s="246">
        <v>241</v>
      </c>
      <c r="F29" s="252">
        <v>3972.22</v>
      </c>
      <c r="G29" s="252">
        <v>1596.27</v>
      </c>
      <c r="H29" s="252">
        <v>228.38</v>
      </c>
      <c r="I29" s="90">
        <v>5796.87</v>
      </c>
    </row>
    <row r="30" spans="1:9" x14ac:dyDescent="0.2">
      <c r="A30" s="21"/>
      <c r="B30" s="314"/>
      <c r="C30" s="314"/>
      <c r="D30" s="314"/>
      <c r="E30" s="314"/>
      <c r="F30" s="266"/>
      <c r="G30" s="266"/>
      <c r="H30" s="266"/>
      <c r="I30" s="353"/>
    </row>
    <row r="31" spans="1:9" s="24" customFormat="1" ht="18.75" customHeight="1" thickBot="1" x14ac:dyDescent="0.25">
      <c r="A31" s="93" t="s">
        <v>402</v>
      </c>
      <c r="B31" s="248">
        <f t="shared" ref="B31:I31" si="0">SUM(B29,B27,B25,B23,B8)</f>
        <v>5349</v>
      </c>
      <c r="C31" s="248">
        <f t="shared" si="0"/>
        <v>6461</v>
      </c>
      <c r="D31" s="248">
        <f t="shared" si="0"/>
        <v>11810</v>
      </c>
      <c r="E31" s="248">
        <f t="shared" si="0"/>
        <v>2297</v>
      </c>
      <c r="F31" s="91">
        <f t="shared" si="0"/>
        <v>32881.360000000001</v>
      </c>
      <c r="G31" s="91">
        <f t="shared" si="0"/>
        <v>64885.640000000007</v>
      </c>
      <c r="H31" s="91">
        <f t="shared" si="0"/>
        <v>12015.849999999999</v>
      </c>
      <c r="I31" s="92">
        <f t="shared" si="0"/>
        <v>109782.84999999999</v>
      </c>
    </row>
  </sheetData>
  <mergeCells count="7">
    <mergeCell ref="A1:I1"/>
    <mergeCell ref="A3:I3"/>
    <mergeCell ref="A5:A7"/>
    <mergeCell ref="B5:D5"/>
    <mergeCell ref="E5:E7"/>
    <mergeCell ref="F5:I5"/>
    <mergeCell ref="F6:G6"/>
  </mergeCells>
  <printOptions horizontalCentered="1"/>
  <pageMargins left="0.78740157480314965" right="0.78740157480314965" top="0.59055118110236227" bottom="0.98425196850393704" header="0" footer="0"/>
  <pageSetup paperSize="9" scale="48" orientation="portrait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N28"/>
  <sheetViews>
    <sheetView view="pageBreakPreview" zoomScale="75" zoomScaleNormal="75" workbookViewId="0">
      <selection activeCell="P53" sqref="P53"/>
    </sheetView>
  </sheetViews>
  <sheetFormatPr baseColWidth="10" defaultColWidth="11.42578125" defaultRowHeight="12.75" x14ac:dyDescent="0.2"/>
  <cols>
    <col min="1" max="1" width="28" style="236" customWidth="1"/>
    <col min="2" max="13" width="16.85546875" style="236" customWidth="1"/>
    <col min="14" max="14" width="0.140625" style="236" customWidth="1"/>
    <col min="15" max="16384" width="11.42578125" style="236"/>
  </cols>
  <sheetData>
    <row r="1" spans="1:14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</row>
    <row r="3" spans="1:14" ht="24.75" customHeight="1" x14ac:dyDescent="0.2">
      <c r="A3" s="1157" t="s">
        <v>1271</v>
      </c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</row>
    <row r="4" spans="1:14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28.5" customHeight="1" x14ac:dyDescent="0.2">
      <c r="A5" s="324" t="s">
        <v>561</v>
      </c>
      <c r="B5" s="1033" t="s">
        <v>650</v>
      </c>
      <c r="C5" s="1034"/>
      <c r="D5" s="1033" t="s">
        <v>674</v>
      </c>
      <c r="E5" s="1034"/>
      <c r="F5" s="1033" t="s">
        <v>675</v>
      </c>
      <c r="G5" s="1034"/>
      <c r="H5" s="1033" t="s">
        <v>676</v>
      </c>
      <c r="I5" s="1034"/>
      <c r="J5" s="1033" t="s">
        <v>677</v>
      </c>
      <c r="K5" s="1034"/>
      <c r="L5" s="1033" t="s">
        <v>324</v>
      </c>
      <c r="M5" s="977"/>
    </row>
    <row r="6" spans="1:14" ht="28.5" customHeight="1" thickBot="1" x14ac:dyDescent="0.25">
      <c r="A6" s="325" t="s">
        <v>566</v>
      </c>
      <c r="B6" s="70" t="s">
        <v>441</v>
      </c>
      <c r="C6" s="70" t="s">
        <v>485</v>
      </c>
      <c r="D6" s="70" t="s">
        <v>441</v>
      </c>
      <c r="E6" s="70" t="s">
        <v>485</v>
      </c>
      <c r="F6" s="70" t="s">
        <v>441</v>
      </c>
      <c r="G6" s="70" t="s">
        <v>485</v>
      </c>
      <c r="H6" s="70" t="s">
        <v>441</v>
      </c>
      <c r="I6" s="70" t="s">
        <v>485</v>
      </c>
      <c r="J6" s="70" t="s">
        <v>441</v>
      </c>
      <c r="K6" s="70" t="s">
        <v>485</v>
      </c>
      <c r="L6" s="70" t="s">
        <v>441</v>
      </c>
      <c r="M6" s="421" t="s">
        <v>485</v>
      </c>
      <c r="N6" s="2"/>
    </row>
    <row r="7" spans="1:14" s="31" customFormat="1" ht="28.5" customHeight="1" x14ac:dyDescent="0.2">
      <c r="A7" s="326" t="s">
        <v>10</v>
      </c>
      <c r="B7" s="355">
        <v>5</v>
      </c>
      <c r="C7" s="312">
        <v>4</v>
      </c>
      <c r="D7" s="311">
        <v>53</v>
      </c>
      <c r="E7" s="356">
        <v>42.4</v>
      </c>
      <c r="F7" s="311">
        <v>48</v>
      </c>
      <c r="G7" s="357">
        <v>38.4</v>
      </c>
      <c r="H7" s="311">
        <v>16</v>
      </c>
      <c r="I7" s="357">
        <v>12.8</v>
      </c>
      <c r="J7" s="311">
        <v>3</v>
      </c>
      <c r="K7" s="357">
        <v>2.4</v>
      </c>
      <c r="L7" s="314">
        <v>125</v>
      </c>
      <c r="M7" s="358">
        <v>1.0584250635055037</v>
      </c>
      <c r="N7" s="255"/>
    </row>
    <row r="8" spans="1:14" s="31" customFormat="1" ht="14.1" customHeight="1" x14ac:dyDescent="0.2">
      <c r="A8" s="329" t="s">
        <v>334</v>
      </c>
      <c r="B8" s="359">
        <v>48</v>
      </c>
      <c r="C8" s="315">
        <v>9.43</v>
      </c>
      <c r="D8" s="314">
        <v>277</v>
      </c>
      <c r="E8" s="357">
        <v>54.420432220039302</v>
      </c>
      <c r="F8" s="314">
        <v>112</v>
      </c>
      <c r="G8" s="357">
        <v>22.003929273084498</v>
      </c>
      <c r="H8" s="314">
        <v>70</v>
      </c>
      <c r="I8" s="357">
        <v>13.752455795677799</v>
      </c>
      <c r="J8" s="314">
        <v>2</v>
      </c>
      <c r="K8" s="357">
        <v>0.392927308447937</v>
      </c>
      <c r="L8" s="314">
        <v>509</v>
      </c>
      <c r="M8" s="360">
        <v>4.3099068585944114</v>
      </c>
      <c r="N8" s="255"/>
    </row>
    <row r="9" spans="1:14" s="31" customFormat="1" ht="14.1" customHeight="1" x14ac:dyDescent="0.2">
      <c r="A9" s="329" t="s">
        <v>337</v>
      </c>
      <c r="B9" s="359">
        <v>35</v>
      </c>
      <c r="C9" s="315">
        <v>1.23</v>
      </c>
      <c r="D9" s="314">
        <v>255</v>
      </c>
      <c r="E9" s="357">
        <v>8.9410939691444593</v>
      </c>
      <c r="F9" s="314">
        <v>2222</v>
      </c>
      <c r="G9" s="357">
        <v>77.910238429172495</v>
      </c>
      <c r="H9" s="314">
        <v>221</v>
      </c>
      <c r="I9" s="357">
        <v>7.7489481065918699</v>
      </c>
      <c r="J9" s="314">
        <v>119</v>
      </c>
      <c r="K9" s="357">
        <v>4.1725105189340796</v>
      </c>
      <c r="L9" s="314">
        <v>2852</v>
      </c>
      <c r="M9" s="361">
        <v>24.149026248941574</v>
      </c>
      <c r="N9" s="255"/>
    </row>
    <row r="10" spans="1:14" s="31" customFormat="1" ht="14.1" customHeight="1" x14ac:dyDescent="0.2">
      <c r="A10" s="329" t="s">
        <v>328</v>
      </c>
      <c r="B10" s="359">
        <v>57</v>
      </c>
      <c r="C10" s="315">
        <v>6.98</v>
      </c>
      <c r="D10" s="314">
        <v>329</v>
      </c>
      <c r="E10" s="357">
        <v>40.269277845777196</v>
      </c>
      <c r="F10" s="314">
        <v>324</v>
      </c>
      <c r="G10" s="357">
        <v>39.657282741738101</v>
      </c>
      <c r="H10" s="314">
        <v>95</v>
      </c>
      <c r="I10" s="357">
        <v>11.6279069767442</v>
      </c>
      <c r="J10" s="314">
        <v>12</v>
      </c>
      <c r="K10" s="357">
        <v>1.4687882496939999</v>
      </c>
      <c r="L10" s="314">
        <v>817</v>
      </c>
      <c r="M10" s="360">
        <v>6.9178662150719727</v>
      </c>
      <c r="N10" s="255"/>
    </row>
    <row r="11" spans="1:14" s="31" customFormat="1" ht="14.1" customHeight="1" x14ac:dyDescent="0.2">
      <c r="A11" s="329" t="s">
        <v>575</v>
      </c>
      <c r="B11" s="359">
        <v>22</v>
      </c>
      <c r="C11" s="315">
        <v>1.42</v>
      </c>
      <c r="D11" s="314">
        <v>350</v>
      </c>
      <c r="E11" s="357">
        <v>22.551546391752598</v>
      </c>
      <c r="F11" s="314">
        <v>924</v>
      </c>
      <c r="G11" s="357">
        <v>59.536082474226802</v>
      </c>
      <c r="H11" s="314">
        <v>212</v>
      </c>
      <c r="I11" s="357">
        <v>13.659793814432998</v>
      </c>
      <c r="J11" s="314">
        <v>44</v>
      </c>
      <c r="K11" s="357">
        <v>2.8350515463917505</v>
      </c>
      <c r="L11" s="314">
        <v>1552</v>
      </c>
      <c r="M11" s="360">
        <v>13.141405588484336</v>
      </c>
      <c r="N11" s="255"/>
    </row>
    <row r="12" spans="1:14" s="31" customFormat="1" ht="14.1" customHeight="1" x14ac:dyDescent="0.2">
      <c r="A12" s="329" t="s">
        <v>331</v>
      </c>
      <c r="B12" s="261">
        <v>3</v>
      </c>
      <c r="C12" s="315">
        <v>0.39</v>
      </c>
      <c r="D12" s="314">
        <v>14</v>
      </c>
      <c r="E12" s="357">
        <v>1.8229166666666701</v>
      </c>
      <c r="F12" s="314">
        <v>726</v>
      </c>
      <c r="G12" s="357">
        <v>94.53125</v>
      </c>
      <c r="H12" s="314">
        <v>18</v>
      </c>
      <c r="I12" s="357">
        <v>2.34375</v>
      </c>
      <c r="J12" s="314">
        <v>7</v>
      </c>
      <c r="K12" s="357">
        <v>0.91145833333333304</v>
      </c>
      <c r="L12" s="314">
        <v>768</v>
      </c>
      <c r="M12" s="361">
        <v>6.5029635901778162</v>
      </c>
      <c r="N12" s="255"/>
    </row>
    <row r="13" spans="1:14" s="31" customFormat="1" ht="14.1" customHeight="1" x14ac:dyDescent="0.2">
      <c r="A13" s="329" t="s">
        <v>338</v>
      </c>
      <c r="B13" s="359">
        <v>3</v>
      </c>
      <c r="C13" s="315">
        <v>5.17</v>
      </c>
      <c r="D13" s="314">
        <v>21</v>
      </c>
      <c r="E13" s="357">
        <v>36.2068965517241</v>
      </c>
      <c r="F13" s="314">
        <v>31</v>
      </c>
      <c r="G13" s="357">
        <v>53.448275862069003</v>
      </c>
      <c r="H13" s="314">
        <v>3</v>
      </c>
      <c r="I13" s="357">
        <v>5.1724137931034502</v>
      </c>
      <c r="J13" s="314">
        <v>0</v>
      </c>
      <c r="K13" s="357">
        <v>0</v>
      </c>
      <c r="L13" s="314">
        <v>58</v>
      </c>
      <c r="M13" s="360">
        <v>0.49110922946655378</v>
      </c>
      <c r="N13" s="255"/>
    </row>
    <row r="14" spans="1:14" s="31" customFormat="1" ht="14.1" customHeight="1" x14ac:dyDescent="0.2">
      <c r="A14" s="329" t="s">
        <v>577</v>
      </c>
      <c r="B14" s="359">
        <v>27</v>
      </c>
      <c r="C14" s="315">
        <v>20.77</v>
      </c>
      <c r="D14" s="314">
        <v>43</v>
      </c>
      <c r="E14" s="357">
        <v>33.076923076923102</v>
      </c>
      <c r="F14" s="314">
        <v>35</v>
      </c>
      <c r="G14" s="357">
        <v>26.923076923076895</v>
      </c>
      <c r="H14" s="314">
        <v>25</v>
      </c>
      <c r="I14" s="357">
        <v>19.230769230769202</v>
      </c>
      <c r="J14" s="362">
        <v>0</v>
      </c>
      <c r="K14" s="357">
        <v>0</v>
      </c>
      <c r="L14" s="314">
        <v>130</v>
      </c>
      <c r="M14" s="360">
        <v>1.100762066045724</v>
      </c>
      <c r="N14" s="255"/>
    </row>
    <row r="15" spans="1:14" s="31" customFormat="1" ht="14.1" customHeight="1" x14ac:dyDescent="0.2">
      <c r="A15" s="329" t="s">
        <v>578</v>
      </c>
      <c r="B15" s="359">
        <v>122</v>
      </c>
      <c r="C15" s="315">
        <v>38.729999999999997</v>
      </c>
      <c r="D15" s="314">
        <v>85</v>
      </c>
      <c r="E15" s="357">
        <v>26.984126984126998</v>
      </c>
      <c r="F15" s="314">
        <v>98</v>
      </c>
      <c r="G15" s="357">
        <v>31.1111111111111</v>
      </c>
      <c r="H15" s="314">
        <v>8</v>
      </c>
      <c r="I15" s="357">
        <v>2.53968253968254</v>
      </c>
      <c r="J15" s="363">
        <v>2</v>
      </c>
      <c r="K15" s="357">
        <v>0.634920634920635</v>
      </c>
      <c r="L15" s="314">
        <v>315</v>
      </c>
      <c r="M15" s="360">
        <v>2.6672311600338698</v>
      </c>
      <c r="N15" s="255"/>
    </row>
    <row r="16" spans="1:14" s="31" customFormat="1" ht="14.1" customHeight="1" x14ac:dyDescent="0.2">
      <c r="A16" s="329" t="s">
        <v>329</v>
      </c>
      <c r="B16" s="359">
        <v>86</v>
      </c>
      <c r="C16" s="315">
        <v>25.22</v>
      </c>
      <c r="D16" s="314">
        <v>180</v>
      </c>
      <c r="E16" s="357">
        <v>52.785923753665699</v>
      </c>
      <c r="F16" s="314">
        <v>40</v>
      </c>
      <c r="G16" s="357">
        <v>11.7302052785924</v>
      </c>
      <c r="H16" s="314">
        <v>34</v>
      </c>
      <c r="I16" s="357">
        <v>9.9706744868035209</v>
      </c>
      <c r="J16" s="362">
        <v>1</v>
      </c>
      <c r="K16" s="357">
        <v>0.29325513196480901</v>
      </c>
      <c r="L16" s="314">
        <v>341</v>
      </c>
      <c r="M16" s="360">
        <v>2.8873835732430142</v>
      </c>
      <c r="N16" s="255"/>
    </row>
    <row r="17" spans="1:14" s="31" customFormat="1" ht="14.1" customHeight="1" x14ac:dyDescent="0.2">
      <c r="A17" s="329" t="s">
        <v>568</v>
      </c>
      <c r="B17" s="359">
        <v>150</v>
      </c>
      <c r="C17" s="315">
        <v>16.32</v>
      </c>
      <c r="D17" s="314">
        <v>334</v>
      </c>
      <c r="E17" s="357">
        <v>36.343852013057699</v>
      </c>
      <c r="F17" s="314">
        <v>236</v>
      </c>
      <c r="G17" s="357">
        <v>25.6800870511425</v>
      </c>
      <c r="H17" s="314">
        <v>189</v>
      </c>
      <c r="I17" s="357">
        <v>20.5658324265506</v>
      </c>
      <c r="J17" s="362">
        <v>10</v>
      </c>
      <c r="K17" s="357">
        <v>1.08813928182807</v>
      </c>
      <c r="L17" s="314">
        <v>919</v>
      </c>
      <c r="M17" s="360">
        <v>7.7815410668924638</v>
      </c>
      <c r="N17" s="255"/>
    </row>
    <row r="18" spans="1:14" s="31" customFormat="1" ht="14.1" customHeight="1" x14ac:dyDescent="0.2">
      <c r="A18" s="329" t="s">
        <v>330</v>
      </c>
      <c r="B18" s="359">
        <v>1</v>
      </c>
      <c r="C18" s="315">
        <v>1.1200000000000001</v>
      </c>
      <c r="D18" s="314">
        <v>35</v>
      </c>
      <c r="E18" s="357">
        <v>39.325842696629202</v>
      </c>
      <c r="F18" s="314">
        <v>8</v>
      </c>
      <c r="G18" s="357">
        <v>8.9887640449438209</v>
      </c>
      <c r="H18" s="314">
        <v>45</v>
      </c>
      <c r="I18" s="357">
        <v>50.561797752808999</v>
      </c>
      <c r="J18" s="362">
        <v>0</v>
      </c>
      <c r="K18" s="357">
        <v>0</v>
      </c>
      <c r="L18" s="314">
        <v>89</v>
      </c>
      <c r="M18" s="360">
        <v>0.75359864521591868</v>
      </c>
      <c r="N18" s="255"/>
    </row>
    <row r="19" spans="1:14" s="31" customFormat="1" ht="14.1" customHeight="1" x14ac:dyDescent="0.2">
      <c r="A19" s="329" t="s">
        <v>339</v>
      </c>
      <c r="B19" s="359">
        <v>1</v>
      </c>
      <c r="C19" s="315">
        <v>0.35</v>
      </c>
      <c r="D19" s="314">
        <v>71</v>
      </c>
      <c r="E19" s="357">
        <v>24.7386759581882</v>
      </c>
      <c r="F19" s="314">
        <v>117</v>
      </c>
      <c r="G19" s="357">
        <v>40.766550522648103</v>
      </c>
      <c r="H19" s="314">
        <v>95</v>
      </c>
      <c r="I19" s="357">
        <v>33.1010452961673</v>
      </c>
      <c r="J19" s="362">
        <v>3</v>
      </c>
      <c r="K19" s="357">
        <v>1.0452961672473899</v>
      </c>
      <c r="L19" s="314">
        <v>287</v>
      </c>
      <c r="M19" s="360">
        <v>2.4301439458086365</v>
      </c>
      <c r="N19" s="255"/>
    </row>
    <row r="20" spans="1:14" s="31" customFormat="1" ht="14.1" customHeight="1" x14ac:dyDescent="0.2">
      <c r="A20" s="329" t="s">
        <v>336</v>
      </c>
      <c r="B20" s="359">
        <v>47</v>
      </c>
      <c r="C20" s="315">
        <v>5.22</v>
      </c>
      <c r="D20" s="314">
        <v>337</v>
      </c>
      <c r="E20" s="357">
        <v>37.402885682574897</v>
      </c>
      <c r="F20" s="314">
        <v>444</v>
      </c>
      <c r="G20" s="357">
        <v>49.278579356270797</v>
      </c>
      <c r="H20" s="314">
        <v>72</v>
      </c>
      <c r="I20" s="357">
        <v>7.9911209766925602</v>
      </c>
      <c r="J20" s="362">
        <v>1</v>
      </c>
      <c r="K20" s="357">
        <v>0.11098779134295199</v>
      </c>
      <c r="L20" s="314">
        <v>901</v>
      </c>
      <c r="M20" s="360">
        <v>7.6291278577476715</v>
      </c>
      <c r="N20" s="255"/>
    </row>
    <row r="21" spans="1:14" s="31" customFormat="1" ht="14.1" customHeight="1" x14ac:dyDescent="0.2">
      <c r="A21" s="329" t="s">
        <v>581</v>
      </c>
      <c r="B21" s="359">
        <v>6</v>
      </c>
      <c r="C21" s="315">
        <v>7.79</v>
      </c>
      <c r="D21" s="314">
        <v>47</v>
      </c>
      <c r="E21" s="357">
        <v>61.038961038960998</v>
      </c>
      <c r="F21" s="314">
        <v>19</v>
      </c>
      <c r="G21" s="357">
        <v>24.675324675324699</v>
      </c>
      <c r="H21" s="314">
        <v>5</v>
      </c>
      <c r="I21" s="357">
        <v>6.4935064935064899</v>
      </c>
      <c r="J21" s="362">
        <v>0</v>
      </c>
      <c r="K21" s="357">
        <v>0</v>
      </c>
      <c r="L21" s="314">
        <v>77</v>
      </c>
      <c r="M21" s="360">
        <v>0.65198983911939035</v>
      </c>
      <c r="N21" s="255"/>
    </row>
    <row r="22" spans="1:14" s="31" customFormat="1" ht="14.1" customHeight="1" x14ac:dyDescent="0.2">
      <c r="A22" s="329" t="s">
        <v>582</v>
      </c>
      <c r="B22" s="359">
        <v>23</v>
      </c>
      <c r="C22" s="315">
        <v>6.62</v>
      </c>
      <c r="D22" s="314">
        <v>125</v>
      </c>
      <c r="E22" s="357">
        <v>37.091988130563799</v>
      </c>
      <c r="F22" s="314">
        <v>107</v>
      </c>
      <c r="G22" s="357">
        <v>31.7507418397626</v>
      </c>
      <c r="H22" s="314">
        <v>80</v>
      </c>
      <c r="I22" s="357">
        <v>23.738872403560798</v>
      </c>
      <c r="J22" s="362">
        <v>2</v>
      </c>
      <c r="K22" s="357">
        <v>0.59347181008902095</v>
      </c>
      <c r="L22" s="314">
        <v>337</v>
      </c>
      <c r="M22" s="360">
        <v>2.8535139712108384</v>
      </c>
      <c r="N22" s="255"/>
    </row>
    <row r="23" spans="1:14" s="31" customFormat="1" ht="14.1" customHeight="1" x14ac:dyDescent="0.2">
      <c r="A23" s="329" t="s">
        <v>342</v>
      </c>
      <c r="B23" s="359">
        <v>143</v>
      </c>
      <c r="C23" s="315">
        <v>8.26</v>
      </c>
      <c r="D23" s="314">
        <v>648</v>
      </c>
      <c r="E23" s="357">
        <v>37.413394919168603</v>
      </c>
      <c r="F23" s="314">
        <v>889</v>
      </c>
      <c r="G23" s="357">
        <v>51.327944572748301</v>
      </c>
      <c r="H23" s="314">
        <v>17</v>
      </c>
      <c r="I23" s="357">
        <v>0.98152424942263305</v>
      </c>
      <c r="J23" s="363">
        <v>35</v>
      </c>
      <c r="K23" s="357">
        <v>2.0207852193995399</v>
      </c>
      <c r="L23" s="314">
        <v>1732</v>
      </c>
      <c r="M23" s="360">
        <v>14.66553767993226</v>
      </c>
      <c r="N23" s="255"/>
    </row>
    <row r="24" spans="1:14" s="31" customFormat="1" ht="14.1" customHeight="1" x14ac:dyDescent="0.2">
      <c r="A24" s="329" t="s">
        <v>479</v>
      </c>
      <c r="B24" s="359">
        <v>0</v>
      </c>
      <c r="C24" s="315">
        <v>0</v>
      </c>
      <c r="D24" s="314">
        <v>1</v>
      </c>
      <c r="E24" s="357">
        <v>100</v>
      </c>
      <c r="F24" s="314">
        <v>0</v>
      </c>
      <c r="G24" s="357">
        <v>0</v>
      </c>
      <c r="H24" s="314">
        <v>0</v>
      </c>
      <c r="I24" s="357">
        <v>0</v>
      </c>
      <c r="J24" s="363">
        <v>0</v>
      </c>
      <c r="K24" s="357">
        <v>0</v>
      </c>
      <c r="L24" s="314">
        <v>1</v>
      </c>
      <c r="M24" s="360">
        <v>8.4674005080440304E-3</v>
      </c>
      <c r="N24" s="255"/>
    </row>
    <row r="25" spans="1:14" s="31" customFormat="1" ht="14.1" customHeight="1" x14ac:dyDescent="0.2">
      <c r="A25" s="413" t="s">
        <v>13</v>
      </c>
      <c r="B25" s="359">
        <v>0</v>
      </c>
      <c r="C25" s="315">
        <v>0</v>
      </c>
      <c r="D25" s="314">
        <v>0</v>
      </c>
      <c r="E25" s="357">
        <v>0</v>
      </c>
      <c r="F25" s="314">
        <v>0</v>
      </c>
      <c r="G25" s="357">
        <v>0</v>
      </c>
      <c r="H25" s="314">
        <v>0</v>
      </c>
      <c r="I25" s="357">
        <v>0</v>
      </c>
      <c r="J25" s="363">
        <v>0</v>
      </c>
      <c r="K25" s="357">
        <v>0</v>
      </c>
      <c r="L25" s="314">
        <v>0</v>
      </c>
      <c r="M25" s="360">
        <v>0</v>
      </c>
      <c r="N25" s="255"/>
    </row>
    <row r="26" spans="1:14" x14ac:dyDescent="0.2">
      <c r="A26" s="21"/>
      <c r="B26" s="364"/>
      <c r="C26" s="365"/>
      <c r="D26" s="304"/>
      <c r="E26" s="365"/>
      <c r="F26" s="304"/>
      <c r="G26" s="365"/>
      <c r="H26" s="304"/>
      <c r="I26" s="365"/>
      <c r="J26" s="366"/>
      <c r="K26" s="365"/>
      <c r="L26" s="304"/>
      <c r="M26" s="367"/>
      <c r="N26" s="2"/>
    </row>
    <row r="27" spans="1:14" s="24" customFormat="1" ht="13.5" thickBot="1" x14ac:dyDescent="0.25">
      <c r="A27" s="102" t="s">
        <v>325</v>
      </c>
      <c r="B27" s="166">
        <f>SUM(B7:B24)</f>
        <v>779</v>
      </c>
      <c r="C27" s="198"/>
      <c r="D27" s="166">
        <f>SUM(D7:D24)</f>
        <v>3205</v>
      </c>
      <c r="E27" s="199"/>
      <c r="F27" s="166">
        <f>SUM(F7:F24)</f>
        <v>6380</v>
      </c>
      <c r="G27" s="199"/>
      <c r="H27" s="166">
        <f>SUM(H7:H24)</f>
        <v>1205</v>
      </c>
      <c r="I27" s="199"/>
      <c r="J27" s="166">
        <f>SUM(J7:J24)</f>
        <v>241</v>
      </c>
      <c r="K27" s="199"/>
      <c r="L27" s="166">
        <f>SUM(L7:L24)</f>
        <v>11810</v>
      </c>
      <c r="M27" s="167"/>
    </row>
    <row r="28" spans="1:14" x14ac:dyDescent="0.2">
      <c r="J28" s="44"/>
    </row>
  </sheetData>
  <mergeCells count="8">
    <mergeCell ref="A1:M1"/>
    <mergeCell ref="A3:M3"/>
    <mergeCell ref="B5:C5"/>
    <mergeCell ref="D5:E5"/>
    <mergeCell ref="F5:G5"/>
    <mergeCell ref="H5:I5"/>
    <mergeCell ref="J5:K5"/>
    <mergeCell ref="L5:M5"/>
  </mergeCells>
  <printOptions horizontalCentered="1"/>
  <pageMargins left="0.78740157480314965" right="0.78740157480314965" top="0.59055118110236227" bottom="0.98425196850393704" header="0" footer="0"/>
  <pageSetup paperSize="9" scale="57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N33"/>
  <sheetViews>
    <sheetView view="pageBreakPreview" zoomScale="75" zoomScaleNormal="75" workbookViewId="0">
      <selection activeCell="A3" sqref="A3:J3"/>
    </sheetView>
  </sheetViews>
  <sheetFormatPr baseColWidth="10" defaultColWidth="11.42578125" defaultRowHeight="12.75" x14ac:dyDescent="0.2"/>
  <cols>
    <col min="1" max="1" width="30.42578125" style="236" customWidth="1"/>
    <col min="2" max="10" width="13.7109375" style="236" customWidth="1"/>
    <col min="11" max="16384" width="11.42578125" style="236"/>
  </cols>
  <sheetData>
    <row r="1" spans="1:14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  <c r="J1" s="1029"/>
      <c r="K1" s="51"/>
      <c r="L1" s="51"/>
      <c r="M1" s="51"/>
    </row>
    <row r="3" spans="1:14" ht="21.75" customHeight="1" x14ac:dyDescent="0.25">
      <c r="A3" s="1157" t="s">
        <v>1272</v>
      </c>
      <c r="B3" s="1157"/>
      <c r="C3" s="1157"/>
      <c r="D3" s="1157"/>
      <c r="E3" s="1157"/>
      <c r="F3" s="1157"/>
      <c r="G3" s="1157"/>
      <c r="H3" s="1157"/>
      <c r="I3" s="1157"/>
      <c r="J3" s="1157"/>
      <c r="K3" s="27"/>
      <c r="L3" s="27"/>
      <c r="M3" s="27"/>
    </row>
    <row r="4" spans="1:14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2"/>
      <c r="L4" s="2"/>
      <c r="M4" s="2"/>
      <c r="N4" s="2"/>
    </row>
    <row r="5" spans="1:14" s="186" customFormat="1" ht="24.75" customHeight="1" x14ac:dyDescent="0.2">
      <c r="A5" s="1083" t="s">
        <v>251</v>
      </c>
      <c r="B5" s="1159" t="s">
        <v>678</v>
      </c>
      <c r="C5" s="1055" t="s">
        <v>679</v>
      </c>
      <c r="D5" s="1031"/>
      <c r="E5" s="1033" t="s">
        <v>680</v>
      </c>
      <c r="F5" s="977"/>
      <c r="G5" s="977"/>
      <c r="H5" s="977"/>
      <c r="I5" s="977"/>
      <c r="J5" s="977"/>
      <c r="K5" s="187"/>
      <c r="L5" s="187"/>
      <c r="M5" s="187"/>
      <c r="N5" s="187"/>
    </row>
    <row r="6" spans="1:14" s="186" customFormat="1" ht="24.75" customHeight="1" x14ac:dyDescent="0.2">
      <c r="A6" s="1093"/>
      <c r="B6" s="1160"/>
      <c r="C6" s="1058" t="s">
        <v>681</v>
      </c>
      <c r="D6" s="1051"/>
      <c r="E6" s="1147" t="s">
        <v>647</v>
      </c>
      <c r="F6" s="1148"/>
      <c r="G6" s="1147" t="s">
        <v>648</v>
      </c>
      <c r="H6" s="1148"/>
      <c r="I6" s="1147" t="s">
        <v>324</v>
      </c>
      <c r="J6" s="1149"/>
      <c r="K6" s="187"/>
      <c r="L6" s="187"/>
      <c r="M6" s="187"/>
      <c r="N6" s="187"/>
    </row>
    <row r="7" spans="1:14" s="186" customFormat="1" ht="24.75" customHeight="1" thickBot="1" x14ac:dyDescent="0.25">
      <c r="A7" s="1084"/>
      <c r="B7" s="1161"/>
      <c r="C7" s="70" t="s">
        <v>441</v>
      </c>
      <c r="D7" s="70" t="s">
        <v>485</v>
      </c>
      <c r="E7" s="70" t="s">
        <v>441</v>
      </c>
      <c r="F7" s="70" t="s">
        <v>485</v>
      </c>
      <c r="G7" s="70" t="s">
        <v>441</v>
      </c>
      <c r="H7" s="70" t="s">
        <v>485</v>
      </c>
      <c r="I7" s="70" t="s">
        <v>441</v>
      </c>
      <c r="J7" s="421" t="s">
        <v>485</v>
      </c>
      <c r="K7" s="187"/>
      <c r="L7" s="187"/>
      <c r="M7" s="187"/>
      <c r="N7" s="187"/>
    </row>
    <row r="8" spans="1:14" ht="23.25" customHeight="1" x14ac:dyDescent="0.2">
      <c r="A8" s="326" t="s">
        <v>10</v>
      </c>
      <c r="B8" s="311">
        <v>125</v>
      </c>
      <c r="C8" s="311">
        <v>16</v>
      </c>
      <c r="D8" s="288">
        <f>(C8*100)/B8</f>
        <v>12.8</v>
      </c>
      <c r="E8" s="311">
        <f>B8-G8-C8</f>
        <v>77</v>
      </c>
      <c r="F8" s="288">
        <f>(E8*100)/B8</f>
        <v>61.6</v>
      </c>
      <c r="G8" s="311">
        <v>32</v>
      </c>
      <c r="H8" s="288">
        <f>(G8*100)/B8</f>
        <v>25.6</v>
      </c>
      <c r="I8" s="314">
        <f>SUM(G8+E8)</f>
        <v>109</v>
      </c>
      <c r="J8" s="316">
        <f>(I8*100)/B8</f>
        <v>87.2</v>
      </c>
      <c r="K8" s="2"/>
      <c r="L8" s="52"/>
      <c r="M8" s="2"/>
      <c r="N8" s="2"/>
    </row>
    <row r="9" spans="1:14" ht="14.1" customHeight="1" x14ac:dyDescent="0.2">
      <c r="A9" s="329" t="s">
        <v>334</v>
      </c>
      <c r="B9" s="314">
        <v>509</v>
      </c>
      <c r="C9" s="314">
        <v>70</v>
      </c>
      <c r="D9" s="289">
        <f>(C9*100)/B9</f>
        <v>13.7524557956778</v>
      </c>
      <c r="E9" s="314">
        <f>B9-G9-C9</f>
        <v>241</v>
      </c>
      <c r="F9" s="289">
        <f>(E9*100)/B9</f>
        <v>47.347740667976424</v>
      </c>
      <c r="G9" s="314">
        <v>198</v>
      </c>
      <c r="H9" s="289">
        <f>(G9*100)/B9</f>
        <v>38.899803536345779</v>
      </c>
      <c r="I9" s="314">
        <f t="shared" ref="I9:I25" si="0">SUM(G9+E9)</f>
        <v>439</v>
      </c>
      <c r="J9" s="316">
        <f t="shared" ref="J9:J25" si="1">(I9*100)/B9</f>
        <v>86.247544204322196</v>
      </c>
      <c r="K9" s="2"/>
      <c r="L9" s="52"/>
      <c r="M9" s="2"/>
      <c r="N9" s="2"/>
    </row>
    <row r="10" spans="1:14" ht="14.1" customHeight="1" x14ac:dyDescent="0.2">
      <c r="A10" s="329" t="s">
        <v>337</v>
      </c>
      <c r="B10" s="314">
        <v>2852</v>
      </c>
      <c r="C10" s="314">
        <v>221</v>
      </c>
      <c r="D10" s="289">
        <f>(C10*100)/B10</f>
        <v>7.7489481065918655</v>
      </c>
      <c r="E10" s="314">
        <f t="shared" ref="E10:E23" si="2">B10-G10-C10</f>
        <v>346</v>
      </c>
      <c r="F10" s="289">
        <f>(E10*100)/B10</f>
        <v>12.131837307152875</v>
      </c>
      <c r="G10" s="314">
        <v>2285</v>
      </c>
      <c r="H10" s="289">
        <f t="shared" ref="H10:H24" si="3">(G10*100)/B10</f>
        <v>80.119214586255254</v>
      </c>
      <c r="I10" s="314">
        <f t="shared" si="0"/>
        <v>2631</v>
      </c>
      <c r="J10" s="316">
        <f t="shared" si="1"/>
        <v>92.251051893408132</v>
      </c>
      <c r="K10" s="2"/>
      <c r="L10" s="52"/>
      <c r="M10" s="2"/>
      <c r="N10" s="2"/>
    </row>
    <row r="11" spans="1:14" ht="14.1" customHeight="1" x14ac:dyDescent="0.2">
      <c r="A11" s="329" t="s">
        <v>328</v>
      </c>
      <c r="B11" s="314">
        <v>817</v>
      </c>
      <c r="C11" s="314">
        <v>95</v>
      </c>
      <c r="D11" s="289">
        <f t="shared" ref="D11:D24" si="4">(C11*100)/B11</f>
        <v>11.627906976744185</v>
      </c>
      <c r="E11" s="314">
        <f t="shared" si="2"/>
        <v>614</v>
      </c>
      <c r="F11" s="289">
        <f t="shared" ref="F11:F25" si="5">(E11*100)/B11</f>
        <v>75.152998776009795</v>
      </c>
      <c r="G11" s="314">
        <v>108</v>
      </c>
      <c r="H11" s="289">
        <f t="shared" si="3"/>
        <v>13.219094247246023</v>
      </c>
      <c r="I11" s="314">
        <f t="shared" si="0"/>
        <v>722</v>
      </c>
      <c r="J11" s="316">
        <f t="shared" si="1"/>
        <v>88.372093023255815</v>
      </c>
      <c r="K11" s="2"/>
      <c r="L11" s="52"/>
      <c r="M11" s="2"/>
      <c r="N11" s="2"/>
    </row>
    <row r="12" spans="1:14" ht="14.1" customHeight="1" x14ac:dyDescent="0.2">
      <c r="A12" s="329" t="s">
        <v>575</v>
      </c>
      <c r="B12" s="314">
        <v>1552</v>
      </c>
      <c r="C12" s="314">
        <v>212</v>
      </c>
      <c r="D12" s="289">
        <f t="shared" si="4"/>
        <v>13.659793814432989</v>
      </c>
      <c r="E12" s="314">
        <f t="shared" si="2"/>
        <v>530</v>
      </c>
      <c r="F12" s="289">
        <f t="shared" si="5"/>
        <v>34.149484536082475</v>
      </c>
      <c r="G12" s="314">
        <v>810</v>
      </c>
      <c r="H12" s="289">
        <f t="shared" si="3"/>
        <v>52.190721649484537</v>
      </c>
      <c r="I12" s="314">
        <f t="shared" si="0"/>
        <v>1340</v>
      </c>
      <c r="J12" s="316">
        <f t="shared" si="1"/>
        <v>86.340206185567013</v>
      </c>
      <c r="K12" s="2"/>
      <c r="L12" s="52"/>
      <c r="M12" s="2"/>
      <c r="N12" s="2"/>
    </row>
    <row r="13" spans="1:14" ht="14.1" customHeight="1" x14ac:dyDescent="0.2">
      <c r="A13" s="329" t="s">
        <v>331</v>
      </c>
      <c r="B13" s="314">
        <v>768</v>
      </c>
      <c r="C13" s="314">
        <v>18</v>
      </c>
      <c r="D13" s="289">
        <f t="shared" si="4"/>
        <v>2.34375</v>
      </c>
      <c r="E13" s="314">
        <f t="shared" si="2"/>
        <v>189</v>
      </c>
      <c r="F13" s="289">
        <f t="shared" si="5"/>
        <v>24.609375</v>
      </c>
      <c r="G13" s="314">
        <v>561</v>
      </c>
      <c r="H13" s="289">
        <f t="shared" si="3"/>
        <v>73.046875</v>
      </c>
      <c r="I13" s="314">
        <f t="shared" si="0"/>
        <v>750</v>
      </c>
      <c r="J13" s="316">
        <f t="shared" si="1"/>
        <v>97.65625</v>
      </c>
      <c r="K13" s="2"/>
      <c r="L13" s="52"/>
      <c r="M13" s="2"/>
      <c r="N13" s="2"/>
    </row>
    <row r="14" spans="1:14" ht="14.1" customHeight="1" x14ac:dyDescent="0.2">
      <c r="A14" s="329" t="s">
        <v>338</v>
      </c>
      <c r="B14" s="314">
        <v>58</v>
      </c>
      <c r="C14" s="314">
        <v>3</v>
      </c>
      <c r="D14" s="289">
        <f t="shared" si="4"/>
        <v>5.1724137931034484</v>
      </c>
      <c r="E14" s="314">
        <f t="shared" si="2"/>
        <v>23</v>
      </c>
      <c r="F14" s="289">
        <f t="shared" si="5"/>
        <v>39.655172413793103</v>
      </c>
      <c r="G14" s="314">
        <v>32</v>
      </c>
      <c r="H14" s="289">
        <f t="shared" si="3"/>
        <v>55.172413793103445</v>
      </c>
      <c r="I14" s="314">
        <f t="shared" si="0"/>
        <v>55</v>
      </c>
      <c r="J14" s="316">
        <f t="shared" si="1"/>
        <v>94.827586206896555</v>
      </c>
      <c r="K14" s="2"/>
      <c r="L14" s="52"/>
      <c r="M14" s="2"/>
      <c r="N14" s="2"/>
    </row>
    <row r="15" spans="1:14" ht="14.1" customHeight="1" x14ac:dyDescent="0.2">
      <c r="A15" s="329" t="s">
        <v>577</v>
      </c>
      <c r="B15" s="314">
        <v>130</v>
      </c>
      <c r="C15" s="314">
        <v>25</v>
      </c>
      <c r="D15" s="289">
        <f t="shared" si="4"/>
        <v>19.23076923076923</v>
      </c>
      <c r="E15" s="314">
        <f t="shared" si="2"/>
        <v>49</v>
      </c>
      <c r="F15" s="289">
        <f t="shared" si="5"/>
        <v>37.692307692307693</v>
      </c>
      <c r="G15" s="282">
        <v>56</v>
      </c>
      <c r="H15" s="289">
        <f t="shared" si="3"/>
        <v>43.07692307692308</v>
      </c>
      <c r="I15" s="314">
        <f t="shared" si="0"/>
        <v>105</v>
      </c>
      <c r="J15" s="316">
        <f t="shared" si="1"/>
        <v>80.769230769230774</v>
      </c>
      <c r="K15" s="2"/>
      <c r="L15" s="52"/>
      <c r="M15" s="2"/>
      <c r="N15" s="2"/>
    </row>
    <row r="16" spans="1:14" ht="14.1" customHeight="1" x14ac:dyDescent="0.2">
      <c r="A16" s="329" t="s">
        <v>578</v>
      </c>
      <c r="B16" s="314">
        <v>315</v>
      </c>
      <c r="C16" s="314">
        <v>8</v>
      </c>
      <c r="D16" s="289">
        <f t="shared" si="4"/>
        <v>2.5396825396825395</v>
      </c>
      <c r="E16" s="314">
        <f t="shared" si="2"/>
        <v>300</v>
      </c>
      <c r="F16" s="289">
        <f t="shared" si="5"/>
        <v>95.238095238095241</v>
      </c>
      <c r="G16" s="314">
        <v>7</v>
      </c>
      <c r="H16" s="289">
        <f t="shared" si="3"/>
        <v>2.2222222222222223</v>
      </c>
      <c r="I16" s="314">
        <f t="shared" si="0"/>
        <v>307</v>
      </c>
      <c r="J16" s="316">
        <f t="shared" si="1"/>
        <v>97.460317460317455</v>
      </c>
      <c r="K16" s="2"/>
      <c r="L16" s="52"/>
      <c r="M16" s="2"/>
      <c r="N16" s="2"/>
    </row>
    <row r="17" spans="1:14" ht="14.1" customHeight="1" x14ac:dyDescent="0.2">
      <c r="A17" s="329" t="s">
        <v>329</v>
      </c>
      <c r="B17" s="314">
        <v>341</v>
      </c>
      <c r="C17" s="314">
        <v>34</v>
      </c>
      <c r="D17" s="289">
        <f t="shared" si="4"/>
        <v>9.9706744868035191</v>
      </c>
      <c r="E17" s="314">
        <f t="shared" si="2"/>
        <v>254</v>
      </c>
      <c r="F17" s="289">
        <f t="shared" si="5"/>
        <v>74.486803519061581</v>
      </c>
      <c r="G17" s="314">
        <v>53</v>
      </c>
      <c r="H17" s="289">
        <f t="shared" si="3"/>
        <v>15.542521994134898</v>
      </c>
      <c r="I17" s="314">
        <f t="shared" si="0"/>
        <v>307</v>
      </c>
      <c r="J17" s="316">
        <f t="shared" si="1"/>
        <v>90.029325513196483</v>
      </c>
      <c r="K17" s="2"/>
      <c r="L17" s="52"/>
      <c r="M17" s="2"/>
      <c r="N17" s="2"/>
    </row>
    <row r="18" spans="1:14" ht="14.1" customHeight="1" x14ac:dyDescent="0.2">
      <c r="A18" s="329" t="s">
        <v>568</v>
      </c>
      <c r="B18" s="314">
        <v>919</v>
      </c>
      <c r="C18" s="314">
        <v>189</v>
      </c>
      <c r="D18" s="289">
        <f t="shared" si="4"/>
        <v>20.5658324265506</v>
      </c>
      <c r="E18" s="314">
        <f t="shared" si="2"/>
        <v>342</v>
      </c>
      <c r="F18" s="289">
        <f t="shared" si="5"/>
        <v>37.214363438520131</v>
      </c>
      <c r="G18" s="314">
        <v>388</v>
      </c>
      <c r="H18" s="289">
        <f t="shared" si="3"/>
        <v>42.219804134929269</v>
      </c>
      <c r="I18" s="314">
        <f t="shared" si="0"/>
        <v>730</v>
      </c>
      <c r="J18" s="316">
        <f t="shared" si="1"/>
        <v>79.4341675734494</v>
      </c>
      <c r="K18" s="2"/>
      <c r="L18" s="52"/>
      <c r="M18" s="2"/>
      <c r="N18" s="2"/>
    </row>
    <row r="19" spans="1:14" ht="14.1" customHeight="1" x14ac:dyDescent="0.2">
      <c r="A19" s="329" t="s">
        <v>330</v>
      </c>
      <c r="B19" s="314">
        <v>89</v>
      </c>
      <c r="C19" s="314">
        <v>45</v>
      </c>
      <c r="D19" s="289">
        <f t="shared" si="4"/>
        <v>50.561797752808985</v>
      </c>
      <c r="E19" s="314">
        <f t="shared" si="2"/>
        <v>29</v>
      </c>
      <c r="F19" s="289">
        <f t="shared" si="5"/>
        <v>32.584269662921351</v>
      </c>
      <c r="G19" s="314">
        <v>15</v>
      </c>
      <c r="H19" s="289">
        <f t="shared" si="3"/>
        <v>16.853932584269664</v>
      </c>
      <c r="I19" s="314">
        <f t="shared" si="0"/>
        <v>44</v>
      </c>
      <c r="J19" s="316">
        <f t="shared" si="1"/>
        <v>49.438202247191015</v>
      </c>
      <c r="K19" s="2"/>
      <c r="L19" s="52"/>
      <c r="M19" s="2"/>
      <c r="N19" s="2"/>
    </row>
    <row r="20" spans="1:14" ht="14.1" customHeight="1" x14ac:dyDescent="0.2">
      <c r="A20" s="329" t="s">
        <v>339</v>
      </c>
      <c r="B20" s="314">
        <v>287</v>
      </c>
      <c r="C20" s="314">
        <v>95</v>
      </c>
      <c r="D20" s="289">
        <f t="shared" si="4"/>
        <v>33.10104529616725</v>
      </c>
      <c r="E20" s="314">
        <f t="shared" si="2"/>
        <v>85</v>
      </c>
      <c r="F20" s="289">
        <f t="shared" si="5"/>
        <v>29.616724738675959</v>
      </c>
      <c r="G20" s="314">
        <v>107</v>
      </c>
      <c r="H20" s="289">
        <f t="shared" si="3"/>
        <v>37.282229965156795</v>
      </c>
      <c r="I20" s="314">
        <f t="shared" si="0"/>
        <v>192</v>
      </c>
      <c r="J20" s="316">
        <f t="shared" si="1"/>
        <v>66.898954703832757</v>
      </c>
      <c r="K20" s="2"/>
      <c r="L20" s="52"/>
      <c r="M20" s="2"/>
      <c r="N20" s="2"/>
    </row>
    <row r="21" spans="1:14" ht="14.1" customHeight="1" x14ac:dyDescent="0.2">
      <c r="A21" s="329" t="s">
        <v>336</v>
      </c>
      <c r="B21" s="314">
        <v>901</v>
      </c>
      <c r="C21" s="314">
        <v>72</v>
      </c>
      <c r="D21" s="289">
        <f t="shared" si="4"/>
        <v>7.9911209766925637</v>
      </c>
      <c r="E21" s="314">
        <f t="shared" si="2"/>
        <v>186</v>
      </c>
      <c r="F21" s="289">
        <f t="shared" si="5"/>
        <v>20.643729189789124</v>
      </c>
      <c r="G21" s="314">
        <v>643</v>
      </c>
      <c r="H21" s="289">
        <f t="shared" si="3"/>
        <v>71.365149833518316</v>
      </c>
      <c r="I21" s="314">
        <f t="shared" si="0"/>
        <v>829</v>
      </c>
      <c r="J21" s="316">
        <f t="shared" si="1"/>
        <v>92.008879023307429</v>
      </c>
      <c r="K21" s="2"/>
      <c r="L21" s="52"/>
      <c r="M21" s="2"/>
      <c r="N21" s="2"/>
    </row>
    <row r="22" spans="1:14" ht="14.1" customHeight="1" x14ac:dyDescent="0.2">
      <c r="A22" s="329" t="s">
        <v>581</v>
      </c>
      <c r="B22" s="314">
        <v>77</v>
      </c>
      <c r="C22" s="314">
        <v>5</v>
      </c>
      <c r="D22" s="289">
        <f t="shared" si="4"/>
        <v>6.4935064935064934</v>
      </c>
      <c r="E22" s="314">
        <f t="shared" si="2"/>
        <v>53</v>
      </c>
      <c r="F22" s="289">
        <f t="shared" si="5"/>
        <v>68.831168831168824</v>
      </c>
      <c r="G22" s="314">
        <v>19</v>
      </c>
      <c r="H22" s="289">
        <f t="shared" si="3"/>
        <v>24.675324675324674</v>
      </c>
      <c r="I22" s="314">
        <f t="shared" si="0"/>
        <v>72</v>
      </c>
      <c r="J22" s="316">
        <f t="shared" si="1"/>
        <v>93.506493506493513</v>
      </c>
      <c r="K22" s="2"/>
      <c r="L22" s="52"/>
      <c r="M22" s="2"/>
      <c r="N22" s="2"/>
    </row>
    <row r="23" spans="1:14" ht="14.1" customHeight="1" x14ac:dyDescent="0.2">
      <c r="A23" s="329" t="s">
        <v>582</v>
      </c>
      <c r="B23" s="314">
        <v>337</v>
      </c>
      <c r="C23" s="314">
        <v>80</v>
      </c>
      <c r="D23" s="289">
        <f t="shared" si="4"/>
        <v>23.73887240356083</v>
      </c>
      <c r="E23" s="314">
        <f t="shared" si="2"/>
        <v>105</v>
      </c>
      <c r="F23" s="289">
        <f t="shared" si="5"/>
        <v>31.15727002967359</v>
      </c>
      <c r="G23" s="314">
        <v>152</v>
      </c>
      <c r="H23" s="289">
        <f t="shared" si="3"/>
        <v>45.103857566765576</v>
      </c>
      <c r="I23" s="314">
        <f t="shared" si="0"/>
        <v>257</v>
      </c>
      <c r="J23" s="316">
        <f t="shared" si="1"/>
        <v>76.261127596439167</v>
      </c>
      <c r="K23" s="2"/>
      <c r="L23" s="52"/>
      <c r="M23" s="2"/>
      <c r="N23" s="2"/>
    </row>
    <row r="24" spans="1:14" ht="14.1" customHeight="1" x14ac:dyDescent="0.2">
      <c r="A24" s="329" t="s">
        <v>342</v>
      </c>
      <c r="B24" s="314">
        <v>1732</v>
      </c>
      <c r="C24" s="314">
        <v>17</v>
      </c>
      <c r="D24" s="289">
        <f t="shared" si="4"/>
        <v>0.98152424942263283</v>
      </c>
      <c r="E24" s="314">
        <f>B24-G24-C24</f>
        <v>720</v>
      </c>
      <c r="F24" s="289">
        <f t="shared" si="5"/>
        <v>41.570438799076214</v>
      </c>
      <c r="G24" s="314">
        <v>995</v>
      </c>
      <c r="H24" s="289">
        <f t="shared" si="3"/>
        <v>57.448036951501152</v>
      </c>
      <c r="I24" s="314">
        <f>SUM(G24+E24)</f>
        <v>1715</v>
      </c>
      <c r="J24" s="316">
        <f t="shared" si="1"/>
        <v>99.018475750577366</v>
      </c>
      <c r="K24" s="2"/>
      <c r="L24" s="52"/>
      <c r="M24" s="2"/>
      <c r="N24" s="2"/>
    </row>
    <row r="25" spans="1:14" ht="14.1" customHeight="1" x14ac:dyDescent="0.2">
      <c r="A25" s="329" t="s">
        <v>479</v>
      </c>
      <c r="B25" s="314">
        <v>1</v>
      </c>
      <c r="C25" s="314">
        <v>0</v>
      </c>
      <c r="D25" s="289">
        <v>0</v>
      </c>
      <c r="E25" s="314">
        <f>B25-G25-C25</f>
        <v>1</v>
      </c>
      <c r="F25" s="289">
        <f t="shared" si="5"/>
        <v>100</v>
      </c>
      <c r="G25" s="314">
        <v>0</v>
      </c>
      <c r="H25" s="289">
        <v>0</v>
      </c>
      <c r="I25" s="314">
        <f t="shared" si="0"/>
        <v>1</v>
      </c>
      <c r="J25" s="316">
        <f t="shared" si="1"/>
        <v>100</v>
      </c>
      <c r="K25" s="2"/>
      <c r="L25" s="52"/>
      <c r="M25" s="2"/>
      <c r="N25" s="2"/>
    </row>
    <row r="26" spans="1:14" s="24" customFormat="1" ht="14.1" customHeight="1" x14ac:dyDescent="0.2">
      <c r="A26" s="413" t="s">
        <v>13</v>
      </c>
      <c r="B26" s="314">
        <v>0</v>
      </c>
      <c r="C26" s="314">
        <v>0</v>
      </c>
      <c r="D26" s="289">
        <v>0</v>
      </c>
      <c r="E26" s="314">
        <v>0</v>
      </c>
      <c r="F26" s="289">
        <v>0</v>
      </c>
      <c r="G26" s="314">
        <v>0</v>
      </c>
      <c r="H26" s="289">
        <v>0</v>
      </c>
      <c r="I26" s="314">
        <v>0</v>
      </c>
      <c r="J26" s="316">
        <v>0</v>
      </c>
      <c r="K26" s="23"/>
      <c r="L26" s="53"/>
      <c r="M26" s="23"/>
      <c r="N26" s="23"/>
    </row>
    <row r="27" spans="1:14" s="24" customFormat="1" x14ac:dyDescent="0.2">
      <c r="A27" s="413"/>
      <c r="B27" s="314"/>
      <c r="C27" s="314"/>
      <c r="D27" s="289"/>
      <c r="E27" s="314"/>
      <c r="F27" s="289"/>
      <c r="G27" s="314"/>
      <c r="H27" s="289"/>
      <c r="I27" s="314"/>
      <c r="J27" s="316"/>
      <c r="K27" s="23"/>
      <c r="L27" s="53"/>
      <c r="M27" s="23"/>
      <c r="N27" s="23"/>
    </row>
    <row r="28" spans="1:14" ht="20.25" customHeight="1" thickBot="1" x14ac:dyDescent="0.25">
      <c r="A28" s="235" t="s">
        <v>325</v>
      </c>
      <c r="B28" s="248">
        <f>SUM(B8:B26)</f>
        <v>11810</v>
      </c>
      <c r="C28" s="248">
        <f>SUM(C8:C26)</f>
        <v>1205</v>
      </c>
      <c r="D28" s="256">
        <f>C28/B28*100</f>
        <v>10.203217612193056</v>
      </c>
      <c r="E28" s="248">
        <f>SUM(E8:E26)</f>
        <v>4144</v>
      </c>
      <c r="F28" s="256">
        <f>E28/B28*100</f>
        <v>35.088907705334464</v>
      </c>
      <c r="G28" s="248">
        <f>SUM(G8:G26)</f>
        <v>6461</v>
      </c>
      <c r="H28" s="256">
        <f>G28/B28*100</f>
        <v>54.707874682472479</v>
      </c>
      <c r="I28" s="248">
        <f>SUM(I8:I26)</f>
        <v>10605</v>
      </c>
      <c r="J28" s="257">
        <f>I28/B28*100</f>
        <v>89.796782387806942</v>
      </c>
      <c r="K28" s="2"/>
      <c r="L28" s="2"/>
      <c r="M28" s="2"/>
      <c r="N28" s="2"/>
    </row>
    <row r="29" spans="1:14" x14ac:dyDescent="0.2">
      <c r="K29" s="2"/>
      <c r="L29" s="2"/>
      <c r="M29" s="2"/>
      <c r="N29" s="2"/>
    </row>
    <row r="30" spans="1:14" x14ac:dyDescent="0.2">
      <c r="K30" s="2"/>
    </row>
    <row r="31" spans="1:14" x14ac:dyDescent="0.2">
      <c r="K31" s="2"/>
    </row>
    <row r="32" spans="1:14" x14ac:dyDescent="0.2">
      <c r="K32" s="2"/>
    </row>
    <row r="33" spans="11:11" x14ac:dyDescent="0.2">
      <c r="K33" s="2"/>
    </row>
  </sheetData>
  <mergeCells count="10">
    <mergeCell ref="A1:J1"/>
    <mergeCell ref="A3:J3"/>
    <mergeCell ref="A5:A7"/>
    <mergeCell ref="B5:B7"/>
    <mergeCell ref="C5:D5"/>
    <mergeCell ref="E5:J5"/>
    <mergeCell ref="C6:D6"/>
    <mergeCell ref="E6:F6"/>
    <mergeCell ref="G6:H6"/>
    <mergeCell ref="I6:J6"/>
  </mergeCells>
  <printOptions horizontalCentered="1"/>
  <pageMargins left="0.78740157480314965" right="0.78740157480314965" top="0.59055118110236227" bottom="0.98425196850393704" header="0" footer="0"/>
  <pageSetup paperSize="9" scale="52" orientation="portrait" r:id="rId1"/>
  <headerFooter alignWithMargins="0"/>
  <colBreaks count="1" manualBreakCount="1">
    <brk id="10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pageSetUpPr fitToPage="1"/>
  </sheetPr>
  <dimension ref="A1:K56"/>
  <sheetViews>
    <sheetView view="pageBreakPreview" topLeftCell="A37" zoomScale="75" zoomScaleNormal="75" zoomScaleSheetLayoutView="75" workbookViewId="0">
      <selection activeCell="A3" sqref="A3:I3"/>
    </sheetView>
  </sheetViews>
  <sheetFormatPr baseColWidth="10" defaultColWidth="11.42578125" defaultRowHeight="12.75" x14ac:dyDescent="0.2"/>
  <cols>
    <col min="1" max="1" width="69.5703125" style="236" customWidth="1"/>
    <col min="2" max="8" width="13.85546875" style="236" customWidth="1"/>
    <col min="9" max="9" width="13.7109375" style="236" customWidth="1"/>
    <col min="10" max="10" width="0" style="236" hidden="1" customWidth="1"/>
    <col min="11" max="16384" width="11.42578125" style="236"/>
  </cols>
  <sheetData>
    <row r="1" spans="1:9" ht="18" x14ac:dyDescent="0.25">
      <c r="A1" s="970" t="s">
        <v>443</v>
      </c>
      <c r="B1" s="970"/>
      <c r="C1" s="970"/>
      <c r="D1" s="970"/>
      <c r="E1" s="970"/>
      <c r="F1" s="970"/>
      <c r="G1" s="970"/>
      <c r="H1" s="970"/>
      <c r="I1" s="970"/>
    </row>
    <row r="2" spans="1:9" x14ac:dyDescent="0.2">
      <c r="A2" s="9"/>
      <c r="B2" s="9"/>
      <c r="C2" s="9"/>
      <c r="D2" s="9"/>
      <c r="E2" s="9"/>
      <c r="F2" s="9"/>
      <c r="G2" s="9"/>
      <c r="H2" s="9"/>
      <c r="I2" s="9"/>
    </row>
    <row r="3" spans="1:9" ht="23.25" customHeight="1" x14ac:dyDescent="0.2">
      <c r="A3" s="1162" t="s">
        <v>1273</v>
      </c>
      <c r="B3" s="1162"/>
      <c r="C3" s="1162"/>
      <c r="D3" s="1162"/>
      <c r="E3" s="1162"/>
      <c r="F3" s="1162"/>
      <c r="G3" s="1162"/>
      <c r="H3" s="1162"/>
      <c r="I3" s="1162"/>
    </row>
    <row r="4" spans="1:9" ht="13.5" thickBo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18.75" customHeight="1" x14ac:dyDescent="0.2">
      <c r="A5" s="932" t="s">
        <v>412</v>
      </c>
      <c r="B5" s="1055" t="s">
        <v>464</v>
      </c>
      <c r="C5" s="1144"/>
      <c r="D5" s="1031"/>
      <c r="E5" s="405" t="s">
        <v>540</v>
      </c>
      <c r="F5" s="1033" t="s">
        <v>682</v>
      </c>
      <c r="G5" s="977"/>
      <c r="H5" s="977"/>
      <c r="I5" s="977"/>
    </row>
    <row r="6" spans="1:9" ht="21" customHeight="1" x14ac:dyDescent="0.2">
      <c r="A6" s="933"/>
      <c r="B6" s="1058" t="s">
        <v>683</v>
      </c>
      <c r="C6" s="1145"/>
      <c r="D6" s="1051"/>
      <c r="E6" s="406" t="s">
        <v>684</v>
      </c>
      <c r="F6" s="1147" t="s">
        <v>482</v>
      </c>
      <c r="G6" s="1148"/>
      <c r="H6" s="192" t="s">
        <v>685</v>
      </c>
      <c r="I6" s="193" t="s">
        <v>447</v>
      </c>
    </row>
    <row r="7" spans="1:9" ht="19.5" customHeight="1" thickBot="1" x14ac:dyDescent="0.25">
      <c r="A7" s="934"/>
      <c r="B7" s="70" t="s">
        <v>647</v>
      </c>
      <c r="C7" s="70" t="s">
        <v>648</v>
      </c>
      <c r="D7" s="70" t="s">
        <v>324</v>
      </c>
      <c r="E7" s="408" t="s">
        <v>0</v>
      </c>
      <c r="F7" s="70" t="s">
        <v>454</v>
      </c>
      <c r="G7" s="70" t="s">
        <v>455</v>
      </c>
      <c r="H7" s="408" t="s">
        <v>477</v>
      </c>
      <c r="I7" s="137" t="s">
        <v>649</v>
      </c>
    </row>
    <row r="8" spans="1:9" x14ac:dyDescent="0.2">
      <c r="A8" s="168" t="s">
        <v>651</v>
      </c>
      <c r="B8" s="300"/>
      <c r="C8" s="300"/>
      <c r="D8" s="300"/>
      <c r="E8" s="300"/>
      <c r="F8" s="368"/>
      <c r="G8" s="368"/>
      <c r="H8" s="368"/>
      <c r="I8" s="369"/>
    </row>
    <row r="9" spans="1:9" x14ac:dyDescent="0.2">
      <c r="A9" s="58" t="s">
        <v>35</v>
      </c>
      <c r="B9" s="304">
        <v>71</v>
      </c>
      <c r="C9" s="304">
        <v>59</v>
      </c>
      <c r="D9" s="304">
        <v>130</v>
      </c>
      <c r="E9" s="304">
        <v>25</v>
      </c>
      <c r="F9" s="370">
        <v>48.69</v>
      </c>
      <c r="G9" s="370">
        <v>82.01</v>
      </c>
      <c r="H9" s="370">
        <v>18.43</v>
      </c>
      <c r="I9" s="371">
        <v>149.13</v>
      </c>
    </row>
    <row r="10" spans="1:9" x14ac:dyDescent="0.2">
      <c r="A10" s="58" t="s">
        <v>36</v>
      </c>
      <c r="B10" s="304">
        <v>200</v>
      </c>
      <c r="C10" s="304">
        <v>82</v>
      </c>
      <c r="D10" s="304">
        <v>282</v>
      </c>
      <c r="E10" s="304">
        <v>130</v>
      </c>
      <c r="F10" s="370">
        <v>236.73</v>
      </c>
      <c r="G10" s="370">
        <v>1744.56</v>
      </c>
      <c r="H10" s="370">
        <v>171.08</v>
      </c>
      <c r="I10" s="371">
        <v>2152.37</v>
      </c>
    </row>
    <row r="11" spans="1:9" x14ac:dyDescent="0.2">
      <c r="A11" s="58" t="s">
        <v>37</v>
      </c>
      <c r="B11" s="304">
        <v>78</v>
      </c>
      <c r="C11" s="304">
        <v>97</v>
      </c>
      <c r="D11" s="304">
        <v>175</v>
      </c>
      <c r="E11" s="304">
        <v>48</v>
      </c>
      <c r="F11" s="370">
        <v>187.12</v>
      </c>
      <c r="G11" s="370">
        <v>236.14</v>
      </c>
      <c r="H11" s="370">
        <v>171.26</v>
      </c>
      <c r="I11" s="371">
        <v>594.52</v>
      </c>
    </row>
    <row r="12" spans="1:9" x14ac:dyDescent="0.2">
      <c r="A12" s="99" t="s">
        <v>38</v>
      </c>
      <c r="B12" s="152">
        <f>SUM(B9:B11)</f>
        <v>349</v>
      </c>
      <c r="C12" s="152">
        <f t="shared" ref="C12:I12" si="0">SUM(C9:C11)</f>
        <v>238</v>
      </c>
      <c r="D12" s="152">
        <f t="shared" si="0"/>
        <v>587</v>
      </c>
      <c r="E12" s="152">
        <f t="shared" si="0"/>
        <v>203</v>
      </c>
      <c r="F12" s="152">
        <f t="shared" si="0"/>
        <v>472.53999999999996</v>
      </c>
      <c r="G12" s="152">
        <f t="shared" si="0"/>
        <v>2062.71</v>
      </c>
      <c r="H12" s="152">
        <f t="shared" si="0"/>
        <v>360.77</v>
      </c>
      <c r="I12" s="476">
        <f t="shared" si="0"/>
        <v>2896.02</v>
      </c>
    </row>
    <row r="13" spans="1:9" x14ac:dyDescent="0.2">
      <c r="A13" s="32" t="s">
        <v>39</v>
      </c>
      <c r="B13" s="304"/>
      <c r="C13" s="304"/>
      <c r="D13" s="304"/>
      <c r="E13" s="304"/>
      <c r="F13" s="370"/>
      <c r="G13" s="370"/>
      <c r="H13" s="370"/>
      <c r="I13" s="371"/>
    </row>
    <row r="14" spans="1:9" s="24" customFormat="1" x14ac:dyDescent="0.2">
      <c r="A14" s="303" t="s">
        <v>40</v>
      </c>
      <c r="B14" s="304">
        <v>45</v>
      </c>
      <c r="C14" s="304">
        <v>61</v>
      </c>
      <c r="D14" s="304">
        <v>106</v>
      </c>
      <c r="E14" s="304">
        <v>21</v>
      </c>
      <c r="F14" s="370">
        <v>16.97</v>
      </c>
      <c r="G14" s="370">
        <v>147.58000000000001</v>
      </c>
      <c r="H14" s="370">
        <v>69.099999999999994</v>
      </c>
      <c r="I14" s="371">
        <v>233.65</v>
      </c>
    </row>
    <row r="15" spans="1:9" x14ac:dyDescent="0.2">
      <c r="A15" s="58" t="s">
        <v>41</v>
      </c>
      <c r="B15" s="304">
        <v>26</v>
      </c>
      <c r="C15" s="304">
        <v>39</v>
      </c>
      <c r="D15" s="304">
        <v>65</v>
      </c>
      <c r="E15" s="304">
        <v>13</v>
      </c>
      <c r="F15" s="370">
        <v>1.85</v>
      </c>
      <c r="G15" s="370">
        <v>16.350000000000001</v>
      </c>
      <c r="H15" s="370">
        <v>77.02</v>
      </c>
      <c r="I15" s="371">
        <v>95.22</v>
      </c>
    </row>
    <row r="16" spans="1:9" x14ac:dyDescent="0.2">
      <c r="A16" s="58" t="s">
        <v>37</v>
      </c>
      <c r="B16" s="304">
        <v>14</v>
      </c>
      <c r="C16" s="304">
        <v>30</v>
      </c>
      <c r="D16" s="304">
        <v>44</v>
      </c>
      <c r="E16" s="304">
        <v>8</v>
      </c>
      <c r="F16" s="370">
        <v>3.75</v>
      </c>
      <c r="G16" s="370">
        <v>143.94999999999999</v>
      </c>
      <c r="H16" s="370">
        <v>53.9</v>
      </c>
      <c r="I16" s="371">
        <v>201.6</v>
      </c>
    </row>
    <row r="17" spans="1:11" x14ac:dyDescent="0.2">
      <c r="A17" s="99" t="s">
        <v>42</v>
      </c>
      <c r="B17" s="152">
        <f>SUM(B14:B16)</f>
        <v>85</v>
      </c>
      <c r="C17" s="152">
        <f t="shared" ref="C17:I17" si="1">SUM(C14:C16)</f>
        <v>130</v>
      </c>
      <c r="D17" s="152">
        <f t="shared" si="1"/>
        <v>215</v>
      </c>
      <c r="E17" s="152">
        <f t="shared" si="1"/>
        <v>42</v>
      </c>
      <c r="F17" s="152">
        <f t="shared" si="1"/>
        <v>22.57</v>
      </c>
      <c r="G17" s="152">
        <f t="shared" si="1"/>
        <v>307.88</v>
      </c>
      <c r="H17" s="152">
        <f t="shared" si="1"/>
        <v>200.02</v>
      </c>
      <c r="I17" s="476">
        <f t="shared" si="1"/>
        <v>530.47</v>
      </c>
    </row>
    <row r="18" spans="1:11" x14ac:dyDescent="0.2">
      <c r="A18" s="32" t="s">
        <v>43</v>
      </c>
      <c r="B18" s="304"/>
      <c r="C18" s="304"/>
      <c r="D18" s="304"/>
      <c r="E18" s="274"/>
      <c r="F18" s="370"/>
      <c r="G18" s="370"/>
      <c r="H18" s="370"/>
      <c r="I18" s="371"/>
    </row>
    <row r="19" spans="1:11" x14ac:dyDescent="0.2">
      <c r="A19" s="58" t="s">
        <v>44</v>
      </c>
      <c r="B19" s="304">
        <v>9</v>
      </c>
      <c r="C19" s="304">
        <v>12</v>
      </c>
      <c r="D19" s="304">
        <v>21</v>
      </c>
      <c r="E19" s="304">
        <v>3</v>
      </c>
      <c r="F19" s="370">
        <v>0.3</v>
      </c>
      <c r="G19" s="370">
        <v>50.63</v>
      </c>
      <c r="H19" s="370">
        <v>1.24</v>
      </c>
      <c r="I19" s="371">
        <v>52.17</v>
      </c>
    </row>
    <row r="20" spans="1:11" s="24" customFormat="1" x14ac:dyDescent="0.2">
      <c r="A20" s="303" t="s">
        <v>45</v>
      </c>
      <c r="B20" s="304">
        <v>23</v>
      </c>
      <c r="C20" s="304">
        <v>30</v>
      </c>
      <c r="D20" s="304">
        <v>53</v>
      </c>
      <c r="E20" s="304">
        <v>13</v>
      </c>
      <c r="F20" s="370">
        <v>15.48</v>
      </c>
      <c r="G20" s="370">
        <v>64.34</v>
      </c>
      <c r="H20" s="370">
        <v>10.08</v>
      </c>
      <c r="I20" s="371">
        <v>89.9</v>
      </c>
    </row>
    <row r="21" spans="1:11" x14ac:dyDescent="0.2">
      <c r="A21" s="58" t="s">
        <v>46</v>
      </c>
      <c r="B21" s="304">
        <v>2</v>
      </c>
      <c r="C21" s="304">
        <v>4</v>
      </c>
      <c r="D21" s="304">
        <v>6</v>
      </c>
      <c r="E21" s="304">
        <v>0</v>
      </c>
      <c r="F21" s="370">
        <v>0</v>
      </c>
      <c r="G21" s="370">
        <v>12.36</v>
      </c>
      <c r="H21" s="370">
        <v>29.14</v>
      </c>
      <c r="I21" s="371">
        <v>41.5</v>
      </c>
    </row>
    <row r="22" spans="1:11" x14ac:dyDescent="0.2">
      <c r="A22" s="58" t="s">
        <v>47</v>
      </c>
      <c r="B22" s="304">
        <v>59</v>
      </c>
      <c r="C22" s="304">
        <v>52</v>
      </c>
      <c r="D22" s="304">
        <v>111</v>
      </c>
      <c r="E22" s="274">
        <v>30</v>
      </c>
      <c r="F22" s="370">
        <v>55.29</v>
      </c>
      <c r="G22" s="370">
        <v>141.52000000000001</v>
      </c>
      <c r="H22" s="370">
        <v>17.420000000000002</v>
      </c>
      <c r="I22" s="371">
        <v>214.23</v>
      </c>
    </row>
    <row r="23" spans="1:11" x14ac:dyDescent="0.2">
      <c r="A23" s="58" t="s">
        <v>48</v>
      </c>
      <c r="B23" s="304">
        <v>17</v>
      </c>
      <c r="C23" s="304">
        <v>22</v>
      </c>
      <c r="D23" s="304">
        <v>39</v>
      </c>
      <c r="E23" s="304">
        <v>3</v>
      </c>
      <c r="F23" s="370">
        <v>10.38</v>
      </c>
      <c r="G23" s="370">
        <v>7.22</v>
      </c>
      <c r="H23" s="370">
        <v>58.91</v>
      </c>
      <c r="I23" s="371">
        <v>76.510000000000005</v>
      </c>
    </row>
    <row r="24" spans="1:11" x14ac:dyDescent="0.2">
      <c r="A24" s="58" t="s">
        <v>37</v>
      </c>
      <c r="B24" s="274">
        <v>69</v>
      </c>
      <c r="C24" s="274">
        <v>172</v>
      </c>
      <c r="D24" s="336">
        <v>241</v>
      </c>
      <c r="E24" s="336">
        <v>21</v>
      </c>
      <c r="F24" s="280">
        <v>170</v>
      </c>
      <c r="G24" s="280">
        <v>481.33</v>
      </c>
      <c r="H24" s="280">
        <v>23.08</v>
      </c>
      <c r="I24" s="371">
        <v>674.41</v>
      </c>
    </row>
    <row r="25" spans="1:11" x14ac:dyDescent="0.2">
      <c r="A25" s="99" t="s">
        <v>49</v>
      </c>
      <c r="B25" s="152">
        <f>SUM(B19:B24)</f>
        <v>179</v>
      </c>
      <c r="C25" s="152">
        <f t="shared" ref="C25:I25" si="2">SUM(C19:C24)</f>
        <v>292</v>
      </c>
      <c r="D25" s="152">
        <f t="shared" si="2"/>
        <v>471</v>
      </c>
      <c r="E25" s="152">
        <f t="shared" si="2"/>
        <v>70</v>
      </c>
      <c r="F25" s="152">
        <f t="shared" si="2"/>
        <v>251.45</v>
      </c>
      <c r="G25" s="152">
        <f t="shared" si="2"/>
        <v>757.40000000000009</v>
      </c>
      <c r="H25" s="152">
        <f t="shared" si="2"/>
        <v>139.87</v>
      </c>
      <c r="I25" s="476">
        <f t="shared" si="2"/>
        <v>1148.7199999999998</v>
      </c>
      <c r="K25" s="2"/>
    </row>
    <row r="26" spans="1:11" x14ac:dyDescent="0.2">
      <c r="A26" s="99" t="s">
        <v>50</v>
      </c>
      <c r="B26" s="152">
        <v>152</v>
      </c>
      <c r="C26" s="152">
        <v>56</v>
      </c>
      <c r="D26" s="152">
        <v>208</v>
      </c>
      <c r="E26" s="152">
        <v>103</v>
      </c>
      <c r="F26" s="169">
        <v>98.48</v>
      </c>
      <c r="G26" s="169">
        <v>94.05</v>
      </c>
      <c r="H26" s="169">
        <v>14.67</v>
      </c>
      <c r="I26" s="170">
        <v>207.2</v>
      </c>
    </row>
    <row r="27" spans="1:11" s="24" customFormat="1" x14ac:dyDescent="0.2">
      <c r="A27" s="99" t="s">
        <v>51</v>
      </c>
      <c r="B27" s="152">
        <v>68</v>
      </c>
      <c r="C27" s="152">
        <v>192</v>
      </c>
      <c r="D27" s="152">
        <v>260</v>
      </c>
      <c r="E27" s="152">
        <v>13</v>
      </c>
      <c r="F27" s="169">
        <v>163.52000000000001</v>
      </c>
      <c r="G27" s="169">
        <v>229.54</v>
      </c>
      <c r="H27" s="169">
        <v>128.81</v>
      </c>
      <c r="I27" s="170">
        <v>521.87</v>
      </c>
    </row>
    <row r="28" spans="1:11" x14ac:dyDescent="0.2">
      <c r="A28" s="32" t="s">
        <v>52</v>
      </c>
      <c r="B28" s="304"/>
      <c r="C28" s="304"/>
      <c r="D28" s="304"/>
      <c r="E28" s="304"/>
      <c r="F28" s="370"/>
      <c r="G28" s="370"/>
      <c r="H28" s="370"/>
      <c r="I28" s="371"/>
    </row>
    <row r="29" spans="1:11" x14ac:dyDescent="0.2">
      <c r="A29" s="58" t="s">
        <v>53</v>
      </c>
      <c r="B29" s="304">
        <v>9</v>
      </c>
      <c r="C29" s="304">
        <v>5</v>
      </c>
      <c r="D29" s="304">
        <v>14</v>
      </c>
      <c r="E29" s="304">
        <v>6</v>
      </c>
      <c r="F29" s="370">
        <v>0.01</v>
      </c>
      <c r="G29" s="370">
        <v>1.99</v>
      </c>
      <c r="H29" s="370">
        <v>1.92</v>
      </c>
      <c r="I29" s="371">
        <v>3.92</v>
      </c>
    </row>
    <row r="30" spans="1:11" x14ac:dyDescent="0.2">
      <c r="A30" s="58" t="s">
        <v>54</v>
      </c>
      <c r="B30" s="304">
        <v>21</v>
      </c>
      <c r="C30" s="304">
        <v>27</v>
      </c>
      <c r="D30" s="304">
        <v>48</v>
      </c>
      <c r="E30" s="304">
        <v>48</v>
      </c>
      <c r="F30" s="370">
        <v>10.72</v>
      </c>
      <c r="G30" s="370">
        <v>49.47</v>
      </c>
      <c r="H30" s="370">
        <v>30.59</v>
      </c>
      <c r="I30" s="371">
        <v>90.78</v>
      </c>
      <c r="K30" s="2"/>
    </row>
    <row r="31" spans="1:11" x14ac:dyDescent="0.2">
      <c r="A31" s="58" t="s">
        <v>55</v>
      </c>
      <c r="B31" s="304">
        <v>71</v>
      </c>
      <c r="C31" s="304">
        <v>61</v>
      </c>
      <c r="D31" s="304">
        <v>132</v>
      </c>
      <c r="E31" s="304">
        <v>15</v>
      </c>
      <c r="F31" s="370">
        <v>48.67</v>
      </c>
      <c r="G31" s="370">
        <v>76.3</v>
      </c>
      <c r="H31" s="370">
        <v>34.909999999999997</v>
      </c>
      <c r="I31" s="371">
        <v>159.88</v>
      </c>
      <c r="K31" s="2"/>
    </row>
    <row r="32" spans="1:11" x14ac:dyDescent="0.2">
      <c r="A32" s="99" t="s">
        <v>56</v>
      </c>
      <c r="B32" s="152">
        <v>101</v>
      </c>
      <c r="C32" s="152">
        <v>93</v>
      </c>
      <c r="D32" s="152">
        <v>194</v>
      </c>
      <c r="E32" s="152">
        <v>69</v>
      </c>
      <c r="F32" s="169">
        <v>59.400000000000006</v>
      </c>
      <c r="G32" s="169">
        <v>127.75999999999999</v>
      </c>
      <c r="H32" s="169">
        <v>67.419999999999987</v>
      </c>
      <c r="I32" s="170">
        <v>254.57999999999998</v>
      </c>
      <c r="K32" s="2"/>
    </row>
    <row r="33" spans="1:11" x14ac:dyDescent="0.2">
      <c r="A33" s="99" t="s">
        <v>57</v>
      </c>
      <c r="B33" s="152">
        <v>71</v>
      </c>
      <c r="C33" s="152">
        <v>50</v>
      </c>
      <c r="D33" s="152">
        <v>121</v>
      </c>
      <c r="E33" s="152">
        <v>27</v>
      </c>
      <c r="F33" s="169">
        <v>61.65</v>
      </c>
      <c r="G33" s="169">
        <v>33.79</v>
      </c>
      <c r="H33" s="169">
        <v>33.93</v>
      </c>
      <c r="I33" s="170">
        <v>129.37</v>
      </c>
      <c r="K33" s="2"/>
    </row>
    <row r="34" spans="1:11" x14ac:dyDescent="0.2">
      <c r="A34" s="32" t="s">
        <v>671</v>
      </c>
      <c r="B34" s="304"/>
      <c r="C34" s="304"/>
      <c r="D34" s="304"/>
      <c r="E34" s="304"/>
      <c r="F34" s="370"/>
      <c r="G34" s="370"/>
      <c r="H34" s="370"/>
      <c r="I34" s="371"/>
      <c r="K34" s="2"/>
    </row>
    <row r="35" spans="1:11" s="24" customFormat="1" x14ac:dyDescent="0.2">
      <c r="A35" s="303" t="s">
        <v>58</v>
      </c>
      <c r="B35" s="304">
        <v>112</v>
      </c>
      <c r="C35" s="304">
        <v>19</v>
      </c>
      <c r="D35" s="304">
        <v>131</v>
      </c>
      <c r="E35" s="304">
        <v>90</v>
      </c>
      <c r="F35" s="370">
        <v>4863.01</v>
      </c>
      <c r="G35" s="370">
        <v>3723.01</v>
      </c>
      <c r="H35" s="370">
        <v>463.54</v>
      </c>
      <c r="I35" s="371">
        <v>9049.56</v>
      </c>
      <c r="K35" s="23"/>
    </row>
    <row r="36" spans="1:11" x14ac:dyDescent="0.2">
      <c r="A36" s="58" t="s">
        <v>59</v>
      </c>
      <c r="B36" s="304">
        <v>50</v>
      </c>
      <c r="C36" s="304">
        <v>35</v>
      </c>
      <c r="D36" s="304">
        <v>85</v>
      </c>
      <c r="E36" s="304">
        <v>37</v>
      </c>
      <c r="F36" s="370">
        <v>711.08</v>
      </c>
      <c r="G36" s="370">
        <v>179.5</v>
      </c>
      <c r="H36" s="370">
        <v>310.51</v>
      </c>
      <c r="I36" s="371">
        <v>1201.0899999999999</v>
      </c>
      <c r="K36" s="2"/>
    </row>
    <row r="37" spans="1:11" x14ac:dyDescent="0.2">
      <c r="A37" s="58" t="s">
        <v>60</v>
      </c>
      <c r="B37" s="304">
        <v>30</v>
      </c>
      <c r="C37" s="304">
        <v>5</v>
      </c>
      <c r="D37" s="304">
        <v>35</v>
      </c>
      <c r="E37" s="304">
        <v>22</v>
      </c>
      <c r="F37" s="370">
        <v>6</v>
      </c>
      <c r="G37" s="370">
        <v>6.57</v>
      </c>
      <c r="H37" s="280">
        <v>15.45</v>
      </c>
      <c r="I37" s="371">
        <v>28.02</v>
      </c>
      <c r="K37" s="2"/>
    </row>
    <row r="38" spans="1:11" x14ac:dyDescent="0.2">
      <c r="A38" s="58" t="s">
        <v>61</v>
      </c>
      <c r="B38" s="304">
        <v>37</v>
      </c>
      <c r="C38" s="304">
        <v>22</v>
      </c>
      <c r="D38" s="304">
        <v>59</v>
      </c>
      <c r="E38" s="304">
        <v>19</v>
      </c>
      <c r="F38" s="370">
        <v>79.86</v>
      </c>
      <c r="G38" s="370">
        <v>92.6</v>
      </c>
      <c r="H38" s="370">
        <v>865.02</v>
      </c>
      <c r="I38" s="371">
        <v>1037.48</v>
      </c>
      <c r="K38" s="2"/>
    </row>
    <row r="39" spans="1:11" x14ac:dyDescent="0.2">
      <c r="A39" s="99" t="s">
        <v>62</v>
      </c>
      <c r="B39" s="152">
        <f>SUM(B35:B38)</f>
        <v>229</v>
      </c>
      <c r="C39" s="152">
        <f t="shared" ref="C39:I39" si="3">SUM(C35:C38)</f>
        <v>81</v>
      </c>
      <c r="D39" s="152">
        <f t="shared" si="3"/>
        <v>310</v>
      </c>
      <c r="E39" s="152">
        <f t="shared" si="3"/>
        <v>168</v>
      </c>
      <c r="F39" s="152">
        <f t="shared" si="3"/>
        <v>5659.95</v>
      </c>
      <c r="G39" s="152">
        <f t="shared" si="3"/>
        <v>4001.6800000000003</v>
      </c>
      <c r="H39" s="152">
        <f t="shared" si="3"/>
        <v>1654.52</v>
      </c>
      <c r="I39" s="476">
        <f t="shared" si="3"/>
        <v>11316.15</v>
      </c>
      <c r="K39" s="2"/>
    </row>
    <row r="40" spans="1:11" x14ac:dyDescent="0.2">
      <c r="A40" s="99" t="s">
        <v>63</v>
      </c>
      <c r="B40" s="152">
        <v>25</v>
      </c>
      <c r="C40" s="152">
        <v>13</v>
      </c>
      <c r="D40" s="152">
        <v>38</v>
      </c>
      <c r="E40" s="152">
        <v>38</v>
      </c>
      <c r="F40" s="169">
        <v>120.83</v>
      </c>
      <c r="G40" s="169">
        <v>144.63999999999999</v>
      </c>
      <c r="H40" s="169">
        <v>84.47</v>
      </c>
      <c r="I40" s="170">
        <v>349.94</v>
      </c>
      <c r="K40" s="2"/>
    </row>
    <row r="41" spans="1:11" x14ac:dyDescent="0.2">
      <c r="A41" s="99" t="s">
        <v>64</v>
      </c>
      <c r="B41" s="152">
        <v>199</v>
      </c>
      <c r="C41" s="152">
        <v>50</v>
      </c>
      <c r="D41" s="152">
        <v>249</v>
      </c>
      <c r="E41" s="152">
        <v>249</v>
      </c>
      <c r="F41" s="169">
        <v>553.91</v>
      </c>
      <c r="G41" s="169">
        <v>1775.44</v>
      </c>
      <c r="H41" s="169">
        <v>920.9</v>
      </c>
      <c r="I41" s="170">
        <v>3250.25</v>
      </c>
      <c r="K41" s="2"/>
    </row>
    <row r="42" spans="1:11" x14ac:dyDescent="0.2">
      <c r="A42" s="99" t="s">
        <v>65</v>
      </c>
      <c r="B42" s="152">
        <v>11</v>
      </c>
      <c r="C42" s="152">
        <v>0</v>
      </c>
      <c r="D42" s="152">
        <v>11</v>
      </c>
      <c r="E42" s="152">
        <v>7</v>
      </c>
      <c r="F42" s="169">
        <v>56.29</v>
      </c>
      <c r="G42" s="169">
        <v>63.82</v>
      </c>
      <c r="H42" s="169">
        <v>14.8</v>
      </c>
      <c r="I42" s="170">
        <v>134.91</v>
      </c>
      <c r="K42" s="2"/>
    </row>
    <row r="43" spans="1:11" x14ac:dyDescent="0.2">
      <c r="A43" s="32" t="s">
        <v>66</v>
      </c>
      <c r="B43" s="304"/>
      <c r="C43" s="304"/>
      <c r="D43" s="304"/>
      <c r="E43" s="304"/>
      <c r="F43" s="370"/>
      <c r="G43" s="370"/>
      <c r="H43" s="370"/>
      <c r="I43" s="371"/>
      <c r="K43" s="2"/>
    </row>
    <row r="44" spans="1:11" s="24" customFormat="1" x14ac:dyDescent="0.2">
      <c r="A44" s="303" t="s">
        <v>67</v>
      </c>
      <c r="B44" s="304">
        <v>10</v>
      </c>
      <c r="C44" s="304">
        <v>9</v>
      </c>
      <c r="D44" s="304">
        <v>19</v>
      </c>
      <c r="E44" s="304">
        <v>8</v>
      </c>
      <c r="F44" s="370">
        <v>420.75</v>
      </c>
      <c r="G44" s="370">
        <v>45.13</v>
      </c>
      <c r="H44" s="370">
        <v>26.19</v>
      </c>
      <c r="I44" s="371">
        <v>492.07</v>
      </c>
      <c r="K44" s="23"/>
    </row>
    <row r="45" spans="1:11" x14ac:dyDescent="0.2">
      <c r="A45" s="21" t="s">
        <v>68</v>
      </c>
      <c r="B45" s="39">
        <v>20</v>
      </c>
      <c r="C45" s="39">
        <v>17</v>
      </c>
      <c r="D45" s="39">
        <v>37</v>
      </c>
      <c r="E45" s="39">
        <v>7</v>
      </c>
      <c r="F45" s="39">
        <v>2.99</v>
      </c>
      <c r="G45" s="39">
        <v>4.6100000000000003</v>
      </c>
      <c r="H45" s="39">
        <v>3.26</v>
      </c>
      <c r="I45" s="43">
        <v>10.86</v>
      </c>
      <c r="K45" s="2"/>
    </row>
    <row r="46" spans="1:11" x14ac:dyDescent="0.2">
      <c r="A46" s="21" t="s">
        <v>69</v>
      </c>
      <c r="B46" s="39">
        <v>2</v>
      </c>
      <c r="C46" s="39">
        <v>0</v>
      </c>
      <c r="D46" s="39">
        <v>2</v>
      </c>
      <c r="E46" s="39">
        <v>1</v>
      </c>
      <c r="F46" s="39">
        <v>0</v>
      </c>
      <c r="G46" s="39">
        <v>0.18</v>
      </c>
      <c r="H46" s="39">
        <v>0</v>
      </c>
      <c r="I46" s="43">
        <v>0.18</v>
      </c>
      <c r="K46" s="2"/>
    </row>
    <row r="47" spans="1:11" x14ac:dyDescent="0.2">
      <c r="A47" s="21" t="s">
        <v>70</v>
      </c>
      <c r="B47" s="39">
        <v>39</v>
      </c>
      <c r="C47" s="39">
        <v>66</v>
      </c>
      <c r="D47" s="39">
        <v>105</v>
      </c>
      <c r="E47" s="39">
        <v>10</v>
      </c>
      <c r="F47" s="39">
        <v>9.7799999999999994</v>
      </c>
      <c r="G47" s="39">
        <v>16.010000000000002</v>
      </c>
      <c r="H47" s="39">
        <v>30.45</v>
      </c>
      <c r="I47" s="43">
        <v>56.24</v>
      </c>
      <c r="K47" s="2"/>
    </row>
    <row r="48" spans="1:11" x14ac:dyDescent="0.2">
      <c r="A48" s="21" t="s">
        <v>71</v>
      </c>
      <c r="B48" s="39">
        <v>55</v>
      </c>
      <c r="C48" s="39">
        <v>65</v>
      </c>
      <c r="D48" s="39">
        <v>120</v>
      </c>
      <c r="E48" s="39">
        <v>26</v>
      </c>
      <c r="F48" s="39">
        <v>29.94</v>
      </c>
      <c r="G48" s="39">
        <v>161.24</v>
      </c>
      <c r="H48" s="39">
        <v>216.78</v>
      </c>
      <c r="I48" s="43">
        <v>407.96</v>
      </c>
      <c r="K48" s="2"/>
    </row>
    <row r="49" spans="1:11" x14ac:dyDescent="0.2">
      <c r="A49" s="21" t="s">
        <v>72</v>
      </c>
      <c r="B49" s="39">
        <v>34</v>
      </c>
      <c r="C49" s="39">
        <v>53</v>
      </c>
      <c r="D49" s="39">
        <v>87</v>
      </c>
      <c r="E49" s="39">
        <v>15</v>
      </c>
      <c r="F49" s="39">
        <v>271.55</v>
      </c>
      <c r="G49" s="39">
        <v>91.11</v>
      </c>
      <c r="H49" s="39">
        <v>124.37</v>
      </c>
      <c r="I49" s="43">
        <v>487.03</v>
      </c>
      <c r="K49" s="2"/>
    </row>
    <row r="50" spans="1:11" x14ac:dyDescent="0.2">
      <c r="A50" s="99" t="s">
        <v>73</v>
      </c>
      <c r="B50" s="152">
        <f>SUM(B44:B49)</f>
        <v>160</v>
      </c>
      <c r="C50" s="152">
        <f t="shared" ref="C50:I50" si="4">SUM(C44:C49)</f>
        <v>210</v>
      </c>
      <c r="D50" s="152">
        <f t="shared" si="4"/>
        <v>370</v>
      </c>
      <c r="E50" s="152">
        <f t="shared" si="4"/>
        <v>67</v>
      </c>
      <c r="F50" s="152">
        <f t="shared" si="4"/>
        <v>735.01</v>
      </c>
      <c r="G50" s="152">
        <f t="shared" si="4"/>
        <v>318.28000000000003</v>
      </c>
      <c r="H50" s="152">
        <f t="shared" si="4"/>
        <v>401.05</v>
      </c>
      <c r="I50" s="476">
        <f t="shared" si="4"/>
        <v>1454.34</v>
      </c>
      <c r="K50" s="2"/>
    </row>
    <row r="51" spans="1:11" x14ac:dyDescent="0.2">
      <c r="A51" s="21"/>
      <c r="B51" s="39"/>
      <c r="C51" s="39"/>
      <c r="D51" s="39"/>
      <c r="E51" s="39"/>
      <c r="F51" s="39"/>
      <c r="G51" s="39"/>
      <c r="H51" s="39"/>
      <c r="I51" s="43"/>
      <c r="K51" s="2"/>
    </row>
    <row r="52" spans="1:11" ht="19.5" customHeight="1" thickBot="1" x14ac:dyDescent="0.25">
      <c r="A52" s="93" t="s">
        <v>74</v>
      </c>
      <c r="B52" s="462">
        <f>B12+B17+B25+B26+B27+B32+B33+B39+B40+B41+B42+B50</f>
        <v>1629</v>
      </c>
      <c r="C52" s="462">
        <f t="shared" ref="C52:I52" si="5">C12+C17+C25+C26+C27+C32+C33+C39+C40+C41+C42+C50</f>
        <v>1405</v>
      </c>
      <c r="D52" s="462">
        <f t="shared" si="5"/>
        <v>3034</v>
      </c>
      <c r="E52" s="462">
        <f t="shared" si="5"/>
        <v>1056</v>
      </c>
      <c r="F52" s="462">
        <f t="shared" si="5"/>
        <v>8255.5999999999985</v>
      </c>
      <c r="G52" s="462">
        <f t="shared" si="5"/>
        <v>9916.9900000000016</v>
      </c>
      <c r="H52" s="462">
        <f t="shared" si="5"/>
        <v>4021.23</v>
      </c>
      <c r="I52" s="477">
        <f t="shared" si="5"/>
        <v>22193.819999999996</v>
      </c>
      <c r="K52" s="2"/>
    </row>
    <row r="53" spans="1:11" x14ac:dyDescent="0.2">
      <c r="I53" s="2"/>
      <c r="K53" s="2"/>
    </row>
    <row r="54" spans="1:11" x14ac:dyDescent="0.2">
      <c r="I54" s="2"/>
      <c r="K54" s="2"/>
    </row>
    <row r="55" spans="1:11" x14ac:dyDescent="0.2">
      <c r="I55" s="2"/>
      <c r="K55" s="2"/>
    </row>
    <row r="56" spans="1:11" x14ac:dyDescent="0.2">
      <c r="I56" s="2"/>
    </row>
  </sheetData>
  <mergeCells count="7">
    <mergeCell ref="A1:I1"/>
    <mergeCell ref="A3:I3"/>
    <mergeCell ref="A5:A7"/>
    <mergeCell ref="B5:D5"/>
    <mergeCell ref="F5:I5"/>
    <mergeCell ref="B6:D6"/>
    <mergeCell ref="F6:G6"/>
  </mergeCells>
  <printOptions horizontalCentered="1"/>
  <pageMargins left="0.78740157480314965" right="0.78740157480314965" top="0.59055118110236227" bottom="0.98425196850393704" header="0" footer="0"/>
  <pageSetup paperSize="9" scale="48" orientation="portrait" r:id="rId1"/>
  <headerFooter alignWithMargins="0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pageSetUpPr fitToPage="1"/>
  </sheetPr>
  <dimension ref="A1:I51"/>
  <sheetViews>
    <sheetView view="pageBreakPreview" topLeftCell="A49" zoomScale="75" zoomScaleNormal="75" workbookViewId="0">
      <selection activeCell="A3" sqref="A3:H3"/>
    </sheetView>
  </sheetViews>
  <sheetFormatPr baseColWidth="10" defaultColWidth="11.42578125" defaultRowHeight="12.75" x14ac:dyDescent="0.2"/>
  <cols>
    <col min="1" max="1" width="91.42578125" style="236" customWidth="1"/>
    <col min="2" max="7" width="13.42578125" style="236" customWidth="1"/>
    <col min="8" max="8" width="13.28515625" style="236" customWidth="1"/>
    <col min="9" max="9" width="0" style="236" hidden="1" customWidth="1"/>
    <col min="10" max="16384" width="11.42578125" style="236"/>
  </cols>
  <sheetData>
    <row r="1" spans="1:9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</row>
    <row r="3" spans="1:9" ht="24.75" customHeight="1" x14ac:dyDescent="0.2">
      <c r="A3" s="1157" t="s">
        <v>1274</v>
      </c>
      <c r="B3" s="1157"/>
      <c r="C3" s="1157"/>
      <c r="D3" s="1157"/>
      <c r="E3" s="1157"/>
      <c r="F3" s="1157"/>
      <c r="G3" s="1157"/>
      <c r="H3" s="1157"/>
    </row>
    <row r="4" spans="1:9" ht="13.5" thickBot="1" x14ac:dyDescent="0.25">
      <c r="A4" s="18"/>
      <c r="B4" s="18"/>
      <c r="C4" s="18"/>
      <c r="D4" s="18"/>
      <c r="E4" s="18"/>
      <c r="F4" s="18"/>
      <c r="G4" s="18"/>
      <c r="H4" s="18"/>
    </row>
    <row r="5" spans="1:9" ht="33.75" customHeight="1" x14ac:dyDescent="0.2">
      <c r="A5" s="1031" t="s">
        <v>1</v>
      </c>
      <c r="B5" s="1033" t="s">
        <v>464</v>
      </c>
      <c r="C5" s="977"/>
      <c r="D5" s="1130" t="s">
        <v>2</v>
      </c>
      <c r="E5" s="1033" t="s">
        <v>3</v>
      </c>
      <c r="F5" s="1034"/>
      <c r="G5" s="405" t="s">
        <v>685</v>
      </c>
      <c r="H5" s="407" t="s">
        <v>447</v>
      </c>
    </row>
    <row r="6" spans="1:9" ht="33" customHeight="1" thickBot="1" x14ac:dyDescent="0.25">
      <c r="A6" s="1032"/>
      <c r="B6" s="70" t="s">
        <v>473</v>
      </c>
      <c r="C6" s="70" t="s">
        <v>474</v>
      </c>
      <c r="D6" s="1132"/>
      <c r="E6" s="70" t="s">
        <v>454</v>
      </c>
      <c r="F6" s="70" t="s">
        <v>455</v>
      </c>
      <c r="G6" s="408" t="s">
        <v>4</v>
      </c>
      <c r="H6" s="137" t="s">
        <v>478</v>
      </c>
    </row>
    <row r="7" spans="1:9" ht="27.75" customHeight="1" x14ac:dyDescent="0.2">
      <c r="A7" s="50" t="s">
        <v>5</v>
      </c>
      <c r="B7" s="300"/>
      <c r="C7" s="300"/>
      <c r="D7" s="300"/>
      <c r="E7" s="372"/>
      <c r="F7" s="372"/>
      <c r="G7" s="372"/>
      <c r="H7" s="373"/>
    </row>
    <row r="8" spans="1:9" ht="14.1" customHeight="1" x14ac:dyDescent="0.2">
      <c r="A8" s="21" t="s">
        <v>6</v>
      </c>
      <c r="B8" s="374">
        <v>64</v>
      </c>
      <c r="C8" s="374">
        <v>117</v>
      </c>
      <c r="D8" s="374">
        <v>7</v>
      </c>
      <c r="E8" s="375">
        <v>364.45</v>
      </c>
      <c r="F8" s="375">
        <v>1727.3</v>
      </c>
      <c r="G8" s="375">
        <v>362.25</v>
      </c>
      <c r="H8" s="376">
        <v>2454</v>
      </c>
    </row>
    <row r="9" spans="1:9" ht="14.1" customHeight="1" x14ac:dyDescent="0.2">
      <c r="A9" s="21" t="s">
        <v>7</v>
      </c>
      <c r="B9" s="366">
        <v>0</v>
      </c>
      <c r="C9" s="366">
        <v>0</v>
      </c>
      <c r="D9" s="366">
        <v>0</v>
      </c>
      <c r="E9" s="377">
        <v>0</v>
      </c>
      <c r="F9" s="377">
        <v>0</v>
      </c>
      <c r="G9" s="377">
        <v>0</v>
      </c>
      <c r="H9" s="378">
        <v>0</v>
      </c>
    </row>
    <row r="10" spans="1:9" ht="14.1" customHeight="1" x14ac:dyDescent="0.2">
      <c r="A10" s="21" t="s">
        <v>8</v>
      </c>
      <c r="B10" s="374">
        <v>0</v>
      </c>
      <c r="C10" s="366">
        <v>1</v>
      </c>
      <c r="D10" s="366">
        <v>0</v>
      </c>
      <c r="E10" s="377">
        <v>0.8</v>
      </c>
      <c r="F10" s="375">
        <v>1.7</v>
      </c>
      <c r="G10" s="377">
        <v>0</v>
      </c>
      <c r="H10" s="376">
        <v>2.5</v>
      </c>
    </row>
    <row r="11" spans="1:9" ht="14.1" customHeight="1" x14ac:dyDescent="0.2">
      <c r="A11" s="21" t="s">
        <v>9</v>
      </c>
      <c r="B11" s="374">
        <v>5</v>
      </c>
      <c r="C11" s="374">
        <v>1</v>
      </c>
      <c r="D11" s="366">
        <v>0</v>
      </c>
      <c r="E11" s="375">
        <v>2.68</v>
      </c>
      <c r="F11" s="375">
        <v>0.96</v>
      </c>
      <c r="G11" s="375">
        <v>0.09</v>
      </c>
      <c r="H11" s="376">
        <v>3.73</v>
      </c>
    </row>
    <row r="12" spans="1:9" ht="14.1" customHeight="1" x14ac:dyDescent="0.2">
      <c r="A12" s="21" t="s">
        <v>15</v>
      </c>
      <c r="B12" s="374">
        <v>8</v>
      </c>
      <c r="C12" s="374">
        <v>1</v>
      </c>
      <c r="D12" s="366">
        <v>0</v>
      </c>
      <c r="E12" s="375">
        <v>8.5500000000000007</v>
      </c>
      <c r="F12" s="375">
        <v>1.63</v>
      </c>
      <c r="G12" s="375">
        <v>0.69</v>
      </c>
      <c r="H12" s="376">
        <v>10.87</v>
      </c>
      <c r="I12" s="2"/>
    </row>
    <row r="13" spans="1:9" ht="14.1" customHeight="1" x14ac:dyDescent="0.2">
      <c r="A13" s="21" t="s">
        <v>16</v>
      </c>
      <c r="B13" s="374">
        <v>3</v>
      </c>
      <c r="C13" s="374">
        <v>4</v>
      </c>
      <c r="D13" s="366">
        <v>0</v>
      </c>
      <c r="E13" s="377">
        <v>2.59</v>
      </c>
      <c r="F13" s="375">
        <v>58.66</v>
      </c>
      <c r="G13" s="375">
        <v>1.29</v>
      </c>
      <c r="H13" s="376">
        <v>62.54</v>
      </c>
      <c r="I13" s="2"/>
    </row>
    <row r="14" spans="1:9" ht="14.1" customHeight="1" x14ac:dyDescent="0.2">
      <c r="A14" s="21" t="s">
        <v>17</v>
      </c>
      <c r="B14" s="366">
        <v>0</v>
      </c>
      <c r="C14" s="374">
        <v>0</v>
      </c>
      <c r="D14" s="366">
        <v>0</v>
      </c>
      <c r="E14" s="377">
        <v>0</v>
      </c>
      <c r="F14" s="375">
        <v>0</v>
      </c>
      <c r="G14" s="375">
        <v>0</v>
      </c>
      <c r="H14" s="376">
        <v>0</v>
      </c>
      <c r="I14" s="2"/>
    </row>
    <row r="15" spans="1:9" ht="14.1" customHeight="1" x14ac:dyDescent="0.2">
      <c r="A15" s="21"/>
      <c r="B15" s="374"/>
      <c r="C15" s="374"/>
      <c r="D15" s="366"/>
      <c r="E15" s="375"/>
      <c r="F15" s="375"/>
      <c r="G15" s="375"/>
      <c r="H15" s="376"/>
      <c r="I15" s="2"/>
    </row>
    <row r="16" spans="1:9" ht="14.1" customHeight="1" x14ac:dyDescent="0.2">
      <c r="A16" s="22" t="s">
        <v>18</v>
      </c>
      <c r="B16" s="374"/>
      <c r="C16" s="374"/>
      <c r="D16" s="374"/>
      <c r="E16" s="375"/>
      <c r="F16" s="375"/>
      <c r="G16" s="375"/>
      <c r="H16" s="376"/>
      <c r="I16" s="2"/>
    </row>
    <row r="17" spans="1:9" ht="14.1" customHeight="1" x14ac:dyDescent="0.2">
      <c r="A17" s="21" t="s">
        <v>19</v>
      </c>
      <c r="B17" s="374">
        <v>59</v>
      </c>
      <c r="C17" s="374">
        <v>47</v>
      </c>
      <c r="D17" s="366">
        <v>4</v>
      </c>
      <c r="E17" s="375">
        <v>233.55</v>
      </c>
      <c r="F17" s="375">
        <v>1171.51</v>
      </c>
      <c r="G17" s="375">
        <v>353.18</v>
      </c>
      <c r="H17" s="376">
        <v>1758.24</v>
      </c>
      <c r="I17" s="2"/>
    </row>
    <row r="18" spans="1:9" ht="14.1" customHeight="1" x14ac:dyDescent="0.2">
      <c r="A18" s="21" t="s">
        <v>20</v>
      </c>
      <c r="B18" s="374">
        <v>9</v>
      </c>
      <c r="C18" s="374">
        <v>14</v>
      </c>
      <c r="D18" s="366">
        <v>0</v>
      </c>
      <c r="E18" s="375">
        <v>71.09</v>
      </c>
      <c r="F18" s="375">
        <v>139.53</v>
      </c>
      <c r="G18" s="375">
        <v>30.81</v>
      </c>
      <c r="H18" s="376">
        <v>241.43</v>
      </c>
      <c r="I18" s="2"/>
    </row>
    <row r="19" spans="1:9" ht="14.1" customHeight="1" x14ac:dyDescent="0.2">
      <c r="A19" s="21" t="s">
        <v>21</v>
      </c>
      <c r="B19" s="366">
        <v>7</v>
      </c>
      <c r="C19" s="374">
        <v>4</v>
      </c>
      <c r="D19" s="366">
        <v>0</v>
      </c>
      <c r="E19" s="375">
        <v>53.28</v>
      </c>
      <c r="F19" s="377">
        <v>112.42</v>
      </c>
      <c r="G19" s="377">
        <v>0.1</v>
      </c>
      <c r="H19" s="376">
        <v>165.8</v>
      </c>
    </row>
    <row r="20" spans="1:9" ht="14.1" customHeight="1" x14ac:dyDescent="0.2">
      <c r="A20" s="21" t="s">
        <v>22</v>
      </c>
      <c r="B20" s="366">
        <v>1</v>
      </c>
      <c r="C20" s="366">
        <v>0</v>
      </c>
      <c r="D20" s="374">
        <v>0</v>
      </c>
      <c r="E20" s="377">
        <v>0</v>
      </c>
      <c r="F20" s="377">
        <v>0</v>
      </c>
      <c r="G20" s="377">
        <v>0.01</v>
      </c>
      <c r="H20" s="378">
        <v>0.01</v>
      </c>
    </row>
    <row r="21" spans="1:9" ht="14.1" customHeight="1" x14ac:dyDescent="0.2">
      <c r="A21" s="21" t="s">
        <v>23</v>
      </c>
      <c r="B21" s="374">
        <v>0</v>
      </c>
      <c r="C21" s="366">
        <v>0</v>
      </c>
      <c r="D21" s="374">
        <v>0</v>
      </c>
      <c r="E21" s="377">
        <v>0</v>
      </c>
      <c r="F21" s="377">
        <v>0</v>
      </c>
      <c r="G21" s="375">
        <v>0</v>
      </c>
      <c r="H21" s="376">
        <v>0</v>
      </c>
    </row>
    <row r="22" spans="1:9" ht="14.1" customHeight="1" x14ac:dyDescent="0.2">
      <c r="A22" s="21" t="s">
        <v>24</v>
      </c>
      <c r="B22" s="366">
        <v>7</v>
      </c>
      <c r="C22" s="366">
        <v>10</v>
      </c>
      <c r="D22" s="374">
        <v>0</v>
      </c>
      <c r="E22" s="377">
        <v>25.46</v>
      </c>
      <c r="F22" s="377">
        <v>69.040000000000006</v>
      </c>
      <c r="G22" s="377">
        <v>0</v>
      </c>
      <c r="H22" s="378">
        <v>94.5</v>
      </c>
    </row>
    <row r="23" spans="1:9" ht="14.1" customHeight="1" x14ac:dyDescent="0.2">
      <c r="A23" s="21" t="s">
        <v>25</v>
      </c>
      <c r="B23" s="374">
        <v>4</v>
      </c>
      <c r="C23" s="374">
        <v>1</v>
      </c>
      <c r="D23" s="374">
        <v>0</v>
      </c>
      <c r="E23" s="375">
        <v>2.0499999999999998</v>
      </c>
      <c r="F23" s="375">
        <v>4.8099999999999996</v>
      </c>
      <c r="G23" s="375">
        <v>0</v>
      </c>
      <c r="H23" s="376">
        <v>6.86</v>
      </c>
    </row>
    <row r="24" spans="1:9" ht="14.1" customHeight="1" x14ac:dyDescent="0.2">
      <c r="A24" s="21" t="s">
        <v>26</v>
      </c>
      <c r="B24" s="374">
        <v>462</v>
      </c>
      <c r="C24" s="374">
        <v>159</v>
      </c>
      <c r="D24" s="374">
        <v>19</v>
      </c>
      <c r="E24" s="375">
        <v>861.72</v>
      </c>
      <c r="F24" s="375">
        <v>976.32</v>
      </c>
      <c r="G24" s="375">
        <v>234.32</v>
      </c>
      <c r="H24" s="376">
        <v>2072.36</v>
      </c>
    </row>
    <row r="25" spans="1:9" ht="14.1" customHeight="1" x14ac:dyDescent="0.2">
      <c r="A25" s="21" t="s">
        <v>27</v>
      </c>
      <c r="B25" s="374">
        <v>0</v>
      </c>
      <c r="C25" s="374">
        <v>1</v>
      </c>
      <c r="D25" s="374">
        <v>0</v>
      </c>
      <c r="E25" s="375">
        <v>5</v>
      </c>
      <c r="F25" s="375">
        <v>1.2</v>
      </c>
      <c r="G25" s="375">
        <v>0</v>
      </c>
      <c r="H25" s="376">
        <v>6.2</v>
      </c>
    </row>
    <row r="26" spans="1:9" ht="14.1" customHeight="1" x14ac:dyDescent="0.2">
      <c r="A26" s="21" t="s">
        <v>28</v>
      </c>
      <c r="B26" s="374">
        <v>1</v>
      </c>
      <c r="C26" s="374">
        <v>0</v>
      </c>
      <c r="D26" s="374">
        <v>0</v>
      </c>
      <c r="E26" s="375">
        <v>0</v>
      </c>
      <c r="F26" s="375">
        <v>0</v>
      </c>
      <c r="G26" s="375">
        <v>0.87</v>
      </c>
      <c r="H26" s="376">
        <v>0.87</v>
      </c>
    </row>
    <row r="27" spans="1:9" ht="14.1" customHeight="1" x14ac:dyDescent="0.2">
      <c r="A27" s="21"/>
      <c r="B27" s="374"/>
      <c r="C27" s="374"/>
      <c r="D27" s="374"/>
      <c r="E27" s="375"/>
      <c r="F27" s="375"/>
      <c r="G27" s="375"/>
      <c r="H27" s="376"/>
    </row>
    <row r="28" spans="1:9" ht="14.1" customHeight="1" x14ac:dyDescent="0.2">
      <c r="A28" s="22" t="s">
        <v>29</v>
      </c>
      <c r="B28" s="374"/>
      <c r="C28" s="374"/>
      <c r="D28" s="374"/>
      <c r="E28" s="375"/>
      <c r="F28" s="375"/>
      <c r="G28" s="375"/>
      <c r="H28" s="376"/>
    </row>
    <row r="29" spans="1:9" ht="14.1" customHeight="1" x14ac:dyDescent="0.2">
      <c r="A29" s="21" t="s">
        <v>30</v>
      </c>
      <c r="B29" s="374">
        <v>1146</v>
      </c>
      <c r="C29" s="374">
        <v>498</v>
      </c>
      <c r="D29" s="374">
        <v>55</v>
      </c>
      <c r="E29" s="375">
        <v>2123.6799999999998</v>
      </c>
      <c r="F29" s="375">
        <v>6766.55</v>
      </c>
      <c r="G29" s="375">
        <v>458.8</v>
      </c>
      <c r="H29" s="376">
        <v>9349.0300000000407</v>
      </c>
    </row>
    <row r="30" spans="1:9" ht="14.1" customHeight="1" x14ac:dyDescent="0.2">
      <c r="A30" s="21" t="s">
        <v>31</v>
      </c>
      <c r="B30" s="374">
        <v>568</v>
      </c>
      <c r="C30" s="374">
        <v>1309</v>
      </c>
      <c r="D30" s="374">
        <v>27</v>
      </c>
      <c r="E30" s="375">
        <v>3030.38</v>
      </c>
      <c r="F30" s="375">
        <v>23808.65</v>
      </c>
      <c r="G30" s="375">
        <v>2162.31</v>
      </c>
      <c r="H30" s="376">
        <v>29001.34</v>
      </c>
    </row>
    <row r="31" spans="1:9" ht="14.1" customHeight="1" x14ac:dyDescent="0.2">
      <c r="A31" s="21" t="s">
        <v>32</v>
      </c>
      <c r="B31" s="374">
        <v>29</v>
      </c>
      <c r="C31" s="374">
        <v>48</v>
      </c>
      <c r="D31" s="374">
        <v>2</v>
      </c>
      <c r="E31" s="375">
        <v>94.88</v>
      </c>
      <c r="F31" s="375">
        <v>532.05999999999995</v>
      </c>
      <c r="G31" s="375">
        <v>31.92</v>
      </c>
      <c r="H31" s="376">
        <v>658.86</v>
      </c>
    </row>
    <row r="32" spans="1:9" ht="14.1" customHeight="1" x14ac:dyDescent="0.2">
      <c r="A32" s="21"/>
      <c r="B32" s="374"/>
      <c r="C32" s="374"/>
      <c r="D32" s="374"/>
      <c r="E32" s="375"/>
      <c r="F32" s="375"/>
      <c r="G32" s="375"/>
      <c r="H32" s="376"/>
    </row>
    <row r="33" spans="1:8" ht="14.1" customHeight="1" x14ac:dyDescent="0.2">
      <c r="A33" s="22" t="s">
        <v>33</v>
      </c>
      <c r="B33" s="374"/>
      <c r="C33" s="374"/>
      <c r="D33" s="374"/>
      <c r="E33" s="375"/>
      <c r="F33" s="375"/>
      <c r="G33" s="375"/>
      <c r="H33" s="376"/>
    </row>
    <row r="34" spans="1:8" ht="14.1" customHeight="1" x14ac:dyDescent="0.2">
      <c r="A34" s="21" t="s">
        <v>34</v>
      </c>
      <c r="B34" s="374">
        <v>228</v>
      </c>
      <c r="C34" s="374">
        <v>93</v>
      </c>
      <c r="D34" s="374">
        <v>6</v>
      </c>
      <c r="E34" s="375">
        <v>576.96</v>
      </c>
      <c r="F34" s="375">
        <v>802.34</v>
      </c>
      <c r="G34" s="375">
        <v>38.049999999999997</v>
      </c>
      <c r="H34" s="376">
        <v>1417.35</v>
      </c>
    </row>
    <row r="35" spans="1:8" ht="14.1" customHeight="1" x14ac:dyDescent="0.2">
      <c r="A35" s="21" t="s">
        <v>79</v>
      </c>
      <c r="B35" s="374">
        <v>1</v>
      </c>
      <c r="C35" s="374">
        <v>0</v>
      </c>
      <c r="D35" s="374">
        <v>0</v>
      </c>
      <c r="E35" s="375">
        <v>0</v>
      </c>
      <c r="F35" s="374">
        <v>0.01</v>
      </c>
      <c r="G35" s="374">
        <v>0.01</v>
      </c>
      <c r="H35" s="379">
        <v>0.02</v>
      </c>
    </row>
    <row r="36" spans="1:8" ht="14.1" customHeight="1" x14ac:dyDescent="0.2">
      <c r="A36" s="21" t="s">
        <v>80</v>
      </c>
      <c r="B36" s="374">
        <v>3</v>
      </c>
      <c r="C36" s="374">
        <v>2</v>
      </c>
      <c r="D36" s="374">
        <v>0</v>
      </c>
      <c r="E36" s="375">
        <v>1.58</v>
      </c>
      <c r="F36" s="375">
        <v>1.7</v>
      </c>
      <c r="G36" s="374">
        <v>0.85</v>
      </c>
      <c r="H36" s="376">
        <v>4.13</v>
      </c>
    </row>
    <row r="37" spans="1:8" ht="14.1" customHeight="1" x14ac:dyDescent="0.2">
      <c r="A37" s="21" t="s">
        <v>33</v>
      </c>
      <c r="B37" s="374">
        <v>104</v>
      </c>
      <c r="C37" s="374">
        <v>32</v>
      </c>
      <c r="D37" s="374">
        <v>6</v>
      </c>
      <c r="E37" s="375">
        <v>28.85</v>
      </c>
      <c r="F37" s="375">
        <v>85.4</v>
      </c>
      <c r="G37" s="375">
        <v>35.94</v>
      </c>
      <c r="H37" s="376">
        <v>150.19</v>
      </c>
    </row>
    <row r="38" spans="1:8" ht="14.1" customHeight="1" x14ac:dyDescent="0.2">
      <c r="A38" s="21"/>
      <c r="B38" s="374"/>
      <c r="C38" s="374"/>
      <c r="D38" s="374"/>
      <c r="E38" s="375"/>
      <c r="F38" s="375"/>
      <c r="G38" s="375"/>
      <c r="H38" s="376"/>
    </row>
    <row r="39" spans="1:8" ht="14.1" customHeight="1" x14ac:dyDescent="0.2">
      <c r="A39" s="281" t="s">
        <v>632</v>
      </c>
      <c r="B39" s="374">
        <v>911</v>
      </c>
      <c r="C39" s="374">
        <v>418</v>
      </c>
      <c r="D39" s="374">
        <v>22</v>
      </c>
      <c r="E39" s="375">
        <v>7071.48</v>
      </c>
      <c r="F39" s="375">
        <v>7809.68</v>
      </c>
      <c r="G39" s="375">
        <v>2029.85</v>
      </c>
      <c r="H39" s="376">
        <v>16911.0100000001</v>
      </c>
    </row>
    <row r="40" spans="1:8" ht="14.1" customHeight="1" x14ac:dyDescent="0.2">
      <c r="A40" s="21"/>
      <c r="B40" s="374"/>
      <c r="C40" s="374"/>
      <c r="D40" s="374"/>
      <c r="E40" s="380"/>
      <c r="F40" s="380"/>
      <c r="G40" s="380"/>
      <c r="H40" s="381"/>
    </row>
    <row r="41" spans="1:8" s="24" customFormat="1" ht="18.75" customHeight="1" thickBot="1" x14ac:dyDescent="0.25">
      <c r="A41" s="93" t="s">
        <v>324</v>
      </c>
      <c r="B41" s="122">
        <f>SUM(B7:B39)</f>
        <v>3620</v>
      </c>
      <c r="C41" s="122">
        <f>SUM(C7:C39)</f>
        <v>2760</v>
      </c>
      <c r="D41" s="122">
        <f>SUM(D7:D39)</f>
        <v>148</v>
      </c>
      <c r="E41" s="123">
        <f t="shared" ref="E41:H41" si="0">SUM(E7:E39)</f>
        <v>14559.029999999999</v>
      </c>
      <c r="F41" s="123">
        <f t="shared" si="0"/>
        <v>44071.469999999994</v>
      </c>
      <c r="G41" s="123">
        <f t="shared" si="0"/>
        <v>5741.34</v>
      </c>
      <c r="H41" s="124">
        <f t="shared" si="0"/>
        <v>64371.840000000142</v>
      </c>
    </row>
    <row r="51" spans="7:7" x14ac:dyDescent="0.2">
      <c r="G51" s="44"/>
    </row>
  </sheetData>
  <mergeCells count="6">
    <mergeCell ref="A1:H1"/>
    <mergeCell ref="A3:H3"/>
    <mergeCell ref="A5:A6"/>
    <mergeCell ref="B5:C5"/>
    <mergeCell ref="D5:D6"/>
    <mergeCell ref="E5:F5"/>
  </mergeCells>
  <printOptions horizontalCentered="1"/>
  <pageMargins left="0.78740157480314965" right="0.78740157480314965" top="0.59055118110236227" bottom="0.98425196850393704" header="0" footer="0"/>
  <pageSetup paperSize="9" scale="47" orientation="portrait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pageSetUpPr fitToPage="1"/>
  </sheetPr>
  <dimension ref="A1:J66"/>
  <sheetViews>
    <sheetView view="pageBreakPreview" zoomScale="75" zoomScaleNormal="75" workbookViewId="0">
      <selection activeCell="G13" sqref="G13"/>
    </sheetView>
  </sheetViews>
  <sheetFormatPr baseColWidth="10" defaultColWidth="11.42578125" defaultRowHeight="12.75" x14ac:dyDescent="0.2"/>
  <cols>
    <col min="1" max="1" width="34" style="236" customWidth="1"/>
    <col min="2" max="9" width="15.5703125" style="236" customWidth="1"/>
    <col min="10" max="16384" width="11.42578125" style="236"/>
  </cols>
  <sheetData>
    <row r="1" spans="1:10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</row>
    <row r="3" spans="1:10" ht="15" x14ac:dyDescent="0.25">
      <c r="A3" s="1146" t="s">
        <v>1275</v>
      </c>
      <c r="B3" s="1146"/>
      <c r="C3" s="1146"/>
      <c r="D3" s="1146"/>
      <c r="E3" s="1146"/>
      <c r="F3" s="1146"/>
      <c r="G3" s="1146"/>
      <c r="H3" s="1146"/>
      <c r="I3" s="1146"/>
    </row>
    <row r="4" spans="1:10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2"/>
    </row>
    <row r="5" spans="1:10" s="186" customFormat="1" ht="28.5" customHeight="1" x14ac:dyDescent="0.2">
      <c r="A5" s="324" t="s">
        <v>561</v>
      </c>
      <c r="B5" s="1033" t="s">
        <v>81</v>
      </c>
      <c r="C5" s="1034"/>
      <c r="D5" s="1033" t="s">
        <v>82</v>
      </c>
      <c r="E5" s="1034"/>
      <c r="F5" s="1033" t="s">
        <v>83</v>
      </c>
      <c r="G5" s="1034"/>
      <c r="H5" s="1033" t="s">
        <v>84</v>
      </c>
      <c r="I5" s="977"/>
      <c r="J5" s="187"/>
    </row>
    <row r="6" spans="1:10" s="186" customFormat="1" ht="28.5" customHeight="1" thickBot="1" x14ac:dyDescent="0.25">
      <c r="A6" s="325" t="s">
        <v>566</v>
      </c>
      <c r="B6" s="171" t="s">
        <v>441</v>
      </c>
      <c r="C6" s="172" t="s">
        <v>485</v>
      </c>
      <c r="D6" s="171" t="s">
        <v>441</v>
      </c>
      <c r="E6" s="172" t="s">
        <v>485</v>
      </c>
      <c r="F6" s="171" t="s">
        <v>441</v>
      </c>
      <c r="G6" s="172" t="s">
        <v>485</v>
      </c>
      <c r="H6" s="171" t="s">
        <v>441</v>
      </c>
      <c r="I6" s="173" t="s">
        <v>485</v>
      </c>
      <c r="J6" s="187"/>
    </row>
    <row r="7" spans="1:10" ht="23.25" customHeight="1" x14ac:dyDescent="0.2">
      <c r="A7" s="326" t="s">
        <v>328</v>
      </c>
      <c r="B7" s="382">
        <v>259</v>
      </c>
      <c r="C7" s="383">
        <f>B7/(B7+D7+F7+H7+B32+D32+F32)</f>
        <v>0.31701346389228885</v>
      </c>
      <c r="D7" s="382">
        <v>60</v>
      </c>
      <c r="E7" s="383">
        <f>D7/(B7+D7+F7+H7+B32+D32+F32)</f>
        <v>7.3439412484700123E-2</v>
      </c>
      <c r="F7" s="382">
        <v>31</v>
      </c>
      <c r="G7" s="383">
        <f>F7/(B7+D7+F7+H7+B32+D32+F32)</f>
        <v>3.7943696450428395E-2</v>
      </c>
      <c r="H7" s="382">
        <v>1</v>
      </c>
      <c r="I7" s="384">
        <f>H7/(B7+D7+F7+H7+B32+D32+F32)</f>
        <v>1.2239902080783353E-3</v>
      </c>
      <c r="J7" s="2"/>
    </row>
    <row r="8" spans="1:10" ht="14.1" customHeight="1" x14ac:dyDescent="0.2">
      <c r="A8" s="329" t="s">
        <v>329</v>
      </c>
      <c r="B8" s="282">
        <v>78</v>
      </c>
      <c r="C8" s="292">
        <f t="shared" ref="C8:C27" si="0">B8/(B8+D8+F8+H8+B33+D33+F33)</f>
        <v>0.22873900293255131</v>
      </c>
      <c r="D8" s="282">
        <v>47</v>
      </c>
      <c r="E8" s="292">
        <f t="shared" ref="E8:E27" si="1">D8/(B8+D8+F8+H8+B33+D33+F33)</f>
        <v>0.1378299120234604</v>
      </c>
      <c r="F8" s="282">
        <v>2</v>
      </c>
      <c r="G8" s="292">
        <f t="shared" ref="G8:G27" si="2">F8/(B8+D8+F8+H8+B33+D33+F33)</f>
        <v>5.8651026392961877E-3</v>
      </c>
      <c r="H8" s="282">
        <v>6</v>
      </c>
      <c r="I8" s="385">
        <f t="shared" ref="I8:I27" si="3">H8/(B8+D8+F8+H8+B33+D33+F33)</f>
        <v>1.7595307917888565E-2</v>
      </c>
      <c r="J8" s="2"/>
    </row>
    <row r="9" spans="1:10" ht="14.1" customHeight="1" x14ac:dyDescent="0.2">
      <c r="A9" s="329" t="s">
        <v>575</v>
      </c>
      <c r="B9" s="282">
        <v>0</v>
      </c>
      <c r="C9" s="292">
        <f t="shared" si="0"/>
        <v>0</v>
      </c>
      <c r="D9" s="282">
        <v>151</v>
      </c>
      <c r="E9" s="292">
        <f t="shared" si="1"/>
        <v>9.7293814432989692E-2</v>
      </c>
      <c r="F9" s="282">
        <v>0</v>
      </c>
      <c r="G9" s="292">
        <f t="shared" si="2"/>
        <v>0</v>
      </c>
      <c r="H9" s="282">
        <v>5</v>
      </c>
      <c r="I9" s="385">
        <f t="shared" si="3"/>
        <v>3.2216494845360823E-3</v>
      </c>
      <c r="J9" s="2"/>
    </row>
    <row r="10" spans="1:10" ht="14.1" customHeight="1" x14ac:dyDescent="0.2">
      <c r="A10" s="329" t="s">
        <v>330</v>
      </c>
      <c r="B10" s="282">
        <v>3</v>
      </c>
      <c r="C10" s="292">
        <f t="shared" si="0"/>
        <v>3.3707865168539325E-2</v>
      </c>
      <c r="D10" s="282">
        <v>4</v>
      </c>
      <c r="E10" s="292">
        <f t="shared" si="1"/>
        <v>4.49438202247191E-2</v>
      </c>
      <c r="F10" s="282">
        <v>5</v>
      </c>
      <c r="G10" s="292">
        <f t="shared" si="2"/>
        <v>5.6179775280898875E-2</v>
      </c>
      <c r="H10" s="282">
        <v>2</v>
      </c>
      <c r="I10" s="385">
        <f t="shared" si="3"/>
        <v>2.247191011235955E-2</v>
      </c>
      <c r="J10" s="2"/>
    </row>
    <row r="11" spans="1:10" ht="14.1" customHeight="1" x14ac:dyDescent="0.2">
      <c r="A11" s="329" t="s">
        <v>331</v>
      </c>
      <c r="B11" s="282">
        <v>2</v>
      </c>
      <c r="C11" s="292">
        <f t="shared" si="0"/>
        <v>2.6041666666666665E-3</v>
      </c>
      <c r="D11" s="282">
        <v>390</v>
      </c>
      <c r="E11" s="292">
        <f t="shared" si="1"/>
        <v>0.5078125</v>
      </c>
      <c r="F11" s="282">
        <v>22</v>
      </c>
      <c r="G11" s="292">
        <f t="shared" si="2"/>
        <v>2.8645833333333332E-2</v>
      </c>
      <c r="H11" s="282">
        <v>1</v>
      </c>
      <c r="I11" s="385">
        <f t="shared" si="3"/>
        <v>1.3020833333333333E-3</v>
      </c>
      <c r="J11" s="2"/>
    </row>
    <row r="12" spans="1:10" ht="14.1" customHeight="1" x14ac:dyDescent="0.2">
      <c r="A12" s="329" t="s">
        <v>332</v>
      </c>
      <c r="B12" s="282">
        <v>141</v>
      </c>
      <c r="C12" s="292">
        <f t="shared" si="0"/>
        <v>0.15342763873775844</v>
      </c>
      <c r="D12" s="282">
        <v>127</v>
      </c>
      <c r="E12" s="292">
        <f t="shared" si="1"/>
        <v>0.1381936887921654</v>
      </c>
      <c r="F12" s="282">
        <v>18</v>
      </c>
      <c r="G12" s="292">
        <f t="shared" si="2"/>
        <v>1.9586507072905331E-2</v>
      </c>
      <c r="H12" s="282">
        <v>5</v>
      </c>
      <c r="I12" s="385">
        <f t="shared" si="3"/>
        <v>5.4406964091403701E-3</v>
      </c>
      <c r="J12" s="2"/>
    </row>
    <row r="13" spans="1:10" ht="14.1" customHeight="1" x14ac:dyDescent="0.2">
      <c r="A13" s="329" t="s">
        <v>342</v>
      </c>
      <c r="B13" s="282">
        <v>354</v>
      </c>
      <c r="C13" s="292">
        <f t="shared" si="0"/>
        <v>0.20438799076212472</v>
      </c>
      <c r="D13" s="282">
        <v>284</v>
      </c>
      <c r="E13" s="292">
        <f t="shared" si="1"/>
        <v>0.16397228637413394</v>
      </c>
      <c r="F13" s="282">
        <v>8</v>
      </c>
      <c r="G13" s="292">
        <f t="shared" si="2"/>
        <v>4.6189376443418013E-3</v>
      </c>
      <c r="H13" s="282">
        <v>10</v>
      </c>
      <c r="I13" s="385">
        <f t="shared" si="3"/>
        <v>5.7736720554272519E-3</v>
      </c>
      <c r="J13" s="2"/>
    </row>
    <row r="14" spans="1:10" ht="14.1" customHeight="1" x14ac:dyDescent="0.2">
      <c r="A14" s="329" t="s">
        <v>334</v>
      </c>
      <c r="B14" s="282">
        <v>10</v>
      </c>
      <c r="C14" s="292">
        <f t="shared" si="0"/>
        <v>1.9646365422396856E-2</v>
      </c>
      <c r="D14" s="282">
        <v>48</v>
      </c>
      <c r="E14" s="292">
        <f t="shared" si="1"/>
        <v>9.4302554027504912E-2</v>
      </c>
      <c r="F14" s="282">
        <v>9</v>
      </c>
      <c r="G14" s="292">
        <f t="shared" si="2"/>
        <v>1.768172888015717E-2</v>
      </c>
      <c r="H14" s="282">
        <v>0</v>
      </c>
      <c r="I14" s="385">
        <f t="shared" si="3"/>
        <v>0</v>
      </c>
      <c r="J14" s="2"/>
    </row>
    <row r="15" spans="1:10" ht="14.1" customHeight="1" x14ac:dyDescent="0.2">
      <c r="A15" s="329" t="s">
        <v>479</v>
      </c>
      <c r="B15" s="282">
        <v>0</v>
      </c>
      <c r="C15" s="292">
        <f t="shared" si="0"/>
        <v>0</v>
      </c>
      <c r="D15" s="282">
        <v>0</v>
      </c>
      <c r="E15" s="292">
        <f t="shared" si="1"/>
        <v>0</v>
      </c>
      <c r="F15" s="282">
        <v>0</v>
      </c>
      <c r="G15" s="292">
        <f t="shared" si="2"/>
        <v>0</v>
      </c>
      <c r="H15" s="282">
        <v>0</v>
      </c>
      <c r="I15" s="385">
        <f t="shared" si="3"/>
        <v>0</v>
      </c>
      <c r="J15" s="2"/>
    </row>
    <row r="16" spans="1:10" ht="14.1" customHeight="1" x14ac:dyDescent="0.2">
      <c r="A16" s="329" t="s">
        <v>578</v>
      </c>
      <c r="B16" s="282">
        <v>54</v>
      </c>
      <c r="C16" s="292">
        <f t="shared" si="0"/>
        <v>0.17142857142857143</v>
      </c>
      <c r="D16" s="282">
        <v>13</v>
      </c>
      <c r="E16" s="292">
        <f t="shared" si="1"/>
        <v>4.1269841269841269E-2</v>
      </c>
      <c r="F16" s="282">
        <v>23</v>
      </c>
      <c r="G16" s="292">
        <f t="shared" si="2"/>
        <v>7.301587301587302E-2</v>
      </c>
      <c r="H16" s="282">
        <v>5</v>
      </c>
      <c r="I16" s="385">
        <f t="shared" si="3"/>
        <v>1.5873015873015872E-2</v>
      </c>
      <c r="J16" s="2"/>
    </row>
    <row r="17" spans="1:10" ht="14.1" customHeight="1" x14ac:dyDescent="0.2">
      <c r="A17" s="329" t="s">
        <v>10</v>
      </c>
      <c r="B17" s="282">
        <v>0</v>
      </c>
      <c r="C17" s="292">
        <f t="shared" si="0"/>
        <v>0</v>
      </c>
      <c r="D17" s="282">
        <v>16</v>
      </c>
      <c r="E17" s="292">
        <f t="shared" si="1"/>
        <v>0.128</v>
      </c>
      <c r="F17" s="282">
        <v>10</v>
      </c>
      <c r="G17" s="292">
        <f t="shared" si="2"/>
        <v>0.08</v>
      </c>
      <c r="H17" s="282">
        <v>0</v>
      </c>
      <c r="I17" s="385">
        <f t="shared" si="3"/>
        <v>0</v>
      </c>
      <c r="J17" s="2"/>
    </row>
    <row r="18" spans="1:10" ht="14.1" customHeight="1" x14ac:dyDescent="0.2">
      <c r="A18" s="329" t="s">
        <v>336</v>
      </c>
      <c r="B18" s="282">
        <v>205</v>
      </c>
      <c r="C18" s="292">
        <f t="shared" si="0"/>
        <v>0.22752497225305215</v>
      </c>
      <c r="D18" s="282">
        <v>80</v>
      </c>
      <c r="E18" s="292">
        <f t="shared" si="1"/>
        <v>8.8790233074361818E-2</v>
      </c>
      <c r="F18" s="282">
        <v>18</v>
      </c>
      <c r="G18" s="292">
        <f t="shared" si="2"/>
        <v>1.9977802441731411E-2</v>
      </c>
      <c r="H18" s="282">
        <v>6</v>
      </c>
      <c r="I18" s="385">
        <f t="shared" si="3"/>
        <v>6.6592674805771362E-3</v>
      </c>
      <c r="J18" s="2"/>
    </row>
    <row r="19" spans="1:10" ht="14.1" customHeight="1" x14ac:dyDescent="0.2">
      <c r="A19" s="329" t="s">
        <v>337</v>
      </c>
      <c r="B19" s="282">
        <v>528</v>
      </c>
      <c r="C19" s="292">
        <f t="shared" si="0"/>
        <v>0.18513323983169705</v>
      </c>
      <c r="D19" s="282">
        <v>197</v>
      </c>
      <c r="E19" s="292">
        <f t="shared" si="1"/>
        <v>6.907433380084152E-2</v>
      </c>
      <c r="F19" s="282">
        <v>45</v>
      </c>
      <c r="G19" s="292">
        <f t="shared" si="2"/>
        <v>1.5778401122019635E-2</v>
      </c>
      <c r="H19" s="282">
        <v>17</v>
      </c>
      <c r="I19" s="385">
        <f t="shared" si="3"/>
        <v>5.9607293127629732E-3</v>
      </c>
      <c r="J19" s="2"/>
    </row>
    <row r="20" spans="1:10" ht="14.1" customHeight="1" x14ac:dyDescent="0.2">
      <c r="A20" s="329" t="s">
        <v>581</v>
      </c>
      <c r="B20" s="282">
        <v>7</v>
      </c>
      <c r="C20" s="292">
        <f t="shared" si="0"/>
        <v>9.0909090909090912E-2</v>
      </c>
      <c r="D20" s="282">
        <v>0</v>
      </c>
      <c r="E20" s="292">
        <f t="shared" si="1"/>
        <v>0</v>
      </c>
      <c r="F20" s="282">
        <v>2</v>
      </c>
      <c r="G20" s="292">
        <f t="shared" si="2"/>
        <v>2.5974025974025976E-2</v>
      </c>
      <c r="H20" s="282">
        <v>2</v>
      </c>
      <c r="I20" s="385">
        <f t="shared" si="3"/>
        <v>2.5974025974025976E-2</v>
      </c>
      <c r="J20" s="2"/>
    </row>
    <row r="21" spans="1:10" ht="14.1" customHeight="1" x14ac:dyDescent="0.2">
      <c r="A21" s="329" t="s">
        <v>338</v>
      </c>
      <c r="B21" s="282">
        <v>6</v>
      </c>
      <c r="C21" s="292">
        <f t="shared" si="0"/>
        <v>0.10344827586206896</v>
      </c>
      <c r="D21" s="282">
        <v>9</v>
      </c>
      <c r="E21" s="292">
        <f t="shared" si="1"/>
        <v>0.15517241379310345</v>
      </c>
      <c r="F21" s="282">
        <v>0</v>
      </c>
      <c r="G21" s="292">
        <f t="shared" si="2"/>
        <v>0</v>
      </c>
      <c r="H21" s="282">
        <v>0</v>
      </c>
      <c r="I21" s="385">
        <f t="shared" si="3"/>
        <v>0</v>
      </c>
      <c r="J21" s="2"/>
    </row>
    <row r="22" spans="1:10" ht="14.1" customHeight="1" x14ac:dyDescent="0.2">
      <c r="A22" s="329" t="s">
        <v>582</v>
      </c>
      <c r="B22" s="282">
        <v>48</v>
      </c>
      <c r="C22" s="292">
        <f t="shared" si="0"/>
        <v>0.14243323442136499</v>
      </c>
      <c r="D22" s="282">
        <v>7</v>
      </c>
      <c r="E22" s="292">
        <f t="shared" si="1"/>
        <v>2.0771513353115726E-2</v>
      </c>
      <c r="F22" s="282">
        <v>1</v>
      </c>
      <c r="G22" s="292">
        <f t="shared" si="2"/>
        <v>2.967359050445104E-3</v>
      </c>
      <c r="H22" s="282">
        <v>2</v>
      </c>
      <c r="I22" s="385">
        <f t="shared" si="3"/>
        <v>5.9347181008902079E-3</v>
      </c>
      <c r="J22" s="2"/>
    </row>
    <row r="23" spans="1:10" ht="14.1" customHeight="1" x14ac:dyDescent="0.2">
      <c r="A23" s="329" t="s">
        <v>13</v>
      </c>
      <c r="B23" s="282" t="s">
        <v>401</v>
      </c>
      <c r="C23" s="292" t="s">
        <v>401</v>
      </c>
      <c r="D23" s="282" t="s">
        <v>401</v>
      </c>
      <c r="E23" s="292" t="s">
        <v>401</v>
      </c>
      <c r="F23" s="282" t="s">
        <v>401</v>
      </c>
      <c r="G23" s="292" t="s">
        <v>401</v>
      </c>
      <c r="H23" s="282" t="s">
        <v>401</v>
      </c>
      <c r="I23" s="385" t="s">
        <v>401</v>
      </c>
      <c r="J23" s="2"/>
    </row>
    <row r="24" spans="1:10" ht="14.1" customHeight="1" x14ac:dyDescent="0.2">
      <c r="A24" s="329" t="s">
        <v>577</v>
      </c>
      <c r="B24" s="282">
        <v>31</v>
      </c>
      <c r="C24" s="292">
        <f t="shared" si="0"/>
        <v>0.23846153846153847</v>
      </c>
      <c r="D24" s="282">
        <v>4</v>
      </c>
      <c r="E24" s="292">
        <f t="shared" si="1"/>
        <v>3.0769230769230771E-2</v>
      </c>
      <c r="F24" s="282">
        <v>0</v>
      </c>
      <c r="G24" s="292">
        <f t="shared" si="2"/>
        <v>0</v>
      </c>
      <c r="H24" s="282">
        <v>0</v>
      </c>
      <c r="I24" s="385">
        <f t="shared" si="3"/>
        <v>0</v>
      </c>
      <c r="J24" s="2"/>
    </row>
    <row r="25" spans="1:10" s="24" customFormat="1" ht="14.1" customHeight="1" x14ac:dyDescent="0.2">
      <c r="A25" s="413" t="s">
        <v>339</v>
      </c>
      <c r="B25" s="282">
        <v>0</v>
      </c>
      <c r="C25" s="292">
        <f t="shared" si="0"/>
        <v>0</v>
      </c>
      <c r="D25" s="282">
        <v>11</v>
      </c>
      <c r="E25" s="292">
        <f t="shared" si="1"/>
        <v>3.8327526132404179E-2</v>
      </c>
      <c r="F25" s="282">
        <v>0</v>
      </c>
      <c r="G25" s="292">
        <f t="shared" si="2"/>
        <v>0</v>
      </c>
      <c r="H25" s="282">
        <v>1</v>
      </c>
      <c r="I25" s="385">
        <f t="shared" si="3"/>
        <v>3.4843205574912892E-3</v>
      </c>
      <c r="J25" s="23"/>
    </row>
    <row r="26" spans="1:10" s="24" customFormat="1" x14ac:dyDescent="0.2">
      <c r="A26" s="21"/>
      <c r="B26" s="274"/>
      <c r="C26" s="292"/>
      <c r="D26" s="274"/>
      <c r="E26" s="292"/>
      <c r="F26" s="274"/>
      <c r="G26" s="292"/>
      <c r="H26" s="274"/>
      <c r="I26" s="385"/>
      <c r="J26" s="23"/>
    </row>
    <row r="27" spans="1:10" ht="17.25" customHeight="1" thickBot="1" x14ac:dyDescent="0.25">
      <c r="A27" s="102" t="s">
        <v>325</v>
      </c>
      <c r="B27" s="100">
        <f>SUM(B7:B25)</f>
        <v>1726</v>
      </c>
      <c r="C27" s="127">
        <f t="shared" si="0"/>
        <v>0.14614733276883995</v>
      </c>
      <c r="D27" s="100">
        <f>SUM(D7:D25)</f>
        <v>1448</v>
      </c>
      <c r="E27" s="127">
        <f t="shared" si="1"/>
        <v>0.12260795935647756</v>
      </c>
      <c r="F27" s="100">
        <f>SUM(F7:F25)</f>
        <v>194</v>
      </c>
      <c r="G27" s="127">
        <f t="shared" si="2"/>
        <v>1.6426756985605417E-2</v>
      </c>
      <c r="H27" s="100">
        <f>SUM(H7:H25)</f>
        <v>63</v>
      </c>
      <c r="I27" s="127">
        <f t="shared" si="3"/>
        <v>5.3344623200677396E-3</v>
      </c>
      <c r="J27" s="2"/>
    </row>
    <row r="28" spans="1:10" x14ac:dyDescent="0.2">
      <c r="B28" s="44"/>
      <c r="F28" s="44"/>
      <c r="H28" s="44"/>
      <c r="J28" s="2"/>
    </row>
    <row r="29" spans="1:10" ht="13.5" thickBot="1" x14ac:dyDescent="0.25">
      <c r="B29" s="44"/>
      <c r="F29" s="44"/>
      <c r="H29" s="44"/>
      <c r="J29" s="2"/>
    </row>
    <row r="30" spans="1:10" s="186" customFormat="1" ht="39.75" customHeight="1" x14ac:dyDescent="0.2">
      <c r="A30" s="324" t="s">
        <v>561</v>
      </c>
      <c r="B30" s="1033" t="s">
        <v>85</v>
      </c>
      <c r="C30" s="1034"/>
      <c r="D30" s="1033">
        <v>112</v>
      </c>
      <c r="E30" s="1034"/>
      <c r="F30" s="1033" t="s">
        <v>413</v>
      </c>
      <c r="G30" s="977"/>
      <c r="H30" s="194"/>
      <c r="J30" s="187"/>
    </row>
    <row r="31" spans="1:10" s="186" customFormat="1" ht="37.5" customHeight="1" thickBot="1" x14ac:dyDescent="0.25">
      <c r="A31" s="325" t="s">
        <v>566</v>
      </c>
      <c r="B31" s="171" t="s">
        <v>441</v>
      </c>
      <c r="C31" s="174" t="s">
        <v>485</v>
      </c>
      <c r="D31" s="171" t="s">
        <v>441</v>
      </c>
      <c r="E31" s="172" t="s">
        <v>485</v>
      </c>
      <c r="F31" s="171" t="s">
        <v>441</v>
      </c>
      <c r="G31" s="173" t="s">
        <v>485</v>
      </c>
      <c r="H31" s="194"/>
      <c r="J31" s="187"/>
    </row>
    <row r="32" spans="1:10" ht="23.25" customHeight="1" x14ac:dyDescent="0.2">
      <c r="A32" s="326" t="s">
        <v>328</v>
      </c>
      <c r="B32" s="382">
        <v>19</v>
      </c>
      <c r="C32" s="292">
        <f>B32/(B7+D7+F7+H7+B32+D32+F32)</f>
        <v>2.3255813953488372E-2</v>
      </c>
      <c r="D32" s="382">
        <v>374</v>
      </c>
      <c r="E32" s="383">
        <f>D32/(B7+D7+F7+H7+B32+D32+F32)</f>
        <v>0.45777233782129745</v>
      </c>
      <c r="F32" s="382">
        <v>73</v>
      </c>
      <c r="G32" s="385">
        <f>F32/(B7+D7+F7+H7+B32+D32+F32)</f>
        <v>8.935128518971848E-2</v>
      </c>
      <c r="H32" s="44"/>
      <c r="J32" s="2"/>
    </row>
    <row r="33" spans="1:10" ht="14.1" customHeight="1" x14ac:dyDescent="0.2">
      <c r="A33" s="329" t="s">
        <v>329</v>
      </c>
      <c r="B33" s="282">
        <v>92</v>
      </c>
      <c r="C33" s="292">
        <f t="shared" ref="C33:C52" si="4">B33/(B8+D8+F8+H8+B33+D33+F33)</f>
        <v>0.26979472140762462</v>
      </c>
      <c r="D33" s="282">
        <v>93</v>
      </c>
      <c r="E33" s="385">
        <f t="shared" ref="E33:E52" si="5">D33/(B8+D8+F8+H8+B33+D33+F33)</f>
        <v>0.27272727272727271</v>
      </c>
      <c r="F33" s="282">
        <v>23</v>
      </c>
      <c r="G33" s="385">
        <f t="shared" ref="G33:G52" si="6">F33/(B8+D8+F8+H8+B33+D33+F33)</f>
        <v>6.7448680351906154E-2</v>
      </c>
      <c r="H33" s="44"/>
      <c r="J33" s="2"/>
    </row>
    <row r="34" spans="1:10" ht="14.1" customHeight="1" x14ac:dyDescent="0.2">
      <c r="A34" s="329" t="s">
        <v>575</v>
      </c>
      <c r="B34" s="282">
        <v>1117</v>
      </c>
      <c r="C34" s="292">
        <f t="shared" si="4"/>
        <v>0.71971649484536082</v>
      </c>
      <c r="D34" s="282">
        <v>135</v>
      </c>
      <c r="E34" s="385">
        <f t="shared" si="5"/>
        <v>8.6984536082474223E-2</v>
      </c>
      <c r="F34" s="282">
        <v>144</v>
      </c>
      <c r="G34" s="385">
        <f t="shared" si="6"/>
        <v>9.2783505154639179E-2</v>
      </c>
      <c r="H34" s="44"/>
      <c r="J34" s="2"/>
    </row>
    <row r="35" spans="1:10" ht="14.1" customHeight="1" x14ac:dyDescent="0.2">
      <c r="A35" s="329" t="s">
        <v>330</v>
      </c>
      <c r="B35" s="282">
        <v>25</v>
      </c>
      <c r="C35" s="292">
        <f t="shared" si="4"/>
        <v>0.2808988764044944</v>
      </c>
      <c r="D35" s="282">
        <v>40</v>
      </c>
      <c r="E35" s="385">
        <f t="shared" si="5"/>
        <v>0.449438202247191</v>
      </c>
      <c r="F35" s="282">
        <v>10</v>
      </c>
      <c r="G35" s="385">
        <f t="shared" si="6"/>
        <v>0.11235955056179775</v>
      </c>
      <c r="H35" s="44"/>
      <c r="J35" s="2"/>
    </row>
    <row r="36" spans="1:10" ht="14.1" customHeight="1" x14ac:dyDescent="0.2">
      <c r="A36" s="329" t="s">
        <v>331</v>
      </c>
      <c r="B36" s="282">
        <v>152</v>
      </c>
      <c r="C36" s="292">
        <f t="shared" si="4"/>
        <v>0.19791666666666666</v>
      </c>
      <c r="D36" s="282">
        <v>159</v>
      </c>
      <c r="E36" s="385">
        <f t="shared" si="5"/>
        <v>0.20703125</v>
      </c>
      <c r="F36" s="282">
        <v>42</v>
      </c>
      <c r="G36" s="385">
        <f t="shared" si="6"/>
        <v>5.46875E-2</v>
      </c>
      <c r="H36" s="44"/>
      <c r="J36" s="2"/>
    </row>
    <row r="37" spans="1:10" ht="14.1" customHeight="1" x14ac:dyDescent="0.2">
      <c r="A37" s="329" t="s">
        <v>332</v>
      </c>
      <c r="B37" s="282">
        <v>50</v>
      </c>
      <c r="C37" s="292">
        <f t="shared" si="4"/>
        <v>5.4406964091403699E-2</v>
      </c>
      <c r="D37" s="282">
        <v>525</v>
      </c>
      <c r="E37" s="385">
        <f t="shared" si="5"/>
        <v>0.57127312295973887</v>
      </c>
      <c r="F37" s="282">
        <v>53</v>
      </c>
      <c r="G37" s="385">
        <f t="shared" si="6"/>
        <v>5.7671381936887922E-2</v>
      </c>
      <c r="H37" s="44"/>
      <c r="J37" s="2"/>
    </row>
    <row r="38" spans="1:10" ht="14.1" customHeight="1" x14ac:dyDescent="0.2">
      <c r="A38" s="329" t="s">
        <v>342</v>
      </c>
      <c r="B38" s="282">
        <v>231</v>
      </c>
      <c r="C38" s="292">
        <f t="shared" si="4"/>
        <v>0.13337182448036952</v>
      </c>
      <c r="D38" s="282">
        <v>649</v>
      </c>
      <c r="E38" s="385">
        <f t="shared" si="5"/>
        <v>0.37471131639722866</v>
      </c>
      <c r="F38" s="282">
        <v>196</v>
      </c>
      <c r="G38" s="385">
        <f t="shared" si="6"/>
        <v>0.11316397228637413</v>
      </c>
      <c r="H38" s="44"/>
      <c r="J38" s="2"/>
    </row>
    <row r="39" spans="1:10" ht="14.1" customHeight="1" x14ac:dyDescent="0.2">
      <c r="A39" s="329" t="s">
        <v>334</v>
      </c>
      <c r="B39" s="282">
        <v>226</v>
      </c>
      <c r="C39" s="292">
        <f t="shared" si="4"/>
        <v>0.44400785854616898</v>
      </c>
      <c r="D39" s="282">
        <v>208</v>
      </c>
      <c r="E39" s="385">
        <f t="shared" si="5"/>
        <v>0.40864440078585462</v>
      </c>
      <c r="F39" s="282">
        <v>8</v>
      </c>
      <c r="G39" s="385">
        <f t="shared" si="6"/>
        <v>1.5717092337917484E-2</v>
      </c>
      <c r="H39" s="44"/>
      <c r="J39" s="2"/>
    </row>
    <row r="40" spans="1:10" ht="14.1" customHeight="1" x14ac:dyDescent="0.2">
      <c r="A40" s="329" t="s">
        <v>479</v>
      </c>
      <c r="B40" s="282">
        <v>0</v>
      </c>
      <c r="C40" s="292">
        <f t="shared" si="4"/>
        <v>0</v>
      </c>
      <c r="D40" s="282">
        <v>0</v>
      </c>
      <c r="E40" s="385">
        <f t="shared" si="5"/>
        <v>0</v>
      </c>
      <c r="F40" s="282">
        <v>1</v>
      </c>
      <c r="G40" s="385">
        <f t="shared" si="6"/>
        <v>1</v>
      </c>
      <c r="H40" s="44"/>
      <c r="J40" s="2"/>
    </row>
    <row r="41" spans="1:10" ht="14.1" customHeight="1" x14ac:dyDescent="0.2">
      <c r="A41" s="329" t="s">
        <v>578</v>
      </c>
      <c r="B41" s="282">
        <v>132</v>
      </c>
      <c r="C41" s="292">
        <f t="shared" si="4"/>
        <v>0.41904761904761906</v>
      </c>
      <c r="D41" s="282">
        <v>60</v>
      </c>
      <c r="E41" s="385">
        <f t="shared" si="5"/>
        <v>0.19047619047619047</v>
      </c>
      <c r="F41" s="282">
        <v>28</v>
      </c>
      <c r="G41" s="385">
        <f t="shared" si="6"/>
        <v>8.8888888888888892E-2</v>
      </c>
      <c r="H41" s="44"/>
      <c r="J41" s="2"/>
    </row>
    <row r="42" spans="1:10" ht="14.1" customHeight="1" x14ac:dyDescent="0.2">
      <c r="A42" s="329" t="s">
        <v>10</v>
      </c>
      <c r="B42" s="282">
        <v>22</v>
      </c>
      <c r="C42" s="292">
        <f t="shared" si="4"/>
        <v>0.17599999999999999</v>
      </c>
      <c r="D42" s="282">
        <v>67</v>
      </c>
      <c r="E42" s="385">
        <f t="shared" si="5"/>
        <v>0.53600000000000003</v>
      </c>
      <c r="F42" s="282">
        <v>10</v>
      </c>
      <c r="G42" s="385">
        <f t="shared" si="6"/>
        <v>0.08</v>
      </c>
      <c r="H42" s="44"/>
      <c r="J42" s="2"/>
    </row>
    <row r="43" spans="1:10" ht="14.1" customHeight="1" x14ac:dyDescent="0.2">
      <c r="A43" s="329" t="s">
        <v>336</v>
      </c>
      <c r="B43" s="282">
        <v>77</v>
      </c>
      <c r="C43" s="292">
        <f t="shared" si="4"/>
        <v>8.5460599334073253E-2</v>
      </c>
      <c r="D43" s="282">
        <v>426</v>
      </c>
      <c r="E43" s="385">
        <f t="shared" si="5"/>
        <v>0.47280799112097671</v>
      </c>
      <c r="F43" s="282">
        <v>89</v>
      </c>
      <c r="G43" s="385">
        <f t="shared" si="6"/>
        <v>9.8779134295227528E-2</v>
      </c>
      <c r="H43" s="44"/>
      <c r="J43" s="2"/>
    </row>
    <row r="44" spans="1:10" ht="14.1" customHeight="1" x14ac:dyDescent="0.2">
      <c r="A44" s="329" t="s">
        <v>337</v>
      </c>
      <c r="B44" s="282">
        <v>990</v>
      </c>
      <c r="C44" s="292">
        <f t="shared" si="4"/>
        <v>0.34712482468443195</v>
      </c>
      <c r="D44" s="282">
        <v>564</v>
      </c>
      <c r="E44" s="385">
        <f t="shared" si="5"/>
        <v>0.19775596072931276</v>
      </c>
      <c r="F44" s="282">
        <v>511</v>
      </c>
      <c r="G44" s="385">
        <f t="shared" si="6"/>
        <v>0.17917251051893407</v>
      </c>
      <c r="H44" s="44"/>
      <c r="J44" s="2"/>
    </row>
    <row r="45" spans="1:10" ht="14.1" customHeight="1" x14ac:dyDescent="0.2">
      <c r="A45" s="329" t="s">
        <v>581</v>
      </c>
      <c r="B45" s="282">
        <v>40</v>
      </c>
      <c r="C45" s="292">
        <f t="shared" si="4"/>
        <v>0.51948051948051943</v>
      </c>
      <c r="D45" s="282">
        <v>20</v>
      </c>
      <c r="E45" s="385">
        <f t="shared" si="5"/>
        <v>0.25974025974025972</v>
      </c>
      <c r="F45" s="282">
        <v>6</v>
      </c>
      <c r="G45" s="385">
        <f t="shared" si="6"/>
        <v>7.792207792207792E-2</v>
      </c>
      <c r="H45" s="44"/>
      <c r="J45" s="2"/>
    </row>
    <row r="46" spans="1:10" ht="14.1" customHeight="1" x14ac:dyDescent="0.2">
      <c r="A46" s="329" t="s">
        <v>338</v>
      </c>
      <c r="B46" s="282">
        <v>37</v>
      </c>
      <c r="C46" s="292">
        <f t="shared" si="4"/>
        <v>0.63793103448275867</v>
      </c>
      <c r="D46" s="282">
        <v>1</v>
      </c>
      <c r="E46" s="385">
        <f t="shared" si="5"/>
        <v>1.7241379310344827E-2</v>
      </c>
      <c r="F46" s="282">
        <v>5</v>
      </c>
      <c r="G46" s="385">
        <f t="shared" si="6"/>
        <v>8.6206896551724144E-2</v>
      </c>
      <c r="H46" s="44"/>
      <c r="J46" s="2"/>
    </row>
    <row r="47" spans="1:10" ht="14.1" customHeight="1" x14ac:dyDescent="0.2">
      <c r="A47" s="329" t="s">
        <v>582</v>
      </c>
      <c r="B47" s="282">
        <v>53</v>
      </c>
      <c r="C47" s="292">
        <f t="shared" si="4"/>
        <v>0.15727002967359049</v>
      </c>
      <c r="D47" s="282">
        <v>218</v>
      </c>
      <c r="E47" s="385">
        <f t="shared" si="5"/>
        <v>0.64688427299703266</v>
      </c>
      <c r="F47" s="282">
        <v>8</v>
      </c>
      <c r="G47" s="385">
        <f t="shared" si="6"/>
        <v>2.3738872403560832E-2</v>
      </c>
      <c r="H47" s="44"/>
      <c r="J47" s="2"/>
    </row>
    <row r="48" spans="1:10" ht="14.1" customHeight="1" x14ac:dyDescent="0.2">
      <c r="A48" s="329" t="s">
        <v>13</v>
      </c>
      <c r="B48" s="282" t="s">
        <v>401</v>
      </c>
      <c r="C48" s="292" t="s">
        <v>401</v>
      </c>
      <c r="D48" s="282" t="s">
        <v>401</v>
      </c>
      <c r="E48" s="385" t="s">
        <v>401</v>
      </c>
      <c r="F48" s="282" t="s">
        <v>401</v>
      </c>
      <c r="G48" s="385" t="s">
        <v>401</v>
      </c>
      <c r="H48" s="44"/>
      <c r="J48" s="2"/>
    </row>
    <row r="49" spans="1:10" ht="14.1" customHeight="1" x14ac:dyDescent="0.2">
      <c r="A49" s="329" t="s">
        <v>577</v>
      </c>
      <c r="B49" s="282">
        <v>35</v>
      </c>
      <c r="C49" s="292">
        <f t="shared" si="4"/>
        <v>0.26923076923076922</v>
      </c>
      <c r="D49" s="282">
        <v>54</v>
      </c>
      <c r="E49" s="385">
        <f t="shared" si="5"/>
        <v>0.41538461538461541</v>
      </c>
      <c r="F49" s="282">
        <v>6</v>
      </c>
      <c r="G49" s="385">
        <f t="shared" si="6"/>
        <v>4.6153846153846156E-2</v>
      </c>
      <c r="H49" s="44"/>
      <c r="J49" s="2"/>
    </row>
    <row r="50" spans="1:10" ht="14.1" customHeight="1" x14ac:dyDescent="0.2">
      <c r="A50" s="413" t="s">
        <v>339</v>
      </c>
      <c r="B50" s="282">
        <v>7</v>
      </c>
      <c r="C50" s="292">
        <f t="shared" si="4"/>
        <v>2.4390243902439025E-2</v>
      </c>
      <c r="D50" s="282">
        <v>263</v>
      </c>
      <c r="E50" s="385">
        <f t="shared" si="5"/>
        <v>0.91637630662020908</v>
      </c>
      <c r="F50" s="282">
        <v>5</v>
      </c>
      <c r="G50" s="385">
        <f t="shared" si="6"/>
        <v>1.7421602787456445E-2</v>
      </c>
      <c r="H50" s="44"/>
      <c r="J50" s="2"/>
    </row>
    <row r="51" spans="1:10" x14ac:dyDescent="0.2">
      <c r="A51" s="21"/>
      <c r="B51" s="274"/>
      <c r="C51" s="292"/>
      <c r="D51" s="274"/>
      <c r="E51" s="385"/>
      <c r="F51" s="274"/>
      <c r="G51" s="385"/>
      <c r="H51" s="44"/>
      <c r="J51" s="2"/>
    </row>
    <row r="52" spans="1:10" ht="17.25" customHeight="1" thickBot="1" x14ac:dyDescent="0.25">
      <c r="A52" s="102" t="s">
        <v>325</v>
      </c>
      <c r="B52" s="100">
        <f>SUM(B32:B50)</f>
        <v>3305</v>
      </c>
      <c r="C52" s="127">
        <f t="shared" si="4"/>
        <v>0.2798475867908552</v>
      </c>
      <c r="D52" s="100">
        <f>SUM(D32:D50)</f>
        <v>3856</v>
      </c>
      <c r="E52" s="127">
        <f t="shared" si="5"/>
        <v>0.32650296359017783</v>
      </c>
      <c r="F52" s="100">
        <f>SUM(F32:F50)</f>
        <v>1218</v>
      </c>
      <c r="G52" s="127">
        <f t="shared" si="6"/>
        <v>0.10313293818797629</v>
      </c>
      <c r="H52" s="44"/>
      <c r="J52" s="2"/>
    </row>
    <row r="53" spans="1:10" x14ac:dyDescent="0.2">
      <c r="B53" s="44"/>
      <c r="F53" s="44"/>
      <c r="H53" s="44"/>
      <c r="J53" s="2"/>
    </row>
    <row r="54" spans="1:10" x14ac:dyDescent="0.2">
      <c r="B54" s="44"/>
      <c r="F54" s="44"/>
      <c r="H54" s="44"/>
      <c r="J54" s="2"/>
    </row>
    <row r="55" spans="1:10" x14ac:dyDescent="0.2">
      <c r="B55" s="44"/>
      <c r="F55" s="44"/>
      <c r="H55" s="44"/>
      <c r="J55" s="2"/>
    </row>
    <row r="56" spans="1:10" x14ac:dyDescent="0.2">
      <c r="B56" s="44"/>
      <c r="F56" s="44"/>
      <c r="H56" s="44"/>
      <c r="J56" s="2"/>
    </row>
    <row r="57" spans="1:10" x14ac:dyDescent="0.2">
      <c r="B57" s="44"/>
      <c r="F57" s="44"/>
      <c r="H57" s="44"/>
      <c r="J57" s="2"/>
    </row>
    <row r="58" spans="1:10" x14ac:dyDescent="0.2">
      <c r="B58" s="44"/>
      <c r="F58" s="44"/>
      <c r="H58" s="44"/>
      <c r="J58" s="2"/>
    </row>
    <row r="59" spans="1:10" x14ac:dyDescent="0.2">
      <c r="B59" s="44"/>
      <c r="F59" s="44"/>
      <c r="H59" s="44"/>
      <c r="J59" s="2"/>
    </row>
    <row r="60" spans="1:10" x14ac:dyDescent="0.2">
      <c r="B60" s="44"/>
      <c r="F60" s="44"/>
      <c r="H60" s="44"/>
      <c r="J60" s="2"/>
    </row>
    <row r="61" spans="1:10" x14ac:dyDescent="0.2">
      <c r="B61" s="44"/>
      <c r="F61" s="44"/>
      <c r="H61" s="44"/>
      <c r="J61" s="2"/>
    </row>
    <row r="62" spans="1:10" x14ac:dyDescent="0.2">
      <c r="B62" s="44"/>
      <c r="F62" s="44"/>
      <c r="H62" s="44"/>
      <c r="J62" s="2"/>
    </row>
    <row r="63" spans="1:10" x14ac:dyDescent="0.2">
      <c r="B63" s="44"/>
      <c r="F63" s="44"/>
      <c r="H63" s="44"/>
      <c r="J63" s="2"/>
    </row>
    <row r="64" spans="1:10" x14ac:dyDescent="0.2">
      <c r="B64" s="44"/>
      <c r="F64" s="44"/>
      <c r="H64" s="44"/>
      <c r="J64" s="2"/>
    </row>
    <row r="65" spans="2:10" x14ac:dyDescent="0.2">
      <c r="B65" s="44"/>
      <c r="F65" s="44"/>
      <c r="H65" s="44"/>
      <c r="J65" s="2"/>
    </row>
    <row r="66" spans="2:10" x14ac:dyDescent="0.2">
      <c r="B66" s="44"/>
      <c r="F66" s="44"/>
      <c r="H66" s="44"/>
      <c r="J66" s="2"/>
    </row>
  </sheetData>
  <mergeCells count="9">
    <mergeCell ref="B30:C30"/>
    <mergeCell ref="D30:E30"/>
    <mergeCell ref="F30:G30"/>
    <mergeCell ref="A1:I1"/>
    <mergeCell ref="A3:I3"/>
    <mergeCell ref="B5:C5"/>
    <mergeCell ref="D5:E5"/>
    <mergeCell ref="F5:G5"/>
    <mergeCell ref="H5:I5"/>
  </mergeCells>
  <printOptions horizontalCentered="1"/>
  <pageMargins left="0.78740157480314965" right="0.78740157480314965" top="0.59055118110236227" bottom="0.98425196850393704" header="0" footer="0"/>
  <pageSetup paperSize="9" scale="51" orientation="portrait" r:id="rId1"/>
  <headerFooter alignWithMargins="0"/>
  <colBreaks count="1" manualBreakCount="1">
    <brk id="9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pageSetUpPr fitToPage="1"/>
  </sheetPr>
  <dimension ref="A1:I39"/>
  <sheetViews>
    <sheetView view="pageBreakPreview" zoomScale="75" zoomScaleNormal="75" workbookViewId="0">
      <selection activeCell="A3" sqref="A3:H4"/>
    </sheetView>
  </sheetViews>
  <sheetFormatPr baseColWidth="10" defaultColWidth="11.42578125" defaultRowHeight="12.75" x14ac:dyDescent="0.2"/>
  <cols>
    <col min="1" max="1" width="27.7109375" style="236" customWidth="1"/>
    <col min="2" max="8" width="15.140625" style="236" customWidth="1"/>
    <col min="9" max="16384" width="11.42578125" style="236"/>
  </cols>
  <sheetData>
    <row r="1" spans="1:9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</row>
    <row r="3" spans="1:9" ht="15" customHeight="1" x14ac:dyDescent="0.2">
      <c r="A3" s="1163" t="s">
        <v>1276</v>
      </c>
      <c r="B3" s="1163"/>
      <c r="C3" s="1163"/>
      <c r="D3" s="1163"/>
      <c r="E3" s="1163"/>
      <c r="F3" s="1163"/>
      <c r="G3" s="1163"/>
      <c r="H3" s="1163"/>
    </row>
    <row r="4" spans="1:9" ht="15" customHeight="1" x14ac:dyDescent="0.2">
      <c r="A4" s="1163"/>
      <c r="B4" s="1163"/>
      <c r="C4" s="1163"/>
      <c r="D4" s="1163"/>
      <c r="E4" s="1163"/>
      <c r="F4" s="1163"/>
      <c r="G4" s="1163"/>
      <c r="H4" s="1163"/>
    </row>
    <row r="5" spans="1:9" ht="13.5" thickBot="1" x14ac:dyDescent="0.25">
      <c r="A5" s="18"/>
      <c r="B5" s="18"/>
      <c r="C5" s="18"/>
      <c r="D5" s="18"/>
      <c r="E5" s="18"/>
      <c r="F5" s="18"/>
      <c r="G5" s="18"/>
      <c r="H5" s="2"/>
    </row>
    <row r="6" spans="1:9" s="186" customFormat="1" ht="20.25" customHeight="1" x14ac:dyDescent="0.2">
      <c r="A6" s="932" t="s">
        <v>86</v>
      </c>
      <c r="B6" s="1033" t="s">
        <v>470</v>
      </c>
      <c r="C6" s="977"/>
      <c r="D6" s="977"/>
      <c r="E6" s="977"/>
      <c r="F6" s="977"/>
      <c r="G6" s="977"/>
      <c r="H6" s="187"/>
    </row>
    <row r="7" spans="1:9" s="186" customFormat="1" ht="20.25" customHeight="1" x14ac:dyDescent="0.2">
      <c r="A7" s="933"/>
      <c r="B7" s="1147" t="s">
        <v>473</v>
      </c>
      <c r="C7" s="1148"/>
      <c r="D7" s="1147" t="s">
        <v>474</v>
      </c>
      <c r="E7" s="1148"/>
      <c r="F7" s="1147" t="s">
        <v>324</v>
      </c>
      <c r="G7" s="1149"/>
    </row>
    <row r="8" spans="1:9" s="186" customFormat="1" ht="20.25" customHeight="1" thickBot="1" x14ac:dyDescent="0.25">
      <c r="A8" s="934"/>
      <c r="B8" s="70" t="s">
        <v>441</v>
      </c>
      <c r="C8" s="70" t="s">
        <v>485</v>
      </c>
      <c r="D8" s="70" t="s">
        <v>441</v>
      </c>
      <c r="E8" s="70" t="s">
        <v>485</v>
      </c>
      <c r="F8" s="70" t="s">
        <v>441</v>
      </c>
      <c r="G8" s="421" t="s">
        <v>485</v>
      </c>
    </row>
    <row r="9" spans="1:9" ht="22.5" customHeight="1" x14ac:dyDescent="0.2">
      <c r="A9" s="411" t="s">
        <v>632</v>
      </c>
      <c r="B9" s="382">
        <v>4</v>
      </c>
      <c r="C9" s="288">
        <v>5.20494469746259E-2</v>
      </c>
      <c r="D9" s="382">
        <v>1</v>
      </c>
      <c r="E9" s="288">
        <v>2.4242424242424197E-2</v>
      </c>
      <c r="F9" s="382">
        <v>5</v>
      </c>
      <c r="G9" s="313">
        <v>4.23370025402202E-2</v>
      </c>
      <c r="I9" s="2"/>
    </row>
    <row r="10" spans="1:9" ht="14.1" customHeight="1" x14ac:dyDescent="0.2">
      <c r="A10" s="413" t="s">
        <v>89</v>
      </c>
      <c r="B10" s="282">
        <v>676</v>
      </c>
      <c r="C10" s="289">
        <v>8.7963565387117804</v>
      </c>
      <c r="D10" s="282">
        <v>212</v>
      </c>
      <c r="E10" s="289">
        <v>5.1393939393939396</v>
      </c>
      <c r="F10" s="282">
        <v>888</v>
      </c>
      <c r="G10" s="316">
        <v>7.5190516511430996</v>
      </c>
      <c r="I10" s="2"/>
    </row>
    <row r="11" spans="1:9" ht="14.1" customHeight="1" x14ac:dyDescent="0.2">
      <c r="A11" s="413" t="s">
        <v>90</v>
      </c>
      <c r="B11" s="282">
        <v>960</v>
      </c>
      <c r="C11" s="289">
        <v>12.4918672739102</v>
      </c>
      <c r="D11" s="282">
        <v>284</v>
      </c>
      <c r="E11" s="289">
        <v>6.8848484848484803</v>
      </c>
      <c r="F11" s="282">
        <v>1244</v>
      </c>
      <c r="G11" s="316">
        <v>10.533446232006799</v>
      </c>
      <c r="I11" s="2"/>
    </row>
    <row r="12" spans="1:9" ht="14.1" customHeight="1" x14ac:dyDescent="0.2">
      <c r="A12" s="413" t="s">
        <v>91</v>
      </c>
      <c r="B12" s="282">
        <v>1153</v>
      </c>
      <c r="C12" s="289">
        <v>15.003253090435898</v>
      </c>
      <c r="D12" s="282">
        <v>433</v>
      </c>
      <c r="E12" s="289">
        <v>10.4969696969697</v>
      </c>
      <c r="F12" s="282">
        <v>1586</v>
      </c>
      <c r="G12" s="316">
        <v>13.4292972057578</v>
      </c>
    </row>
    <row r="13" spans="1:9" ht="14.1" customHeight="1" x14ac:dyDescent="0.2">
      <c r="A13" s="413" t="s">
        <v>92</v>
      </c>
      <c r="B13" s="282">
        <v>2727</v>
      </c>
      <c r="C13" s="289">
        <v>35.4847104749512</v>
      </c>
      <c r="D13" s="282">
        <v>1211</v>
      </c>
      <c r="E13" s="289">
        <v>29.357575757575795</v>
      </c>
      <c r="F13" s="282">
        <v>3938</v>
      </c>
      <c r="G13" s="316">
        <v>33.344623200677397</v>
      </c>
    </row>
    <row r="14" spans="1:9" ht="14.1" customHeight="1" x14ac:dyDescent="0.2">
      <c r="A14" s="413" t="s">
        <v>93</v>
      </c>
      <c r="B14" s="282">
        <v>1086</v>
      </c>
      <c r="C14" s="289">
        <v>14.1314248536109</v>
      </c>
      <c r="D14" s="282">
        <v>611</v>
      </c>
      <c r="E14" s="289">
        <v>14.812121212121202</v>
      </c>
      <c r="F14" s="282">
        <v>1697</v>
      </c>
      <c r="G14" s="316">
        <v>14.3691786621507</v>
      </c>
    </row>
    <row r="15" spans="1:9" ht="14.1" customHeight="1" x14ac:dyDescent="0.2">
      <c r="A15" s="413" t="s">
        <v>94</v>
      </c>
      <c r="B15" s="282">
        <v>419</v>
      </c>
      <c r="C15" s="289">
        <v>5.4521795705920599</v>
      </c>
      <c r="D15" s="282">
        <v>378</v>
      </c>
      <c r="E15" s="289">
        <v>9.1636363636363605</v>
      </c>
      <c r="F15" s="282">
        <v>797</v>
      </c>
      <c r="G15" s="316">
        <v>6.7485182049110897</v>
      </c>
    </row>
    <row r="16" spans="1:9" ht="14.1" customHeight="1" x14ac:dyDescent="0.2">
      <c r="A16" s="413" t="s">
        <v>95</v>
      </c>
      <c r="B16" s="282">
        <v>284</v>
      </c>
      <c r="C16" s="289">
        <v>3.69551073519844</v>
      </c>
      <c r="D16" s="282">
        <v>291</v>
      </c>
      <c r="E16" s="289">
        <v>7.0545454545454502</v>
      </c>
      <c r="F16" s="282">
        <v>575</v>
      </c>
      <c r="G16" s="316">
        <v>4.8687552921253197</v>
      </c>
    </row>
    <row r="17" spans="1:9" ht="14.1" customHeight="1" x14ac:dyDescent="0.2">
      <c r="A17" s="413" t="s">
        <v>96</v>
      </c>
      <c r="B17" s="282">
        <v>88</v>
      </c>
      <c r="C17" s="289">
        <v>1.14508783344177</v>
      </c>
      <c r="D17" s="282">
        <v>112</v>
      </c>
      <c r="E17" s="289">
        <v>2.7151515151515202</v>
      </c>
      <c r="F17" s="282">
        <v>200</v>
      </c>
      <c r="G17" s="316">
        <v>1.6934801016088099</v>
      </c>
    </row>
    <row r="18" spans="1:9" ht="14.1" customHeight="1" x14ac:dyDescent="0.2">
      <c r="A18" s="413" t="s">
        <v>97</v>
      </c>
      <c r="B18" s="282">
        <v>69</v>
      </c>
      <c r="C18" s="289">
        <v>0.89785296031229711</v>
      </c>
      <c r="D18" s="282">
        <v>198</v>
      </c>
      <c r="E18" s="289">
        <v>4.8</v>
      </c>
      <c r="F18" s="282">
        <v>267</v>
      </c>
      <c r="G18" s="316">
        <v>2.26079593564776</v>
      </c>
    </row>
    <row r="19" spans="1:9" ht="14.1" customHeight="1" x14ac:dyDescent="0.2">
      <c r="A19" s="413" t="s">
        <v>98</v>
      </c>
      <c r="B19" s="282">
        <v>219</v>
      </c>
      <c r="C19" s="289">
        <v>2.8497072218607702</v>
      </c>
      <c r="D19" s="282">
        <v>394</v>
      </c>
      <c r="E19" s="289">
        <v>9.5515151515151508</v>
      </c>
      <c r="F19" s="282">
        <v>613</v>
      </c>
      <c r="G19" s="316">
        <v>5.1905165114309897</v>
      </c>
    </row>
    <row r="20" spans="1:9" x14ac:dyDescent="0.2">
      <c r="A20" s="21"/>
      <c r="B20" s="274"/>
      <c r="C20" s="267"/>
      <c r="D20" s="274"/>
      <c r="E20" s="267"/>
      <c r="F20" s="274"/>
      <c r="G20" s="322"/>
    </row>
    <row r="21" spans="1:9" s="24" customFormat="1" ht="13.5" thickBot="1" x14ac:dyDescent="0.25">
      <c r="A21" s="102" t="s">
        <v>402</v>
      </c>
      <c r="B21" s="97">
        <f>SUM(B9:B19)</f>
        <v>7685</v>
      </c>
      <c r="C21" s="386"/>
      <c r="D21" s="97">
        <f>SUM(D9:D19)</f>
        <v>4125</v>
      </c>
      <c r="E21" s="386"/>
      <c r="F21" s="97">
        <f>SUM(F9:F19)</f>
        <v>11810</v>
      </c>
      <c r="G21" s="387"/>
    </row>
    <row r="23" spans="1:9" ht="13.5" thickBot="1" x14ac:dyDescent="0.25">
      <c r="I23" s="2"/>
    </row>
    <row r="24" spans="1:9" s="186" customFormat="1" ht="20.25" customHeight="1" x14ac:dyDescent="0.2">
      <c r="A24" s="932" t="s">
        <v>86</v>
      </c>
      <c r="B24" s="1033" t="s">
        <v>87</v>
      </c>
      <c r="C24" s="977"/>
      <c r="D24" s="977"/>
      <c r="E24" s="977"/>
      <c r="F24" s="977"/>
      <c r="G24" s="977"/>
      <c r="H24" s="977"/>
    </row>
    <row r="25" spans="1:9" s="186" customFormat="1" ht="20.25" customHeight="1" x14ac:dyDescent="0.2">
      <c r="A25" s="933"/>
      <c r="B25" s="1147" t="s">
        <v>454</v>
      </c>
      <c r="C25" s="1148"/>
      <c r="D25" s="1147" t="s">
        <v>455</v>
      </c>
      <c r="E25" s="1148"/>
      <c r="F25" s="1147" t="s">
        <v>649</v>
      </c>
      <c r="G25" s="1149"/>
      <c r="H25" s="1149"/>
    </row>
    <row r="26" spans="1:9" s="186" customFormat="1" ht="20.25" customHeight="1" thickBot="1" x14ac:dyDescent="0.25">
      <c r="A26" s="934"/>
      <c r="B26" s="70" t="s">
        <v>549</v>
      </c>
      <c r="C26" s="195" t="s">
        <v>485</v>
      </c>
      <c r="D26" s="70" t="s">
        <v>549</v>
      </c>
      <c r="E26" s="70" t="s">
        <v>485</v>
      </c>
      <c r="F26" s="70" t="s">
        <v>549</v>
      </c>
      <c r="G26" s="70" t="s">
        <v>485</v>
      </c>
      <c r="H26" s="421" t="s">
        <v>88</v>
      </c>
    </row>
    <row r="27" spans="1:9" ht="23.25" customHeight="1" x14ac:dyDescent="0.2">
      <c r="A27" s="411" t="s">
        <v>632</v>
      </c>
      <c r="B27" s="263">
        <v>11.07</v>
      </c>
      <c r="C27" s="312">
        <v>3.3666490680434098E-2</v>
      </c>
      <c r="D27" s="263">
        <v>23.21</v>
      </c>
      <c r="E27" s="312">
        <v>3.0181469825877199E-2</v>
      </c>
      <c r="F27" s="263">
        <v>34.28</v>
      </c>
      <c r="G27" s="312">
        <v>3.1225277900874301E-2</v>
      </c>
      <c r="H27" s="388">
        <v>6.8559999999999999</v>
      </c>
    </row>
    <row r="28" spans="1:9" ht="14.1" customHeight="1" x14ac:dyDescent="0.2">
      <c r="A28" s="413" t="s">
        <v>89</v>
      </c>
      <c r="B28" s="265">
        <v>875.48</v>
      </c>
      <c r="C28" s="315">
        <v>2.6625419386546101</v>
      </c>
      <c r="D28" s="265">
        <v>2023.45</v>
      </c>
      <c r="E28" s="315">
        <v>2.6312234002228001</v>
      </c>
      <c r="F28" s="265">
        <v>2898.93</v>
      </c>
      <c r="G28" s="315">
        <v>2.6406037008512699</v>
      </c>
      <c r="H28" s="389">
        <v>3.26456081081081</v>
      </c>
    </row>
    <row r="29" spans="1:9" ht="14.1" customHeight="1" x14ac:dyDescent="0.2">
      <c r="A29" s="413" t="s">
        <v>90</v>
      </c>
      <c r="B29" s="265">
        <v>8734.86</v>
      </c>
      <c r="C29" s="315">
        <v>26.564777126007002</v>
      </c>
      <c r="D29" s="265">
        <v>9465.99</v>
      </c>
      <c r="E29" s="315">
        <v>12.3092413423979</v>
      </c>
      <c r="F29" s="265">
        <v>18200.849999999999</v>
      </c>
      <c r="G29" s="315">
        <v>16.578955638335099</v>
      </c>
      <c r="H29" s="389">
        <v>14.630908360128601</v>
      </c>
    </row>
    <row r="30" spans="1:9" ht="14.1" customHeight="1" x14ac:dyDescent="0.2">
      <c r="A30" s="413" t="s">
        <v>91</v>
      </c>
      <c r="B30" s="265">
        <v>3056.21</v>
      </c>
      <c r="C30" s="315">
        <v>9.2946581284959002</v>
      </c>
      <c r="D30" s="265">
        <v>4537.42</v>
      </c>
      <c r="E30" s="315">
        <v>5.90030180169461</v>
      </c>
      <c r="F30" s="265">
        <v>7593.63</v>
      </c>
      <c r="G30" s="315">
        <v>6.9169546973867</v>
      </c>
      <c r="H30" s="389">
        <v>4.7879129886506897</v>
      </c>
    </row>
    <row r="31" spans="1:9" ht="14.1" customHeight="1" x14ac:dyDescent="0.2">
      <c r="A31" s="413" t="s">
        <v>92</v>
      </c>
      <c r="B31" s="265">
        <v>8548.7800000000007</v>
      </c>
      <c r="C31" s="315">
        <v>25.998863793955003</v>
      </c>
      <c r="D31" s="265">
        <v>18784.09</v>
      </c>
      <c r="E31" s="315">
        <v>24.426171716568795</v>
      </c>
      <c r="F31" s="265">
        <v>27332.87</v>
      </c>
      <c r="G31" s="315">
        <v>24.897212998205099</v>
      </c>
      <c r="H31" s="389">
        <v>6.940799898425599</v>
      </c>
    </row>
    <row r="32" spans="1:9" ht="14.1" customHeight="1" x14ac:dyDescent="0.2">
      <c r="A32" s="413" t="s">
        <v>93</v>
      </c>
      <c r="B32" s="265">
        <v>1933.92</v>
      </c>
      <c r="C32" s="315">
        <v>5.881508550741211</v>
      </c>
      <c r="D32" s="265">
        <v>6861.32</v>
      </c>
      <c r="E32" s="315">
        <v>8.9222198425544192</v>
      </c>
      <c r="F32" s="265">
        <v>8795.24</v>
      </c>
      <c r="G32" s="315">
        <v>8.0114881331647005</v>
      </c>
      <c r="H32" s="389">
        <v>5.1828167354154404</v>
      </c>
    </row>
    <row r="33" spans="1:8" ht="14.1" customHeight="1" x14ac:dyDescent="0.2">
      <c r="A33" s="413" t="s">
        <v>94</v>
      </c>
      <c r="B33" s="265">
        <v>993.85</v>
      </c>
      <c r="C33" s="315">
        <v>3.0225331312330099</v>
      </c>
      <c r="D33" s="265">
        <v>6245.4</v>
      </c>
      <c r="E33" s="315">
        <v>8.1212990801608704</v>
      </c>
      <c r="F33" s="265">
        <v>7239.25</v>
      </c>
      <c r="G33" s="315">
        <v>6.5941538227510001</v>
      </c>
      <c r="H33" s="389">
        <v>9.0831242158092795</v>
      </c>
    </row>
    <row r="34" spans="1:8" ht="14.1" customHeight="1" x14ac:dyDescent="0.2">
      <c r="A34" s="413" t="s">
        <v>95</v>
      </c>
      <c r="B34" s="265">
        <v>3909.81</v>
      </c>
      <c r="C34" s="315">
        <v>11.890657807341302</v>
      </c>
      <c r="D34" s="265">
        <v>10689.02</v>
      </c>
      <c r="E34" s="315">
        <v>13.899626652227401</v>
      </c>
      <c r="F34" s="265">
        <v>14598.83</v>
      </c>
      <c r="G34" s="315">
        <v>13.2979149293355</v>
      </c>
      <c r="H34" s="389">
        <v>25.389269565217401</v>
      </c>
    </row>
    <row r="35" spans="1:8" ht="14.1" customHeight="1" x14ac:dyDescent="0.2">
      <c r="A35" s="413" t="s">
        <v>96</v>
      </c>
      <c r="B35" s="265">
        <v>3202.69</v>
      </c>
      <c r="C35" s="315">
        <v>9.7401384857560593</v>
      </c>
      <c r="D35" s="265">
        <v>3516.74</v>
      </c>
      <c r="E35" s="315">
        <v>4.5730453337119998</v>
      </c>
      <c r="F35" s="265">
        <v>6719.43</v>
      </c>
      <c r="G35" s="315">
        <v>6.1206554575691889</v>
      </c>
      <c r="H35" s="389">
        <v>33.597149999999999</v>
      </c>
    </row>
    <row r="36" spans="1:8" ht="14.1" customHeight="1" x14ac:dyDescent="0.2">
      <c r="A36" s="413" t="s">
        <v>97</v>
      </c>
      <c r="B36" s="265">
        <v>945.17</v>
      </c>
      <c r="C36" s="315">
        <v>2.8744857268677499</v>
      </c>
      <c r="D36" s="265">
        <v>6324.87</v>
      </c>
      <c r="E36" s="315">
        <v>8.2246390804651508</v>
      </c>
      <c r="F36" s="265">
        <v>7270.04</v>
      </c>
      <c r="G36" s="315">
        <v>6.6222000977384008</v>
      </c>
      <c r="H36" s="389">
        <v>27.228614232209701</v>
      </c>
    </row>
    <row r="37" spans="1:8" ht="14.1" customHeight="1" x14ac:dyDescent="0.2">
      <c r="A37" s="413" t="s">
        <v>98</v>
      </c>
      <c r="B37" s="265">
        <v>669.52</v>
      </c>
      <c r="C37" s="315">
        <v>2.0361688202677701</v>
      </c>
      <c r="D37" s="265">
        <v>8429.98</v>
      </c>
      <c r="E37" s="315">
        <v>10.962050280170098</v>
      </c>
      <c r="F37" s="265">
        <v>9099.5</v>
      </c>
      <c r="G37" s="315">
        <v>8.28863524676213</v>
      </c>
      <c r="H37" s="389">
        <v>14.844208809135401</v>
      </c>
    </row>
    <row r="38" spans="1:8" x14ac:dyDescent="0.2">
      <c r="A38" s="21"/>
      <c r="B38" s="83"/>
      <c r="C38" s="267"/>
      <c r="D38" s="83"/>
      <c r="E38" s="267"/>
      <c r="F38" s="83"/>
      <c r="G38" s="267"/>
      <c r="H38" s="84"/>
    </row>
    <row r="39" spans="1:8" ht="13.5" thickBot="1" x14ac:dyDescent="0.25">
      <c r="A39" s="102" t="s">
        <v>402</v>
      </c>
      <c r="B39" s="128">
        <f>SUM(B27:B37)</f>
        <v>32881.359999999993</v>
      </c>
      <c r="C39" s="390"/>
      <c r="D39" s="128">
        <f>SUM(D27:D37)</f>
        <v>76901.490000000005</v>
      </c>
      <c r="E39" s="390"/>
      <c r="F39" s="128">
        <f>SUM(F27:F37)</f>
        <v>109782.84999999999</v>
      </c>
      <c r="G39" s="390"/>
      <c r="H39" s="129">
        <v>9.3000000000000007</v>
      </c>
    </row>
  </sheetData>
  <mergeCells count="12">
    <mergeCell ref="A1:H1"/>
    <mergeCell ref="A3:H4"/>
    <mergeCell ref="A6:A8"/>
    <mergeCell ref="B6:G6"/>
    <mergeCell ref="B7:C7"/>
    <mergeCell ref="D7:E7"/>
    <mergeCell ref="F7:G7"/>
    <mergeCell ref="A24:A26"/>
    <mergeCell ref="B24:H24"/>
    <mergeCell ref="B25:C25"/>
    <mergeCell ref="D25:E25"/>
    <mergeCell ref="F25:H25"/>
  </mergeCells>
  <printOptions horizontalCentered="1"/>
  <pageMargins left="0.78740157480314965" right="0.78740157480314965" top="0.59055118110236227" bottom="0.98425196850393704" header="0" footer="0"/>
  <pageSetup paperSize="9" scale="60" orientation="portrait" r:id="rId1"/>
  <headerFooter alignWithMargins="0"/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>
    <pageSetUpPr fitToPage="1"/>
  </sheetPr>
  <dimension ref="A1:O59"/>
  <sheetViews>
    <sheetView view="pageBreakPreview" zoomScale="75" zoomScaleNormal="75" workbookViewId="0">
      <selection activeCell="A3" sqref="A3:J3"/>
    </sheetView>
  </sheetViews>
  <sheetFormatPr baseColWidth="10" defaultColWidth="11.42578125" defaultRowHeight="12.75" x14ac:dyDescent="0.2"/>
  <cols>
    <col min="1" max="1" width="30.7109375" style="236" customWidth="1"/>
    <col min="2" max="10" width="16.5703125" style="236" customWidth="1"/>
    <col min="11" max="11" width="0.140625" style="236" customWidth="1"/>
    <col min="12" max="16384" width="11.42578125" style="236"/>
  </cols>
  <sheetData>
    <row r="1" spans="1:15" ht="18" x14ac:dyDescent="0.25">
      <c r="A1" s="1029" t="s">
        <v>443</v>
      </c>
      <c r="B1" s="1029"/>
      <c r="C1" s="1029"/>
      <c r="D1" s="1029"/>
      <c r="E1" s="1029"/>
      <c r="F1" s="1029"/>
      <c r="G1" s="1029"/>
      <c r="H1" s="1029"/>
      <c r="I1" s="1029"/>
      <c r="J1" s="1029"/>
      <c r="K1" s="51"/>
      <c r="L1" s="51"/>
      <c r="M1" s="51"/>
      <c r="N1" s="51"/>
    </row>
    <row r="3" spans="1:15" ht="26.25" customHeight="1" x14ac:dyDescent="0.25">
      <c r="A3" s="1157" t="s">
        <v>1277</v>
      </c>
      <c r="B3" s="1157"/>
      <c r="C3" s="1157"/>
      <c r="D3" s="1157"/>
      <c r="E3" s="1157"/>
      <c r="F3" s="1157"/>
      <c r="G3" s="1157"/>
      <c r="H3" s="1157"/>
      <c r="I3" s="1157"/>
      <c r="J3" s="1157"/>
      <c r="K3" s="27"/>
      <c r="L3" s="27"/>
      <c r="M3" s="27"/>
      <c r="N3" s="27"/>
    </row>
    <row r="4" spans="1:15" ht="15" x14ac:dyDescent="0.25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27"/>
      <c r="L4" s="27"/>
      <c r="M4" s="27"/>
      <c r="N4" s="27"/>
    </row>
    <row r="5" spans="1:15" ht="21.75" customHeight="1" thickBot="1" x14ac:dyDescent="0.25">
      <c r="A5" s="258" t="s">
        <v>141</v>
      </c>
      <c r="B5" s="18"/>
      <c r="C5" s="18"/>
      <c r="D5" s="18"/>
      <c r="E5" s="18"/>
      <c r="F5" s="18"/>
      <c r="G5" s="18"/>
      <c r="H5" s="18"/>
      <c r="I5" s="18"/>
      <c r="J5" s="18"/>
      <c r="K5" s="2"/>
      <c r="L5" s="2"/>
      <c r="M5" s="2"/>
      <c r="N5" s="2"/>
    </row>
    <row r="6" spans="1:15" s="186" customFormat="1" ht="21" customHeight="1" x14ac:dyDescent="0.2">
      <c r="A6" s="1083" t="s">
        <v>411</v>
      </c>
      <c r="B6" s="1130" t="s">
        <v>678</v>
      </c>
      <c r="C6" s="1021" t="s">
        <v>99</v>
      </c>
      <c r="D6" s="932"/>
      <c r="E6" s="1033" t="s">
        <v>100</v>
      </c>
      <c r="F6" s="977"/>
      <c r="G6" s="977"/>
      <c r="H6" s="977"/>
      <c r="I6" s="977"/>
      <c r="J6" s="977"/>
      <c r="K6" s="187"/>
      <c r="L6" s="187"/>
      <c r="M6" s="187"/>
      <c r="N6" s="187"/>
      <c r="O6" s="187"/>
    </row>
    <row r="7" spans="1:15" s="186" customFormat="1" ht="21" customHeight="1" x14ac:dyDescent="0.2">
      <c r="A7" s="1093"/>
      <c r="B7" s="1131"/>
      <c r="C7" s="1158"/>
      <c r="D7" s="933"/>
      <c r="E7" s="1137" t="s">
        <v>632</v>
      </c>
      <c r="F7" s="1165"/>
      <c r="G7" s="1147" t="s">
        <v>101</v>
      </c>
      <c r="H7" s="1149"/>
      <c r="I7" s="1149"/>
      <c r="J7" s="1149"/>
      <c r="K7" s="187"/>
      <c r="L7" s="187"/>
      <c r="M7" s="187"/>
      <c r="N7" s="187"/>
      <c r="O7" s="187"/>
    </row>
    <row r="8" spans="1:15" s="186" customFormat="1" ht="21" customHeight="1" x14ac:dyDescent="0.2">
      <c r="A8" s="1093"/>
      <c r="B8" s="1131"/>
      <c r="C8" s="1134"/>
      <c r="D8" s="1138"/>
      <c r="E8" s="1134"/>
      <c r="F8" s="1138"/>
      <c r="G8" s="1147" t="s">
        <v>102</v>
      </c>
      <c r="H8" s="1148"/>
      <c r="I8" s="1147" t="s">
        <v>103</v>
      </c>
      <c r="J8" s="1149"/>
      <c r="K8" s="187"/>
      <c r="L8" s="187"/>
      <c r="M8" s="187"/>
      <c r="N8" s="187"/>
      <c r="O8" s="187"/>
    </row>
    <row r="9" spans="1:15" s="186" customFormat="1" ht="33.75" customHeight="1" thickBot="1" x14ac:dyDescent="0.25">
      <c r="A9" s="1084"/>
      <c r="B9" s="1132"/>
      <c r="C9" s="70" t="s">
        <v>441</v>
      </c>
      <c r="D9" s="70" t="s">
        <v>485</v>
      </c>
      <c r="E9" s="70" t="s">
        <v>441</v>
      </c>
      <c r="F9" s="70" t="s">
        <v>485</v>
      </c>
      <c r="G9" s="70" t="s">
        <v>441</v>
      </c>
      <c r="H9" s="70" t="s">
        <v>485</v>
      </c>
      <c r="I9" s="70" t="s">
        <v>441</v>
      </c>
      <c r="J9" s="421" t="s">
        <v>485</v>
      </c>
      <c r="K9" s="187"/>
    </row>
    <row r="10" spans="1:15" ht="27.75" customHeight="1" x14ac:dyDescent="0.2">
      <c r="A10" s="326" t="s">
        <v>328</v>
      </c>
      <c r="B10" s="282">
        <v>817</v>
      </c>
      <c r="C10" s="282">
        <v>1</v>
      </c>
      <c r="D10" s="292">
        <v>1.2239902080783353E-3</v>
      </c>
      <c r="E10" s="282">
        <v>0</v>
      </c>
      <c r="F10" s="292">
        <v>0</v>
      </c>
      <c r="G10" s="282">
        <v>175</v>
      </c>
      <c r="H10" s="292">
        <v>0.21419828641370869</v>
      </c>
      <c r="I10" s="282">
        <v>442</v>
      </c>
      <c r="J10" s="384">
        <v>0.54100367197062427</v>
      </c>
      <c r="K10" s="54"/>
    </row>
    <row r="11" spans="1:15" ht="14.1" customHeight="1" x14ac:dyDescent="0.2">
      <c r="A11" s="329" t="s">
        <v>329</v>
      </c>
      <c r="B11" s="282">
        <v>341</v>
      </c>
      <c r="C11" s="282">
        <v>1</v>
      </c>
      <c r="D11" s="292">
        <v>2.9325513196480938E-3</v>
      </c>
      <c r="E11" s="282">
        <v>0</v>
      </c>
      <c r="F11" s="292">
        <v>0</v>
      </c>
      <c r="G11" s="282">
        <v>97</v>
      </c>
      <c r="H11" s="292">
        <v>0.28445747800586513</v>
      </c>
      <c r="I11" s="282">
        <v>219</v>
      </c>
      <c r="J11" s="385">
        <v>0.64222873900293254</v>
      </c>
      <c r="K11" s="54"/>
    </row>
    <row r="12" spans="1:15" ht="14.1" customHeight="1" x14ac:dyDescent="0.2">
      <c r="A12" s="329" t="s">
        <v>575</v>
      </c>
      <c r="B12" s="282">
        <v>1552</v>
      </c>
      <c r="C12" s="282">
        <v>238</v>
      </c>
      <c r="D12" s="292">
        <v>0.15335051546391754</v>
      </c>
      <c r="E12" s="282">
        <v>2</v>
      </c>
      <c r="F12" s="292">
        <v>1.288659793814433E-3</v>
      </c>
      <c r="G12" s="282">
        <v>136</v>
      </c>
      <c r="H12" s="292">
        <v>8.7628865979381437E-2</v>
      </c>
      <c r="I12" s="282">
        <v>422</v>
      </c>
      <c r="J12" s="385">
        <v>0.27190721649484534</v>
      </c>
      <c r="K12" s="54"/>
    </row>
    <row r="13" spans="1:15" ht="14.1" customHeight="1" x14ac:dyDescent="0.2">
      <c r="A13" s="329" t="s">
        <v>330</v>
      </c>
      <c r="B13" s="282">
        <v>89</v>
      </c>
      <c r="C13" s="282">
        <v>0</v>
      </c>
      <c r="D13" s="292">
        <v>0</v>
      </c>
      <c r="E13" s="282">
        <v>0</v>
      </c>
      <c r="F13" s="292">
        <v>0</v>
      </c>
      <c r="G13" s="282">
        <v>46</v>
      </c>
      <c r="H13" s="292">
        <v>0.5168539325842697</v>
      </c>
      <c r="I13" s="282">
        <v>71</v>
      </c>
      <c r="J13" s="385">
        <v>0.797752808988764</v>
      </c>
      <c r="K13" s="54"/>
    </row>
    <row r="14" spans="1:15" ht="14.1" customHeight="1" x14ac:dyDescent="0.2">
      <c r="A14" s="329" t="s">
        <v>331</v>
      </c>
      <c r="B14" s="282">
        <v>768</v>
      </c>
      <c r="C14" s="282">
        <v>219</v>
      </c>
      <c r="D14" s="292">
        <v>0.28515625</v>
      </c>
      <c r="E14" s="282">
        <v>0</v>
      </c>
      <c r="F14" s="292">
        <v>0</v>
      </c>
      <c r="G14" s="282">
        <v>101</v>
      </c>
      <c r="H14" s="292">
        <v>0.13151041666666666</v>
      </c>
      <c r="I14" s="282">
        <v>294</v>
      </c>
      <c r="J14" s="385">
        <v>0.3828125</v>
      </c>
      <c r="K14" s="54"/>
    </row>
    <row r="15" spans="1:15" ht="14.1" customHeight="1" x14ac:dyDescent="0.2">
      <c r="A15" s="329" t="s">
        <v>332</v>
      </c>
      <c r="B15" s="282">
        <v>919</v>
      </c>
      <c r="C15" s="282">
        <v>0</v>
      </c>
      <c r="D15" s="292">
        <v>0</v>
      </c>
      <c r="E15" s="282">
        <v>0</v>
      </c>
      <c r="F15" s="292">
        <v>0</v>
      </c>
      <c r="G15" s="282">
        <v>200</v>
      </c>
      <c r="H15" s="292">
        <v>0.2176278563656148</v>
      </c>
      <c r="I15" s="282">
        <v>496</v>
      </c>
      <c r="J15" s="385">
        <v>0.53971708378672467</v>
      </c>
      <c r="K15" s="54"/>
    </row>
    <row r="16" spans="1:15" ht="14.1" customHeight="1" x14ac:dyDescent="0.2">
      <c r="A16" s="329" t="s">
        <v>342</v>
      </c>
      <c r="B16" s="282">
        <v>1732</v>
      </c>
      <c r="C16" s="282">
        <v>142</v>
      </c>
      <c r="D16" s="292">
        <v>8.198614318706697E-2</v>
      </c>
      <c r="E16" s="282">
        <v>0</v>
      </c>
      <c r="F16" s="292">
        <v>0</v>
      </c>
      <c r="G16" s="282">
        <v>633</v>
      </c>
      <c r="H16" s="292">
        <v>0.36547344110854502</v>
      </c>
      <c r="I16" s="282">
        <v>1183</v>
      </c>
      <c r="J16" s="385">
        <v>0.68302540415704383</v>
      </c>
      <c r="K16" s="54"/>
    </row>
    <row r="17" spans="1:11" ht="14.1" customHeight="1" x14ac:dyDescent="0.2">
      <c r="A17" s="329" t="s">
        <v>334</v>
      </c>
      <c r="B17" s="282">
        <v>509</v>
      </c>
      <c r="C17" s="282">
        <v>0</v>
      </c>
      <c r="D17" s="292">
        <v>0</v>
      </c>
      <c r="E17" s="282">
        <v>0</v>
      </c>
      <c r="F17" s="292">
        <v>0</v>
      </c>
      <c r="G17" s="282">
        <v>271</v>
      </c>
      <c r="H17" s="292">
        <v>0.53241650294695486</v>
      </c>
      <c r="I17" s="282">
        <v>437</v>
      </c>
      <c r="J17" s="385">
        <v>0.85854616895874258</v>
      </c>
      <c r="K17" s="54"/>
    </row>
    <row r="18" spans="1:11" ht="14.1" customHeight="1" x14ac:dyDescent="0.2">
      <c r="A18" s="329" t="s">
        <v>479</v>
      </c>
      <c r="B18" s="282">
        <v>1</v>
      </c>
      <c r="C18" s="282">
        <v>0</v>
      </c>
      <c r="D18" s="292">
        <v>0</v>
      </c>
      <c r="E18" s="282">
        <v>0</v>
      </c>
      <c r="F18" s="292">
        <v>0</v>
      </c>
      <c r="G18" s="282">
        <v>1</v>
      </c>
      <c r="H18" s="292">
        <v>1</v>
      </c>
      <c r="I18" s="282">
        <v>1</v>
      </c>
      <c r="J18" s="385">
        <v>1</v>
      </c>
      <c r="K18" s="54"/>
    </row>
    <row r="19" spans="1:11" ht="14.1" customHeight="1" x14ac:dyDescent="0.2">
      <c r="A19" s="329" t="s">
        <v>578</v>
      </c>
      <c r="B19" s="282">
        <v>315</v>
      </c>
      <c r="C19" s="282">
        <v>0</v>
      </c>
      <c r="D19" s="292">
        <v>0</v>
      </c>
      <c r="E19" s="282">
        <v>1</v>
      </c>
      <c r="F19" s="292">
        <v>3.1746031746031746E-3</v>
      </c>
      <c r="G19" s="282">
        <v>93</v>
      </c>
      <c r="H19" s="292">
        <v>0.29523809523809524</v>
      </c>
      <c r="I19" s="282">
        <v>233</v>
      </c>
      <c r="J19" s="385">
        <v>0.73968253968253972</v>
      </c>
      <c r="K19" s="54"/>
    </row>
    <row r="20" spans="1:11" ht="14.1" customHeight="1" x14ac:dyDescent="0.2">
      <c r="A20" s="329" t="s">
        <v>10</v>
      </c>
      <c r="B20" s="282">
        <v>125</v>
      </c>
      <c r="C20" s="282">
        <v>0</v>
      </c>
      <c r="D20" s="292">
        <v>0</v>
      </c>
      <c r="E20" s="282">
        <v>1</v>
      </c>
      <c r="F20" s="292">
        <v>8.0000000000000002E-3</v>
      </c>
      <c r="G20" s="282">
        <v>36</v>
      </c>
      <c r="H20" s="292">
        <v>0.28799999999999998</v>
      </c>
      <c r="I20" s="282">
        <v>86</v>
      </c>
      <c r="J20" s="385">
        <v>0.68799999999999994</v>
      </c>
      <c r="K20" s="54"/>
    </row>
    <row r="21" spans="1:11" ht="14.1" customHeight="1" x14ac:dyDescent="0.2">
      <c r="A21" s="329" t="s">
        <v>336</v>
      </c>
      <c r="B21" s="282">
        <v>901</v>
      </c>
      <c r="C21" s="282">
        <v>1</v>
      </c>
      <c r="D21" s="292">
        <v>1.1098779134295228E-3</v>
      </c>
      <c r="E21" s="282">
        <v>0</v>
      </c>
      <c r="F21" s="292">
        <v>0</v>
      </c>
      <c r="G21" s="282">
        <v>342</v>
      </c>
      <c r="H21" s="292">
        <v>0.37957824639289678</v>
      </c>
      <c r="I21" s="282">
        <v>663</v>
      </c>
      <c r="J21" s="385">
        <v>0.73584905660377353</v>
      </c>
      <c r="K21" s="54"/>
    </row>
    <row r="22" spans="1:11" ht="14.1" customHeight="1" x14ac:dyDescent="0.2">
      <c r="A22" s="329" t="s">
        <v>337</v>
      </c>
      <c r="B22" s="282">
        <v>2852</v>
      </c>
      <c r="C22" s="282">
        <v>1</v>
      </c>
      <c r="D22" s="292">
        <v>3.5063113604488078E-4</v>
      </c>
      <c r="E22" s="282">
        <v>1</v>
      </c>
      <c r="F22" s="292">
        <v>3.5063113604488078E-4</v>
      </c>
      <c r="G22" s="282">
        <v>1274</v>
      </c>
      <c r="H22" s="292">
        <v>0.44670406732117812</v>
      </c>
      <c r="I22" s="282">
        <v>2381</v>
      </c>
      <c r="J22" s="385">
        <v>0.83485273492286116</v>
      </c>
      <c r="K22" s="54"/>
    </row>
    <row r="23" spans="1:11" ht="14.1" customHeight="1" x14ac:dyDescent="0.2">
      <c r="A23" s="329" t="s">
        <v>581</v>
      </c>
      <c r="B23" s="282">
        <v>77</v>
      </c>
      <c r="C23" s="282">
        <v>1</v>
      </c>
      <c r="D23" s="292">
        <v>1.2987012987012988E-2</v>
      </c>
      <c r="E23" s="282">
        <v>0</v>
      </c>
      <c r="F23" s="292">
        <v>0</v>
      </c>
      <c r="G23" s="282">
        <v>26</v>
      </c>
      <c r="H23" s="292">
        <v>0.33766233766233766</v>
      </c>
      <c r="I23" s="282">
        <v>63</v>
      </c>
      <c r="J23" s="385">
        <v>0.81818181818181823</v>
      </c>
      <c r="K23" s="54"/>
    </row>
    <row r="24" spans="1:11" ht="14.1" customHeight="1" x14ac:dyDescent="0.2">
      <c r="A24" s="329" t="s">
        <v>338</v>
      </c>
      <c r="B24" s="282">
        <v>58</v>
      </c>
      <c r="C24" s="282">
        <v>0</v>
      </c>
      <c r="D24" s="292">
        <v>0</v>
      </c>
      <c r="E24" s="282">
        <v>0</v>
      </c>
      <c r="F24" s="292">
        <v>0</v>
      </c>
      <c r="G24" s="282">
        <v>21</v>
      </c>
      <c r="H24" s="292">
        <v>0.36206896551724138</v>
      </c>
      <c r="I24" s="282">
        <v>46</v>
      </c>
      <c r="J24" s="385">
        <v>0.7931034482758621</v>
      </c>
      <c r="K24" s="54"/>
    </row>
    <row r="25" spans="1:11" ht="14.1" customHeight="1" x14ac:dyDescent="0.2">
      <c r="A25" s="329" t="s">
        <v>582</v>
      </c>
      <c r="B25" s="282">
        <v>337</v>
      </c>
      <c r="C25" s="282">
        <v>1</v>
      </c>
      <c r="D25" s="292">
        <v>2.967359050445104E-3</v>
      </c>
      <c r="E25" s="282">
        <v>0</v>
      </c>
      <c r="F25" s="292">
        <v>0</v>
      </c>
      <c r="G25" s="282">
        <v>136</v>
      </c>
      <c r="H25" s="292">
        <v>0.40356083086053413</v>
      </c>
      <c r="I25" s="282">
        <v>290</v>
      </c>
      <c r="J25" s="385">
        <v>0.86053412462908008</v>
      </c>
      <c r="K25" s="54"/>
    </row>
    <row r="26" spans="1:11" ht="14.1" customHeight="1" x14ac:dyDescent="0.2">
      <c r="A26" s="329" t="s">
        <v>13</v>
      </c>
      <c r="B26" s="282">
        <v>0</v>
      </c>
      <c r="C26" s="282">
        <v>0</v>
      </c>
      <c r="D26" s="292">
        <v>0</v>
      </c>
      <c r="E26" s="282">
        <v>0</v>
      </c>
      <c r="F26" s="292">
        <v>0</v>
      </c>
      <c r="G26" s="282">
        <v>0</v>
      </c>
      <c r="H26" s="292">
        <v>0</v>
      </c>
      <c r="I26" s="282">
        <v>0</v>
      </c>
      <c r="J26" s="385">
        <v>0</v>
      </c>
      <c r="K26" s="54"/>
    </row>
    <row r="27" spans="1:11" ht="14.1" customHeight="1" x14ac:dyDescent="0.2">
      <c r="A27" s="329" t="s">
        <v>577</v>
      </c>
      <c r="B27" s="282">
        <v>130</v>
      </c>
      <c r="C27" s="282">
        <v>0</v>
      </c>
      <c r="D27" s="292">
        <v>0</v>
      </c>
      <c r="E27" s="282">
        <v>0</v>
      </c>
      <c r="F27" s="292">
        <v>0</v>
      </c>
      <c r="G27" s="282">
        <v>58</v>
      </c>
      <c r="H27" s="292">
        <v>0.44615384615384618</v>
      </c>
      <c r="I27" s="282">
        <v>111</v>
      </c>
      <c r="J27" s="385">
        <v>0.85384615384615381</v>
      </c>
      <c r="K27" s="54"/>
    </row>
    <row r="28" spans="1:11" s="24" customFormat="1" ht="14.1" customHeight="1" x14ac:dyDescent="0.2">
      <c r="A28" s="413" t="s">
        <v>339</v>
      </c>
      <c r="B28" s="282">
        <v>287</v>
      </c>
      <c r="C28" s="282">
        <v>8</v>
      </c>
      <c r="D28" s="292">
        <v>2.7874564459930314E-2</v>
      </c>
      <c r="E28" s="282">
        <v>0</v>
      </c>
      <c r="F28" s="292">
        <v>0</v>
      </c>
      <c r="G28" s="282">
        <v>72</v>
      </c>
      <c r="H28" s="292">
        <v>0.25087108013937282</v>
      </c>
      <c r="I28" s="282">
        <v>442</v>
      </c>
      <c r="J28" s="385">
        <v>1.5400696864111498</v>
      </c>
      <c r="K28" s="23"/>
    </row>
    <row r="29" spans="1:11" s="24" customFormat="1" x14ac:dyDescent="0.2">
      <c r="A29" s="21"/>
      <c r="B29" s="274"/>
      <c r="C29" s="274"/>
      <c r="D29" s="391"/>
      <c r="E29" s="274"/>
      <c r="F29" s="336"/>
      <c r="G29" s="274"/>
      <c r="H29" s="392"/>
      <c r="I29" s="274"/>
      <c r="J29" s="337"/>
      <c r="K29" s="23"/>
    </row>
    <row r="30" spans="1:11" ht="13.5" thickBot="1" x14ac:dyDescent="0.25">
      <c r="A30" s="102" t="s">
        <v>325</v>
      </c>
      <c r="B30" s="97">
        <f>SUM(B10:B28)</f>
        <v>11810</v>
      </c>
      <c r="C30" s="97">
        <f>SUM(C10:C28)</f>
        <v>613</v>
      </c>
      <c r="D30" s="125">
        <f>C30/$B$30</f>
        <v>5.1905165114309905E-2</v>
      </c>
      <c r="E30" s="97">
        <f>SUM(E10:E28)</f>
        <v>5</v>
      </c>
      <c r="F30" s="125">
        <f>E30/$B$30</f>
        <v>4.2337002540220151E-4</v>
      </c>
      <c r="G30" s="97">
        <f>SUM(G10:G28)</f>
        <v>3718</v>
      </c>
      <c r="H30" s="125">
        <f>G30/$B$30</f>
        <v>0.31481795088907705</v>
      </c>
      <c r="I30" s="97">
        <f>SUM(I10:I28)</f>
        <v>7880</v>
      </c>
      <c r="J30" s="126">
        <f>I30/$B$30</f>
        <v>0.66723116003386962</v>
      </c>
      <c r="K30" s="2"/>
    </row>
    <row r="31" spans="1:1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"/>
    </row>
    <row r="32" spans="1:11" x14ac:dyDescent="0.2">
      <c r="K32" s="2"/>
    </row>
    <row r="33" spans="1:11" x14ac:dyDescent="0.2">
      <c r="K33" s="2"/>
    </row>
    <row r="34" spans="1:11" ht="26.25" customHeight="1" thickBot="1" x14ac:dyDescent="0.25">
      <c r="A34" s="1164" t="s">
        <v>104</v>
      </c>
      <c r="B34" s="1164"/>
      <c r="C34" s="55"/>
      <c r="D34" s="55"/>
      <c r="E34" s="55"/>
      <c r="F34" s="55"/>
      <c r="G34" s="55"/>
      <c r="H34" s="55"/>
      <c r="I34" s="55"/>
      <c r="J34" s="55"/>
      <c r="K34" s="2"/>
    </row>
    <row r="35" spans="1:11" s="186" customFormat="1" ht="23.25" customHeight="1" x14ac:dyDescent="0.2">
      <c r="A35" s="1083" t="s">
        <v>411</v>
      </c>
      <c r="B35" s="1130" t="s">
        <v>678</v>
      </c>
      <c r="C35" s="1021" t="s">
        <v>99</v>
      </c>
      <c r="D35" s="932"/>
      <c r="E35" s="1033" t="s">
        <v>100</v>
      </c>
      <c r="F35" s="977"/>
      <c r="G35" s="977"/>
      <c r="H35" s="977"/>
      <c r="I35" s="977"/>
      <c r="J35" s="977"/>
      <c r="K35" s="187"/>
    </row>
    <row r="36" spans="1:11" s="186" customFormat="1" ht="23.25" customHeight="1" x14ac:dyDescent="0.2">
      <c r="A36" s="1093"/>
      <c r="B36" s="1131"/>
      <c r="C36" s="1158"/>
      <c r="D36" s="933"/>
      <c r="E36" s="1137" t="s">
        <v>632</v>
      </c>
      <c r="F36" s="1165"/>
      <c r="G36" s="1147" t="s">
        <v>101</v>
      </c>
      <c r="H36" s="1149"/>
      <c r="I36" s="1149"/>
      <c r="J36" s="1149"/>
      <c r="K36" s="187"/>
    </row>
    <row r="37" spans="1:11" s="186" customFormat="1" ht="23.25" customHeight="1" x14ac:dyDescent="0.2">
      <c r="A37" s="1093"/>
      <c r="B37" s="1131"/>
      <c r="C37" s="1134"/>
      <c r="D37" s="1138"/>
      <c r="E37" s="1134"/>
      <c r="F37" s="1138"/>
      <c r="G37" s="1147" t="s">
        <v>102</v>
      </c>
      <c r="H37" s="1148"/>
      <c r="I37" s="1147" t="s">
        <v>103</v>
      </c>
      <c r="J37" s="1149"/>
      <c r="K37" s="187"/>
    </row>
    <row r="38" spans="1:11" s="186" customFormat="1" ht="23.25" customHeight="1" thickBot="1" x14ac:dyDescent="0.25">
      <c r="A38" s="1084"/>
      <c r="B38" s="1132"/>
      <c r="C38" s="70" t="s">
        <v>441</v>
      </c>
      <c r="D38" s="70" t="s">
        <v>485</v>
      </c>
      <c r="E38" s="70" t="s">
        <v>441</v>
      </c>
      <c r="F38" s="70" t="s">
        <v>485</v>
      </c>
      <c r="G38" s="70" t="s">
        <v>441</v>
      </c>
      <c r="H38" s="70" t="s">
        <v>485</v>
      </c>
      <c r="I38" s="70" t="s">
        <v>441</v>
      </c>
      <c r="J38" s="421" t="s">
        <v>485</v>
      </c>
      <c r="K38" s="187"/>
    </row>
    <row r="39" spans="1:11" ht="21" customHeight="1" x14ac:dyDescent="0.2">
      <c r="A39" s="326" t="s">
        <v>328</v>
      </c>
      <c r="B39" s="282">
        <v>441</v>
      </c>
      <c r="C39" s="282">
        <v>1</v>
      </c>
      <c r="D39" s="292">
        <v>2.2675736961451248E-3</v>
      </c>
      <c r="E39" s="282">
        <v>0</v>
      </c>
      <c r="F39" s="292">
        <v>0</v>
      </c>
      <c r="G39" s="282">
        <v>100</v>
      </c>
      <c r="H39" s="292">
        <v>0.22675736961451248</v>
      </c>
      <c r="I39" s="282">
        <v>265</v>
      </c>
      <c r="J39" s="384">
        <v>0.60090702947845809</v>
      </c>
      <c r="K39" s="2"/>
    </row>
    <row r="40" spans="1:11" ht="14.1" customHeight="1" x14ac:dyDescent="0.2">
      <c r="A40" s="329" t="s">
        <v>329</v>
      </c>
      <c r="B40" s="282">
        <v>114</v>
      </c>
      <c r="C40" s="282">
        <v>1</v>
      </c>
      <c r="D40" s="292">
        <v>8.771929824561403E-3</v>
      </c>
      <c r="E40" s="282">
        <v>0</v>
      </c>
      <c r="F40" s="292">
        <v>0</v>
      </c>
      <c r="G40" s="282">
        <v>30</v>
      </c>
      <c r="H40" s="292">
        <v>0.26315789473684209</v>
      </c>
      <c r="I40" s="282">
        <v>72</v>
      </c>
      <c r="J40" s="385">
        <v>0.63157894736842102</v>
      </c>
      <c r="K40" s="2"/>
    </row>
    <row r="41" spans="1:11" ht="14.1" customHeight="1" x14ac:dyDescent="0.2">
      <c r="A41" s="329" t="s">
        <v>575</v>
      </c>
      <c r="B41" s="282">
        <v>326</v>
      </c>
      <c r="C41" s="282">
        <v>23</v>
      </c>
      <c r="D41" s="292">
        <v>7.0552147239263799E-2</v>
      </c>
      <c r="E41" s="282">
        <v>0</v>
      </c>
      <c r="F41" s="292">
        <v>0</v>
      </c>
      <c r="G41" s="282">
        <v>38</v>
      </c>
      <c r="H41" s="292">
        <v>0.1165644171779141</v>
      </c>
      <c r="I41" s="282">
        <v>129</v>
      </c>
      <c r="J41" s="385">
        <v>0.39570552147239263</v>
      </c>
      <c r="K41" s="2"/>
    </row>
    <row r="42" spans="1:11" ht="14.1" customHeight="1" x14ac:dyDescent="0.2">
      <c r="A42" s="329" t="s">
        <v>330</v>
      </c>
      <c r="B42" s="282">
        <v>40</v>
      </c>
      <c r="C42" s="282">
        <v>0</v>
      </c>
      <c r="D42" s="292">
        <v>0</v>
      </c>
      <c r="E42" s="282">
        <v>0</v>
      </c>
      <c r="F42" s="292">
        <v>0</v>
      </c>
      <c r="G42" s="282">
        <v>23</v>
      </c>
      <c r="H42" s="292">
        <v>0.57499999999999996</v>
      </c>
      <c r="I42" s="282">
        <v>35</v>
      </c>
      <c r="J42" s="385">
        <v>0.875</v>
      </c>
      <c r="K42" s="2"/>
    </row>
    <row r="43" spans="1:11" ht="14.1" customHeight="1" x14ac:dyDescent="0.2">
      <c r="A43" s="329" t="s">
        <v>331</v>
      </c>
      <c r="B43" s="282">
        <v>63</v>
      </c>
      <c r="C43" s="282">
        <v>3</v>
      </c>
      <c r="D43" s="292">
        <v>4.7619047619047616E-2</v>
      </c>
      <c r="E43" s="282">
        <v>0</v>
      </c>
      <c r="F43" s="292">
        <v>0</v>
      </c>
      <c r="G43" s="282">
        <v>6</v>
      </c>
      <c r="H43" s="292">
        <v>9.5238095238095233E-2</v>
      </c>
      <c r="I43" s="282">
        <v>31</v>
      </c>
      <c r="J43" s="385">
        <v>0.49206349206349204</v>
      </c>
      <c r="K43" s="2"/>
    </row>
    <row r="44" spans="1:11" ht="14.1" customHeight="1" x14ac:dyDescent="0.2">
      <c r="A44" s="329" t="s">
        <v>332</v>
      </c>
      <c r="B44" s="282">
        <v>357</v>
      </c>
      <c r="C44" s="282">
        <v>0</v>
      </c>
      <c r="D44" s="292">
        <v>0</v>
      </c>
      <c r="E44" s="282">
        <v>0</v>
      </c>
      <c r="F44" s="292">
        <v>0</v>
      </c>
      <c r="G44" s="282">
        <v>81</v>
      </c>
      <c r="H44" s="292">
        <v>0.22689075630252101</v>
      </c>
      <c r="I44" s="282">
        <v>234</v>
      </c>
      <c r="J44" s="385">
        <v>0.65546218487394958</v>
      </c>
      <c r="K44" s="2"/>
    </row>
    <row r="45" spans="1:11" ht="14.1" customHeight="1" x14ac:dyDescent="0.2">
      <c r="A45" s="329" t="s">
        <v>342</v>
      </c>
      <c r="B45" s="282">
        <v>737</v>
      </c>
      <c r="C45" s="282">
        <v>4</v>
      </c>
      <c r="D45" s="292">
        <v>5.4274084124830389E-3</v>
      </c>
      <c r="E45" s="282">
        <v>0</v>
      </c>
      <c r="F45" s="292">
        <v>0</v>
      </c>
      <c r="G45" s="282">
        <v>340</v>
      </c>
      <c r="H45" s="292">
        <v>0.46132971506105835</v>
      </c>
      <c r="I45" s="282">
        <v>598</v>
      </c>
      <c r="J45" s="385">
        <v>0.81139755766621435</v>
      </c>
      <c r="K45" s="2"/>
    </row>
    <row r="46" spans="1:11" ht="14.1" customHeight="1" x14ac:dyDescent="0.2">
      <c r="A46" s="329" t="s">
        <v>334</v>
      </c>
      <c r="B46" s="282">
        <v>148</v>
      </c>
      <c r="C46" s="282">
        <v>0</v>
      </c>
      <c r="D46" s="292">
        <v>0</v>
      </c>
      <c r="E46" s="282">
        <v>0</v>
      </c>
      <c r="F46" s="292">
        <v>0</v>
      </c>
      <c r="G46" s="282">
        <v>99</v>
      </c>
      <c r="H46" s="292">
        <v>0.66891891891891897</v>
      </c>
      <c r="I46" s="282">
        <v>135</v>
      </c>
      <c r="J46" s="385">
        <v>0.91216216216216217</v>
      </c>
      <c r="K46" s="2"/>
    </row>
    <row r="47" spans="1:11" ht="14.1" customHeight="1" x14ac:dyDescent="0.2">
      <c r="A47" s="329" t="s">
        <v>479</v>
      </c>
      <c r="B47" s="282">
        <v>0</v>
      </c>
      <c r="C47" s="282">
        <v>0</v>
      </c>
      <c r="D47" s="292">
        <v>0</v>
      </c>
      <c r="E47" s="282">
        <v>0</v>
      </c>
      <c r="F47" s="292">
        <v>0</v>
      </c>
      <c r="G47" s="282">
        <v>0</v>
      </c>
      <c r="H47" s="292">
        <v>0</v>
      </c>
      <c r="I47" s="282">
        <v>0</v>
      </c>
      <c r="J47" s="385">
        <v>0</v>
      </c>
      <c r="K47" s="2"/>
    </row>
    <row r="48" spans="1:11" ht="14.1" customHeight="1" x14ac:dyDescent="0.2">
      <c r="A48" s="329" t="s">
        <v>578</v>
      </c>
      <c r="B48" s="282">
        <v>123</v>
      </c>
      <c r="C48" s="282">
        <v>0</v>
      </c>
      <c r="D48" s="292">
        <v>0</v>
      </c>
      <c r="E48" s="282">
        <v>1</v>
      </c>
      <c r="F48" s="292">
        <v>8.130081300813009E-3</v>
      </c>
      <c r="G48" s="282">
        <v>31</v>
      </c>
      <c r="H48" s="292">
        <v>0.25203252032520324</v>
      </c>
      <c r="I48" s="282">
        <v>86</v>
      </c>
      <c r="J48" s="385">
        <v>0.69918699186991873</v>
      </c>
      <c r="K48" s="2"/>
    </row>
    <row r="49" spans="1:11" ht="14.1" customHeight="1" x14ac:dyDescent="0.2">
      <c r="A49" s="329" t="s">
        <v>10</v>
      </c>
      <c r="B49" s="282">
        <v>33</v>
      </c>
      <c r="C49" s="282">
        <v>0</v>
      </c>
      <c r="D49" s="292">
        <v>0</v>
      </c>
      <c r="E49" s="282">
        <v>1</v>
      </c>
      <c r="F49" s="292">
        <v>3.0303030303030304E-2</v>
      </c>
      <c r="G49" s="282">
        <v>12</v>
      </c>
      <c r="H49" s="292">
        <v>0.36363636363636365</v>
      </c>
      <c r="I49" s="282">
        <v>22</v>
      </c>
      <c r="J49" s="385">
        <v>0.66666666666666663</v>
      </c>
      <c r="K49" s="2"/>
    </row>
    <row r="50" spans="1:11" ht="14.1" customHeight="1" x14ac:dyDescent="0.2">
      <c r="A50" s="329" t="s">
        <v>336</v>
      </c>
      <c r="B50" s="282">
        <v>355</v>
      </c>
      <c r="C50" s="282">
        <v>1</v>
      </c>
      <c r="D50" s="292">
        <v>2.8169014084507044E-3</v>
      </c>
      <c r="E50" s="282">
        <v>0</v>
      </c>
      <c r="F50" s="292">
        <v>0</v>
      </c>
      <c r="G50" s="282">
        <v>171</v>
      </c>
      <c r="H50" s="292">
        <v>0.48169014084507045</v>
      </c>
      <c r="I50" s="282">
        <v>304</v>
      </c>
      <c r="J50" s="385">
        <v>0.85633802816901405</v>
      </c>
      <c r="K50" s="2"/>
    </row>
    <row r="51" spans="1:11" ht="14.1" customHeight="1" x14ac:dyDescent="0.2">
      <c r="A51" s="329" t="s">
        <v>337</v>
      </c>
      <c r="B51" s="282">
        <v>1670</v>
      </c>
      <c r="C51" s="282">
        <v>0</v>
      </c>
      <c r="D51" s="292">
        <v>0</v>
      </c>
      <c r="E51" s="282">
        <v>1</v>
      </c>
      <c r="F51" s="292">
        <v>5.9880239520958083E-4</v>
      </c>
      <c r="G51" s="282">
        <v>867</v>
      </c>
      <c r="H51" s="292">
        <v>0.51916167664670654</v>
      </c>
      <c r="I51" s="282">
        <v>1483</v>
      </c>
      <c r="J51" s="385">
        <v>0.88802395209580842</v>
      </c>
      <c r="K51" s="2"/>
    </row>
    <row r="52" spans="1:11" ht="14.1" customHeight="1" x14ac:dyDescent="0.2">
      <c r="A52" s="329" t="s">
        <v>581</v>
      </c>
      <c r="B52" s="282">
        <v>29</v>
      </c>
      <c r="C52" s="282">
        <v>1</v>
      </c>
      <c r="D52" s="292">
        <v>3.4482758620689655E-2</v>
      </c>
      <c r="E52" s="282">
        <v>0</v>
      </c>
      <c r="F52" s="292">
        <v>0</v>
      </c>
      <c r="G52" s="282">
        <v>8</v>
      </c>
      <c r="H52" s="292">
        <v>0.27586206896551724</v>
      </c>
      <c r="I52" s="282">
        <v>24</v>
      </c>
      <c r="J52" s="385">
        <v>0.82758620689655171</v>
      </c>
      <c r="K52" s="2"/>
    </row>
    <row r="53" spans="1:11" ht="14.1" customHeight="1" x14ac:dyDescent="0.2">
      <c r="A53" s="329" t="s">
        <v>338</v>
      </c>
      <c r="B53" s="282">
        <v>20</v>
      </c>
      <c r="C53" s="282">
        <v>0</v>
      </c>
      <c r="D53" s="292">
        <v>0</v>
      </c>
      <c r="E53" s="282">
        <v>0</v>
      </c>
      <c r="F53" s="292">
        <v>0</v>
      </c>
      <c r="G53" s="282">
        <v>7</v>
      </c>
      <c r="H53" s="292">
        <v>0.35</v>
      </c>
      <c r="I53" s="282">
        <v>14</v>
      </c>
      <c r="J53" s="385">
        <v>0.7</v>
      </c>
      <c r="K53" s="2"/>
    </row>
    <row r="54" spans="1:11" ht="14.1" customHeight="1" x14ac:dyDescent="0.2">
      <c r="A54" s="329" t="s">
        <v>582</v>
      </c>
      <c r="B54" s="282">
        <v>153</v>
      </c>
      <c r="C54" s="282">
        <v>1</v>
      </c>
      <c r="D54" s="292">
        <v>6.5359477124183009E-3</v>
      </c>
      <c r="E54" s="282">
        <v>0</v>
      </c>
      <c r="F54" s="292">
        <v>0</v>
      </c>
      <c r="G54" s="282">
        <v>82</v>
      </c>
      <c r="H54" s="292">
        <v>0.53594771241830064</v>
      </c>
      <c r="I54" s="282">
        <v>141</v>
      </c>
      <c r="J54" s="385">
        <v>0.92156862745098034</v>
      </c>
      <c r="K54" s="2"/>
    </row>
    <row r="55" spans="1:11" ht="14.1" customHeight="1" x14ac:dyDescent="0.2">
      <c r="A55" s="329" t="s">
        <v>13</v>
      </c>
      <c r="B55" s="282">
        <v>0</v>
      </c>
      <c r="C55" s="282">
        <v>0</v>
      </c>
      <c r="D55" s="292">
        <v>0</v>
      </c>
      <c r="E55" s="282">
        <v>0</v>
      </c>
      <c r="F55" s="292">
        <v>0</v>
      </c>
      <c r="G55" s="282">
        <v>0</v>
      </c>
      <c r="H55" s="292">
        <v>0</v>
      </c>
      <c r="I55" s="282">
        <v>0</v>
      </c>
      <c r="J55" s="385">
        <v>0</v>
      </c>
      <c r="K55" s="2"/>
    </row>
    <row r="56" spans="1:11" s="24" customFormat="1" ht="14.1" customHeight="1" x14ac:dyDescent="0.2">
      <c r="A56" s="329" t="s">
        <v>577</v>
      </c>
      <c r="B56" s="282">
        <v>48</v>
      </c>
      <c r="C56" s="282">
        <v>0</v>
      </c>
      <c r="D56" s="292">
        <v>0</v>
      </c>
      <c r="E56" s="282">
        <v>0</v>
      </c>
      <c r="F56" s="292">
        <v>0</v>
      </c>
      <c r="G56" s="282">
        <v>15</v>
      </c>
      <c r="H56" s="292">
        <v>0.3125</v>
      </c>
      <c r="I56" s="282">
        <v>36</v>
      </c>
      <c r="J56" s="385">
        <v>0.75</v>
      </c>
      <c r="K56" s="23"/>
    </row>
    <row r="57" spans="1:11" ht="14.1" customHeight="1" x14ac:dyDescent="0.2">
      <c r="A57" s="413" t="s">
        <v>339</v>
      </c>
      <c r="B57" s="282">
        <v>52</v>
      </c>
      <c r="C57" s="282">
        <v>0</v>
      </c>
      <c r="D57" s="292">
        <v>0</v>
      </c>
      <c r="E57" s="282">
        <v>0</v>
      </c>
      <c r="F57" s="292">
        <v>0</v>
      </c>
      <c r="G57" s="282">
        <v>16</v>
      </c>
      <c r="H57" s="292">
        <v>0.30769230769230771</v>
      </c>
      <c r="I57" s="282">
        <v>265</v>
      </c>
      <c r="J57" s="385">
        <v>5.0961538461538458</v>
      </c>
      <c r="K57" s="2"/>
    </row>
    <row r="58" spans="1:11" x14ac:dyDescent="0.2">
      <c r="A58" s="21"/>
      <c r="B58" s="274"/>
      <c r="C58" s="274"/>
      <c r="D58" s="336"/>
      <c r="E58" s="274"/>
      <c r="F58" s="336"/>
      <c r="G58" s="274"/>
      <c r="H58" s="336"/>
      <c r="I58" s="274"/>
      <c r="J58" s="337"/>
      <c r="K58" s="2"/>
    </row>
    <row r="59" spans="1:11" ht="13.5" thickBot="1" x14ac:dyDescent="0.25">
      <c r="A59" s="102" t="s">
        <v>325</v>
      </c>
      <c r="B59" s="97">
        <f>SUM(B39:B57)</f>
        <v>4709</v>
      </c>
      <c r="C59" s="97">
        <f>SUM(C39:C57)</f>
        <v>35</v>
      </c>
      <c r="D59" s="125">
        <f>C59/$B$59</f>
        <v>7.4325759184540241E-3</v>
      </c>
      <c r="E59" s="97">
        <f>SUM(E39:E57)</f>
        <v>3</v>
      </c>
      <c r="F59" s="130">
        <f>E59/$B$59</f>
        <v>6.3707793586748778E-4</v>
      </c>
      <c r="G59" s="97">
        <f>SUM(G39:G57)</f>
        <v>1926</v>
      </c>
      <c r="H59" s="125">
        <f>G59/$B$59</f>
        <v>0.40900403482692715</v>
      </c>
      <c r="I59" s="97">
        <f>SUM(I39:I57)</f>
        <v>3874</v>
      </c>
      <c r="J59" s="126">
        <f>I59/$B$59</f>
        <v>0.82267997451688257</v>
      </c>
      <c r="K59" s="2"/>
    </row>
  </sheetData>
  <mergeCells count="19">
    <mergeCell ref="A1:J1"/>
    <mergeCell ref="A3:J3"/>
    <mergeCell ref="A6:A9"/>
    <mergeCell ref="B6:B9"/>
    <mergeCell ref="C6:D8"/>
    <mergeCell ref="E6:J6"/>
    <mergeCell ref="E7:F8"/>
    <mergeCell ref="G7:J7"/>
    <mergeCell ref="G8:H8"/>
    <mergeCell ref="I8:J8"/>
    <mergeCell ref="A34:B34"/>
    <mergeCell ref="A35:A38"/>
    <mergeCell ref="B35:B38"/>
    <mergeCell ref="C35:D37"/>
    <mergeCell ref="E35:J35"/>
    <mergeCell ref="E36:F37"/>
    <mergeCell ref="G36:J36"/>
    <mergeCell ref="G37:H37"/>
    <mergeCell ref="I37:J37"/>
  </mergeCells>
  <printOptions horizontalCentered="1"/>
  <pageMargins left="0.78740157480314965" right="0.78740157480314965" top="0.59055118110236227" bottom="0.98425196850393704" header="0" footer="0"/>
  <pageSetup paperSize="9" scale="48" orientation="portrait" r:id="rId1"/>
  <headerFooter alignWithMargins="0"/>
  <colBreaks count="1" manualBreakCount="1">
    <brk id="10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pageSetUpPr fitToPage="1"/>
  </sheetPr>
  <dimension ref="A1:G52"/>
  <sheetViews>
    <sheetView view="pageBreakPreview" zoomScale="65" zoomScaleNormal="75" workbookViewId="0">
      <selection activeCell="A3" sqref="A3:E3"/>
    </sheetView>
  </sheetViews>
  <sheetFormatPr baseColWidth="10" defaultColWidth="11.42578125" defaultRowHeight="12.75" x14ac:dyDescent="0.2"/>
  <cols>
    <col min="1" max="1" width="55.28515625" style="236" customWidth="1"/>
    <col min="2" max="2" width="44.7109375" style="236" customWidth="1"/>
    <col min="3" max="3" width="14.85546875" style="236" customWidth="1"/>
    <col min="4" max="4" width="20.42578125" style="236" customWidth="1"/>
    <col min="5" max="5" width="87.7109375" style="236" customWidth="1"/>
    <col min="6" max="6" width="3.5703125" style="236" customWidth="1"/>
    <col min="7" max="16384" width="11.42578125" style="236"/>
  </cols>
  <sheetData>
    <row r="1" spans="1:7" ht="18" x14ac:dyDescent="0.25">
      <c r="A1" s="1029" t="s">
        <v>443</v>
      </c>
      <c r="B1" s="1029"/>
      <c r="C1" s="1029"/>
      <c r="D1" s="1029"/>
      <c r="E1" s="1029"/>
      <c r="F1" s="2"/>
      <c r="G1" s="2"/>
    </row>
    <row r="2" spans="1:7" x14ac:dyDescent="0.2">
      <c r="A2" s="2"/>
      <c r="F2" s="2"/>
      <c r="G2" s="2"/>
    </row>
    <row r="3" spans="1:7" ht="24.75" customHeight="1" x14ac:dyDescent="0.2">
      <c r="A3" s="1020" t="s">
        <v>1296</v>
      </c>
      <c r="B3" s="1020"/>
      <c r="C3" s="1020"/>
      <c r="D3" s="1020"/>
      <c r="E3" s="1020"/>
      <c r="F3" s="2"/>
      <c r="G3" s="2"/>
    </row>
    <row r="4" spans="1:7" ht="13.5" thickBot="1" x14ac:dyDescent="0.25">
      <c r="A4" s="2"/>
      <c r="B4" s="2"/>
      <c r="C4" s="2"/>
      <c r="D4" s="2"/>
      <c r="E4" s="2"/>
      <c r="F4" s="2"/>
      <c r="G4" s="2"/>
    </row>
    <row r="5" spans="1:7" ht="39" customHeight="1" x14ac:dyDescent="0.2">
      <c r="A5" s="1175" t="s">
        <v>105</v>
      </c>
      <c r="B5" s="1177" t="s">
        <v>106</v>
      </c>
      <c r="C5" s="503" t="s">
        <v>541</v>
      </c>
      <c r="D5" s="504" t="s">
        <v>107</v>
      </c>
      <c r="E5" s="1179" t="s">
        <v>108</v>
      </c>
      <c r="F5" s="2"/>
      <c r="G5" s="2"/>
    </row>
    <row r="6" spans="1:7" ht="36.75" customHeight="1" thickBot="1" x14ac:dyDescent="0.25">
      <c r="A6" s="1176"/>
      <c r="B6" s="1178"/>
      <c r="C6" s="501" t="s">
        <v>109</v>
      </c>
      <c r="D6" s="502" t="s">
        <v>142</v>
      </c>
      <c r="E6" s="1180"/>
      <c r="F6" s="2"/>
      <c r="G6" s="2"/>
    </row>
    <row r="7" spans="1:7" s="404" customFormat="1" x14ac:dyDescent="0.2">
      <c r="A7" s="1166" t="s">
        <v>772</v>
      </c>
      <c r="B7" s="483" t="s">
        <v>773</v>
      </c>
      <c r="C7" s="487" t="s">
        <v>253</v>
      </c>
      <c r="D7" s="496" t="s">
        <v>254</v>
      </c>
      <c r="E7" s="474" t="s">
        <v>255</v>
      </c>
      <c r="F7" s="429"/>
      <c r="G7" s="429"/>
    </row>
    <row r="8" spans="1:7" s="404" customFormat="1" x14ac:dyDescent="0.2">
      <c r="A8" s="1166"/>
      <c r="B8" s="483" t="s">
        <v>774</v>
      </c>
      <c r="C8" s="488">
        <v>2</v>
      </c>
      <c r="D8" s="496" t="s">
        <v>265</v>
      </c>
      <c r="E8" s="474" t="s">
        <v>775</v>
      </c>
      <c r="F8" s="429"/>
      <c r="G8" s="429"/>
    </row>
    <row r="9" spans="1:7" s="404" customFormat="1" x14ac:dyDescent="0.2">
      <c r="A9" s="1166"/>
      <c r="B9" s="483" t="s">
        <v>776</v>
      </c>
      <c r="C9" s="489">
        <v>1</v>
      </c>
      <c r="D9" s="496" t="s">
        <v>258</v>
      </c>
      <c r="E9" s="474" t="s">
        <v>257</v>
      </c>
      <c r="F9" s="429"/>
      <c r="G9" s="429"/>
    </row>
    <row r="10" spans="1:7" s="404" customFormat="1" x14ac:dyDescent="0.2">
      <c r="A10" s="1166"/>
      <c r="B10" s="483" t="s">
        <v>777</v>
      </c>
      <c r="C10" s="487" t="s">
        <v>112</v>
      </c>
      <c r="D10" s="496" t="s">
        <v>258</v>
      </c>
      <c r="E10" s="474" t="s">
        <v>690</v>
      </c>
      <c r="F10" s="429"/>
      <c r="G10" s="429"/>
    </row>
    <row r="11" spans="1:7" s="404" customFormat="1" x14ac:dyDescent="0.2">
      <c r="A11" s="1166"/>
      <c r="B11" s="483" t="s">
        <v>778</v>
      </c>
      <c r="C11" s="487" t="s">
        <v>113</v>
      </c>
      <c r="D11" s="496" t="s">
        <v>256</v>
      </c>
      <c r="E11" s="474" t="s">
        <v>259</v>
      </c>
      <c r="F11" s="429"/>
      <c r="G11" s="429"/>
    </row>
    <row r="12" spans="1:7" s="404" customFormat="1" x14ac:dyDescent="0.2">
      <c r="A12" s="1166"/>
      <c r="B12" s="483" t="s">
        <v>779</v>
      </c>
      <c r="C12" s="488">
        <v>1</v>
      </c>
      <c r="D12" s="496" t="s">
        <v>260</v>
      </c>
      <c r="E12" s="474" t="s">
        <v>691</v>
      </c>
      <c r="F12" s="429"/>
      <c r="G12" s="429"/>
    </row>
    <row r="13" spans="1:7" s="404" customFormat="1" x14ac:dyDescent="0.2">
      <c r="A13" s="1166"/>
      <c r="B13" s="483" t="s">
        <v>780</v>
      </c>
      <c r="C13" s="488">
        <v>1</v>
      </c>
      <c r="D13" s="496" t="s">
        <v>261</v>
      </c>
      <c r="E13" s="474" t="s">
        <v>262</v>
      </c>
      <c r="F13" s="429"/>
      <c r="G13" s="429"/>
    </row>
    <row r="14" spans="1:7" s="404" customFormat="1" x14ac:dyDescent="0.2">
      <c r="A14" s="1174"/>
      <c r="B14" s="484" t="s">
        <v>781</v>
      </c>
      <c r="C14" s="490" t="s">
        <v>113</v>
      </c>
      <c r="D14" s="497" t="s">
        <v>256</v>
      </c>
      <c r="E14" s="478" t="s">
        <v>263</v>
      </c>
      <c r="F14" s="429"/>
      <c r="G14" s="429"/>
    </row>
    <row r="15" spans="1:7" s="404" customFormat="1" x14ac:dyDescent="0.2">
      <c r="A15" s="1166" t="s">
        <v>782</v>
      </c>
      <c r="B15" s="483" t="s">
        <v>264</v>
      </c>
      <c r="C15" s="488">
        <v>1</v>
      </c>
      <c r="D15" s="496" t="s">
        <v>783</v>
      </c>
      <c r="E15" s="474" t="s">
        <v>784</v>
      </c>
      <c r="F15" s="429"/>
      <c r="G15" s="429"/>
    </row>
    <row r="16" spans="1:7" s="404" customFormat="1" x14ac:dyDescent="0.2">
      <c r="A16" s="1167"/>
      <c r="B16" s="483" t="s">
        <v>266</v>
      </c>
      <c r="C16" s="488">
        <v>1</v>
      </c>
      <c r="D16" s="496" t="s">
        <v>783</v>
      </c>
      <c r="E16" s="474" t="s">
        <v>692</v>
      </c>
      <c r="F16" s="429"/>
      <c r="G16" s="429"/>
    </row>
    <row r="17" spans="1:7" s="404" customFormat="1" x14ac:dyDescent="0.2">
      <c r="A17" s="1167"/>
      <c r="B17" s="483" t="s">
        <v>267</v>
      </c>
      <c r="C17" s="488">
        <v>1</v>
      </c>
      <c r="D17" s="496" t="s">
        <v>783</v>
      </c>
      <c r="E17" s="474" t="s">
        <v>268</v>
      </c>
      <c r="F17" s="429"/>
      <c r="G17" s="429"/>
    </row>
    <row r="18" spans="1:7" s="404" customFormat="1" x14ac:dyDescent="0.2">
      <c r="A18" s="1167"/>
      <c r="B18" s="483" t="s">
        <v>269</v>
      </c>
      <c r="C18" s="488">
        <v>1</v>
      </c>
      <c r="D18" s="496" t="s">
        <v>785</v>
      </c>
      <c r="E18" s="474" t="s">
        <v>693</v>
      </c>
      <c r="F18" s="429"/>
      <c r="G18" s="429"/>
    </row>
    <row r="19" spans="1:7" s="404" customFormat="1" x14ac:dyDescent="0.2">
      <c r="A19" s="1167"/>
      <c r="B19" s="483" t="s">
        <v>271</v>
      </c>
      <c r="C19" s="488">
        <v>1</v>
      </c>
      <c r="D19" s="496" t="s">
        <v>272</v>
      </c>
      <c r="E19" s="474" t="s">
        <v>408</v>
      </c>
      <c r="F19" s="429"/>
      <c r="G19" s="429"/>
    </row>
    <row r="20" spans="1:7" s="404" customFormat="1" x14ac:dyDescent="0.2">
      <c r="A20" s="1167"/>
      <c r="B20" s="483" t="s">
        <v>436</v>
      </c>
      <c r="C20" s="488">
        <v>1</v>
      </c>
      <c r="D20" s="496" t="s">
        <v>783</v>
      </c>
      <c r="E20" s="474" t="s">
        <v>437</v>
      </c>
      <c r="F20" s="429"/>
      <c r="G20" s="429"/>
    </row>
    <row r="21" spans="1:7" s="404" customFormat="1" x14ac:dyDescent="0.2">
      <c r="A21" s="1167"/>
      <c r="B21" s="483" t="s">
        <v>273</v>
      </c>
      <c r="C21" s="488">
        <v>1</v>
      </c>
      <c r="D21" s="496" t="s">
        <v>272</v>
      </c>
      <c r="E21" s="474" t="s">
        <v>274</v>
      </c>
      <c r="F21" s="429"/>
      <c r="G21" s="429"/>
    </row>
    <row r="22" spans="1:7" s="404" customFormat="1" x14ac:dyDescent="0.2">
      <c r="A22" s="1166"/>
      <c r="B22" s="483" t="s">
        <v>275</v>
      </c>
      <c r="C22" s="488">
        <v>1</v>
      </c>
      <c r="D22" s="496" t="s">
        <v>265</v>
      </c>
      <c r="E22" s="474" t="s">
        <v>276</v>
      </c>
      <c r="F22" s="429"/>
      <c r="G22" s="429"/>
    </row>
    <row r="23" spans="1:7" s="404" customFormat="1" x14ac:dyDescent="0.2">
      <c r="A23" s="1168" t="s">
        <v>786</v>
      </c>
      <c r="B23" s="482" t="s">
        <v>277</v>
      </c>
      <c r="C23" s="491">
        <v>2</v>
      </c>
      <c r="D23" s="498" t="s">
        <v>258</v>
      </c>
      <c r="E23" s="479" t="s">
        <v>694</v>
      </c>
      <c r="F23" s="429"/>
      <c r="G23" s="429"/>
    </row>
    <row r="24" spans="1:7" s="404" customFormat="1" x14ac:dyDescent="0.2">
      <c r="A24" s="1169"/>
      <c r="B24" s="483" t="s">
        <v>278</v>
      </c>
      <c r="C24" s="488">
        <v>2</v>
      </c>
      <c r="D24" s="496" t="s">
        <v>258</v>
      </c>
      <c r="E24" s="474" t="s">
        <v>279</v>
      </c>
      <c r="F24" s="429"/>
      <c r="G24" s="429"/>
    </row>
    <row r="25" spans="1:7" s="404" customFormat="1" x14ac:dyDescent="0.2">
      <c r="A25" s="1169"/>
      <c r="B25" s="483" t="s">
        <v>787</v>
      </c>
      <c r="C25" s="488">
        <v>1</v>
      </c>
      <c r="D25" s="496" t="s">
        <v>258</v>
      </c>
      <c r="E25" s="474" t="s">
        <v>788</v>
      </c>
      <c r="F25" s="429"/>
      <c r="G25" s="429"/>
    </row>
    <row r="26" spans="1:7" s="404" customFormat="1" x14ac:dyDescent="0.2">
      <c r="A26" s="1169"/>
      <c r="B26" s="483" t="s">
        <v>280</v>
      </c>
      <c r="C26" s="488">
        <v>2</v>
      </c>
      <c r="D26" s="496" t="s">
        <v>258</v>
      </c>
      <c r="E26" s="474" t="s">
        <v>698</v>
      </c>
      <c r="F26" s="429"/>
      <c r="G26" s="429"/>
    </row>
    <row r="27" spans="1:7" s="404" customFormat="1" x14ac:dyDescent="0.2">
      <c r="A27" s="1169"/>
      <c r="B27" s="483" t="s">
        <v>282</v>
      </c>
      <c r="C27" s="488">
        <v>1</v>
      </c>
      <c r="D27" s="496" t="s">
        <v>258</v>
      </c>
      <c r="E27" s="474" t="s">
        <v>283</v>
      </c>
      <c r="F27" s="429"/>
      <c r="G27" s="429"/>
    </row>
    <row r="28" spans="1:7" s="404" customFormat="1" x14ac:dyDescent="0.2">
      <c r="A28" s="1169"/>
      <c r="B28" s="483" t="s">
        <v>284</v>
      </c>
      <c r="C28" s="488">
        <v>1</v>
      </c>
      <c r="D28" s="496" t="s">
        <v>258</v>
      </c>
      <c r="E28" s="474" t="s">
        <v>695</v>
      </c>
      <c r="F28" s="429"/>
      <c r="G28" s="429"/>
    </row>
    <row r="29" spans="1:7" s="404" customFormat="1" x14ac:dyDescent="0.2">
      <c r="A29" s="1170"/>
      <c r="B29" s="484" t="s">
        <v>697</v>
      </c>
      <c r="C29" s="492">
        <v>1</v>
      </c>
      <c r="D29" s="497" t="s">
        <v>258</v>
      </c>
      <c r="E29" s="478" t="s">
        <v>408</v>
      </c>
      <c r="F29" s="429"/>
      <c r="G29" s="429"/>
    </row>
    <row r="30" spans="1:7" s="404" customFormat="1" x14ac:dyDescent="0.2">
      <c r="A30" s="1169" t="s">
        <v>789</v>
      </c>
      <c r="B30" s="483" t="s">
        <v>285</v>
      </c>
      <c r="C30" s="488">
        <v>2</v>
      </c>
      <c r="D30" s="496" t="s">
        <v>258</v>
      </c>
      <c r="E30" s="474" t="s">
        <v>790</v>
      </c>
      <c r="F30" s="429"/>
      <c r="G30" s="429"/>
    </row>
    <row r="31" spans="1:7" s="404" customFormat="1" x14ac:dyDescent="0.2">
      <c r="A31" s="1169"/>
      <c r="B31" s="483" t="s">
        <v>286</v>
      </c>
      <c r="C31" s="488">
        <v>2</v>
      </c>
      <c r="D31" s="496" t="s">
        <v>258</v>
      </c>
      <c r="E31" s="474" t="s">
        <v>791</v>
      </c>
      <c r="F31" s="429"/>
      <c r="G31" s="429"/>
    </row>
    <row r="32" spans="1:7" s="404" customFormat="1" x14ac:dyDescent="0.2">
      <c r="A32" s="1170"/>
      <c r="B32" s="484" t="s">
        <v>287</v>
      </c>
      <c r="C32" s="492">
        <v>2</v>
      </c>
      <c r="D32" s="497" t="s">
        <v>696</v>
      </c>
      <c r="E32" s="478" t="s">
        <v>792</v>
      </c>
      <c r="F32" s="429"/>
      <c r="G32" s="429"/>
    </row>
    <row r="33" spans="1:7" s="404" customFormat="1" ht="12.75" customHeight="1" x14ac:dyDescent="0.2">
      <c r="A33" s="1166" t="s">
        <v>793</v>
      </c>
      <c r="B33" s="483" t="s">
        <v>288</v>
      </c>
      <c r="C33" s="489">
        <v>2</v>
      </c>
      <c r="D33" s="496" t="s">
        <v>794</v>
      </c>
      <c r="E33" s="474" t="s">
        <v>795</v>
      </c>
      <c r="F33" s="429"/>
      <c r="G33" s="429"/>
    </row>
    <row r="34" spans="1:7" s="404" customFormat="1" x14ac:dyDescent="0.2">
      <c r="A34" s="1171"/>
      <c r="B34" s="483" t="s">
        <v>290</v>
      </c>
      <c r="C34" s="489">
        <v>2</v>
      </c>
      <c r="D34" s="496" t="s">
        <v>796</v>
      </c>
      <c r="E34" s="474" t="s">
        <v>291</v>
      </c>
      <c r="F34" s="429"/>
      <c r="G34" s="429"/>
    </row>
    <row r="35" spans="1:7" s="404" customFormat="1" x14ac:dyDescent="0.2">
      <c r="A35" s="1171"/>
      <c r="B35" s="483" t="s">
        <v>292</v>
      </c>
      <c r="C35" s="489">
        <v>2</v>
      </c>
      <c r="D35" s="496" t="s">
        <v>796</v>
      </c>
      <c r="E35" s="474" t="s">
        <v>797</v>
      </c>
      <c r="F35" s="429"/>
      <c r="G35" s="429"/>
    </row>
    <row r="36" spans="1:7" s="404" customFormat="1" x14ac:dyDescent="0.2">
      <c r="A36" s="1171"/>
      <c r="B36" s="483" t="s">
        <v>293</v>
      </c>
      <c r="C36" s="489">
        <v>2</v>
      </c>
      <c r="D36" s="496" t="s">
        <v>796</v>
      </c>
      <c r="E36" s="474" t="s">
        <v>798</v>
      </c>
      <c r="F36" s="429"/>
      <c r="G36" s="429"/>
    </row>
    <row r="37" spans="1:7" s="404" customFormat="1" x14ac:dyDescent="0.2">
      <c r="A37" s="1171"/>
      <c r="B37" s="483" t="s">
        <v>294</v>
      </c>
      <c r="C37" s="489">
        <v>2</v>
      </c>
      <c r="D37" s="496" t="s">
        <v>799</v>
      </c>
      <c r="E37" s="474" t="s">
        <v>800</v>
      </c>
      <c r="F37" s="429"/>
      <c r="G37" s="429"/>
    </row>
    <row r="38" spans="1:7" s="404" customFormat="1" x14ac:dyDescent="0.2">
      <c r="A38" s="1171"/>
      <c r="B38" s="483" t="s">
        <v>295</v>
      </c>
      <c r="C38" s="488">
        <v>2</v>
      </c>
      <c r="D38" s="496" t="s">
        <v>801</v>
      </c>
      <c r="E38" s="474" t="s">
        <v>802</v>
      </c>
      <c r="F38" s="429"/>
      <c r="G38" s="429"/>
    </row>
    <row r="39" spans="1:7" s="404" customFormat="1" x14ac:dyDescent="0.2">
      <c r="A39" s="1171"/>
      <c r="B39" s="483" t="s">
        <v>296</v>
      </c>
      <c r="C39" s="489">
        <v>2</v>
      </c>
      <c r="D39" s="496" t="s">
        <v>803</v>
      </c>
      <c r="E39" s="474" t="s">
        <v>804</v>
      </c>
      <c r="F39" s="429"/>
      <c r="G39" s="429"/>
    </row>
    <row r="40" spans="1:7" s="404" customFormat="1" x14ac:dyDescent="0.2">
      <c r="A40" s="1171"/>
      <c r="B40" s="483" t="s">
        <v>297</v>
      </c>
      <c r="C40" s="489">
        <v>2</v>
      </c>
      <c r="D40" s="496" t="s">
        <v>805</v>
      </c>
      <c r="E40" s="474" t="s">
        <v>408</v>
      </c>
      <c r="F40" s="429"/>
      <c r="G40" s="429"/>
    </row>
    <row r="41" spans="1:7" s="404" customFormat="1" x14ac:dyDescent="0.2">
      <c r="A41" s="1172"/>
      <c r="B41" s="484" t="s">
        <v>298</v>
      </c>
      <c r="C41" s="493">
        <v>2</v>
      </c>
      <c r="D41" s="497" t="s">
        <v>801</v>
      </c>
      <c r="E41" s="478" t="s">
        <v>299</v>
      </c>
      <c r="F41" s="429"/>
      <c r="G41" s="429"/>
    </row>
    <row r="42" spans="1:7" s="404" customFormat="1" x14ac:dyDescent="0.2">
      <c r="A42" s="505" t="s">
        <v>806</v>
      </c>
      <c r="B42" s="485" t="s">
        <v>300</v>
      </c>
      <c r="C42" s="494">
        <v>1</v>
      </c>
      <c r="D42" s="499" t="s">
        <v>801</v>
      </c>
      <c r="E42" s="480" t="s">
        <v>301</v>
      </c>
      <c r="F42" s="429"/>
      <c r="G42" s="429"/>
    </row>
    <row r="43" spans="1:7" s="404" customFormat="1" x14ac:dyDescent="0.2">
      <c r="A43" s="1173" t="s">
        <v>807</v>
      </c>
      <c r="B43" s="482" t="s">
        <v>302</v>
      </c>
      <c r="C43" s="491">
        <v>1</v>
      </c>
      <c r="D43" s="498" t="s">
        <v>258</v>
      </c>
      <c r="E43" s="479" t="s">
        <v>438</v>
      </c>
      <c r="F43" s="429"/>
      <c r="G43" s="429"/>
    </row>
    <row r="44" spans="1:7" s="404" customFormat="1" x14ac:dyDescent="0.2">
      <c r="A44" s="1174"/>
      <c r="B44" s="486" t="s">
        <v>808</v>
      </c>
      <c r="C44" s="495">
        <v>1</v>
      </c>
      <c r="D44" s="500" t="s">
        <v>258</v>
      </c>
      <c r="E44" s="481" t="s">
        <v>809</v>
      </c>
      <c r="F44" s="429"/>
      <c r="G44" s="429"/>
    </row>
    <row r="45" spans="1:7" s="404" customFormat="1" x14ac:dyDescent="0.2">
      <c r="A45" s="505" t="s">
        <v>810</v>
      </c>
      <c r="B45" s="485" t="s">
        <v>303</v>
      </c>
      <c r="C45" s="494">
        <v>1</v>
      </c>
      <c r="D45" s="499" t="s">
        <v>304</v>
      </c>
      <c r="E45" s="480" t="s">
        <v>255</v>
      </c>
      <c r="F45" s="429"/>
      <c r="G45" s="429"/>
    </row>
    <row r="46" spans="1:7" s="404" customFormat="1" x14ac:dyDescent="0.2">
      <c r="A46" s="429"/>
      <c r="B46" s="429"/>
      <c r="C46" s="429"/>
      <c r="D46" s="429"/>
      <c r="E46" s="429"/>
      <c r="F46" s="506"/>
      <c r="G46" s="429"/>
    </row>
    <row r="47" spans="1:7" x14ac:dyDescent="0.2">
      <c r="A47" s="2"/>
      <c r="F47" s="2"/>
      <c r="G47" s="2"/>
    </row>
    <row r="48" spans="1:7" x14ac:dyDescent="0.2">
      <c r="F48" s="2"/>
      <c r="G48" s="2"/>
    </row>
    <row r="49" spans="6:7" x14ac:dyDescent="0.2">
      <c r="F49" s="2"/>
      <c r="G49" s="2"/>
    </row>
    <row r="50" spans="6:7" x14ac:dyDescent="0.2">
      <c r="F50" s="2"/>
      <c r="G50" s="2"/>
    </row>
    <row r="51" spans="6:7" x14ac:dyDescent="0.2">
      <c r="F51" s="2"/>
      <c r="G51" s="2"/>
    </row>
    <row r="52" spans="6:7" x14ac:dyDescent="0.2">
      <c r="F52" s="2"/>
      <c r="G52" s="2"/>
    </row>
  </sheetData>
  <mergeCells count="11">
    <mergeCell ref="A7:A14"/>
    <mergeCell ref="A1:E1"/>
    <mergeCell ref="A3:E3"/>
    <mergeCell ref="A5:A6"/>
    <mergeCell ref="B5:B6"/>
    <mergeCell ref="E5:E6"/>
    <mergeCell ref="A15:A22"/>
    <mergeCell ref="A23:A29"/>
    <mergeCell ref="A30:A32"/>
    <mergeCell ref="A33:A41"/>
    <mergeCell ref="A43:A44"/>
  </mergeCells>
  <printOptions horizontalCentered="1"/>
  <pageMargins left="0.78740157480314965" right="0.78740157480314965" top="0.59055118110236227" bottom="0.98425196850393704" header="0" footer="0"/>
  <pageSetup paperSize="9" scale="59" orientation="landscape" r:id="rId1"/>
  <headerFooter alignWithMargins="0"/>
  <rowBreaks count="1" manualBreakCount="1">
    <brk id="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83"/>
  <sheetViews>
    <sheetView view="pageBreakPreview" zoomScaleNormal="75" zoomScaleSheetLayoutView="100" workbookViewId="0">
      <selection activeCell="I4" sqref="I4"/>
    </sheetView>
  </sheetViews>
  <sheetFormatPr baseColWidth="10" defaultColWidth="11.42578125" defaultRowHeight="12.75" x14ac:dyDescent="0.2"/>
  <cols>
    <col min="1" max="1" width="31.85546875" style="9" customWidth="1"/>
    <col min="2" max="2" width="14.7109375" style="9" customWidth="1"/>
    <col min="3" max="3" width="14" style="9" customWidth="1"/>
    <col min="4" max="5" width="13" style="9" customWidth="1"/>
    <col min="6" max="6" width="15.85546875" style="9" bestFit="1" customWidth="1"/>
    <col min="7" max="7" width="2.7109375" style="9" customWidth="1"/>
    <col min="8" max="16384" width="11.42578125" style="9"/>
  </cols>
  <sheetData>
    <row r="1" spans="1:11" ht="18" x14ac:dyDescent="0.25">
      <c r="A1" s="970" t="s">
        <v>820</v>
      </c>
      <c r="B1" s="970"/>
      <c r="C1" s="970"/>
      <c r="D1" s="970"/>
      <c r="E1" s="970"/>
      <c r="F1" s="970"/>
      <c r="G1" s="8"/>
      <c r="H1" s="8"/>
      <c r="I1" s="8"/>
      <c r="J1" s="8"/>
      <c r="K1" s="8"/>
    </row>
    <row r="3" spans="1:11" ht="15" x14ac:dyDescent="0.25">
      <c r="A3" s="973" t="s">
        <v>1290</v>
      </c>
      <c r="B3" s="973"/>
      <c r="C3" s="973"/>
      <c r="D3" s="973"/>
      <c r="E3" s="973"/>
      <c r="F3" s="973"/>
      <c r="G3" s="262"/>
      <c r="H3" s="260"/>
    </row>
    <row r="4" spans="1:11" ht="15" x14ac:dyDescent="0.25">
      <c r="A4" s="973" t="s">
        <v>1105</v>
      </c>
      <c r="B4" s="973"/>
      <c r="C4" s="973"/>
      <c r="D4" s="973"/>
      <c r="E4" s="973"/>
      <c r="F4" s="973"/>
      <c r="G4" s="262"/>
      <c r="H4" s="260"/>
    </row>
    <row r="5" spans="1:11" ht="13.5" thickBot="1" x14ac:dyDescent="0.25">
      <c r="A5" s="10"/>
      <c r="B5" s="10"/>
      <c r="C5" s="10"/>
      <c r="D5" s="10"/>
      <c r="E5" s="10"/>
      <c r="F5" s="259"/>
      <c r="G5" s="259"/>
      <c r="H5" s="259"/>
    </row>
    <row r="6" spans="1:11" ht="36.75" customHeight="1" thickBot="1" x14ac:dyDescent="0.25">
      <c r="A6" s="510" t="s">
        <v>251</v>
      </c>
      <c r="B6" s="511" t="s">
        <v>824</v>
      </c>
      <c r="C6" s="511" t="s">
        <v>825</v>
      </c>
      <c r="D6" s="512" t="s">
        <v>826</v>
      </c>
      <c r="E6" s="511" t="s">
        <v>827</v>
      </c>
      <c r="F6" s="523" t="s">
        <v>402</v>
      </c>
    </row>
    <row r="7" spans="1:11" ht="21" customHeight="1" x14ac:dyDescent="0.2">
      <c r="A7" s="514" t="s">
        <v>328</v>
      </c>
      <c r="B7" s="263">
        <v>323.97649999999999</v>
      </c>
      <c r="C7" s="264"/>
      <c r="D7" s="264"/>
      <c r="E7" s="263"/>
      <c r="F7" s="524">
        <v>323.97649999999999</v>
      </c>
    </row>
    <row r="8" spans="1:11" x14ac:dyDescent="0.2">
      <c r="A8" s="515" t="s">
        <v>329</v>
      </c>
      <c r="B8" s="265">
        <v>671.5</v>
      </c>
      <c r="C8" s="265"/>
      <c r="D8" s="265"/>
      <c r="E8" s="265"/>
      <c r="F8" s="525">
        <v>671.5</v>
      </c>
    </row>
    <row r="9" spans="1:11" x14ac:dyDescent="0.2">
      <c r="A9" s="515" t="s">
        <v>330</v>
      </c>
      <c r="B9" s="266">
        <v>4.0590000000000002</v>
      </c>
      <c r="C9" s="266"/>
      <c r="D9" s="266"/>
      <c r="E9" s="266"/>
      <c r="F9" s="90">
        <v>4.0590000000000002</v>
      </c>
    </row>
    <row r="10" spans="1:11" x14ac:dyDescent="0.2">
      <c r="A10" s="515" t="s">
        <v>331</v>
      </c>
      <c r="B10" s="266">
        <v>49.13</v>
      </c>
      <c r="C10" s="266">
        <v>60</v>
      </c>
      <c r="D10" s="266"/>
      <c r="E10" s="266"/>
      <c r="F10" s="90">
        <v>109.13</v>
      </c>
    </row>
    <row r="11" spans="1:11" x14ac:dyDescent="0.2">
      <c r="A11" s="515" t="s">
        <v>332</v>
      </c>
      <c r="B11" s="266">
        <v>1865.6066000000001</v>
      </c>
      <c r="C11" s="266">
        <v>10.1525</v>
      </c>
      <c r="D11" s="266"/>
      <c r="E11" s="265"/>
      <c r="F11" s="525">
        <v>1875.7591</v>
      </c>
    </row>
    <row r="12" spans="1:11" x14ac:dyDescent="0.2">
      <c r="A12" s="515" t="s">
        <v>342</v>
      </c>
      <c r="B12" s="266">
        <v>12120.013300000001</v>
      </c>
      <c r="C12" s="266">
        <v>3407.681</v>
      </c>
      <c r="D12" s="266">
        <v>63.067799999999998</v>
      </c>
      <c r="E12" s="266"/>
      <c r="F12" s="90">
        <v>15590.762100000002</v>
      </c>
    </row>
    <row r="13" spans="1:11" x14ac:dyDescent="0.2">
      <c r="A13" s="515" t="s">
        <v>334</v>
      </c>
      <c r="B13" s="266">
        <v>896.64920000000006</v>
      </c>
      <c r="C13" s="265"/>
      <c r="D13" s="266">
        <v>2465</v>
      </c>
      <c r="E13" s="265"/>
      <c r="F13" s="525">
        <v>3361.6491999999998</v>
      </c>
    </row>
    <row r="14" spans="1:11" x14ac:dyDescent="0.2">
      <c r="A14" s="515" t="s">
        <v>344</v>
      </c>
      <c r="B14" s="266">
        <v>50.102769999999992</v>
      </c>
      <c r="C14" s="266"/>
      <c r="D14" s="266"/>
      <c r="E14" s="266"/>
      <c r="F14" s="90">
        <v>50.102769999999992</v>
      </c>
    </row>
    <row r="15" spans="1:11" x14ac:dyDescent="0.2">
      <c r="A15" s="515" t="s">
        <v>346</v>
      </c>
      <c r="B15" s="266">
        <v>402.06650000000002</v>
      </c>
      <c r="C15" s="265"/>
      <c r="D15" s="266"/>
      <c r="E15" s="266"/>
      <c r="F15" s="90">
        <v>402.06650000000002</v>
      </c>
    </row>
    <row r="16" spans="1:11" x14ac:dyDescent="0.2">
      <c r="A16" s="515" t="s">
        <v>343</v>
      </c>
      <c r="B16" s="266">
        <v>1484.7357499999998</v>
      </c>
      <c r="C16" s="266"/>
      <c r="D16" s="266">
        <v>9.25</v>
      </c>
      <c r="E16" s="266"/>
      <c r="F16" s="90">
        <v>1493.9857499999998</v>
      </c>
    </row>
    <row r="17" spans="1:6" x14ac:dyDescent="0.2">
      <c r="A17" s="515" t="s">
        <v>336</v>
      </c>
      <c r="B17" s="266">
        <v>15235.08</v>
      </c>
      <c r="C17" s="266">
        <v>2690</v>
      </c>
      <c r="D17" s="266"/>
      <c r="E17" s="266"/>
      <c r="F17" s="90">
        <v>17925.080000000002</v>
      </c>
    </row>
    <row r="18" spans="1:6" x14ac:dyDescent="0.2">
      <c r="A18" s="515" t="s">
        <v>337</v>
      </c>
      <c r="B18" s="266">
        <v>1444.605</v>
      </c>
      <c r="C18" s="266">
        <v>687</v>
      </c>
      <c r="D18" s="266">
        <v>2.2659999999999996</v>
      </c>
      <c r="E18" s="266">
        <v>63.262</v>
      </c>
      <c r="F18" s="525">
        <v>2197.1330000000003</v>
      </c>
    </row>
    <row r="19" spans="1:6" x14ac:dyDescent="0.2">
      <c r="A19" s="515" t="s">
        <v>347</v>
      </c>
      <c r="B19" s="266"/>
      <c r="C19" s="265"/>
      <c r="D19" s="266"/>
      <c r="E19" s="266"/>
      <c r="F19" s="90"/>
    </row>
    <row r="20" spans="1:6" x14ac:dyDescent="0.2">
      <c r="A20" s="515" t="s">
        <v>338</v>
      </c>
      <c r="B20" s="266">
        <v>627.82999999999993</v>
      </c>
      <c r="C20" s="265"/>
      <c r="D20" s="266"/>
      <c r="E20" s="265"/>
      <c r="F20" s="525">
        <v>627.82999999999993</v>
      </c>
    </row>
    <row r="21" spans="1:6" x14ac:dyDescent="0.2">
      <c r="A21" s="515" t="s">
        <v>340</v>
      </c>
      <c r="B21" s="266">
        <v>1473.56</v>
      </c>
      <c r="C21" s="265">
        <v>814.95</v>
      </c>
      <c r="D21" s="266"/>
      <c r="E21" s="266"/>
      <c r="F21" s="90">
        <v>2288.5100000000002</v>
      </c>
    </row>
    <row r="22" spans="1:6" x14ac:dyDescent="0.2">
      <c r="A22" s="515" t="s">
        <v>341</v>
      </c>
      <c r="B22" s="266">
        <v>24.297899999999998</v>
      </c>
      <c r="C22" s="265"/>
      <c r="D22" s="266"/>
      <c r="E22" s="265"/>
      <c r="F22" s="525">
        <v>24.297899999999998</v>
      </c>
    </row>
    <row r="23" spans="1:6" x14ac:dyDescent="0.2">
      <c r="A23" s="515" t="s">
        <v>345</v>
      </c>
      <c r="B23" s="266">
        <v>70.346999999999994</v>
      </c>
      <c r="C23" s="265"/>
      <c r="D23" s="266"/>
      <c r="E23" s="266"/>
      <c r="F23" s="90">
        <v>70.346999999999994</v>
      </c>
    </row>
    <row r="24" spans="1:6" x14ac:dyDescent="0.2">
      <c r="A24" s="515"/>
      <c r="B24" s="266"/>
      <c r="C24" s="266"/>
      <c r="D24" s="266"/>
      <c r="E24" s="266"/>
      <c r="F24" s="90"/>
    </row>
    <row r="25" spans="1:6" ht="20.25" customHeight="1" thickBot="1" x14ac:dyDescent="0.25">
      <c r="A25" s="526" t="s">
        <v>325</v>
      </c>
      <c r="B25" s="527">
        <v>36743.559520000003</v>
      </c>
      <c r="C25" s="527">
        <v>7669.7835000000005</v>
      </c>
      <c r="D25" s="527">
        <v>2539.5837999999999</v>
      </c>
      <c r="E25" s="527">
        <v>63.262</v>
      </c>
      <c r="F25" s="528">
        <v>47016.188820000003</v>
      </c>
    </row>
    <row r="27" spans="1:6" ht="13.5" thickBot="1" x14ac:dyDescent="0.25"/>
    <row r="28" spans="1:6" ht="31.5" customHeight="1" thickBot="1" x14ac:dyDescent="0.25">
      <c r="A28" s="510" t="s">
        <v>415</v>
      </c>
      <c r="B28" s="511" t="s">
        <v>824</v>
      </c>
      <c r="C28" s="511" t="s">
        <v>825</v>
      </c>
      <c r="D28" s="512" t="s">
        <v>826</v>
      </c>
      <c r="E28" s="511" t="s">
        <v>827</v>
      </c>
      <c r="F28" s="523" t="s">
        <v>402</v>
      </c>
    </row>
    <row r="29" spans="1:6" ht="22.5" customHeight="1" x14ac:dyDescent="0.2">
      <c r="A29" s="514" t="s">
        <v>829</v>
      </c>
      <c r="B29" s="263">
        <v>7.5</v>
      </c>
      <c r="C29" s="264"/>
      <c r="D29" s="264"/>
      <c r="E29" s="263"/>
      <c r="F29" s="524">
        <v>7.5</v>
      </c>
    </row>
    <row r="30" spans="1:6" x14ac:dyDescent="0.2">
      <c r="A30" s="515" t="s">
        <v>1106</v>
      </c>
      <c r="B30" s="265">
        <v>8.4499999999999993</v>
      </c>
      <c r="C30" s="265"/>
      <c r="D30" s="265"/>
      <c r="E30" s="265"/>
      <c r="F30" s="90">
        <v>8.4499999999999993</v>
      </c>
    </row>
    <row r="31" spans="1:6" x14ac:dyDescent="0.2">
      <c r="A31" s="515" t="s">
        <v>869</v>
      </c>
      <c r="B31" s="266">
        <v>1.28</v>
      </c>
      <c r="C31" s="266"/>
      <c r="D31" s="266"/>
      <c r="E31" s="266"/>
      <c r="F31" s="90">
        <v>1.28</v>
      </c>
    </row>
    <row r="32" spans="1:6" x14ac:dyDescent="0.2">
      <c r="A32" s="515" t="s">
        <v>830</v>
      </c>
      <c r="B32" s="266">
        <v>59.8</v>
      </c>
      <c r="C32" s="266"/>
      <c r="D32" s="266"/>
      <c r="E32" s="266"/>
      <c r="F32" s="90">
        <v>59.8</v>
      </c>
    </row>
    <row r="33" spans="1:6" x14ac:dyDescent="0.2">
      <c r="A33" s="515" t="s">
        <v>831</v>
      </c>
      <c r="B33" s="266">
        <v>3.4711999999999996</v>
      </c>
      <c r="C33" s="266"/>
      <c r="D33" s="266"/>
      <c r="E33" s="265"/>
      <c r="F33" s="525">
        <v>3.4711999999999996</v>
      </c>
    </row>
    <row r="34" spans="1:6" x14ac:dyDescent="0.2">
      <c r="A34" s="515" t="s">
        <v>832</v>
      </c>
      <c r="B34" s="266">
        <v>0.129</v>
      </c>
      <c r="C34" s="266"/>
      <c r="D34" s="266"/>
      <c r="E34" s="266"/>
      <c r="F34" s="90">
        <v>0.129</v>
      </c>
    </row>
    <row r="35" spans="1:6" x14ac:dyDescent="0.2">
      <c r="A35" s="515" t="s">
        <v>833</v>
      </c>
      <c r="B35" s="266">
        <v>53.148250000000004</v>
      </c>
      <c r="C35" s="265"/>
      <c r="D35" s="266"/>
      <c r="E35" s="265"/>
      <c r="F35" s="525">
        <v>53.148250000000004</v>
      </c>
    </row>
    <row r="36" spans="1:6" x14ac:dyDescent="0.2">
      <c r="A36" s="515" t="s">
        <v>870</v>
      </c>
      <c r="B36" s="266">
        <v>4.9000000000000004</v>
      </c>
      <c r="C36" s="266"/>
      <c r="D36" s="266"/>
      <c r="E36" s="266"/>
      <c r="F36" s="90">
        <v>4.9000000000000004</v>
      </c>
    </row>
    <row r="37" spans="1:6" x14ac:dyDescent="0.2">
      <c r="A37" s="515" t="s">
        <v>871</v>
      </c>
      <c r="B37" s="266">
        <v>0.2</v>
      </c>
      <c r="C37" s="265"/>
      <c r="D37" s="266"/>
      <c r="E37" s="266"/>
      <c r="F37" s="90">
        <v>0.2</v>
      </c>
    </row>
    <row r="38" spans="1:6" x14ac:dyDescent="0.2">
      <c r="A38" s="515" t="s">
        <v>422</v>
      </c>
      <c r="B38" s="266">
        <v>3334.4799999999996</v>
      </c>
      <c r="C38" s="266">
        <v>220</v>
      </c>
      <c r="D38" s="266"/>
      <c r="E38" s="266"/>
      <c r="F38" s="90">
        <v>3554.4799999999996</v>
      </c>
    </row>
    <row r="39" spans="1:6" x14ac:dyDescent="0.2">
      <c r="A39" s="515" t="s">
        <v>421</v>
      </c>
      <c r="B39" s="266">
        <v>29.003</v>
      </c>
      <c r="C39" s="266">
        <v>315</v>
      </c>
      <c r="D39" s="266"/>
      <c r="E39" s="266"/>
      <c r="F39" s="90">
        <v>344.00299999999999</v>
      </c>
    </row>
    <row r="40" spans="1:6" x14ac:dyDescent="0.2">
      <c r="A40" s="515" t="s">
        <v>835</v>
      </c>
      <c r="B40" s="266">
        <v>15.8</v>
      </c>
      <c r="C40" s="266"/>
      <c r="D40" s="266"/>
      <c r="E40" s="266"/>
      <c r="F40" s="90">
        <v>15.8</v>
      </c>
    </row>
    <row r="41" spans="1:6" x14ac:dyDescent="0.2">
      <c r="A41" s="515" t="s">
        <v>836</v>
      </c>
      <c r="B41" s="266">
        <v>42.9</v>
      </c>
      <c r="C41" s="265"/>
      <c r="D41" s="266"/>
      <c r="E41" s="266"/>
      <c r="F41" s="90">
        <v>42.9</v>
      </c>
    </row>
    <row r="42" spans="1:6" x14ac:dyDescent="0.2">
      <c r="A42" s="515" t="s">
        <v>837</v>
      </c>
      <c r="B42" s="266">
        <v>25.081799999999998</v>
      </c>
      <c r="C42" s="265"/>
      <c r="D42" s="266"/>
      <c r="E42" s="266"/>
      <c r="F42" s="90">
        <v>25.081799999999998</v>
      </c>
    </row>
    <row r="43" spans="1:6" x14ac:dyDescent="0.2">
      <c r="A43" s="515" t="s">
        <v>838</v>
      </c>
      <c r="B43" s="266">
        <v>72</v>
      </c>
      <c r="C43" s="265"/>
      <c r="D43" s="266"/>
      <c r="E43" s="266"/>
      <c r="F43" s="90">
        <v>72</v>
      </c>
    </row>
    <row r="44" spans="1:6" x14ac:dyDescent="0.2">
      <c r="A44" s="515" t="s">
        <v>839</v>
      </c>
      <c r="B44" s="266">
        <v>515.25</v>
      </c>
      <c r="C44" s="265"/>
      <c r="D44" s="266">
        <v>9.25</v>
      </c>
      <c r="E44" s="266"/>
      <c r="F44" s="90">
        <v>524.5</v>
      </c>
    </row>
    <row r="45" spans="1:6" x14ac:dyDescent="0.2">
      <c r="A45" s="515" t="s">
        <v>840</v>
      </c>
      <c r="B45" s="266"/>
      <c r="C45" s="265"/>
      <c r="D45" s="266">
        <v>2465</v>
      </c>
      <c r="E45" s="266"/>
      <c r="F45" s="90">
        <v>2465</v>
      </c>
    </row>
    <row r="46" spans="1:6" x14ac:dyDescent="0.2">
      <c r="A46" s="515" t="s">
        <v>841</v>
      </c>
      <c r="B46" s="266">
        <v>0.93479999999999996</v>
      </c>
      <c r="C46" s="266"/>
      <c r="D46" s="266"/>
      <c r="E46" s="266"/>
      <c r="F46" s="90">
        <v>0.93479999999999996</v>
      </c>
    </row>
    <row r="47" spans="1:6" x14ac:dyDescent="0.2">
      <c r="A47" s="515" t="s">
        <v>842</v>
      </c>
      <c r="B47" s="266">
        <v>82.12</v>
      </c>
      <c r="C47" s="266"/>
      <c r="D47" s="266"/>
      <c r="E47" s="266"/>
      <c r="F47" s="90">
        <v>82.12</v>
      </c>
    </row>
    <row r="48" spans="1:6" x14ac:dyDescent="0.2">
      <c r="A48" s="58" t="s">
        <v>843</v>
      </c>
      <c r="B48" s="529">
        <v>72.046000000000006</v>
      </c>
      <c r="C48" s="529"/>
      <c r="D48" s="529"/>
      <c r="E48" s="529"/>
      <c r="F48" s="90">
        <v>72.046000000000006</v>
      </c>
    </row>
    <row r="49" spans="1:6" x14ac:dyDescent="0.2">
      <c r="A49" s="58" t="s">
        <v>844</v>
      </c>
      <c r="B49" s="529">
        <v>7.2</v>
      </c>
      <c r="C49" s="529"/>
      <c r="D49" s="529"/>
      <c r="E49" s="529"/>
      <c r="F49" s="90">
        <v>7.2</v>
      </c>
    </row>
    <row r="50" spans="1:6" x14ac:dyDescent="0.2">
      <c r="A50" s="58" t="s">
        <v>874</v>
      </c>
      <c r="B50" s="529">
        <v>0.55000000000000004</v>
      </c>
      <c r="C50" s="529"/>
      <c r="D50" s="529"/>
      <c r="E50" s="529"/>
      <c r="F50" s="90">
        <v>0.55000000000000004</v>
      </c>
    </row>
    <row r="51" spans="1:6" x14ac:dyDescent="0.2">
      <c r="A51" s="58" t="s">
        <v>845</v>
      </c>
      <c r="B51" s="529">
        <v>98.320799999999991</v>
      </c>
      <c r="C51" s="529"/>
      <c r="D51" s="529"/>
      <c r="E51" s="529"/>
      <c r="F51" s="90">
        <v>98.320799999999991</v>
      </c>
    </row>
    <row r="52" spans="1:6" x14ac:dyDescent="0.2">
      <c r="A52" s="58" t="s">
        <v>1107</v>
      </c>
      <c r="B52" s="529">
        <v>0.1</v>
      </c>
      <c r="C52" s="529"/>
      <c r="D52" s="529"/>
      <c r="E52" s="529"/>
      <c r="F52" s="90">
        <v>0.1</v>
      </c>
    </row>
    <row r="53" spans="1:6" x14ac:dyDescent="0.2">
      <c r="A53" s="58" t="s">
        <v>169</v>
      </c>
      <c r="B53" s="529">
        <v>1.8460000000000001</v>
      </c>
      <c r="C53" s="529"/>
      <c r="D53" s="529"/>
      <c r="E53" s="529"/>
      <c r="F53" s="90">
        <v>1.8460000000000001</v>
      </c>
    </row>
    <row r="54" spans="1:6" x14ac:dyDescent="0.2">
      <c r="A54" s="58" t="s">
        <v>420</v>
      </c>
      <c r="B54" s="529">
        <v>135.696</v>
      </c>
      <c r="C54" s="529"/>
      <c r="D54" s="529"/>
      <c r="E54" s="529"/>
      <c r="F54" s="90">
        <v>135.696</v>
      </c>
    </row>
    <row r="55" spans="1:6" x14ac:dyDescent="0.2">
      <c r="A55" s="58" t="s">
        <v>417</v>
      </c>
      <c r="B55" s="529">
        <v>15.197749999999999</v>
      </c>
      <c r="C55" s="529">
        <v>23.048500000000001</v>
      </c>
      <c r="D55" s="529"/>
      <c r="E55" s="529"/>
      <c r="F55" s="90">
        <v>38.246250000000003</v>
      </c>
    </row>
    <row r="56" spans="1:6" x14ac:dyDescent="0.2">
      <c r="A56" s="58" t="s">
        <v>418</v>
      </c>
      <c r="B56" s="529">
        <v>487.30539999999996</v>
      </c>
      <c r="C56" s="529">
        <v>159.80000000000001</v>
      </c>
      <c r="D56" s="529">
        <v>11.891</v>
      </c>
      <c r="E56" s="529">
        <v>63.262</v>
      </c>
      <c r="F56" s="90">
        <v>722.25839999999994</v>
      </c>
    </row>
    <row r="57" spans="1:6" x14ac:dyDescent="0.2">
      <c r="A57" s="58" t="s">
        <v>419</v>
      </c>
      <c r="B57" s="529">
        <v>568.56000000000006</v>
      </c>
      <c r="C57" s="529">
        <v>3227.96</v>
      </c>
      <c r="D57" s="529"/>
      <c r="E57" s="529"/>
      <c r="F57" s="90">
        <v>3796.52</v>
      </c>
    </row>
    <row r="58" spans="1:6" x14ac:dyDescent="0.2">
      <c r="A58" s="58" t="s">
        <v>846</v>
      </c>
      <c r="B58" s="529">
        <v>946.29</v>
      </c>
      <c r="C58" s="529">
        <v>281.95</v>
      </c>
      <c r="D58" s="529"/>
      <c r="E58" s="529"/>
      <c r="F58" s="90">
        <v>1228.24</v>
      </c>
    </row>
    <row r="59" spans="1:6" x14ac:dyDescent="0.2">
      <c r="A59" s="58" t="s">
        <v>416</v>
      </c>
      <c r="B59" s="529">
        <v>43.300000000000004</v>
      </c>
      <c r="C59" s="529">
        <v>7.0250000000000004</v>
      </c>
      <c r="D59" s="529">
        <v>16.39</v>
      </c>
      <c r="E59" s="529"/>
      <c r="F59" s="90">
        <v>66.715000000000003</v>
      </c>
    </row>
    <row r="60" spans="1:6" x14ac:dyDescent="0.2">
      <c r="A60" s="58" t="s">
        <v>847</v>
      </c>
      <c r="B60" s="529"/>
      <c r="C60" s="529"/>
      <c r="D60" s="529">
        <v>34.786799999999999</v>
      </c>
      <c r="E60" s="529"/>
      <c r="F60" s="90">
        <v>34.786799999999999</v>
      </c>
    </row>
    <row r="61" spans="1:6" x14ac:dyDescent="0.2">
      <c r="A61" s="58" t="s">
        <v>848</v>
      </c>
      <c r="B61" s="529">
        <v>0.5</v>
      </c>
      <c r="C61" s="529"/>
      <c r="D61" s="529"/>
      <c r="E61" s="529"/>
      <c r="F61" s="90">
        <v>0.5</v>
      </c>
    </row>
    <row r="62" spans="1:6" x14ac:dyDescent="0.2">
      <c r="A62" s="58" t="s">
        <v>849</v>
      </c>
      <c r="B62" s="529">
        <v>2.15</v>
      </c>
      <c r="C62" s="529"/>
      <c r="D62" s="529"/>
      <c r="E62" s="529"/>
      <c r="F62" s="90">
        <v>2.15</v>
      </c>
    </row>
    <row r="63" spans="1:6" x14ac:dyDescent="0.2">
      <c r="A63" s="58" t="s">
        <v>850</v>
      </c>
      <c r="B63" s="529">
        <v>19.579999999999998</v>
      </c>
      <c r="C63" s="529"/>
      <c r="D63" s="529"/>
      <c r="E63" s="529"/>
      <c r="F63" s="90">
        <v>19.579999999999998</v>
      </c>
    </row>
    <row r="64" spans="1:6" x14ac:dyDescent="0.2">
      <c r="A64" s="58" t="s">
        <v>851</v>
      </c>
      <c r="B64" s="529">
        <v>34.6845</v>
      </c>
      <c r="C64" s="529"/>
      <c r="D64" s="529">
        <v>0.11</v>
      </c>
      <c r="E64" s="529"/>
      <c r="F64" s="90">
        <v>34.794499999999999</v>
      </c>
    </row>
    <row r="65" spans="1:6" x14ac:dyDescent="0.2">
      <c r="A65" s="58" t="s">
        <v>852</v>
      </c>
      <c r="B65" s="529">
        <v>2.3339999999999996</v>
      </c>
      <c r="C65" s="529"/>
      <c r="D65" s="529">
        <v>2.1559999999999997</v>
      </c>
      <c r="E65" s="529"/>
      <c r="F65" s="90">
        <v>4.4899999999999993</v>
      </c>
    </row>
    <row r="66" spans="1:6" x14ac:dyDescent="0.2">
      <c r="A66" s="58" t="s">
        <v>854</v>
      </c>
      <c r="B66" s="529">
        <v>576.97</v>
      </c>
      <c r="C66" s="529"/>
      <c r="D66" s="529"/>
      <c r="E66" s="529"/>
      <c r="F66" s="90">
        <v>576.97</v>
      </c>
    </row>
    <row r="67" spans="1:6" x14ac:dyDescent="0.2">
      <c r="A67" s="58" t="s">
        <v>168</v>
      </c>
      <c r="B67" s="529">
        <v>1838.9</v>
      </c>
      <c r="C67" s="529"/>
      <c r="D67" s="529"/>
      <c r="E67" s="529"/>
      <c r="F67" s="90">
        <v>1838.9</v>
      </c>
    </row>
    <row r="68" spans="1:6" x14ac:dyDescent="0.2">
      <c r="A68" s="58" t="s">
        <v>579</v>
      </c>
      <c r="B68" s="529">
        <v>16132.1</v>
      </c>
      <c r="C68" s="529"/>
      <c r="D68" s="529"/>
      <c r="E68" s="529"/>
      <c r="F68" s="90">
        <v>16132.1</v>
      </c>
    </row>
    <row r="69" spans="1:6" x14ac:dyDescent="0.2">
      <c r="A69" s="58" t="s">
        <v>442</v>
      </c>
      <c r="B69" s="529">
        <v>253.5</v>
      </c>
      <c r="C69" s="529">
        <v>50</v>
      </c>
      <c r="D69" s="529"/>
      <c r="E69" s="529"/>
      <c r="F69" s="90">
        <v>303.5</v>
      </c>
    </row>
    <row r="70" spans="1:6" x14ac:dyDescent="0.2">
      <c r="A70" s="58" t="s">
        <v>855</v>
      </c>
      <c r="B70" s="529">
        <v>185</v>
      </c>
      <c r="C70" s="529"/>
      <c r="D70" s="529"/>
      <c r="E70" s="529"/>
      <c r="F70" s="90">
        <v>185</v>
      </c>
    </row>
    <row r="71" spans="1:6" x14ac:dyDescent="0.2">
      <c r="A71" s="58" t="s">
        <v>573</v>
      </c>
      <c r="B71" s="529">
        <v>2901.5</v>
      </c>
      <c r="C71" s="529"/>
      <c r="D71" s="529"/>
      <c r="E71" s="529"/>
      <c r="F71" s="90">
        <v>2901.5</v>
      </c>
    </row>
    <row r="72" spans="1:6" x14ac:dyDescent="0.2">
      <c r="A72" s="58" t="s">
        <v>576</v>
      </c>
      <c r="B72" s="529">
        <v>431</v>
      </c>
      <c r="C72" s="529">
        <v>383</v>
      </c>
      <c r="D72" s="529"/>
      <c r="E72" s="529"/>
      <c r="F72" s="90">
        <v>814</v>
      </c>
    </row>
    <row r="73" spans="1:6" x14ac:dyDescent="0.2">
      <c r="A73" s="58" t="s">
        <v>856</v>
      </c>
      <c r="B73" s="529">
        <v>378</v>
      </c>
      <c r="C73" s="529">
        <v>312</v>
      </c>
      <c r="D73" s="529"/>
      <c r="E73" s="529"/>
      <c r="F73" s="90">
        <v>690</v>
      </c>
    </row>
    <row r="74" spans="1:6" x14ac:dyDescent="0.2">
      <c r="A74" s="58" t="s">
        <v>574</v>
      </c>
      <c r="B74" s="529">
        <v>7290</v>
      </c>
      <c r="C74" s="529">
        <v>2690</v>
      </c>
      <c r="D74" s="529"/>
      <c r="E74" s="529"/>
      <c r="F74" s="90">
        <v>9980</v>
      </c>
    </row>
    <row r="75" spans="1:6" x14ac:dyDescent="0.2">
      <c r="A75" s="58" t="s">
        <v>858</v>
      </c>
      <c r="B75" s="529">
        <v>7.1735199999999999</v>
      </c>
      <c r="C75" s="529"/>
      <c r="D75" s="529"/>
      <c r="E75" s="529"/>
      <c r="F75" s="90">
        <v>7.1735199999999999</v>
      </c>
    </row>
    <row r="76" spans="1:6" x14ac:dyDescent="0.2">
      <c r="A76" s="58" t="s">
        <v>859</v>
      </c>
      <c r="B76" s="529">
        <v>47.225499999999997</v>
      </c>
      <c r="C76" s="529"/>
      <c r="D76" s="529"/>
      <c r="E76" s="529"/>
      <c r="F76" s="90">
        <v>47.225499999999997</v>
      </c>
    </row>
    <row r="77" spans="1:6" x14ac:dyDescent="0.2">
      <c r="A77" s="58" t="s">
        <v>860</v>
      </c>
      <c r="B77" s="529">
        <v>0.154</v>
      </c>
      <c r="C77" s="529"/>
      <c r="D77" s="529"/>
      <c r="E77" s="529"/>
      <c r="F77" s="90">
        <v>0.154</v>
      </c>
    </row>
    <row r="78" spans="1:6" x14ac:dyDescent="0.2">
      <c r="A78" s="58" t="s">
        <v>861</v>
      </c>
      <c r="B78" s="529">
        <v>3.8119999999999998</v>
      </c>
      <c r="C78" s="529"/>
      <c r="D78" s="529"/>
      <c r="E78" s="529"/>
      <c r="F78" s="90">
        <v>3.8119999999999998</v>
      </c>
    </row>
    <row r="79" spans="1:6" x14ac:dyDescent="0.2">
      <c r="A79" s="58" t="s">
        <v>862</v>
      </c>
      <c r="B79" s="529">
        <v>0.6160000000000001</v>
      </c>
      <c r="C79" s="529"/>
      <c r="D79" s="529"/>
      <c r="E79" s="529"/>
      <c r="F79" s="90">
        <v>0.6160000000000001</v>
      </c>
    </row>
    <row r="80" spans="1:6" x14ac:dyDescent="0.2">
      <c r="A80" s="58" t="s">
        <v>878</v>
      </c>
      <c r="B80" s="529">
        <v>0.6</v>
      </c>
      <c r="C80" s="529"/>
      <c r="D80" s="529"/>
      <c r="E80" s="529"/>
      <c r="F80" s="90">
        <v>0.6</v>
      </c>
    </row>
    <row r="81" spans="1:6" x14ac:dyDescent="0.2">
      <c r="A81" s="58" t="s">
        <v>863</v>
      </c>
      <c r="B81" s="529">
        <v>1.5</v>
      </c>
      <c r="C81" s="529"/>
      <c r="D81" s="529"/>
      <c r="E81" s="529"/>
      <c r="F81" s="90">
        <v>1.5</v>
      </c>
    </row>
    <row r="82" spans="1:6" x14ac:dyDescent="0.2">
      <c r="A82" s="58" t="s">
        <v>864</v>
      </c>
      <c r="B82" s="529">
        <v>3.4</v>
      </c>
      <c r="C82" s="529"/>
      <c r="D82" s="529"/>
      <c r="E82" s="529"/>
      <c r="F82" s="90">
        <v>3.4</v>
      </c>
    </row>
    <row r="83" spans="1:6" ht="13.5" thickBot="1" x14ac:dyDescent="0.25">
      <c r="A83" s="157" t="s">
        <v>324</v>
      </c>
      <c r="B83" s="198">
        <v>36743.559520000003</v>
      </c>
      <c r="C83" s="198">
        <v>7669.7834999999995</v>
      </c>
      <c r="D83" s="198">
        <v>2539.5837999999999</v>
      </c>
      <c r="E83" s="198">
        <v>63.262</v>
      </c>
      <c r="F83" s="167">
        <v>47016.188820000003</v>
      </c>
    </row>
  </sheetData>
  <mergeCells count="3">
    <mergeCell ref="A1:F1"/>
    <mergeCell ref="A3:F3"/>
    <mergeCell ref="A4:F4"/>
  </mergeCells>
  <printOptions horizontalCentered="1"/>
  <pageMargins left="0.78740157480314965" right="0.43" top="0.36" bottom="0.48" header="0" footer="0"/>
  <pageSetup paperSize="9" scale="70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>
    <pageSetUpPr fitToPage="1"/>
  </sheetPr>
  <dimension ref="A1:F46"/>
  <sheetViews>
    <sheetView tabSelected="1" view="pageBreakPreview" zoomScale="75" zoomScaleNormal="75" workbookViewId="0">
      <selection activeCell="A3" sqref="A3:E3"/>
    </sheetView>
  </sheetViews>
  <sheetFormatPr baseColWidth="10" defaultColWidth="11.42578125" defaultRowHeight="12.75" x14ac:dyDescent="0.2"/>
  <cols>
    <col min="1" max="1" width="49.85546875" style="236" customWidth="1"/>
    <col min="2" max="2" width="40.5703125" style="236" customWidth="1"/>
    <col min="3" max="3" width="16" style="236" customWidth="1"/>
    <col min="4" max="4" width="30" style="236" customWidth="1"/>
    <col min="5" max="5" width="74" style="236" customWidth="1"/>
    <col min="6" max="16384" width="11.42578125" style="236"/>
  </cols>
  <sheetData>
    <row r="1" spans="1:6" ht="18" x14ac:dyDescent="0.25">
      <c r="A1" s="1029" t="s">
        <v>443</v>
      </c>
      <c r="B1" s="1029"/>
      <c r="C1" s="1029"/>
      <c r="D1" s="1029"/>
      <c r="E1" s="1029"/>
    </row>
    <row r="3" spans="1:6" s="186" customFormat="1" ht="21.75" customHeight="1" x14ac:dyDescent="0.2">
      <c r="A3" s="1020" t="s">
        <v>1297</v>
      </c>
      <c r="B3" s="1020"/>
      <c r="C3" s="1020"/>
      <c r="D3" s="1020"/>
      <c r="E3" s="1020"/>
    </row>
    <row r="4" spans="1:6" ht="13.5" thickBot="1" x14ac:dyDescent="0.25">
      <c r="A4" s="18"/>
      <c r="B4" s="18"/>
      <c r="C4" s="18"/>
      <c r="D4" s="18"/>
      <c r="E4" s="18"/>
      <c r="F4" s="186"/>
    </row>
    <row r="5" spans="1:6" ht="34.5" customHeight="1" x14ac:dyDescent="0.2">
      <c r="A5" s="932" t="s">
        <v>105</v>
      </c>
      <c r="B5" s="1130" t="s">
        <v>106</v>
      </c>
      <c r="C5" s="414" t="s">
        <v>541</v>
      </c>
      <c r="D5" s="402" t="s">
        <v>107</v>
      </c>
      <c r="E5" s="1021" t="s">
        <v>108</v>
      </c>
      <c r="F5" s="186"/>
    </row>
    <row r="6" spans="1:6" ht="28.5" customHeight="1" thickBot="1" x14ac:dyDescent="0.25">
      <c r="A6" s="934"/>
      <c r="B6" s="1132"/>
      <c r="C6" s="415" t="s">
        <v>116</v>
      </c>
      <c r="D6" s="415" t="s">
        <v>110</v>
      </c>
      <c r="E6" s="1022"/>
      <c r="F6" s="186"/>
    </row>
    <row r="7" spans="1:6" x14ac:dyDescent="0.2">
      <c r="A7" s="420" t="s">
        <v>111</v>
      </c>
      <c r="B7" s="38" t="s">
        <v>143</v>
      </c>
      <c r="C7" s="463">
        <v>2</v>
      </c>
      <c r="D7" s="463" t="s">
        <v>699</v>
      </c>
      <c r="E7" s="273" t="s">
        <v>255</v>
      </c>
      <c r="F7" s="186"/>
    </row>
    <row r="8" spans="1:6" x14ac:dyDescent="0.2">
      <c r="A8" s="1183" t="s">
        <v>114</v>
      </c>
      <c r="B8" s="196" t="s">
        <v>302</v>
      </c>
      <c r="C8" s="464" t="s">
        <v>115</v>
      </c>
      <c r="D8" s="464" t="s">
        <v>700</v>
      </c>
      <c r="E8" s="465" t="s">
        <v>439</v>
      </c>
      <c r="F8" s="186"/>
    </row>
    <row r="9" spans="1:6" ht="12.75" customHeight="1" x14ac:dyDescent="0.2">
      <c r="A9" s="1181"/>
      <c r="B9" s="140" t="s">
        <v>701</v>
      </c>
      <c r="C9" s="466">
        <v>1</v>
      </c>
      <c r="D9" s="466" t="s">
        <v>700</v>
      </c>
      <c r="E9" s="275" t="s">
        <v>702</v>
      </c>
      <c r="F9" s="186"/>
    </row>
    <row r="10" spans="1:6" x14ac:dyDescent="0.2">
      <c r="A10" s="1181"/>
      <c r="B10" s="39" t="s">
        <v>288</v>
      </c>
      <c r="C10" s="466" t="s">
        <v>115</v>
      </c>
      <c r="D10" s="466" t="s">
        <v>811</v>
      </c>
      <c r="E10" s="275" t="s">
        <v>289</v>
      </c>
      <c r="F10" s="186"/>
    </row>
    <row r="11" spans="1:6" x14ac:dyDescent="0.2">
      <c r="A11" s="1181"/>
      <c r="B11" s="140" t="s">
        <v>812</v>
      </c>
      <c r="C11" s="466" t="s">
        <v>115</v>
      </c>
      <c r="D11" s="466" t="s">
        <v>703</v>
      </c>
      <c r="E11" s="275" t="s">
        <v>270</v>
      </c>
      <c r="F11" s="186"/>
    </row>
    <row r="12" spans="1:6" x14ac:dyDescent="0.2">
      <c r="A12" s="1182"/>
      <c r="B12" s="197" t="s">
        <v>295</v>
      </c>
      <c r="C12" s="467" t="s">
        <v>115</v>
      </c>
      <c r="D12" s="467" t="s">
        <v>813</v>
      </c>
      <c r="E12" s="468" t="s">
        <v>281</v>
      </c>
      <c r="F12" s="186"/>
    </row>
    <row r="13" spans="1:6" ht="12.75" customHeight="1" x14ac:dyDescent="0.2">
      <c r="A13" s="1181" t="s">
        <v>348</v>
      </c>
      <c r="B13" s="39" t="s">
        <v>288</v>
      </c>
      <c r="C13" s="466">
        <v>1</v>
      </c>
      <c r="D13" s="466" t="s">
        <v>811</v>
      </c>
      <c r="E13" s="275" t="s">
        <v>289</v>
      </c>
      <c r="F13" s="186"/>
    </row>
    <row r="14" spans="1:6" ht="12.75" customHeight="1" x14ac:dyDescent="0.2">
      <c r="A14" s="1181"/>
      <c r="B14" s="39" t="s">
        <v>290</v>
      </c>
      <c r="C14" s="466" t="s">
        <v>115</v>
      </c>
      <c r="D14" s="466" t="s">
        <v>704</v>
      </c>
      <c r="E14" s="469" t="s">
        <v>291</v>
      </c>
      <c r="F14" s="186"/>
    </row>
    <row r="15" spans="1:6" x14ac:dyDescent="0.2">
      <c r="A15" s="1181"/>
      <c r="B15" s="39" t="s">
        <v>294</v>
      </c>
      <c r="C15" s="466" t="s">
        <v>115</v>
      </c>
      <c r="D15" s="466" t="s">
        <v>703</v>
      </c>
      <c r="E15" s="275" t="s">
        <v>270</v>
      </c>
      <c r="F15" s="186"/>
    </row>
    <row r="16" spans="1:6" ht="13.5" customHeight="1" x14ac:dyDescent="0.2">
      <c r="A16" s="1181"/>
      <c r="B16" s="39" t="s">
        <v>295</v>
      </c>
      <c r="C16" s="466" t="s">
        <v>115</v>
      </c>
      <c r="D16" s="466" t="s">
        <v>814</v>
      </c>
      <c r="E16" s="275" t="s">
        <v>281</v>
      </c>
      <c r="F16" s="186"/>
    </row>
    <row r="17" spans="1:6" x14ac:dyDescent="0.2">
      <c r="A17" s="1182"/>
      <c r="B17" s="197" t="s">
        <v>144</v>
      </c>
      <c r="C17" s="467" t="s">
        <v>115</v>
      </c>
      <c r="D17" s="467" t="s">
        <v>815</v>
      </c>
      <c r="E17" s="468" t="s">
        <v>145</v>
      </c>
      <c r="F17" s="186"/>
    </row>
    <row r="18" spans="1:6" x14ac:dyDescent="0.2">
      <c r="A18" s="1183" t="s">
        <v>117</v>
      </c>
      <c r="B18" s="196" t="s">
        <v>118</v>
      </c>
      <c r="C18" s="464" t="s">
        <v>115</v>
      </c>
      <c r="D18" s="470" t="s">
        <v>816</v>
      </c>
      <c r="E18" s="471" t="s">
        <v>146</v>
      </c>
      <c r="F18" s="186"/>
    </row>
    <row r="19" spans="1:6" x14ac:dyDescent="0.2">
      <c r="A19" s="1181"/>
      <c r="B19" s="39" t="s">
        <v>119</v>
      </c>
      <c r="C19" s="466" t="s">
        <v>115</v>
      </c>
      <c r="D19" s="466" t="s">
        <v>816</v>
      </c>
      <c r="E19" s="276" t="s">
        <v>147</v>
      </c>
      <c r="F19" s="186"/>
    </row>
    <row r="20" spans="1:6" x14ac:dyDescent="0.2">
      <c r="A20" s="1181"/>
      <c r="B20" s="39" t="s">
        <v>120</v>
      </c>
      <c r="C20" s="466" t="s">
        <v>115</v>
      </c>
      <c r="D20" s="466" t="s">
        <v>816</v>
      </c>
      <c r="E20" s="276" t="s">
        <v>148</v>
      </c>
      <c r="F20" s="186"/>
    </row>
    <row r="21" spans="1:6" x14ac:dyDescent="0.2">
      <c r="A21" s="1181"/>
      <c r="B21" s="39" t="s">
        <v>121</v>
      </c>
      <c r="C21" s="466" t="s">
        <v>115</v>
      </c>
      <c r="D21" s="466" t="s">
        <v>816</v>
      </c>
      <c r="E21" s="276" t="s">
        <v>149</v>
      </c>
      <c r="F21" s="186"/>
    </row>
    <row r="22" spans="1:6" x14ac:dyDescent="0.2">
      <c r="A22" s="1181"/>
      <c r="B22" s="39" t="s">
        <v>122</v>
      </c>
      <c r="C22" s="466" t="s">
        <v>115</v>
      </c>
      <c r="D22" s="466" t="s">
        <v>816</v>
      </c>
      <c r="E22" s="276" t="s">
        <v>150</v>
      </c>
      <c r="F22" s="186"/>
    </row>
    <row r="23" spans="1:6" x14ac:dyDescent="0.2">
      <c r="A23" s="1181"/>
      <c r="B23" s="39" t="s">
        <v>123</v>
      </c>
      <c r="C23" s="466" t="s">
        <v>115</v>
      </c>
      <c r="D23" s="466" t="s">
        <v>816</v>
      </c>
      <c r="E23" s="276" t="s">
        <v>151</v>
      </c>
      <c r="F23" s="186"/>
    </row>
    <row r="24" spans="1:6" x14ac:dyDescent="0.2">
      <c r="A24" s="1181"/>
      <c r="B24" s="39" t="s">
        <v>305</v>
      </c>
      <c r="C24" s="466">
        <v>1</v>
      </c>
      <c r="D24" s="466" t="s">
        <v>816</v>
      </c>
      <c r="E24" s="276" t="s">
        <v>152</v>
      </c>
      <c r="F24" s="186"/>
    </row>
    <row r="25" spans="1:6" x14ac:dyDescent="0.2">
      <c r="A25" s="1181"/>
      <c r="B25" s="39" t="s">
        <v>403</v>
      </c>
      <c r="C25" s="466" t="s">
        <v>115</v>
      </c>
      <c r="D25" s="466" t="s">
        <v>816</v>
      </c>
      <c r="E25" s="276" t="s">
        <v>153</v>
      </c>
      <c r="F25" s="186"/>
    </row>
    <row r="26" spans="1:6" x14ac:dyDescent="0.2">
      <c r="A26" s="1181"/>
      <c r="B26" s="39" t="s">
        <v>124</v>
      </c>
      <c r="C26" s="466" t="s">
        <v>115</v>
      </c>
      <c r="D26" s="466" t="s">
        <v>816</v>
      </c>
      <c r="E26" s="276" t="s">
        <v>154</v>
      </c>
      <c r="F26" s="186"/>
    </row>
    <row r="27" spans="1:6" x14ac:dyDescent="0.2">
      <c r="A27" s="1181"/>
      <c r="B27" s="39" t="s">
        <v>125</v>
      </c>
      <c r="C27" s="466" t="s">
        <v>115</v>
      </c>
      <c r="D27" s="466" t="s">
        <v>816</v>
      </c>
      <c r="E27" s="276" t="s">
        <v>155</v>
      </c>
      <c r="F27" s="186"/>
    </row>
    <row r="28" spans="1:6" x14ac:dyDescent="0.2">
      <c r="A28" s="1181"/>
      <c r="B28" s="39" t="s">
        <v>406</v>
      </c>
      <c r="C28" s="466">
        <v>1</v>
      </c>
      <c r="D28" s="466" t="s">
        <v>816</v>
      </c>
      <c r="E28" s="276" t="s">
        <v>406</v>
      </c>
      <c r="F28" s="186"/>
    </row>
    <row r="29" spans="1:6" x14ac:dyDescent="0.2">
      <c r="A29" s="1181"/>
      <c r="B29" s="39" t="s">
        <v>126</v>
      </c>
      <c r="C29" s="466" t="s">
        <v>115</v>
      </c>
      <c r="D29" s="466" t="s">
        <v>816</v>
      </c>
      <c r="E29" s="276" t="s">
        <v>156</v>
      </c>
      <c r="F29" s="186"/>
    </row>
    <row r="30" spans="1:6" x14ac:dyDescent="0.2">
      <c r="A30" s="1181"/>
      <c r="B30" s="39" t="s">
        <v>127</v>
      </c>
      <c r="C30" s="466" t="s">
        <v>115</v>
      </c>
      <c r="D30" s="466" t="s">
        <v>816</v>
      </c>
      <c r="E30" s="276" t="s">
        <v>127</v>
      </c>
      <c r="F30" s="186"/>
    </row>
    <row r="31" spans="1:6" x14ac:dyDescent="0.2">
      <c r="A31" s="1181"/>
      <c r="B31" s="39" t="s">
        <v>128</v>
      </c>
      <c r="C31" s="466" t="s">
        <v>115</v>
      </c>
      <c r="D31" s="466" t="s">
        <v>816</v>
      </c>
      <c r="E31" s="276" t="s">
        <v>157</v>
      </c>
      <c r="F31" s="186"/>
    </row>
    <row r="32" spans="1:6" x14ac:dyDescent="0.2">
      <c r="A32" s="1181"/>
      <c r="B32" s="39" t="s">
        <v>129</v>
      </c>
      <c r="C32" s="466" t="s">
        <v>115</v>
      </c>
      <c r="D32" s="466" t="s">
        <v>816</v>
      </c>
      <c r="E32" s="276" t="s">
        <v>158</v>
      </c>
      <c r="F32" s="186"/>
    </row>
    <row r="33" spans="1:6" x14ac:dyDescent="0.2">
      <c r="A33" s="1181"/>
      <c r="B33" s="39" t="s">
        <v>159</v>
      </c>
      <c r="C33" s="466">
        <v>1</v>
      </c>
      <c r="D33" s="466" t="s">
        <v>816</v>
      </c>
      <c r="E33" s="276" t="s">
        <v>373</v>
      </c>
      <c r="F33" s="186"/>
    </row>
    <row r="34" spans="1:6" x14ac:dyDescent="0.2">
      <c r="A34" s="1181"/>
      <c r="B34" s="39" t="s">
        <v>349</v>
      </c>
      <c r="C34" s="466">
        <v>1</v>
      </c>
      <c r="D34" s="466" t="s">
        <v>816</v>
      </c>
      <c r="E34" s="276" t="s">
        <v>349</v>
      </c>
      <c r="F34" s="186"/>
    </row>
    <row r="35" spans="1:6" x14ac:dyDescent="0.2">
      <c r="A35" s="1181"/>
      <c r="B35" s="39" t="s">
        <v>130</v>
      </c>
      <c r="C35" s="466" t="s">
        <v>115</v>
      </c>
      <c r="D35" s="467" t="s">
        <v>816</v>
      </c>
      <c r="E35" s="276" t="s">
        <v>160</v>
      </c>
      <c r="F35" s="186"/>
    </row>
    <row r="36" spans="1:6" x14ac:dyDescent="0.2">
      <c r="A36" s="1183" t="s">
        <v>161</v>
      </c>
      <c r="B36" s="196" t="s">
        <v>288</v>
      </c>
      <c r="C36" s="464">
        <v>1</v>
      </c>
      <c r="D36" s="466" t="s">
        <v>817</v>
      </c>
      <c r="E36" s="471" t="s">
        <v>289</v>
      </c>
      <c r="F36" s="186"/>
    </row>
    <row r="37" spans="1:6" x14ac:dyDescent="0.2">
      <c r="A37" s="1181"/>
      <c r="B37" s="39" t="s">
        <v>290</v>
      </c>
      <c r="C37" s="466">
        <v>1</v>
      </c>
      <c r="D37" s="466" t="s">
        <v>817</v>
      </c>
      <c r="E37" s="276" t="s">
        <v>291</v>
      </c>
      <c r="F37" s="186"/>
    </row>
    <row r="38" spans="1:6" x14ac:dyDescent="0.2">
      <c r="A38" s="1181"/>
      <c r="B38" s="39" t="s">
        <v>294</v>
      </c>
      <c r="C38" s="466">
        <v>1</v>
      </c>
      <c r="D38" s="466" t="s">
        <v>818</v>
      </c>
      <c r="E38" s="276" t="s">
        <v>270</v>
      </c>
      <c r="F38" s="186"/>
    </row>
    <row r="39" spans="1:6" x14ac:dyDescent="0.2">
      <c r="A39" s="1181"/>
      <c r="B39" s="39" t="s">
        <v>295</v>
      </c>
      <c r="C39" s="466">
        <v>1</v>
      </c>
      <c r="D39" s="466" t="s">
        <v>817</v>
      </c>
      <c r="E39" s="276" t="s">
        <v>281</v>
      </c>
      <c r="F39" s="186"/>
    </row>
    <row r="40" spans="1:6" x14ac:dyDescent="0.2">
      <c r="A40" s="1181"/>
      <c r="B40" s="39" t="s">
        <v>296</v>
      </c>
      <c r="C40" s="466">
        <v>1</v>
      </c>
      <c r="D40" s="466" t="s">
        <v>818</v>
      </c>
      <c r="E40" s="276" t="s">
        <v>145</v>
      </c>
      <c r="F40" s="186"/>
    </row>
    <row r="41" spans="1:6" x14ac:dyDescent="0.2">
      <c r="A41" s="1181"/>
      <c r="B41" s="39" t="s">
        <v>297</v>
      </c>
      <c r="C41" s="466">
        <v>1</v>
      </c>
      <c r="D41" s="466" t="s">
        <v>817</v>
      </c>
      <c r="E41" s="276" t="s">
        <v>291</v>
      </c>
      <c r="F41" s="186"/>
    </row>
    <row r="42" spans="1:6" x14ac:dyDescent="0.2">
      <c r="A42" s="1181"/>
      <c r="B42" s="39" t="s">
        <v>162</v>
      </c>
      <c r="C42" s="466">
        <v>1</v>
      </c>
      <c r="D42" s="466" t="s">
        <v>817</v>
      </c>
      <c r="E42" s="276" t="s">
        <v>270</v>
      </c>
      <c r="F42" s="186"/>
    </row>
    <row r="43" spans="1:6" x14ac:dyDescent="0.2">
      <c r="A43" s="1181"/>
      <c r="B43" s="39" t="s">
        <v>300</v>
      </c>
      <c r="C43" s="466">
        <v>1</v>
      </c>
      <c r="D43" s="466" t="s">
        <v>817</v>
      </c>
      <c r="E43" s="276" t="s">
        <v>281</v>
      </c>
      <c r="F43" s="186"/>
    </row>
    <row r="44" spans="1:6" ht="13.5" thickBot="1" x14ac:dyDescent="0.25">
      <c r="A44" s="1184"/>
      <c r="B44" s="40" t="s">
        <v>292</v>
      </c>
      <c r="C44" s="472">
        <v>1</v>
      </c>
      <c r="D44" s="472" t="s">
        <v>817</v>
      </c>
      <c r="E44" s="473" t="s">
        <v>145</v>
      </c>
      <c r="F44" s="186"/>
    </row>
    <row r="45" spans="1:6" x14ac:dyDescent="0.2">
      <c r="F45" s="186"/>
    </row>
    <row r="46" spans="1:6" x14ac:dyDescent="0.2">
      <c r="F46" s="186"/>
    </row>
  </sheetData>
  <mergeCells count="9">
    <mergeCell ref="A13:A17"/>
    <mergeCell ref="A18:A35"/>
    <mergeCell ref="A36:A44"/>
    <mergeCell ref="A1:E1"/>
    <mergeCell ref="A3:E3"/>
    <mergeCell ref="A5:A6"/>
    <mergeCell ref="B5:B6"/>
    <mergeCell ref="E5:E6"/>
    <mergeCell ref="A8:A12"/>
  </mergeCells>
  <printOptions horizontalCentered="1"/>
  <pageMargins left="0.78740157480314965" right="0.78740157480314965" top="0.59055118110236227" bottom="0.98425196850393704" header="0" footer="0"/>
  <pageSetup paperSize="9" scale="62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pageSetUpPr fitToPage="1"/>
  </sheetPr>
  <dimension ref="A1:G47"/>
  <sheetViews>
    <sheetView view="pageBreakPreview" zoomScale="80" zoomScaleNormal="75" workbookViewId="0">
      <selection activeCell="A3" sqref="A3:C3"/>
    </sheetView>
  </sheetViews>
  <sheetFormatPr baseColWidth="10" defaultColWidth="11.42578125" defaultRowHeight="12.75" x14ac:dyDescent="0.2"/>
  <cols>
    <col min="1" max="1" width="38" style="236" customWidth="1"/>
    <col min="2" max="2" width="32.5703125" style="236" customWidth="1"/>
    <col min="3" max="3" width="27.28515625" style="236" customWidth="1"/>
    <col min="4" max="4" width="5.42578125" style="236" customWidth="1"/>
    <col min="5" max="16384" width="11.42578125" style="236"/>
  </cols>
  <sheetData>
    <row r="1" spans="1:7" ht="18" x14ac:dyDescent="0.25">
      <c r="A1" s="1029" t="s">
        <v>443</v>
      </c>
      <c r="B1" s="1029"/>
      <c r="C1" s="1029"/>
      <c r="D1" s="51"/>
      <c r="E1" s="51"/>
      <c r="F1" s="51"/>
      <c r="G1" s="51"/>
    </row>
    <row r="3" spans="1:7" ht="15" x14ac:dyDescent="0.25">
      <c r="A3" s="1185" t="s">
        <v>1278</v>
      </c>
      <c r="B3" s="1185"/>
      <c r="C3" s="1185"/>
      <c r="D3" s="56"/>
      <c r="E3" s="56"/>
      <c r="F3" s="56"/>
      <c r="G3" s="56"/>
    </row>
    <row r="4" spans="1:7" ht="15" x14ac:dyDescent="0.25">
      <c r="A4" s="1185" t="s">
        <v>819</v>
      </c>
      <c r="B4" s="1185"/>
      <c r="C4" s="1185"/>
      <c r="D4" s="56"/>
      <c r="E4" s="56"/>
      <c r="F4" s="56"/>
      <c r="G4" s="56"/>
    </row>
    <row r="5" spans="1:7" ht="13.5" thickBot="1" x14ac:dyDescent="0.25">
      <c r="A5" s="18"/>
      <c r="B5" s="18"/>
      <c r="C5" s="18"/>
    </row>
    <row r="6" spans="1:7" ht="41.25" customHeight="1" thickBot="1" x14ac:dyDescent="0.25">
      <c r="A6" s="178" t="s">
        <v>131</v>
      </c>
      <c r="B6" s="179" t="s">
        <v>132</v>
      </c>
      <c r="C6" s="180" t="s">
        <v>472</v>
      </c>
    </row>
    <row r="7" spans="1:7" ht="18.75" customHeight="1" x14ac:dyDescent="0.2">
      <c r="A7" s="175" t="s">
        <v>133</v>
      </c>
      <c r="B7" s="272">
        <v>11810</v>
      </c>
      <c r="C7" s="273">
        <v>108782</v>
      </c>
    </row>
    <row r="8" spans="1:7" x14ac:dyDescent="0.2">
      <c r="A8" s="176" t="s">
        <v>134</v>
      </c>
      <c r="B8" s="393">
        <v>4440</v>
      </c>
      <c r="C8" s="394">
        <v>11160</v>
      </c>
    </row>
    <row r="9" spans="1:7" x14ac:dyDescent="0.2">
      <c r="A9" s="176" t="s">
        <v>480</v>
      </c>
      <c r="B9" s="274">
        <v>510</v>
      </c>
      <c r="C9" s="275">
        <v>7096</v>
      </c>
    </row>
    <row r="10" spans="1:7" x14ac:dyDescent="0.2">
      <c r="A10" s="176" t="s">
        <v>135</v>
      </c>
      <c r="B10" s="274">
        <v>5442</v>
      </c>
      <c r="C10" s="275">
        <v>41511</v>
      </c>
    </row>
    <row r="11" spans="1:7" ht="13.5" thickBot="1" x14ac:dyDescent="0.25">
      <c r="A11" s="177" t="s">
        <v>136</v>
      </c>
      <c r="B11" s="277">
        <v>15851</v>
      </c>
      <c r="C11" s="278">
        <v>64443</v>
      </c>
    </row>
    <row r="12" spans="1:7" x14ac:dyDescent="0.2">
      <c r="A12" s="1186"/>
      <c r="B12" s="1186"/>
      <c r="C12" s="1186"/>
    </row>
    <row r="47" spans="1:3" ht="14.25" x14ac:dyDescent="0.2">
      <c r="A47" s="1187"/>
      <c r="B47" s="1019"/>
      <c r="C47" s="1019"/>
    </row>
  </sheetData>
  <mergeCells count="5">
    <mergeCell ref="A1:C1"/>
    <mergeCell ref="A3:C3"/>
    <mergeCell ref="A4:C4"/>
    <mergeCell ref="A12:C12"/>
    <mergeCell ref="A47:C47"/>
  </mergeCells>
  <printOptions horizontalCentered="1"/>
  <pageMargins left="0.78740157480314965" right="0.78740157480314965" top="0.59055118110236227" bottom="0.98425196850393704" header="0" footer="0"/>
  <pageSetup paperSize="9" scale="83" orientation="portrait" r:id="rId1"/>
  <headerFooter alignWithMargins="0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>
    <pageSetUpPr fitToPage="1"/>
  </sheetPr>
  <dimension ref="A1:C46"/>
  <sheetViews>
    <sheetView view="pageBreakPreview" zoomScaleNormal="75" zoomScaleSheetLayoutView="100" workbookViewId="0">
      <selection activeCell="F8" sqref="F8"/>
    </sheetView>
  </sheetViews>
  <sheetFormatPr baseColWidth="10" defaultColWidth="11.42578125" defaultRowHeight="12.75" x14ac:dyDescent="0.2"/>
  <cols>
    <col min="1" max="1" width="25.85546875" style="236" customWidth="1"/>
    <col min="2" max="3" width="24.7109375" style="236" customWidth="1"/>
    <col min="4" max="4" width="2.7109375" style="236" customWidth="1"/>
    <col min="5" max="16384" width="11.42578125" style="236"/>
  </cols>
  <sheetData>
    <row r="1" spans="1:3" ht="18" x14ac:dyDescent="0.25">
      <c r="A1" s="1029" t="s">
        <v>175</v>
      </c>
      <c r="B1" s="1029"/>
      <c r="C1" s="1029"/>
    </row>
    <row r="3" spans="1:3" ht="15" customHeight="1" x14ac:dyDescent="0.25">
      <c r="A3" s="1185" t="s">
        <v>1159</v>
      </c>
      <c r="B3" s="1185"/>
      <c r="C3" s="1185"/>
    </row>
    <row r="4" spans="1:3" ht="15" customHeight="1" x14ac:dyDescent="0.25">
      <c r="A4" s="1185" t="s">
        <v>1158</v>
      </c>
      <c r="B4" s="1185"/>
      <c r="C4" s="1185"/>
    </row>
    <row r="5" spans="1:3" ht="15.75" thickBot="1" x14ac:dyDescent="0.3">
      <c r="A5" s="783"/>
      <c r="B5" s="783"/>
      <c r="C5" s="783"/>
    </row>
    <row r="6" spans="1:3" ht="18.75" customHeight="1" x14ac:dyDescent="0.2">
      <c r="A6" s="1031" t="s">
        <v>176</v>
      </c>
      <c r="B6" s="1033">
        <v>2018</v>
      </c>
      <c r="C6" s="977"/>
    </row>
    <row r="7" spans="1:3" ht="21" customHeight="1" thickBot="1" x14ac:dyDescent="0.25">
      <c r="A7" s="1032"/>
      <c r="B7" s="779" t="s">
        <v>441</v>
      </c>
      <c r="C7" s="137" t="s">
        <v>485</v>
      </c>
    </row>
    <row r="8" spans="1:3" x14ac:dyDescent="0.2">
      <c r="A8" s="780" t="s">
        <v>177</v>
      </c>
      <c r="B8" s="101">
        <v>25</v>
      </c>
      <c r="C8" s="823">
        <f>B8/$B$17*100</f>
        <v>0.52487927776611376</v>
      </c>
    </row>
    <row r="9" spans="1:3" x14ac:dyDescent="0.2">
      <c r="A9" s="781" t="s">
        <v>178</v>
      </c>
      <c r="B9" s="101">
        <v>1388</v>
      </c>
      <c r="C9" s="823">
        <f t="shared" ref="C9:C15" si="0">B9/$B$17*100</f>
        <v>29.141297501574638</v>
      </c>
    </row>
    <row r="10" spans="1:3" x14ac:dyDescent="0.2">
      <c r="A10" s="781" t="s">
        <v>179</v>
      </c>
      <c r="B10" s="101">
        <v>432</v>
      </c>
      <c r="C10" s="823">
        <f t="shared" si="0"/>
        <v>9.0699139197984469</v>
      </c>
    </row>
    <row r="11" spans="1:3" x14ac:dyDescent="0.2">
      <c r="A11" s="781" t="s">
        <v>247</v>
      </c>
      <c r="B11" s="101">
        <v>2068</v>
      </c>
      <c r="C11" s="823">
        <f t="shared" si="0"/>
        <v>43.418013856812934</v>
      </c>
    </row>
    <row r="12" spans="1:3" x14ac:dyDescent="0.2">
      <c r="A12" s="781" t="s">
        <v>180</v>
      </c>
      <c r="B12" s="101">
        <v>238</v>
      </c>
      <c r="C12" s="823">
        <f t="shared" si="0"/>
        <v>4.9968507243334033</v>
      </c>
    </row>
    <row r="13" spans="1:3" x14ac:dyDescent="0.2">
      <c r="A13" s="781" t="s">
        <v>474</v>
      </c>
      <c r="B13" s="101">
        <v>80</v>
      </c>
      <c r="C13" s="823">
        <f t="shared" si="0"/>
        <v>1.6796136888515643</v>
      </c>
    </row>
    <row r="14" spans="1:3" x14ac:dyDescent="0.2">
      <c r="A14" s="781" t="s">
        <v>413</v>
      </c>
      <c r="B14" s="101">
        <v>517</v>
      </c>
      <c r="C14" s="823">
        <f t="shared" si="0"/>
        <v>10.854503464203233</v>
      </c>
    </row>
    <row r="15" spans="1:3" x14ac:dyDescent="0.2">
      <c r="A15" s="781" t="s">
        <v>181</v>
      </c>
      <c r="B15" s="101">
        <v>15</v>
      </c>
      <c r="C15" s="823">
        <f t="shared" si="0"/>
        <v>0.31492756665966826</v>
      </c>
    </row>
    <row r="16" spans="1:3" x14ac:dyDescent="0.2">
      <c r="A16" s="781"/>
      <c r="B16" s="98"/>
      <c r="C16" s="84"/>
    </row>
    <row r="17" spans="1:3" ht="18" customHeight="1" thickBot="1" x14ac:dyDescent="0.25">
      <c r="A17" s="102" t="s">
        <v>402</v>
      </c>
      <c r="B17" s="100">
        <f>SUM(B8:B15)</f>
        <v>4763</v>
      </c>
      <c r="C17" s="103">
        <f>SUM(C8:C15)</f>
        <v>99.999999999999986</v>
      </c>
    </row>
    <row r="18" spans="1:3" x14ac:dyDescent="0.2">
      <c r="A18" s="283" t="s">
        <v>248</v>
      </c>
      <c r="B18" s="60"/>
      <c r="C18" s="61"/>
    </row>
    <row r="46" ht="18.75" customHeight="1" x14ac:dyDescent="0.2"/>
  </sheetData>
  <mergeCells count="5">
    <mergeCell ref="A1:C1"/>
    <mergeCell ref="A3:C3"/>
    <mergeCell ref="A4:C4"/>
    <mergeCell ref="A6:A7"/>
    <mergeCell ref="B6:C6"/>
  </mergeCells>
  <printOptions horizontalCentered="1"/>
  <pageMargins left="0.78740157480314965" right="0.78740157480314965" top="0.59055118110236227" bottom="0.98425196850393704" header="0" footer="0"/>
  <pageSetup paperSize="9" orientation="portrait" r:id="rId1"/>
  <headerFooter alignWithMargins="0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>
    <pageSetUpPr fitToPage="1"/>
  </sheetPr>
  <dimension ref="A1:R63"/>
  <sheetViews>
    <sheetView view="pageBreakPreview" topLeftCell="B1" zoomScale="75" zoomScaleNormal="75" workbookViewId="0">
      <selection activeCell="I50" sqref="I50"/>
    </sheetView>
  </sheetViews>
  <sheetFormatPr baseColWidth="10" defaultColWidth="11.42578125" defaultRowHeight="12.75" x14ac:dyDescent="0.2"/>
  <cols>
    <col min="1" max="1" width="45.140625" style="236" customWidth="1"/>
    <col min="2" max="15" width="8.28515625" style="236" bestFit="1" customWidth="1"/>
    <col min="16" max="16" width="8.140625" style="236" customWidth="1"/>
    <col min="17" max="17" width="9" style="236" customWidth="1"/>
    <col min="18" max="18" width="3.42578125" style="236" customWidth="1"/>
    <col min="19" max="16384" width="11.42578125" style="236"/>
  </cols>
  <sheetData>
    <row r="1" spans="1:17" ht="18" customHeight="1" x14ac:dyDescent="0.2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  <c r="Q1" s="1029"/>
    </row>
    <row r="2" spans="1:17" x14ac:dyDescent="0.2">
      <c r="A2" s="1029"/>
      <c r="B2" s="1029"/>
      <c r="C2" s="1029"/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  <c r="O2" s="1029"/>
      <c r="P2" s="1029"/>
      <c r="Q2" s="1029"/>
    </row>
    <row r="3" spans="1:17" ht="15" x14ac:dyDescent="0.25">
      <c r="A3" s="1023" t="s">
        <v>1160</v>
      </c>
      <c r="B3" s="1023"/>
      <c r="C3" s="1023"/>
      <c r="D3" s="1023"/>
      <c r="E3" s="1023"/>
      <c r="F3" s="1023"/>
      <c r="G3" s="1023"/>
      <c r="H3" s="1023"/>
      <c r="I3" s="1023"/>
      <c r="J3" s="1023"/>
      <c r="K3" s="1023"/>
      <c r="L3" s="1023"/>
      <c r="M3" s="1023"/>
      <c r="N3" s="1023"/>
      <c r="O3" s="1023"/>
      <c r="P3" s="1023"/>
      <c r="Q3" s="1023"/>
    </row>
    <row r="4" spans="1:17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/>
      <c r="N4" s="2"/>
    </row>
    <row r="5" spans="1:17" ht="25.5" customHeight="1" thickBot="1" x14ac:dyDescent="0.25">
      <c r="A5" s="178" t="s">
        <v>182</v>
      </c>
      <c r="B5" s="179">
        <v>1987</v>
      </c>
      <c r="C5" s="179">
        <v>1988</v>
      </c>
      <c r="D5" s="179">
        <v>1989</v>
      </c>
      <c r="E5" s="179">
        <v>1990</v>
      </c>
      <c r="F5" s="179">
        <v>1991</v>
      </c>
      <c r="G5" s="179">
        <v>1992</v>
      </c>
      <c r="H5" s="179">
        <v>1993</v>
      </c>
      <c r="I5" s="179">
        <v>1994</v>
      </c>
      <c r="J5" s="179">
        <v>1995</v>
      </c>
      <c r="K5" s="179">
        <v>1996</v>
      </c>
      <c r="L5" s="180">
        <v>1997</v>
      </c>
      <c r="M5" s="180">
        <v>1998</v>
      </c>
      <c r="N5" s="180">
        <v>1999</v>
      </c>
      <c r="O5" s="180">
        <v>2000</v>
      </c>
      <c r="P5" s="180">
        <v>2001</v>
      </c>
      <c r="Q5" s="180">
        <v>2002</v>
      </c>
    </row>
    <row r="6" spans="1:17" x14ac:dyDescent="0.2">
      <c r="A6" s="20" t="s">
        <v>183</v>
      </c>
      <c r="B6" s="272">
        <v>322</v>
      </c>
      <c r="C6" s="272">
        <v>388</v>
      </c>
      <c r="D6" s="272">
        <v>457</v>
      </c>
      <c r="E6" s="272">
        <v>447</v>
      </c>
      <c r="F6" s="272">
        <v>436</v>
      </c>
      <c r="G6" s="272">
        <v>462</v>
      </c>
      <c r="H6" s="272">
        <v>460</v>
      </c>
      <c r="I6" s="272" t="s">
        <v>184</v>
      </c>
      <c r="J6" s="272">
        <v>454</v>
      </c>
      <c r="K6" s="272">
        <v>460</v>
      </c>
      <c r="L6" s="273">
        <v>462</v>
      </c>
      <c r="M6" s="273">
        <v>465</v>
      </c>
      <c r="N6" s="273">
        <v>611</v>
      </c>
      <c r="O6" s="273">
        <v>620</v>
      </c>
      <c r="P6" s="273">
        <v>620</v>
      </c>
      <c r="Q6" s="273">
        <v>620</v>
      </c>
    </row>
    <row r="7" spans="1:17" x14ac:dyDescent="0.2">
      <c r="A7" s="21" t="s">
        <v>185</v>
      </c>
      <c r="B7" s="274">
        <v>3084</v>
      </c>
      <c r="C7" s="274">
        <v>4792</v>
      </c>
      <c r="D7" s="274">
        <v>5371</v>
      </c>
      <c r="E7" s="274">
        <v>5296</v>
      </c>
      <c r="F7" s="274">
        <v>5212</v>
      </c>
      <c r="G7" s="274">
        <v>5521</v>
      </c>
      <c r="H7" s="274">
        <v>5510</v>
      </c>
      <c r="I7" s="274">
        <v>5563</v>
      </c>
      <c r="J7" s="274">
        <v>5367</v>
      </c>
      <c r="K7" s="274">
        <v>5495</v>
      </c>
      <c r="L7" s="275">
        <v>5544</v>
      </c>
      <c r="M7" s="275">
        <v>5576</v>
      </c>
      <c r="N7" s="275">
        <v>7371</v>
      </c>
      <c r="O7" s="275">
        <v>7545</v>
      </c>
      <c r="P7" s="275">
        <v>7522</v>
      </c>
      <c r="Q7" s="275">
        <v>7532</v>
      </c>
    </row>
    <row r="8" spans="1:17" x14ac:dyDescent="0.2">
      <c r="A8" s="21" t="s">
        <v>186</v>
      </c>
      <c r="B8" s="274">
        <v>2824</v>
      </c>
      <c r="C8" s="274">
        <v>4468</v>
      </c>
      <c r="D8" s="274">
        <v>5597</v>
      </c>
      <c r="E8" s="274">
        <v>5432</v>
      </c>
      <c r="F8" s="274">
        <v>5250</v>
      </c>
      <c r="G8" s="274">
        <v>5567</v>
      </c>
      <c r="H8" s="274">
        <v>5530</v>
      </c>
      <c r="I8" s="274">
        <v>5381</v>
      </c>
      <c r="J8" s="274">
        <v>5529</v>
      </c>
      <c r="K8" s="274">
        <v>5545</v>
      </c>
      <c r="L8" s="275">
        <v>5544</v>
      </c>
      <c r="M8" s="275">
        <v>5584</v>
      </c>
      <c r="N8" s="275">
        <v>7293</v>
      </c>
      <c r="O8" s="275">
        <v>7335</v>
      </c>
      <c r="P8" s="275">
        <v>7358</v>
      </c>
      <c r="Q8" s="275">
        <v>7348</v>
      </c>
    </row>
    <row r="9" spans="1:17" x14ac:dyDescent="0.2">
      <c r="A9" s="281" t="s">
        <v>187</v>
      </c>
      <c r="B9" s="274">
        <v>5908</v>
      </c>
      <c r="C9" s="274">
        <v>9260</v>
      </c>
      <c r="D9" s="274">
        <v>10968</v>
      </c>
      <c r="E9" s="274">
        <v>10728</v>
      </c>
      <c r="F9" s="274">
        <v>10462</v>
      </c>
      <c r="G9" s="274">
        <v>11088</v>
      </c>
      <c r="H9" s="274">
        <v>11040</v>
      </c>
      <c r="I9" s="274">
        <v>10944</v>
      </c>
      <c r="J9" s="274">
        <v>10896</v>
      </c>
      <c r="K9" s="274">
        <v>11040</v>
      </c>
      <c r="L9" s="275">
        <v>11088</v>
      </c>
      <c r="M9" s="275">
        <v>11160</v>
      </c>
      <c r="N9" s="275">
        <v>14664</v>
      </c>
      <c r="O9" s="275">
        <v>14880</v>
      </c>
      <c r="P9" s="275">
        <v>14880</v>
      </c>
      <c r="Q9" s="275">
        <v>14880</v>
      </c>
    </row>
    <row r="10" spans="1:17" x14ac:dyDescent="0.2">
      <c r="A10" s="22" t="s">
        <v>188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3"/>
      <c r="M10" s="43"/>
      <c r="N10" s="43"/>
      <c r="O10" s="43"/>
      <c r="P10" s="43"/>
      <c r="Q10" s="43"/>
    </row>
    <row r="11" spans="1:17" x14ac:dyDescent="0.2">
      <c r="A11" s="281" t="s">
        <v>189</v>
      </c>
      <c r="B11" s="83">
        <v>67.86640726329442</v>
      </c>
      <c r="C11" s="83">
        <v>71.118530884808024</v>
      </c>
      <c r="D11" s="83">
        <v>77.937069447030353</v>
      </c>
      <c r="E11" s="83">
        <v>77.794561933534752</v>
      </c>
      <c r="F11" s="83">
        <v>67.766692248656952</v>
      </c>
      <c r="G11" s="83">
        <v>55.569643180583228</v>
      </c>
      <c r="H11" s="83">
        <v>49.927404718693289</v>
      </c>
      <c r="I11" s="83">
        <v>43.879201869494878</v>
      </c>
      <c r="J11" s="83">
        <v>32.737097074715855</v>
      </c>
      <c r="K11" s="83">
        <v>33.066424021838039</v>
      </c>
      <c r="L11" s="84">
        <v>38.906926406926409</v>
      </c>
      <c r="M11" s="84">
        <v>39.149928263988521</v>
      </c>
      <c r="N11" s="84">
        <v>41.025641025641022</v>
      </c>
      <c r="O11" s="84">
        <v>38.1</v>
      </c>
      <c r="P11" s="84">
        <v>33.799999999999997</v>
      </c>
      <c r="Q11" s="84">
        <v>28.7</v>
      </c>
    </row>
    <row r="12" spans="1:17" x14ac:dyDescent="0.2">
      <c r="A12" s="281" t="s">
        <v>190</v>
      </c>
      <c r="B12" s="83">
        <v>21.498054474708173</v>
      </c>
      <c r="C12" s="83">
        <v>21.160267111853088</v>
      </c>
      <c r="D12" s="83">
        <v>17.743436976354495</v>
      </c>
      <c r="E12" s="83">
        <v>17.69259818731118</v>
      </c>
      <c r="F12" s="83">
        <v>24.904067536454335</v>
      </c>
      <c r="G12" s="83">
        <v>30.90019923926825</v>
      </c>
      <c r="H12" s="83">
        <v>35.353901996370233</v>
      </c>
      <c r="I12" s="83">
        <v>36.994427467193958</v>
      </c>
      <c r="J12" s="83">
        <v>49.114961803614683</v>
      </c>
      <c r="K12" s="83">
        <v>48.862602365787076</v>
      </c>
      <c r="L12" s="84">
        <v>49.549062049062051</v>
      </c>
      <c r="M12" s="84">
        <v>47.955523672883785</v>
      </c>
      <c r="N12" s="84">
        <v>49.206349206349202</v>
      </c>
      <c r="O12" s="84">
        <v>49.9</v>
      </c>
      <c r="P12" s="84">
        <v>54.6</v>
      </c>
      <c r="Q12" s="84">
        <v>55.7</v>
      </c>
    </row>
    <row r="13" spans="1:17" x14ac:dyDescent="0.2">
      <c r="A13" s="281" t="s">
        <v>191</v>
      </c>
      <c r="B13" s="83">
        <v>9.9221789883268485</v>
      </c>
      <c r="C13" s="83">
        <v>6.1769616026711187</v>
      </c>
      <c r="D13" s="83">
        <v>2.848631539750512</v>
      </c>
      <c r="E13" s="83">
        <v>2.8889728096676737</v>
      </c>
      <c r="F13" s="83">
        <v>5.1611665387567154</v>
      </c>
      <c r="G13" s="83">
        <v>10.958159753667813</v>
      </c>
      <c r="H13" s="83">
        <v>11.651542649727768</v>
      </c>
      <c r="I13" s="83">
        <v>12.96063275211217</v>
      </c>
      <c r="J13" s="83">
        <v>14.924538848518726</v>
      </c>
      <c r="K13" s="83">
        <v>13.466787989080983</v>
      </c>
      <c r="L13" s="84">
        <v>8.7842712842712842</v>
      </c>
      <c r="M13" s="84">
        <v>9.110473457675754</v>
      </c>
      <c r="N13" s="84">
        <v>7.1496404829738163</v>
      </c>
      <c r="O13" s="84">
        <v>7.3</v>
      </c>
      <c r="P13" s="84">
        <v>8.6</v>
      </c>
      <c r="Q13" s="84">
        <v>12.2</v>
      </c>
    </row>
    <row r="14" spans="1:17" x14ac:dyDescent="0.2">
      <c r="A14" s="281" t="s">
        <v>192</v>
      </c>
      <c r="B14" s="83">
        <v>0.71335927367055774</v>
      </c>
      <c r="C14" s="83">
        <v>1.0851419031719534</v>
      </c>
      <c r="D14" s="83">
        <v>0.50269968348538452</v>
      </c>
      <c r="E14" s="83">
        <v>0.26435045317220546</v>
      </c>
      <c r="F14" s="83">
        <v>0.7482732156561781</v>
      </c>
      <c r="G14" s="83">
        <v>0.81506973374388703</v>
      </c>
      <c r="H14" s="83">
        <v>1.0707803992740472</v>
      </c>
      <c r="I14" s="83">
        <v>1.8515189645874528</v>
      </c>
      <c r="J14" s="83">
        <v>1.9191354574250048</v>
      </c>
      <c r="K14" s="83">
        <v>2.256596906278435</v>
      </c>
      <c r="L14" s="84">
        <v>1.1904761904761905</v>
      </c>
      <c r="M14" s="84">
        <v>1.327116212338594</v>
      </c>
      <c r="N14" s="84">
        <v>1.1667345000678333</v>
      </c>
      <c r="O14" s="84">
        <v>0.6</v>
      </c>
      <c r="P14" s="84">
        <v>1.1000000000000001</v>
      </c>
      <c r="Q14" s="84">
        <v>0.9</v>
      </c>
    </row>
    <row r="15" spans="1:17" x14ac:dyDescent="0.2">
      <c r="A15" s="281" t="s">
        <v>193</v>
      </c>
      <c r="B15" s="83">
        <v>0</v>
      </c>
      <c r="C15" s="83">
        <v>0.46</v>
      </c>
      <c r="D15" s="83">
        <v>0.97</v>
      </c>
      <c r="E15" s="83">
        <v>1.36</v>
      </c>
      <c r="F15" s="83">
        <v>1.4198004604758201</v>
      </c>
      <c r="G15" s="83">
        <v>1.7569280927368223</v>
      </c>
      <c r="H15" s="83">
        <v>1.9963702359346631</v>
      </c>
      <c r="I15" s="83">
        <v>4.3142189466115406</v>
      </c>
      <c r="J15" s="83">
        <v>1.3042668157257382</v>
      </c>
      <c r="K15" s="83">
        <v>2.347588717015475</v>
      </c>
      <c r="L15" s="84">
        <v>1.5692640692640645</v>
      </c>
      <c r="M15" s="84">
        <v>2.4569583931133456</v>
      </c>
      <c r="N15" s="84">
        <v>1.4516347849681264</v>
      </c>
      <c r="O15" s="84">
        <v>4.0999999999999996</v>
      </c>
      <c r="P15" s="84">
        <v>2</v>
      </c>
      <c r="Q15" s="84">
        <v>2.5</v>
      </c>
    </row>
    <row r="16" spans="1:17" x14ac:dyDescent="0.2">
      <c r="A16" s="22" t="s">
        <v>194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4"/>
      <c r="M16" s="84"/>
      <c r="N16" s="84"/>
      <c r="O16" s="84"/>
      <c r="P16" s="84"/>
      <c r="Q16" s="84"/>
    </row>
    <row r="17" spans="1:17" x14ac:dyDescent="0.2">
      <c r="A17" s="281" t="s">
        <v>189</v>
      </c>
      <c r="B17" s="83">
        <v>58.817280453257794</v>
      </c>
      <c r="C17" s="83">
        <v>65.734109221128023</v>
      </c>
      <c r="D17" s="83">
        <v>75.415401107736287</v>
      </c>
      <c r="E17" s="83">
        <v>78.847569955817377</v>
      </c>
      <c r="F17" s="83">
        <v>60.647619047619052</v>
      </c>
      <c r="G17" s="83">
        <v>45.715825399676667</v>
      </c>
      <c r="H17" s="83">
        <v>39.692585895117539</v>
      </c>
      <c r="I17" s="83">
        <v>32.912098123025459</v>
      </c>
      <c r="J17" s="83">
        <v>24.796527400976668</v>
      </c>
      <c r="K17" s="83">
        <v>25.266005410279529</v>
      </c>
      <c r="L17" s="84">
        <v>28.39105339105339</v>
      </c>
      <c r="M17" s="84">
        <v>34.169054441260741</v>
      </c>
      <c r="N17" s="84">
        <v>31.729055258467021</v>
      </c>
      <c r="O17" s="84">
        <v>28.3</v>
      </c>
      <c r="P17" s="84">
        <v>23.9</v>
      </c>
      <c r="Q17" s="84">
        <v>19.5</v>
      </c>
    </row>
    <row r="18" spans="1:17" x14ac:dyDescent="0.2">
      <c r="A18" s="281" t="s">
        <v>190</v>
      </c>
      <c r="B18" s="83">
        <v>25.991501416430594</v>
      </c>
      <c r="C18" s="83">
        <v>26.835273052820053</v>
      </c>
      <c r="D18" s="83">
        <v>19.93925317134179</v>
      </c>
      <c r="E18" s="83">
        <v>16.329160530191459</v>
      </c>
      <c r="F18" s="83">
        <v>31.923809523809528</v>
      </c>
      <c r="G18" s="83">
        <v>43.129153942877672</v>
      </c>
      <c r="H18" s="83">
        <v>48.933092224231466</v>
      </c>
      <c r="I18" s="83">
        <v>47.481880691321315</v>
      </c>
      <c r="J18" s="83">
        <v>46.554530656538248</v>
      </c>
      <c r="K18" s="83">
        <v>53.994589720468888</v>
      </c>
      <c r="L18" s="84">
        <v>55.80808080808081</v>
      </c>
      <c r="M18" s="84">
        <v>51.414756446991404</v>
      </c>
      <c r="N18" s="84">
        <v>52.187028657616899</v>
      </c>
      <c r="O18" s="84">
        <v>55.9</v>
      </c>
      <c r="P18" s="84">
        <v>61.7</v>
      </c>
      <c r="Q18" s="84">
        <v>63.2</v>
      </c>
    </row>
    <row r="19" spans="1:17" x14ac:dyDescent="0.2">
      <c r="A19" s="281" t="s">
        <v>191</v>
      </c>
      <c r="B19" s="83">
        <v>14.483002832861189</v>
      </c>
      <c r="C19" s="83">
        <v>5.7072515666965087</v>
      </c>
      <c r="D19" s="83">
        <v>2.8765410041093444</v>
      </c>
      <c r="E19" s="83">
        <v>3.3321060382916055</v>
      </c>
      <c r="F19" s="83">
        <v>5.2761904761904761</v>
      </c>
      <c r="G19" s="83">
        <v>8.0474223100413145</v>
      </c>
      <c r="H19" s="83">
        <v>8.3001808318264008</v>
      </c>
      <c r="I19" s="83">
        <v>13.138821780338228</v>
      </c>
      <c r="J19" s="83">
        <v>22.807017543859647</v>
      </c>
      <c r="K19" s="83">
        <v>16.627592425608658</v>
      </c>
      <c r="L19" s="84">
        <v>12.103174603174603</v>
      </c>
      <c r="M19" s="84">
        <v>10.100286532951291</v>
      </c>
      <c r="N19" s="84">
        <v>12.751953928424516</v>
      </c>
      <c r="O19" s="84">
        <v>13</v>
      </c>
      <c r="P19" s="84">
        <v>10.9</v>
      </c>
      <c r="Q19" s="84">
        <v>14.3</v>
      </c>
    </row>
    <row r="20" spans="1:17" x14ac:dyDescent="0.2">
      <c r="A20" s="281" t="s">
        <v>192</v>
      </c>
      <c r="B20" s="83">
        <v>0.708215297450425</v>
      </c>
      <c r="C20" s="83">
        <v>1.1190689346463742</v>
      </c>
      <c r="D20" s="83">
        <v>0.80400214400571723</v>
      </c>
      <c r="E20" s="83">
        <v>0.95729013254786455</v>
      </c>
      <c r="F20" s="83">
        <v>1.4095238095238094</v>
      </c>
      <c r="G20" s="83">
        <v>1.0957427698940183</v>
      </c>
      <c r="H20" s="83">
        <v>1.1934900542495479</v>
      </c>
      <c r="I20" s="83">
        <v>2.8990893885894815</v>
      </c>
      <c r="J20" s="83">
        <v>3.1651293181407127</v>
      </c>
      <c r="K20" s="83">
        <v>2.0919747520288547</v>
      </c>
      <c r="L20" s="84">
        <v>1.6414141414141417</v>
      </c>
      <c r="M20" s="84">
        <v>1.361031518624642</v>
      </c>
      <c r="N20" s="84">
        <v>1.0009598244892364</v>
      </c>
      <c r="O20" s="84">
        <v>0.6</v>
      </c>
      <c r="P20" s="84">
        <v>0.9</v>
      </c>
      <c r="Q20" s="84">
        <v>0.9</v>
      </c>
    </row>
    <row r="21" spans="1:17" x14ac:dyDescent="0.2">
      <c r="A21" s="281" t="s">
        <v>193</v>
      </c>
      <c r="B21" s="83">
        <v>0</v>
      </c>
      <c r="C21" s="83">
        <v>0.6</v>
      </c>
      <c r="D21" s="83">
        <v>0.96</v>
      </c>
      <c r="E21" s="83">
        <v>0.53</v>
      </c>
      <c r="F21" s="83">
        <v>0.74285714285713444</v>
      </c>
      <c r="G21" s="83">
        <v>2.0118555775103282</v>
      </c>
      <c r="H21" s="83">
        <v>1.8806509945750471</v>
      </c>
      <c r="I21" s="83">
        <v>3.5681100167255169</v>
      </c>
      <c r="J21" s="83">
        <v>2.6767950804847209</v>
      </c>
      <c r="K21" s="83">
        <v>2.0198376916140672</v>
      </c>
      <c r="L21" s="84">
        <v>2.0562770562770556</v>
      </c>
      <c r="M21" s="84">
        <v>2.9548710601719219</v>
      </c>
      <c r="N21" s="84">
        <v>2.3310023310023342</v>
      </c>
      <c r="O21" s="84">
        <v>2.1</v>
      </c>
      <c r="P21" s="84">
        <v>2.6</v>
      </c>
      <c r="Q21" s="84">
        <v>2.1</v>
      </c>
    </row>
    <row r="22" spans="1:17" x14ac:dyDescent="0.2">
      <c r="A22" s="22" t="s">
        <v>195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84"/>
      <c r="N22" s="84"/>
      <c r="O22" s="84"/>
      <c r="P22" s="84"/>
      <c r="Q22" s="84"/>
    </row>
    <row r="23" spans="1:17" x14ac:dyDescent="0.2">
      <c r="A23" s="281" t="s">
        <v>189</v>
      </c>
      <c r="B23" s="83">
        <v>63.540961408259989</v>
      </c>
      <c r="C23" s="83">
        <v>68.520518358531319</v>
      </c>
      <c r="D23" s="83">
        <v>76.65025528811087</v>
      </c>
      <c r="E23" s="83">
        <v>78.327740492170022</v>
      </c>
      <c r="F23" s="83">
        <v>64.194226725291543</v>
      </c>
      <c r="G23" s="83">
        <v>50.622294372294377</v>
      </c>
      <c r="H23" s="83">
        <v>44.800724637681164</v>
      </c>
      <c r="I23" s="83">
        <v>38.486842105263158</v>
      </c>
      <c r="J23" s="83">
        <v>28.707782672540382</v>
      </c>
      <c r="K23" s="83">
        <v>29.14855072463768</v>
      </c>
      <c r="L23" s="84">
        <v>33.648989898989903</v>
      </c>
      <c r="M23" s="84">
        <v>36.657706093189965</v>
      </c>
      <c r="N23" s="84">
        <v>36.402073104200767</v>
      </c>
      <c r="O23" s="84">
        <v>33.299999999999997</v>
      </c>
      <c r="P23" s="84">
        <v>28.9</v>
      </c>
      <c r="Q23" s="84">
        <v>24.2</v>
      </c>
    </row>
    <row r="24" spans="1:17" x14ac:dyDescent="0.2">
      <c r="A24" s="281" t="s">
        <v>190</v>
      </c>
      <c r="B24" s="83">
        <v>23.645903859173998</v>
      </c>
      <c r="C24" s="83">
        <v>23.898488120950322</v>
      </c>
      <c r="D24" s="83">
        <v>18.863967906637491</v>
      </c>
      <c r="E24" s="83">
        <v>17.002237136465325</v>
      </c>
      <c r="F24" s="83">
        <v>28.426687057923917</v>
      </c>
      <c r="G24" s="83">
        <v>37.040043290043286</v>
      </c>
      <c r="H24" s="83">
        <v>42.155797101449281</v>
      </c>
      <c r="I24" s="83">
        <v>42.15095029239766</v>
      </c>
      <c r="J24" s="83">
        <v>47.815712187958887</v>
      </c>
      <c r="K24" s="83">
        <v>51.440217391304344</v>
      </c>
      <c r="L24" s="84">
        <v>52.678571428571431</v>
      </c>
      <c r="M24" s="84">
        <v>49.686379928315411</v>
      </c>
      <c r="N24" s="84">
        <v>50.688761593016906</v>
      </c>
      <c r="O24" s="84">
        <v>52.9</v>
      </c>
      <c r="P24" s="84">
        <v>58.1</v>
      </c>
      <c r="Q24" s="84">
        <v>59.4</v>
      </c>
    </row>
    <row r="25" spans="1:17" x14ac:dyDescent="0.2">
      <c r="A25" s="281" t="s">
        <v>191</v>
      </c>
      <c r="B25" s="83">
        <v>12.102234258632363</v>
      </c>
      <c r="C25" s="83">
        <v>5.9503239740820737</v>
      </c>
      <c r="D25" s="83">
        <v>2.8628738147337707</v>
      </c>
      <c r="E25" s="83">
        <v>3.1133482475764356</v>
      </c>
      <c r="F25" s="83">
        <v>5.2188874020263816</v>
      </c>
      <c r="G25" s="83">
        <v>9.4967532467532472</v>
      </c>
      <c r="H25" s="83">
        <v>9.9728260869565215</v>
      </c>
      <c r="I25" s="83">
        <v>13.048245614035087</v>
      </c>
      <c r="J25" s="83">
        <v>18.924375917767989</v>
      </c>
      <c r="K25" s="83">
        <v>15.054347826086955</v>
      </c>
      <c r="L25" s="84">
        <v>10.443722943722944</v>
      </c>
      <c r="M25" s="84">
        <v>9.6057347670250905</v>
      </c>
      <c r="N25" s="84">
        <v>9.9358974358974361</v>
      </c>
      <c r="O25" s="84">
        <v>10.1</v>
      </c>
      <c r="P25" s="84">
        <v>9.6999999999999993</v>
      </c>
      <c r="Q25" s="84">
        <v>13.2</v>
      </c>
    </row>
    <row r="26" spans="1:17" x14ac:dyDescent="0.2">
      <c r="A26" s="281" t="s">
        <v>192</v>
      </c>
      <c r="B26" s="83">
        <v>0.7109004739336493</v>
      </c>
      <c r="C26" s="83">
        <v>1.1015118790496761</v>
      </c>
      <c r="D26" s="83">
        <v>0.65645514223194745</v>
      </c>
      <c r="E26" s="83">
        <v>0.61521252796420578</v>
      </c>
      <c r="F26" s="83">
        <v>1.0800994073790862</v>
      </c>
      <c r="G26" s="83">
        <v>0.95598845598845594</v>
      </c>
      <c r="H26" s="83">
        <v>1.1322463768115942</v>
      </c>
      <c r="I26" s="83">
        <v>2.3665935672514617</v>
      </c>
      <c r="J26" s="83">
        <v>2.5513950073421441</v>
      </c>
      <c r="K26" s="83">
        <v>2.1739130434782608</v>
      </c>
      <c r="L26" s="84">
        <v>1.4159451659451661</v>
      </c>
      <c r="M26" s="84">
        <v>1.3440860215053763</v>
      </c>
      <c r="N26" s="84">
        <v>1.0842880523731586</v>
      </c>
      <c r="O26" s="84">
        <v>0.6</v>
      </c>
      <c r="P26" s="84">
        <v>1</v>
      </c>
      <c r="Q26" s="84">
        <v>0.9</v>
      </c>
    </row>
    <row r="27" spans="1:17" ht="13.5" thickBot="1" x14ac:dyDescent="0.25">
      <c r="A27" s="281" t="s">
        <v>193</v>
      </c>
      <c r="B27" s="83">
        <v>8.8817841970012523E-16</v>
      </c>
      <c r="C27" s="83">
        <v>0.52915766738660874</v>
      </c>
      <c r="D27" s="83">
        <v>0.96644784828592101</v>
      </c>
      <c r="E27" s="83">
        <v>0.9414615958240109</v>
      </c>
      <c r="F27" s="83">
        <v>1.080099407379072</v>
      </c>
      <c r="G27" s="83">
        <v>1.884920634920634</v>
      </c>
      <c r="H27" s="83">
        <v>1.9384057971014399</v>
      </c>
      <c r="I27" s="83">
        <v>3.9473684210526336</v>
      </c>
      <c r="J27" s="83">
        <v>2.0007342143905902</v>
      </c>
      <c r="K27" s="83">
        <v>2.182971014492753</v>
      </c>
      <c r="L27" s="84">
        <v>1.8127705627705628</v>
      </c>
      <c r="M27" s="84">
        <v>2.7060931899641574</v>
      </c>
      <c r="N27" s="184">
        <v>1.8889798145117322</v>
      </c>
      <c r="O27" s="184">
        <v>3.1</v>
      </c>
      <c r="P27" s="184">
        <v>2.2999999999999998</v>
      </c>
      <c r="Q27" s="184">
        <v>2.2999999999999998</v>
      </c>
    </row>
    <row r="28" spans="1:17" x14ac:dyDescent="0.2">
      <c r="A28" s="1186" t="s">
        <v>196</v>
      </c>
      <c r="B28" s="1186"/>
      <c r="C28" s="1186"/>
      <c r="D28" s="1186"/>
      <c r="E28" s="25"/>
      <c r="F28" s="25"/>
      <c r="G28" s="25"/>
      <c r="H28" s="25"/>
      <c r="I28" s="25"/>
      <c r="J28" s="25"/>
      <c r="K28" s="25"/>
      <c r="L28" s="25"/>
      <c r="M28" s="25"/>
      <c r="O28" s="2"/>
    </row>
    <row r="29" spans="1:17" ht="13.5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2"/>
    </row>
    <row r="30" spans="1:17" ht="27" customHeight="1" thickBot="1" x14ac:dyDescent="0.25">
      <c r="A30" s="178" t="s">
        <v>182</v>
      </c>
      <c r="B30" s="179">
        <v>2003</v>
      </c>
      <c r="C30" s="179">
        <v>2004</v>
      </c>
      <c r="D30" s="179">
        <v>2005</v>
      </c>
      <c r="E30" s="179">
        <v>2006</v>
      </c>
      <c r="F30" s="179">
        <v>2007</v>
      </c>
      <c r="G30" s="179">
        <v>2008</v>
      </c>
      <c r="H30" s="179">
        <v>2009</v>
      </c>
      <c r="I30" s="179">
        <v>2010</v>
      </c>
      <c r="J30" s="179">
        <v>2011</v>
      </c>
      <c r="K30" s="180">
        <v>2012</v>
      </c>
      <c r="L30" s="180">
        <v>2013</v>
      </c>
      <c r="M30" s="180">
        <v>2014</v>
      </c>
      <c r="N30" s="180">
        <v>2015</v>
      </c>
      <c r="O30" s="180">
        <v>2016</v>
      </c>
      <c r="P30" s="180">
        <v>2017</v>
      </c>
      <c r="Q30" s="180">
        <v>2018</v>
      </c>
    </row>
    <row r="31" spans="1:17" x14ac:dyDescent="0.2">
      <c r="A31" s="20" t="s">
        <v>183</v>
      </c>
      <c r="B31" s="272">
        <v>620</v>
      </c>
      <c r="C31" s="272">
        <v>620</v>
      </c>
      <c r="D31" s="272">
        <v>620</v>
      </c>
      <c r="E31" s="272">
        <v>620</v>
      </c>
      <c r="F31" s="272">
        <v>620</v>
      </c>
      <c r="G31" s="272">
        <v>620</v>
      </c>
      <c r="H31" s="272">
        <v>620</v>
      </c>
      <c r="I31" s="272">
        <v>620</v>
      </c>
      <c r="J31" s="272">
        <v>620</v>
      </c>
      <c r="K31" s="273">
        <v>620</v>
      </c>
      <c r="L31" s="273">
        <v>620</v>
      </c>
      <c r="M31" s="273">
        <v>620</v>
      </c>
      <c r="N31" s="273"/>
      <c r="O31" s="273">
        <v>620</v>
      </c>
      <c r="P31" s="273">
        <v>620</v>
      </c>
      <c r="Q31" s="273">
        <v>620</v>
      </c>
    </row>
    <row r="32" spans="1:17" x14ac:dyDescent="0.2">
      <c r="A32" s="21" t="s">
        <v>185</v>
      </c>
      <c r="B32" s="274">
        <v>7514</v>
      </c>
      <c r="C32" s="274">
        <v>7498</v>
      </c>
      <c r="D32" s="274">
        <v>7511</v>
      </c>
      <c r="E32" s="274">
        <v>7511</v>
      </c>
      <c r="F32" s="274">
        <v>7520</v>
      </c>
      <c r="G32" s="274">
        <v>7502</v>
      </c>
      <c r="H32" s="274">
        <v>7488</v>
      </c>
      <c r="I32" s="274">
        <v>7469</v>
      </c>
      <c r="J32" s="274">
        <v>7439</v>
      </c>
      <c r="K32" s="275">
        <v>7438</v>
      </c>
      <c r="L32" s="275">
        <v>7435</v>
      </c>
      <c r="M32" s="275">
        <v>7413</v>
      </c>
      <c r="N32" s="275"/>
      <c r="O32" s="275">
        <v>7416</v>
      </c>
      <c r="P32" s="275">
        <v>7415</v>
      </c>
      <c r="Q32" s="275">
        <v>7408</v>
      </c>
    </row>
    <row r="33" spans="1:17" x14ac:dyDescent="0.2">
      <c r="A33" s="21" t="s">
        <v>186</v>
      </c>
      <c r="B33" s="274">
        <v>7366</v>
      </c>
      <c r="C33" s="274">
        <v>7382</v>
      </c>
      <c r="D33" s="274">
        <v>7369</v>
      </c>
      <c r="E33" s="274">
        <v>7369</v>
      </c>
      <c r="F33" s="274">
        <v>7360</v>
      </c>
      <c r="G33" s="274">
        <v>7378</v>
      </c>
      <c r="H33" s="274">
        <v>7392</v>
      </c>
      <c r="I33" s="274">
        <v>7411</v>
      </c>
      <c r="J33" s="274">
        <v>7441</v>
      </c>
      <c r="K33" s="275">
        <v>7442</v>
      </c>
      <c r="L33" s="275">
        <v>7445</v>
      </c>
      <c r="M33" s="275">
        <v>7467</v>
      </c>
      <c r="N33" s="275"/>
      <c r="O33" s="275">
        <v>7464</v>
      </c>
      <c r="P33" s="275">
        <v>7465</v>
      </c>
      <c r="Q33" s="275">
        <v>7472</v>
      </c>
    </row>
    <row r="34" spans="1:17" x14ac:dyDescent="0.2">
      <c r="A34" s="281" t="s">
        <v>187</v>
      </c>
      <c r="B34" s="274">
        <v>14880</v>
      </c>
      <c r="C34" s="274">
        <v>14880</v>
      </c>
      <c r="D34" s="274">
        <v>14880</v>
      </c>
      <c r="E34" s="274">
        <v>14880</v>
      </c>
      <c r="F34" s="274">
        <v>14880</v>
      </c>
      <c r="G34" s="274">
        <v>14880</v>
      </c>
      <c r="H34" s="274">
        <v>14880</v>
      </c>
      <c r="I34" s="274">
        <v>14880</v>
      </c>
      <c r="J34" s="274">
        <v>14880</v>
      </c>
      <c r="K34" s="275">
        <v>14880</v>
      </c>
      <c r="L34" s="275">
        <v>14880</v>
      </c>
      <c r="M34" s="275">
        <v>14880</v>
      </c>
      <c r="N34" s="275"/>
      <c r="O34" s="275">
        <v>14880</v>
      </c>
      <c r="P34" s="275">
        <v>14880</v>
      </c>
      <c r="Q34" s="275">
        <v>14880</v>
      </c>
    </row>
    <row r="35" spans="1:17" x14ac:dyDescent="0.2">
      <c r="A35" s="22" t="s">
        <v>188</v>
      </c>
      <c r="B35" s="39"/>
      <c r="C35" s="39"/>
      <c r="D35" s="39"/>
      <c r="E35" s="39"/>
      <c r="F35" s="39"/>
      <c r="G35" s="39"/>
      <c r="H35" s="39"/>
      <c r="I35" s="39"/>
      <c r="J35" s="39"/>
      <c r="K35" s="43"/>
      <c r="L35" s="43"/>
      <c r="M35" s="43"/>
      <c r="N35" s="43"/>
      <c r="O35" s="43"/>
      <c r="P35" s="43"/>
      <c r="Q35" s="43"/>
    </row>
    <row r="36" spans="1:17" x14ac:dyDescent="0.2">
      <c r="A36" s="281" t="s">
        <v>189</v>
      </c>
      <c r="B36" s="83">
        <v>27</v>
      </c>
      <c r="C36" s="83">
        <v>27.5</v>
      </c>
      <c r="D36" s="83">
        <v>20.399999999999999</v>
      </c>
      <c r="E36" s="83">
        <v>21.2</v>
      </c>
      <c r="F36" s="83">
        <v>22.2</v>
      </c>
      <c r="G36" s="83">
        <v>23.5</v>
      </c>
      <c r="H36" s="83">
        <v>21.554487179487179</v>
      </c>
      <c r="I36" s="83">
        <v>27.165617887267373</v>
      </c>
      <c r="J36" s="83">
        <v>32.47748353273289</v>
      </c>
      <c r="K36" s="84">
        <v>25.961279913955366</v>
      </c>
      <c r="L36" s="84">
        <v>28.217888365837258</v>
      </c>
      <c r="M36" s="84">
        <v>25.92742479428032</v>
      </c>
      <c r="N36" s="84"/>
      <c r="O36" s="84">
        <v>21.1</v>
      </c>
      <c r="P36" s="84">
        <v>16.7</v>
      </c>
      <c r="Q36" s="84">
        <v>17.600000000000001</v>
      </c>
    </row>
    <row r="37" spans="1:17" x14ac:dyDescent="0.2">
      <c r="A37" s="281" t="s">
        <v>190</v>
      </c>
      <c r="B37" s="83">
        <v>58.9</v>
      </c>
      <c r="C37" s="83">
        <v>58.5</v>
      </c>
      <c r="D37" s="83">
        <v>60.2</v>
      </c>
      <c r="E37" s="83">
        <v>60</v>
      </c>
      <c r="F37" s="83">
        <v>62</v>
      </c>
      <c r="G37" s="83">
        <v>63.6</v>
      </c>
      <c r="H37" s="83">
        <v>63.541666666666664</v>
      </c>
      <c r="I37" s="83">
        <v>59.700093720712275</v>
      </c>
      <c r="J37" s="83">
        <v>57.104449522785316</v>
      </c>
      <c r="K37" s="84">
        <v>62.570583490185541</v>
      </c>
      <c r="L37" s="84">
        <v>59.15265635507734</v>
      </c>
      <c r="M37" s="84">
        <v>62.727640631323354</v>
      </c>
      <c r="N37" s="84"/>
      <c r="O37" s="84">
        <v>58.1</v>
      </c>
      <c r="P37" s="84">
        <v>57.2</v>
      </c>
      <c r="Q37" s="84">
        <v>59.4</v>
      </c>
    </row>
    <row r="38" spans="1:17" x14ac:dyDescent="0.2">
      <c r="A38" s="281" t="s">
        <v>191</v>
      </c>
      <c r="B38" s="83">
        <v>11.5</v>
      </c>
      <c r="C38" s="83">
        <v>10.199999999999999</v>
      </c>
      <c r="D38" s="83">
        <v>16.2</v>
      </c>
      <c r="E38" s="83">
        <v>15.5</v>
      </c>
      <c r="F38" s="83">
        <v>12.9</v>
      </c>
      <c r="G38" s="83">
        <v>10.7</v>
      </c>
      <c r="H38" s="83">
        <v>11.885683760683762</v>
      </c>
      <c r="I38" s="83">
        <v>9.4657919400187449</v>
      </c>
      <c r="J38" s="83">
        <v>7.9849442129318451</v>
      </c>
      <c r="K38" s="84">
        <v>8.9271309491798867</v>
      </c>
      <c r="L38" s="84">
        <v>8.4061869535978477</v>
      </c>
      <c r="M38" s="84">
        <v>8.8358289491433961</v>
      </c>
      <c r="N38" s="84"/>
      <c r="O38" s="84">
        <v>15.5</v>
      </c>
      <c r="P38" s="84">
        <v>22</v>
      </c>
      <c r="Q38" s="84">
        <v>16.7</v>
      </c>
    </row>
    <row r="39" spans="1:17" x14ac:dyDescent="0.2">
      <c r="A39" s="281" t="s">
        <v>192</v>
      </c>
      <c r="B39" s="83">
        <v>1.2</v>
      </c>
      <c r="C39" s="83">
        <v>1.3</v>
      </c>
      <c r="D39" s="83">
        <v>1.4</v>
      </c>
      <c r="E39" s="83">
        <v>1</v>
      </c>
      <c r="F39" s="83">
        <v>0.9</v>
      </c>
      <c r="G39" s="83">
        <v>0.9</v>
      </c>
      <c r="H39" s="83">
        <v>1.3354700854700854</v>
      </c>
      <c r="I39" s="83">
        <v>0.88365243004418259</v>
      </c>
      <c r="J39" s="83">
        <v>0.82000268853340497</v>
      </c>
      <c r="K39" s="84">
        <v>1.398225329389621</v>
      </c>
      <c r="L39" s="84">
        <v>1.1297915265635508</v>
      </c>
      <c r="M39" s="84">
        <v>1.3</v>
      </c>
      <c r="N39" s="84"/>
      <c r="O39" s="84">
        <v>1.8</v>
      </c>
      <c r="P39" s="84">
        <v>1.6</v>
      </c>
      <c r="Q39" s="84">
        <v>3.7</v>
      </c>
    </row>
    <row r="40" spans="1:17" x14ac:dyDescent="0.2">
      <c r="A40" s="281" t="s">
        <v>193</v>
      </c>
      <c r="B40" s="83">
        <v>1.4</v>
      </c>
      <c r="C40" s="83">
        <v>2.5</v>
      </c>
      <c r="D40" s="83">
        <v>1.7</v>
      </c>
      <c r="E40" s="83">
        <v>2.2999999999999998</v>
      </c>
      <c r="F40" s="83">
        <v>2.1</v>
      </c>
      <c r="G40" s="83">
        <v>1.3</v>
      </c>
      <c r="H40" s="83">
        <v>1.6826923076923077</v>
      </c>
      <c r="I40" s="83">
        <v>2.7848440219574244</v>
      </c>
      <c r="J40" s="83">
        <v>1.6131200430165435</v>
      </c>
      <c r="K40" s="84">
        <v>1.1427803172895854</v>
      </c>
      <c r="L40" s="84">
        <v>3.0934767989240068</v>
      </c>
      <c r="M40" s="84">
        <v>1.3354917037636618</v>
      </c>
      <c r="N40" s="84"/>
      <c r="O40" s="84">
        <v>3.6</v>
      </c>
      <c r="P40" s="84">
        <v>2.6</v>
      </c>
      <c r="Q40" s="84">
        <v>2.7</v>
      </c>
    </row>
    <row r="41" spans="1:17" x14ac:dyDescent="0.2">
      <c r="A41" s="22" t="s">
        <v>194</v>
      </c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84"/>
      <c r="M41" s="84"/>
      <c r="N41" s="84"/>
      <c r="O41" s="84"/>
      <c r="P41" s="84"/>
      <c r="Q41" s="84"/>
    </row>
    <row r="42" spans="1:17" x14ac:dyDescent="0.2">
      <c r="A42" s="281" t="s">
        <v>189</v>
      </c>
      <c r="B42" s="83">
        <v>18.3</v>
      </c>
      <c r="C42" s="83">
        <v>20.399999999999999</v>
      </c>
      <c r="D42" s="83">
        <v>13.5</v>
      </c>
      <c r="E42" s="83">
        <v>13.1</v>
      </c>
      <c r="F42" s="83">
        <v>13.7</v>
      </c>
      <c r="G42" s="83">
        <v>15.9</v>
      </c>
      <c r="H42" s="83">
        <v>13.920454545454545</v>
      </c>
      <c r="I42" s="83">
        <v>21.414114154635001</v>
      </c>
      <c r="J42" s="83">
        <v>23.679612955247951</v>
      </c>
      <c r="K42" s="84">
        <v>17.669981187852731</v>
      </c>
      <c r="L42" s="84">
        <v>16.1316319677636</v>
      </c>
      <c r="M42" s="84">
        <v>17.49029061202625</v>
      </c>
      <c r="N42" s="84"/>
      <c r="O42" s="84">
        <v>17.899999999999999</v>
      </c>
      <c r="P42" s="84">
        <v>13.2</v>
      </c>
      <c r="Q42" s="84">
        <v>17.5</v>
      </c>
    </row>
    <row r="43" spans="1:17" x14ac:dyDescent="0.2">
      <c r="A43" s="281" t="s">
        <v>190</v>
      </c>
      <c r="B43" s="83">
        <v>62.6</v>
      </c>
      <c r="C43" s="83">
        <v>63.6</v>
      </c>
      <c r="D43" s="83">
        <v>63.2</v>
      </c>
      <c r="E43" s="83">
        <v>62.5</v>
      </c>
      <c r="F43" s="83">
        <v>66.8</v>
      </c>
      <c r="G43" s="83">
        <v>65.7</v>
      </c>
      <c r="H43" s="83">
        <v>65.408549783549788</v>
      </c>
      <c r="I43" s="83">
        <v>62.461206314937257</v>
      </c>
      <c r="J43" s="83">
        <v>63.109797070286255</v>
      </c>
      <c r="K43" s="84">
        <v>58.82827196990057</v>
      </c>
      <c r="L43" s="84">
        <v>63.22364002686367</v>
      </c>
      <c r="M43" s="84">
        <v>64.122137404580144</v>
      </c>
      <c r="N43" s="84"/>
      <c r="O43" s="84">
        <v>59.3</v>
      </c>
      <c r="P43" s="84">
        <v>57.5</v>
      </c>
      <c r="Q43" s="84">
        <v>60.1</v>
      </c>
    </row>
    <row r="44" spans="1:17" x14ac:dyDescent="0.2">
      <c r="A44" s="281" t="s">
        <v>191</v>
      </c>
      <c r="B44" s="83">
        <v>14.9</v>
      </c>
      <c r="C44" s="83">
        <v>13.5</v>
      </c>
      <c r="D44" s="83">
        <v>19.899999999999999</v>
      </c>
      <c r="E44" s="83">
        <v>20.9</v>
      </c>
      <c r="F44" s="83">
        <v>16.3</v>
      </c>
      <c r="G44" s="83">
        <v>15.7</v>
      </c>
      <c r="H44" s="83">
        <v>16.801948051948052</v>
      </c>
      <c r="I44" s="83">
        <v>12.818782890298206</v>
      </c>
      <c r="J44" s="83">
        <v>10.253998118532454</v>
      </c>
      <c r="K44" s="84">
        <v>18.059661381349098</v>
      </c>
      <c r="L44" s="84">
        <v>15.728676964405642</v>
      </c>
      <c r="M44" s="84">
        <v>13.954734163653409</v>
      </c>
      <c r="N44" s="84"/>
      <c r="O44" s="84">
        <v>16.5</v>
      </c>
      <c r="P44" s="84">
        <v>23.2</v>
      </c>
      <c r="Q44" s="84">
        <v>18.5</v>
      </c>
    </row>
    <row r="45" spans="1:17" x14ac:dyDescent="0.2">
      <c r="A45" s="281" t="s">
        <v>192</v>
      </c>
      <c r="B45" s="83">
        <v>1.3</v>
      </c>
      <c r="C45" s="83">
        <v>1</v>
      </c>
      <c r="D45" s="83">
        <v>1.4</v>
      </c>
      <c r="E45" s="83">
        <v>1.6</v>
      </c>
      <c r="F45" s="83">
        <v>1.6</v>
      </c>
      <c r="G45" s="83">
        <v>1.3</v>
      </c>
      <c r="H45" s="83">
        <v>1.5286796536796536</v>
      </c>
      <c r="I45" s="83">
        <v>1.4033193900958034</v>
      </c>
      <c r="J45" s="83">
        <v>1.3170272812793979</v>
      </c>
      <c r="K45" s="84">
        <v>3.3458747648481593</v>
      </c>
      <c r="L45" s="84">
        <v>3.183344526527871</v>
      </c>
      <c r="M45" s="84">
        <v>2.4</v>
      </c>
      <c r="N45" s="84"/>
      <c r="O45" s="84">
        <v>2.2999999999999998</v>
      </c>
      <c r="P45" s="84">
        <v>2.7</v>
      </c>
      <c r="Q45" s="84">
        <v>2.2000000000000002</v>
      </c>
    </row>
    <row r="46" spans="1:17" x14ac:dyDescent="0.2">
      <c r="A46" s="281" t="s">
        <v>193</v>
      </c>
      <c r="B46" s="83">
        <v>3</v>
      </c>
      <c r="C46" s="83">
        <v>1.6</v>
      </c>
      <c r="D46" s="83">
        <v>2</v>
      </c>
      <c r="E46" s="83">
        <v>1.9</v>
      </c>
      <c r="F46" s="83">
        <v>1.6</v>
      </c>
      <c r="G46" s="83">
        <v>1.5</v>
      </c>
      <c r="H46" s="83">
        <v>2.3403679653679652</v>
      </c>
      <c r="I46" s="83">
        <v>1.9025772500337323</v>
      </c>
      <c r="J46" s="83">
        <v>1.6395645746539453</v>
      </c>
      <c r="K46" s="84">
        <v>2.0962106960494458</v>
      </c>
      <c r="L46" s="84">
        <v>1.7327065144392213</v>
      </c>
      <c r="M46" s="84">
        <v>1.9552698540243734</v>
      </c>
      <c r="N46" s="84"/>
      <c r="O46" s="84">
        <v>3.9</v>
      </c>
      <c r="P46" s="84">
        <v>3.4</v>
      </c>
      <c r="Q46" s="84">
        <v>1.7</v>
      </c>
    </row>
    <row r="47" spans="1:17" x14ac:dyDescent="0.2">
      <c r="A47" s="22" t="s">
        <v>195</v>
      </c>
      <c r="B47" s="83"/>
      <c r="C47" s="83"/>
      <c r="D47" s="83"/>
      <c r="E47" s="83"/>
      <c r="F47" s="83"/>
      <c r="G47" s="83"/>
      <c r="H47" s="83"/>
      <c r="I47" s="83"/>
      <c r="J47" s="83"/>
      <c r="K47" s="84"/>
      <c r="L47" s="84"/>
      <c r="M47" s="84"/>
      <c r="N47" s="84"/>
      <c r="O47" s="84"/>
      <c r="P47" s="84"/>
      <c r="Q47" s="84"/>
    </row>
    <row r="48" spans="1:17" x14ac:dyDescent="0.2">
      <c r="A48" s="281" t="s">
        <v>189</v>
      </c>
      <c r="B48" s="83">
        <v>22.7</v>
      </c>
      <c r="C48" s="83">
        <v>24</v>
      </c>
      <c r="D48" s="83">
        <v>17</v>
      </c>
      <c r="E48" s="83">
        <v>17.2</v>
      </c>
      <c r="F48" s="83">
        <v>18</v>
      </c>
      <c r="G48" s="83">
        <v>19.7</v>
      </c>
      <c r="H48" s="83">
        <v>17.762096774193548</v>
      </c>
      <c r="I48" s="83">
        <v>24.301075268817204</v>
      </c>
      <c r="J48" s="83">
        <v>28.077956989247312</v>
      </c>
      <c r="K48" s="84">
        <v>21.814516129032256</v>
      </c>
      <c r="L48" s="84">
        <v>22.170698924731184</v>
      </c>
      <c r="M48" s="84">
        <v>21.693548387096776</v>
      </c>
      <c r="N48" s="84"/>
      <c r="O48" s="84">
        <v>19.5</v>
      </c>
      <c r="P48" s="84">
        <v>14.9</v>
      </c>
      <c r="Q48" s="84">
        <v>17.5</v>
      </c>
    </row>
    <row r="49" spans="1:18" x14ac:dyDescent="0.2">
      <c r="A49" s="281" t="s">
        <v>190</v>
      </c>
      <c r="B49" s="83">
        <v>60.7</v>
      </c>
      <c r="C49" s="83">
        <v>61</v>
      </c>
      <c r="D49" s="83">
        <v>61.7</v>
      </c>
      <c r="E49" s="83">
        <v>61.2</v>
      </c>
      <c r="F49" s="83">
        <v>64.400000000000006</v>
      </c>
      <c r="G49" s="83">
        <v>64.7</v>
      </c>
      <c r="H49" s="83">
        <v>64.469086021505376</v>
      </c>
      <c r="I49" s="83">
        <v>61.075268817204297</v>
      </c>
      <c r="J49" s="83">
        <v>60.107526881720432</v>
      </c>
      <c r="K49" s="84">
        <v>60.698924731182792</v>
      </c>
      <c r="L49" s="84">
        <v>61.189516129032263</v>
      </c>
      <c r="M49" s="84">
        <v>63.427419354838712</v>
      </c>
      <c r="N49" s="84"/>
      <c r="O49" s="84">
        <v>58.7</v>
      </c>
      <c r="P49" s="84">
        <v>57.3</v>
      </c>
      <c r="Q49" s="84">
        <v>59.7</v>
      </c>
    </row>
    <row r="50" spans="1:18" x14ac:dyDescent="0.2">
      <c r="A50" s="281" t="s">
        <v>191</v>
      </c>
      <c r="B50" s="83">
        <v>13.2</v>
      </c>
      <c r="C50" s="83">
        <v>11.9</v>
      </c>
      <c r="D50" s="83">
        <v>18</v>
      </c>
      <c r="E50" s="83">
        <v>18.2</v>
      </c>
      <c r="F50" s="83">
        <v>14.6</v>
      </c>
      <c r="G50" s="83">
        <v>13.1</v>
      </c>
      <c r="H50" s="83">
        <v>14.327956989247312</v>
      </c>
      <c r="I50" s="83">
        <v>11.135752688172044</v>
      </c>
      <c r="J50" s="83">
        <v>9.1196236559139798</v>
      </c>
      <c r="K50" s="84">
        <v>13.494623655913978</v>
      </c>
      <c r="L50" s="84">
        <v>12.06989247311828</v>
      </c>
      <c r="M50" s="84">
        <v>11.404569892473118</v>
      </c>
      <c r="N50" s="84"/>
      <c r="O50" s="84">
        <v>16</v>
      </c>
      <c r="P50" s="84">
        <v>22.6</v>
      </c>
      <c r="Q50" s="84">
        <v>17.600000000000001</v>
      </c>
    </row>
    <row r="51" spans="1:18" x14ac:dyDescent="0.2">
      <c r="A51" s="281" t="s">
        <v>192</v>
      </c>
      <c r="B51" s="83">
        <v>1.2</v>
      </c>
      <c r="C51" s="83">
        <v>1.1000000000000001</v>
      </c>
      <c r="D51" s="83">
        <v>1.4</v>
      </c>
      <c r="E51" s="83">
        <v>1.3</v>
      </c>
      <c r="F51" s="83">
        <v>1.2</v>
      </c>
      <c r="G51" s="83">
        <v>1.1000000000000001</v>
      </c>
      <c r="H51" s="83">
        <v>1.4314516129032258</v>
      </c>
      <c r="I51" s="83">
        <v>1.14247311827957</v>
      </c>
      <c r="J51" s="83">
        <v>1.0685483870967742</v>
      </c>
      <c r="K51" s="84">
        <v>2.3723118279569895</v>
      </c>
      <c r="L51" s="84">
        <v>2.157258064516129</v>
      </c>
      <c r="M51" s="84">
        <v>1.9</v>
      </c>
      <c r="N51" s="84"/>
      <c r="O51" s="84">
        <v>2</v>
      </c>
      <c r="P51" s="84">
        <v>2.2000000000000002</v>
      </c>
      <c r="Q51" s="84">
        <v>3</v>
      </c>
      <c r="R51" s="226"/>
    </row>
    <row r="52" spans="1:18" ht="13.5" thickBot="1" x14ac:dyDescent="0.25">
      <c r="A52" s="281" t="s">
        <v>193</v>
      </c>
      <c r="B52" s="83">
        <v>2.2000000000000002</v>
      </c>
      <c r="C52" s="83">
        <v>2</v>
      </c>
      <c r="D52" s="83">
        <v>1.9</v>
      </c>
      <c r="E52" s="83">
        <v>2.1</v>
      </c>
      <c r="F52" s="83">
        <v>1.8</v>
      </c>
      <c r="G52" s="83">
        <v>1.4</v>
      </c>
      <c r="H52" s="83">
        <v>2.0094086021505375</v>
      </c>
      <c r="I52" s="83">
        <v>2.3454301075268891</v>
      </c>
      <c r="J52" s="83">
        <v>1.6263440860215022</v>
      </c>
      <c r="K52" s="84">
        <v>1.6196236559139838</v>
      </c>
      <c r="L52" s="84">
        <v>2.4126344086021438</v>
      </c>
      <c r="M52" s="184">
        <v>1.6465053763440896</v>
      </c>
      <c r="N52" s="184"/>
      <c r="O52" s="184">
        <v>3.8</v>
      </c>
      <c r="P52" s="184">
        <v>3</v>
      </c>
      <c r="Q52" s="184">
        <v>2.2000000000000002</v>
      </c>
    </row>
    <row r="53" spans="1:18" x14ac:dyDescent="0.2">
      <c r="A53" s="1186" t="s">
        <v>196</v>
      </c>
      <c r="B53" s="1186"/>
      <c r="C53" s="1186"/>
      <c r="D53" s="1186"/>
      <c r="E53" s="25"/>
      <c r="F53" s="25"/>
      <c r="G53" s="25"/>
      <c r="H53" s="25"/>
      <c r="I53" s="25"/>
      <c r="J53" s="25"/>
      <c r="K53" s="25"/>
      <c r="L53" s="25"/>
      <c r="M53" s="25"/>
    </row>
    <row r="54" spans="1:18" x14ac:dyDescent="0.2">
      <c r="A54" s="283" t="s">
        <v>724</v>
      </c>
      <c r="E54" s="2"/>
      <c r="F54" s="2"/>
      <c r="G54" s="2"/>
      <c r="H54" s="2"/>
      <c r="I54" s="2"/>
      <c r="J54" s="2"/>
      <c r="K54" s="2"/>
      <c r="L54" s="2"/>
      <c r="M54" s="2"/>
    </row>
    <row r="55" spans="1:18" x14ac:dyDescent="0.2">
      <c r="A55" s="2"/>
      <c r="B55" s="2"/>
      <c r="C55" s="748"/>
      <c r="D55" s="748"/>
      <c r="E55" s="2"/>
      <c r="F55" s="2"/>
      <c r="G55" s="2"/>
      <c r="H55" s="2"/>
      <c r="I55" s="2"/>
      <c r="J55" s="2"/>
      <c r="K55" s="2"/>
      <c r="L55" s="2"/>
      <c r="M55" s="2"/>
    </row>
    <row r="56" spans="1:18" x14ac:dyDescent="0.2">
      <c r="A56" s="2"/>
      <c r="B56" s="2"/>
      <c r="C56" s="748"/>
      <c r="D56" s="748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A57" s="2"/>
      <c r="B57" s="2"/>
      <c r="C57" s="2"/>
      <c r="G57" s="2"/>
      <c r="H57" s="2"/>
      <c r="I57" s="2"/>
      <c r="J57" s="2"/>
      <c r="K57" s="2"/>
      <c r="L57" s="2"/>
      <c r="M57" s="2"/>
    </row>
    <row r="58" spans="1:18" x14ac:dyDescent="0.2">
      <c r="A58" s="2"/>
      <c r="B58" s="2"/>
      <c r="C58" s="2"/>
      <c r="G58" s="2"/>
      <c r="H58" s="2"/>
      <c r="I58" s="2"/>
      <c r="J58" s="2"/>
      <c r="K58" s="2"/>
      <c r="L58" s="2"/>
      <c r="M58" s="2"/>
    </row>
    <row r="59" spans="1:18" x14ac:dyDescent="0.2">
      <c r="G59" s="2"/>
      <c r="H59" s="2"/>
      <c r="I59" s="2"/>
      <c r="J59" s="2"/>
      <c r="K59" s="2"/>
      <c r="L59" s="2"/>
      <c r="M59" s="2"/>
    </row>
    <row r="60" spans="1:18" x14ac:dyDescent="0.2">
      <c r="G60" s="2"/>
      <c r="H60" s="2"/>
      <c r="I60" s="2"/>
      <c r="J60" s="2"/>
      <c r="K60" s="2"/>
      <c r="L60" s="2"/>
      <c r="M60" s="2"/>
    </row>
    <row r="61" spans="1:18" x14ac:dyDescent="0.2">
      <c r="G61" s="2"/>
      <c r="H61" s="2"/>
      <c r="I61" s="2"/>
      <c r="J61" s="2"/>
      <c r="K61" s="2"/>
      <c r="L61" s="2"/>
      <c r="M61" s="2"/>
    </row>
    <row r="62" spans="1:18" x14ac:dyDescent="0.2">
      <c r="G62" s="2"/>
      <c r="H62" s="2"/>
      <c r="I62" s="2"/>
      <c r="J62" s="2"/>
      <c r="K62" s="2"/>
      <c r="L62" s="2"/>
      <c r="M62" s="2"/>
    </row>
    <row r="63" spans="1:18" x14ac:dyDescent="0.2">
      <c r="G63" s="2"/>
      <c r="H63" s="2"/>
      <c r="I63" s="2"/>
      <c r="J63" s="2"/>
      <c r="K63" s="2"/>
      <c r="L63" s="2"/>
      <c r="M63" s="2"/>
    </row>
  </sheetData>
  <mergeCells count="4">
    <mergeCell ref="A28:D28"/>
    <mergeCell ref="A53:D53"/>
    <mergeCell ref="A1:Q2"/>
    <mergeCell ref="A3:Q3"/>
  </mergeCells>
  <printOptions horizontalCentered="1"/>
  <pageMargins left="0.28999999999999998" right="0.2" top="0.59055118110236227" bottom="0.38" header="0" footer="0"/>
  <pageSetup paperSize="9" scale="70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>
    <pageSetUpPr fitToPage="1"/>
  </sheetPr>
  <dimension ref="A1:V46"/>
  <sheetViews>
    <sheetView view="pageBreakPreview" zoomScale="85" zoomScaleNormal="75" workbookViewId="0">
      <selection activeCell="Q38" sqref="Q38"/>
    </sheetView>
  </sheetViews>
  <sheetFormatPr baseColWidth="10" defaultColWidth="11.42578125" defaultRowHeight="12.75" x14ac:dyDescent="0.2"/>
  <cols>
    <col min="1" max="1" width="11.42578125" style="236"/>
    <col min="2" max="22" width="7.28515625" style="236" customWidth="1"/>
    <col min="23" max="16384" width="11.42578125" style="236"/>
  </cols>
  <sheetData>
    <row r="1" spans="1:22" ht="18" x14ac:dyDescent="0.25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  <c r="Q1" s="51"/>
      <c r="R1" s="51"/>
      <c r="S1" s="51"/>
      <c r="T1" s="51"/>
      <c r="U1" s="51"/>
      <c r="V1" s="51"/>
    </row>
    <row r="3" spans="1:22" ht="15" x14ac:dyDescent="0.25">
      <c r="A3" s="1023" t="s">
        <v>1174</v>
      </c>
      <c r="B3" s="1023"/>
      <c r="C3" s="1023"/>
      <c r="D3" s="1023"/>
      <c r="E3" s="1023"/>
      <c r="F3" s="1023"/>
      <c r="G3" s="1023"/>
      <c r="H3" s="1023"/>
      <c r="I3" s="1023"/>
      <c r="J3" s="1023"/>
      <c r="K3" s="1023"/>
      <c r="L3" s="1023"/>
      <c r="M3" s="1023"/>
      <c r="N3" s="1023"/>
      <c r="O3" s="1023"/>
      <c r="P3" s="1023"/>
      <c r="Q3" s="27"/>
      <c r="R3" s="27"/>
      <c r="S3" s="27"/>
      <c r="T3" s="27"/>
      <c r="U3" s="27"/>
      <c r="V3" s="27"/>
    </row>
    <row r="46" spans="1:1" x14ac:dyDescent="0.2">
      <c r="A46" s="64"/>
    </row>
  </sheetData>
  <mergeCells count="2">
    <mergeCell ref="A1:P1"/>
    <mergeCell ref="A3:P3"/>
  </mergeCells>
  <printOptions horizontalCentered="1"/>
  <pageMargins left="0.78740157480314965" right="0.78740157480314965" top="0.59055118110236227" bottom="0.98425196850393704" header="0" footer="0"/>
  <pageSetup paperSize="9" scale="86" orientation="landscape" r:id="rId1"/>
  <headerFooter alignWithMargins="0"/>
  <colBreaks count="1" manualBreakCount="1">
    <brk id="11" max="1048575" man="1"/>
  </colBreaks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A1:G23"/>
  <sheetViews>
    <sheetView view="pageBreakPreview" zoomScaleNormal="75" zoomScaleSheetLayoutView="100" workbookViewId="0">
      <selection activeCell="I50" sqref="I50"/>
    </sheetView>
  </sheetViews>
  <sheetFormatPr baseColWidth="10" defaultColWidth="11.42578125" defaultRowHeight="12.75" x14ac:dyDescent="0.2"/>
  <cols>
    <col min="1" max="1" width="65.85546875" style="236" customWidth="1"/>
    <col min="2" max="4" width="16.7109375" style="236" customWidth="1"/>
    <col min="5" max="5" width="5" style="236" customWidth="1"/>
    <col min="6" max="16384" width="11.42578125" style="236"/>
  </cols>
  <sheetData>
    <row r="1" spans="1:7" ht="18" x14ac:dyDescent="0.25">
      <c r="A1" s="1029" t="s">
        <v>175</v>
      </c>
      <c r="B1" s="1029"/>
      <c r="C1" s="1029"/>
      <c r="D1" s="1029"/>
    </row>
    <row r="3" spans="1:7" ht="15" x14ac:dyDescent="0.25">
      <c r="A3" s="1023" t="s">
        <v>1164</v>
      </c>
      <c r="B3" s="1023"/>
      <c r="C3" s="1023"/>
      <c r="D3" s="1023"/>
      <c r="E3" s="27"/>
      <c r="F3" s="27"/>
      <c r="G3" s="27"/>
    </row>
    <row r="4" spans="1:7" ht="13.5" thickBot="1" x14ac:dyDescent="0.25">
      <c r="A4" s="18"/>
      <c r="B4" s="18"/>
      <c r="C4" s="18"/>
      <c r="D4" s="18"/>
      <c r="E4" s="2"/>
    </row>
    <row r="5" spans="1:7" ht="34.5" customHeight="1" thickBot="1" x14ac:dyDescent="0.25">
      <c r="A5" s="227"/>
      <c r="B5" s="788" t="s">
        <v>1101</v>
      </c>
      <c r="C5" s="788" t="s">
        <v>1161</v>
      </c>
      <c r="D5" s="925" t="s">
        <v>1162</v>
      </c>
      <c r="E5" s="2"/>
    </row>
    <row r="6" spans="1:7" x14ac:dyDescent="0.2">
      <c r="A6" s="20" t="s">
        <v>183</v>
      </c>
      <c r="B6" s="726">
        <v>620</v>
      </c>
      <c r="C6" s="726">
        <v>5496</v>
      </c>
      <c r="D6" s="926">
        <v>620</v>
      </c>
      <c r="E6" s="2"/>
    </row>
    <row r="7" spans="1:7" x14ac:dyDescent="0.2">
      <c r="A7" s="21" t="s">
        <v>185</v>
      </c>
      <c r="B7" s="727">
        <v>7415</v>
      </c>
      <c r="C7" s="727">
        <v>51187</v>
      </c>
      <c r="D7" s="276">
        <v>7408</v>
      </c>
      <c r="E7" s="2"/>
    </row>
    <row r="8" spans="1:7" x14ac:dyDescent="0.2">
      <c r="A8" s="21" t="s">
        <v>186</v>
      </c>
      <c r="B8" s="727">
        <v>7465</v>
      </c>
      <c r="C8" s="727">
        <v>50592</v>
      </c>
      <c r="D8" s="276">
        <v>7472</v>
      </c>
      <c r="E8" s="2"/>
    </row>
    <row r="9" spans="1:7" x14ac:dyDescent="0.2">
      <c r="A9" s="21" t="s">
        <v>324</v>
      </c>
      <c r="B9" s="727">
        <v>14880</v>
      </c>
      <c r="C9" s="727">
        <v>101779</v>
      </c>
      <c r="D9" s="276">
        <v>14880</v>
      </c>
      <c r="E9" s="2"/>
    </row>
    <row r="10" spans="1:7" x14ac:dyDescent="0.2">
      <c r="A10" s="22" t="s">
        <v>188</v>
      </c>
      <c r="B10" s="21"/>
      <c r="C10" s="21"/>
      <c r="D10" s="2"/>
      <c r="E10" s="2"/>
    </row>
    <row r="11" spans="1:7" x14ac:dyDescent="0.2">
      <c r="A11" s="21" t="s">
        <v>197</v>
      </c>
      <c r="B11" s="824">
        <v>16.7</v>
      </c>
      <c r="C11" s="824">
        <v>30.6</v>
      </c>
      <c r="D11" s="432">
        <v>17.600000000000001</v>
      </c>
      <c r="E11" s="2"/>
    </row>
    <row r="12" spans="1:7" x14ac:dyDescent="0.2">
      <c r="A12" s="21" t="s">
        <v>198</v>
      </c>
      <c r="B12" s="824">
        <v>57.2</v>
      </c>
      <c r="C12" s="824">
        <v>47.2</v>
      </c>
      <c r="D12" s="432">
        <v>59.4</v>
      </c>
      <c r="E12" s="2"/>
    </row>
    <row r="13" spans="1:7" x14ac:dyDescent="0.2">
      <c r="A13" s="21" t="s">
        <v>199</v>
      </c>
      <c r="B13" s="824">
        <v>26.1</v>
      </c>
      <c r="C13" s="824">
        <v>22.2</v>
      </c>
      <c r="D13" s="432">
        <v>23</v>
      </c>
      <c r="E13" s="2"/>
    </row>
    <row r="14" spans="1:7" x14ac:dyDescent="0.2">
      <c r="A14" s="22" t="s">
        <v>200</v>
      </c>
      <c r="B14" s="824"/>
      <c r="C14" s="824"/>
      <c r="D14" s="432"/>
      <c r="E14" s="2"/>
    </row>
    <row r="15" spans="1:7" x14ac:dyDescent="0.2">
      <c r="A15" s="21" t="s">
        <v>197</v>
      </c>
      <c r="B15" s="824">
        <v>13.2</v>
      </c>
      <c r="C15" s="824">
        <v>28.6</v>
      </c>
      <c r="D15" s="432">
        <v>17.5</v>
      </c>
      <c r="E15" s="2"/>
    </row>
    <row r="16" spans="1:7" x14ac:dyDescent="0.2">
      <c r="A16" s="21" t="s">
        <v>198</v>
      </c>
      <c r="B16" s="824">
        <v>57.5</v>
      </c>
      <c r="C16" s="824">
        <v>44.1</v>
      </c>
      <c r="D16" s="432">
        <v>60.1</v>
      </c>
      <c r="E16" s="2"/>
    </row>
    <row r="17" spans="1:5" x14ac:dyDescent="0.2">
      <c r="A17" s="21" t="s">
        <v>199</v>
      </c>
      <c r="B17" s="824">
        <v>29.3</v>
      </c>
      <c r="C17" s="824">
        <v>27.3</v>
      </c>
      <c r="D17" s="432">
        <v>22.4</v>
      </c>
      <c r="E17" s="2"/>
    </row>
    <row r="18" spans="1:5" x14ac:dyDescent="0.2">
      <c r="A18" s="22" t="s">
        <v>201</v>
      </c>
      <c r="B18" s="824"/>
      <c r="C18" s="824"/>
      <c r="D18" s="432"/>
      <c r="E18" s="2"/>
    </row>
    <row r="19" spans="1:5" x14ac:dyDescent="0.2">
      <c r="A19" s="21" t="s">
        <v>197</v>
      </c>
      <c r="B19" s="824">
        <v>14.9</v>
      </c>
      <c r="C19" s="824">
        <v>29.4</v>
      </c>
      <c r="D19" s="432">
        <v>17.5</v>
      </c>
      <c r="E19" s="2"/>
    </row>
    <row r="20" spans="1:5" x14ac:dyDescent="0.2">
      <c r="A20" s="21" t="s">
        <v>198</v>
      </c>
      <c r="B20" s="824">
        <v>57.3</v>
      </c>
      <c r="C20" s="824">
        <v>45.4</v>
      </c>
      <c r="D20" s="432">
        <v>59.7</v>
      </c>
      <c r="E20" s="2"/>
    </row>
    <row r="21" spans="1:5" ht="13.5" thickBot="1" x14ac:dyDescent="0.25">
      <c r="A21" s="57" t="s">
        <v>199</v>
      </c>
      <c r="B21" s="825">
        <v>27.8</v>
      </c>
      <c r="C21" s="825">
        <v>25.2</v>
      </c>
      <c r="D21" s="927">
        <v>22.8</v>
      </c>
      <c r="E21" s="2"/>
    </row>
    <row r="22" spans="1:5" x14ac:dyDescent="0.2">
      <c r="A22" s="1188" t="s">
        <v>202</v>
      </c>
      <c r="B22" s="1065"/>
      <c r="C22" s="25"/>
      <c r="D22" s="25"/>
      <c r="E22" s="2"/>
    </row>
    <row r="23" spans="1:5" x14ac:dyDescent="0.2">
      <c r="A23" s="1189" t="s">
        <v>1163</v>
      </c>
      <c r="B23" s="1019"/>
      <c r="C23" s="1019"/>
    </row>
  </sheetData>
  <mergeCells count="4">
    <mergeCell ref="A1:D1"/>
    <mergeCell ref="A3:D3"/>
    <mergeCell ref="A22:B22"/>
    <mergeCell ref="A23:C23"/>
  </mergeCells>
  <printOptions horizontalCentered="1"/>
  <pageMargins left="0.28999999999999998" right="0.32" top="0.59055118110236227" bottom="0.98425196850393704" header="0" footer="0"/>
  <pageSetup paperSize="9" scale="82" orientation="portrait" r:id="rId1"/>
  <headerFooter alignWithMargins="0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pageSetUpPr fitToPage="1"/>
  </sheetPr>
  <dimension ref="A1:R32"/>
  <sheetViews>
    <sheetView view="pageBreakPreview" zoomScale="75" zoomScaleNormal="75" workbookViewId="0">
      <selection activeCell="I50" sqref="I50"/>
    </sheetView>
  </sheetViews>
  <sheetFormatPr baseColWidth="10" defaultColWidth="11.42578125" defaultRowHeight="12.75" x14ac:dyDescent="0.2"/>
  <cols>
    <col min="1" max="1" width="25.28515625" style="236" customWidth="1"/>
    <col min="2" max="14" width="9.5703125" style="236" customWidth="1"/>
    <col min="15" max="16384" width="11.42578125" style="236"/>
  </cols>
  <sheetData>
    <row r="1" spans="1:14" ht="18" x14ac:dyDescent="0.25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</row>
    <row r="3" spans="1:14" ht="15" x14ac:dyDescent="0.25">
      <c r="A3" s="1037" t="s">
        <v>1165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</row>
    <row r="4" spans="1:14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36" customHeight="1" x14ac:dyDescent="0.2">
      <c r="A5" s="1031" t="s">
        <v>415</v>
      </c>
      <c r="B5" s="1033" t="s">
        <v>213</v>
      </c>
      <c r="C5" s="977"/>
      <c r="D5" s="977"/>
      <c r="E5" s="977"/>
      <c r="F5" s="1034"/>
      <c r="G5" s="1033" t="s">
        <v>214</v>
      </c>
      <c r="H5" s="977"/>
      <c r="I5" s="977"/>
      <c r="J5" s="977"/>
      <c r="K5" s="977"/>
      <c r="L5" s="977"/>
      <c r="M5" s="977"/>
      <c r="N5" s="1190"/>
    </row>
    <row r="6" spans="1:14" ht="23.25" customHeight="1" thickBot="1" x14ac:dyDescent="0.25">
      <c r="A6" s="1032"/>
      <c r="B6" s="70">
        <v>0</v>
      </c>
      <c r="C6" s="70">
        <v>1</v>
      </c>
      <c r="D6" s="70">
        <v>2</v>
      </c>
      <c r="E6" s="70">
        <v>3</v>
      </c>
      <c r="F6" s="70">
        <v>4</v>
      </c>
      <c r="G6" s="70">
        <v>0</v>
      </c>
      <c r="H6" s="70">
        <v>1</v>
      </c>
      <c r="I6" s="70">
        <v>2</v>
      </c>
      <c r="J6" s="70">
        <v>3</v>
      </c>
      <c r="K6" s="70">
        <v>4</v>
      </c>
      <c r="L6" s="70" t="s">
        <v>215</v>
      </c>
      <c r="M6" s="749" t="s">
        <v>216</v>
      </c>
      <c r="N6" s="70" t="s">
        <v>217</v>
      </c>
    </row>
    <row r="7" spans="1:14" ht="18.75" customHeight="1" x14ac:dyDescent="0.2">
      <c r="A7" s="62" t="s">
        <v>420</v>
      </c>
      <c r="B7" s="272">
        <v>59</v>
      </c>
      <c r="C7" s="272">
        <v>1607</v>
      </c>
      <c r="D7" s="272">
        <v>379</v>
      </c>
      <c r="E7" s="272">
        <v>27</v>
      </c>
      <c r="F7" s="272">
        <v>25</v>
      </c>
      <c r="G7" s="147">
        <f>B7/($B$7+$C$7+$D$7+$E$7+$F$7)*100</f>
        <v>2.8135431568907965</v>
      </c>
      <c r="H7" s="147">
        <f>C7/($B$7+$C$7+$D$7+$E$7+$F$7)*100</f>
        <v>76.633285646161184</v>
      </c>
      <c r="I7" s="147">
        <f>D7/($B$7+$C$7+$D$7+$E$7+$F$7)*100</f>
        <v>18.073438245112065</v>
      </c>
      <c r="J7" s="147">
        <f>E7/($B$7+$C$7+$D$7+$E$7+$F$7)*100</f>
        <v>1.2875536480686696</v>
      </c>
      <c r="K7" s="147">
        <f>F7/($B$7+$C$7+$D$7+$E$7+$F$7)*100</f>
        <v>1.1921793037672868</v>
      </c>
      <c r="L7" s="147">
        <f>G7+H7</f>
        <v>79.446828803051986</v>
      </c>
      <c r="M7" s="147">
        <f>I7+J7</f>
        <v>19.360991893180735</v>
      </c>
      <c r="N7" s="147">
        <f>I7+J7+K7</f>
        <v>20.553171196948021</v>
      </c>
    </row>
    <row r="8" spans="1:14" ht="18.75" customHeight="1" x14ac:dyDescent="0.2">
      <c r="A8" s="63" t="s">
        <v>417</v>
      </c>
      <c r="B8" s="274">
        <v>191</v>
      </c>
      <c r="C8" s="274">
        <v>444</v>
      </c>
      <c r="D8" s="274">
        <v>371</v>
      </c>
      <c r="E8" s="274">
        <v>145</v>
      </c>
      <c r="F8" s="274">
        <v>18</v>
      </c>
      <c r="G8" s="83">
        <f>B8/($B$8+$C$8+$D$8+$E$8+$F$8)*100</f>
        <v>16.338751069289991</v>
      </c>
      <c r="H8" s="83">
        <f>C8/($B$8+$C$8+$D$8+$E$8+$F$8)*100</f>
        <v>37.981180496150557</v>
      </c>
      <c r="I8" s="83">
        <f>D8/($B$8+$C$8+$D$8+$E$8+$F$8)*100</f>
        <v>31.736526946107784</v>
      </c>
      <c r="J8" s="83">
        <f>E8/($B$8+$C$8+$D$8+$E$8+$F$8)*100</f>
        <v>12.403763900769889</v>
      </c>
      <c r="K8" s="83">
        <f>F8/($B$8+$C$8+$D$8+$E$8+$F$8)*100</f>
        <v>1.5397775876817792</v>
      </c>
      <c r="L8" s="83">
        <f t="shared" ref="L8:L26" si="0">G8+H8</f>
        <v>54.319931565440548</v>
      </c>
      <c r="M8" s="83">
        <f t="shared" ref="M8:M26" si="1">I8+J8</f>
        <v>44.140290846877676</v>
      </c>
      <c r="N8" s="83">
        <f t="shared" ref="N8:N24" si="2">I8+J8+K8</f>
        <v>45.680068434559452</v>
      </c>
    </row>
    <row r="9" spans="1:14" ht="18.75" customHeight="1" x14ac:dyDescent="0.2">
      <c r="A9" s="63" t="s">
        <v>418</v>
      </c>
      <c r="B9" s="274">
        <v>367</v>
      </c>
      <c r="C9" s="274">
        <v>811</v>
      </c>
      <c r="D9" s="274">
        <v>108</v>
      </c>
      <c r="E9" s="274">
        <v>14</v>
      </c>
      <c r="F9" s="274">
        <v>83</v>
      </c>
      <c r="G9" s="83">
        <f>B9/($B$9+$C$9+$D$9+$E$9+$F$9)*100</f>
        <v>26.536514822848879</v>
      </c>
      <c r="H9" s="83">
        <f>C9/($B$9+$C$9+$D$9+$E$9+$F$9)*100</f>
        <v>58.6406362979031</v>
      </c>
      <c r="I9" s="83">
        <f>D9/($B$9+$C$9+$D$9+$E$9+$F$9)*100</f>
        <v>7.809110629067245</v>
      </c>
      <c r="J9" s="83">
        <f>E9/($B$9+$C$9+$D$9+$E$9+$F$9)*100</f>
        <v>1.0122921185827911</v>
      </c>
      <c r="K9" s="83">
        <f>F9/($B$9+$C$9+$D$9+$E$9+$F$9)*100</f>
        <v>6.0014461315979757</v>
      </c>
      <c r="L9" s="83">
        <f t="shared" si="0"/>
        <v>85.177151120751972</v>
      </c>
      <c r="M9" s="83">
        <f t="shared" si="1"/>
        <v>8.821402747650037</v>
      </c>
      <c r="N9" s="83">
        <f>I9+J9+K9</f>
        <v>14.822848879248014</v>
      </c>
    </row>
    <row r="10" spans="1:14" ht="18.75" customHeight="1" x14ac:dyDescent="0.2">
      <c r="A10" s="63" t="s">
        <v>218</v>
      </c>
      <c r="B10" s="274">
        <v>35</v>
      </c>
      <c r="C10" s="274">
        <v>306</v>
      </c>
      <c r="D10" s="274">
        <v>86</v>
      </c>
      <c r="E10" s="274">
        <v>8</v>
      </c>
      <c r="F10" s="274">
        <v>6</v>
      </c>
      <c r="G10" s="83">
        <f>B10/($B$10+$C$10+$D$10+$E$10+$F$10)*100</f>
        <v>7.9365079365079358</v>
      </c>
      <c r="H10" s="83">
        <f>C10/($B$10+$C$10+$D$10+$E$10+$F$10)*100</f>
        <v>69.387755102040813</v>
      </c>
      <c r="I10" s="83">
        <f>D10/($B$10+$C$10+$D$10+$E$10+$F$10)*100</f>
        <v>19.501133786848072</v>
      </c>
      <c r="J10" s="83">
        <f>E10/($B$10+$C$10+$D$10+$E$10+$F$10)*100</f>
        <v>1.8140589569160999</v>
      </c>
      <c r="K10" s="83">
        <f>F10/($B$10+$C$10+$D$10+$E$10+$F$10)*100</f>
        <v>1.3605442176870748</v>
      </c>
      <c r="L10" s="83">
        <f t="shared" si="0"/>
        <v>77.32426303854875</v>
      </c>
      <c r="M10" s="83">
        <f t="shared" si="1"/>
        <v>21.315192743764172</v>
      </c>
      <c r="N10" s="83">
        <f t="shared" si="2"/>
        <v>22.675736961451246</v>
      </c>
    </row>
    <row r="11" spans="1:14" ht="18.75" customHeight="1" x14ac:dyDescent="0.2">
      <c r="A11" s="63" t="s">
        <v>219</v>
      </c>
      <c r="B11" s="274">
        <v>373</v>
      </c>
      <c r="C11" s="274">
        <v>652</v>
      </c>
      <c r="D11" s="274">
        <v>126</v>
      </c>
      <c r="E11" s="274">
        <v>37</v>
      </c>
      <c r="F11" s="274">
        <v>27</v>
      </c>
      <c r="G11" s="83">
        <f>B11/($B$11+$C$11+$D$11+$E$11+$F$11)*100</f>
        <v>30.699588477366259</v>
      </c>
      <c r="H11" s="83">
        <f>C11/($B$11+$C$11+$D$11+$E$11+$F$11)*100</f>
        <v>53.662551440329217</v>
      </c>
      <c r="I11" s="83">
        <f>D11/($B$11+$C$11+$D$11+$E$11+$F$11)*100</f>
        <v>10.37037037037037</v>
      </c>
      <c r="J11" s="83">
        <f>E11/($B$11+$C$11+$D$11+$E$11+$F$11)*100</f>
        <v>3.0452674897119345</v>
      </c>
      <c r="K11" s="83">
        <f>F11/($B$11+$C$11+$D$11+$E$11+$F$11)*100</f>
        <v>2.2222222222222223</v>
      </c>
      <c r="L11" s="83">
        <f t="shared" si="0"/>
        <v>84.362139917695472</v>
      </c>
      <c r="M11" s="83">
        <f t="shared" si="1"/>
        <v>13.415637860082304</v>
      </c>
      <c r="N11" s="83">
        <f t="shared" si="2"/>
        <v>15.637860082304528</v>
      </c>
    </row>
    <row r="12" spans="1:14" ht="18.75" customHeight="1" x14ac:dyDescent="0.2">
      <c r="A12" s="21" t="s">
        <v>673</v>
      </c>
      <c r="B12" s="274">
        <v>276</v>
      </c>
      <c r="C12" s="274">
        <v>577</v>
      </c>
      <c r="D12" s="274">
        <v>164</v>
      </c>
      <c r="E12" s="274">
        <v>46</v>
      </c>
      <c r="F12" s="274">
        <v>40</v>
      </c>
      <c r="G12" s="83">
        <f>B12/($B$12+$C$12+$D$12+$E$12+$F$12)*100</f>
        <v>25.022665457842248</v>
      </c>
      <c r="H12" s="83">
        <f>C12/($B$12+$C$12+$D$12+$E$12+$F$12)*100</f>
        <v>52.311876699909341</v>
      </c>
      <c r="I12" s="83">
        <f>D12/($B$12+$C$12+$D$12+$E$12+$F$12)*100</f>
        <v>14.86854034451496</v>
      </c>
      <c r="J12" s="83">
        <f>E12/($B$12+$C$12+$D$12+$E$12+$F$12)*100</f>
        <v>4.1704442429737076</v>
      </c>
      <c r="K12" s="83">
        <f>F12/($B$12+$C$12+$D$12+$E$12+$F$12)*100</f>
        <v>3.626473254759746</v>
      </c>
      <c r="L12" s="83">
        <f t="shared" si="0"/>
        <v>77.334542157751585</v>
      </c>
      <c r="M12" s="83">
        <f t="shared" si="1"/>
        <v>19.038984587488667</v>
      </c>
      <c r="N12" s="83">
        <f t="shared" si="2"/>
        <v>22.665457842248411</v>
      </c>
    </row>
    <row r="13" spans="1:14" ht="18.75" customHeight="1" x14ac:dyDescent="0.2">
      <c r="A13" s="22" t="s">
        <v>220</v>
      </c>
      <c r="B13" s="17">
        <f>SUM(B7:B12)</f>
        <v>1301</v>
      </c>
      <c r="C13" s="17">
        <f>SUM(C7:C12)</f>
        <v>4397</v>
      </c>
      <c r="D13" s="17">
        <f>SUM(D7:D12)</f>
        <v>1234</v>
      </c>
      <c r="E13" s="17">
        <f>SUM(E7:E12)</f>
        <v>277</v>
      </c>
      <c r="F13" s="17">
        <f>SUM(F7:F12)</f>
        <v>199</v>
      </c>
      <c r="G13" s="59">
        <f>B13/($B$13+$C$13+$D$13+$E$13+$F$13)*100</f>
        <v>17.562095032397409</v>
      </c>
      <c r="H13" s="59">
        <f>C13/($B$13+$C$13+$D$13+$E$13+$F$13)*100</f>
        <v>59.354751619870406</v>
      </c>
      <c r="I13" s="59">
        <f>D13/($B$13+$C$13+$D$13+$E$13+$F$13)*100</f>
        <v>16.65766738660907</v>
      </c>
      <c r="J13" s="59">
        <f>E13/($B$13+$C$13+$D$13+$E$13+$F$13)*100</f>
        <v>3.7392008639308854</v>
      </c>
      <c r="K13" s="59">
        <f>F13/($B$13+$C$13+$D$13+$E$13+$F$13)*100</f>
        <v>2.6862850971922243</v>
      </c>
      <c r="L13" s="59">
        <f>G13+H13</f>
        <v>76.916846652267822</v>
      </c>
      <c r="M13" s="59">
        <f t="shared" si="1"/>
        <v>20.396868250539956</v>
      </c>
      <c r="N13" s="59">
        <f>I13+J13+K13</f>
        <v>23.083153347732182</v>
      </c>
    </row>
    <row r="14" spans="1:14" ht="18.75" customHeight="1" x14ac:dyDescent="0.2">
      <c r="A14" s="22"/>
      <c r="B14" s="826"/>
      <c r="C14" s="826"/>
      <c r="D14" s="826"/>
      <c r="E14" s="826"/>
      <c r="F14" s="826"/>
      <c r="G14" s="83"/>
      <c r="H14" s="83"/>
      <c r="I14" s="83"/>
      <c r="J14" s="83"/>
      <c r="K14" s="83"/>
      <c r="L14" s="83"/>
      <c r="M14" s="83"/>
      <c r="N14" s="83"/>
    </row>
    <row r="15" spans="1:14" ht="18.75" customHeight="1" x14ac:dyDescent="0.2">
      <c r="A15" s="63" t="s">
        <v>221</v>
      </c>
      <c r="B15" s="274">
        <v>318</v>
      </c>
      <c r="C15" s="274">
        <v>382</v>
      </c>
      <c r="D15" s="274">
        <v>64</v>
      </c>
      <c r="E15" s="274">
        <v>34</v>
      </c>
      <c r="F15" s="274">
        <v>26</v>
      </c>
      <c r="G15" s="83">
        <f>B15/($B$15+$C$15+$D$15+$E$15+$F$15)*100</f>
        <v>38.592233009708735</v>
      </c>
      <c r="H15" s="83">
        <f>C15/($B$15+$C$15+$D$15+$E$15+$F$15)*100</f>
        <v>46.359223300970875</v>
      </c>
      <c r="I15" s="83">
        <f>D15/($B$15+$C$15+$D$15+$E$15+$F$15)*100</f>
        <v>7.7669902912621351</v>
      </c>
      <c r="J15" s="83">
        <f>E15/($B$15+$C$15+$D$15+$E$15+$F$15)*100</f>
        <v>4.1262135922330101</v>
      </c>
      <c r="K15" s="83">
        <f>F15/($B$15+$C$15+$D$15+$E$15+$F$15)*100</f>
        <v>3.1553398058252426</v>
      </c>
      <c r="L15" s="83">
        <f t="shared" si="0"/>
        <v>84.951456310679617</v>
      </c>
      <c r="M15" s="83">
        <f t="shared" si="1"/>
        <v>11.893203883495145</v>
      </c>
      <c r="N15" s="83">
        <f t="shared" si="2"/>
        <v>15.048543689320388</v>
      </c>
    </row>
    <row r="16" spans="1:14" ht="18.75" customHeight="1" x14ac:dyDescent="0.2">
      <c r="A16" s="63" t="s">
        <v>222</v>
      </c>
      <c r="B16" s="274">
        <v>165</v>
      </c>
      <c r="C16" s="274">
        <v>163</v>
      </c>
      <c r="D16" s="274">
        <v>50</v>
      </c>
      <c r="E16" s="274">
        <v>3</v>
      </c>
      <c r="F16" s="274">
        <v>2</v>
      </c>
      <c r="G16" s="83">
        <f>B16/($B$16+$C$16+$D$16+$E$16+$F$16)*100</f>
        <v>43.080939947780678</v>
      </c>
      <c r="H16" s="83">
        <f>C16/($B$16+$C$16+$D$16+$E$16+$F$16)*100</f>
        <v>42.558746736292427</v>
      </c>
      <c r="I16" s="83">
        <f>D16/($B$16+$C$16+$D$16+$E$16+$F$16)*100</f>
        <v>13.054830287206268</v>
      </c>
      <c r="J16" s="83">
        <f>E16/($B$16+$C$16+$D$16+$E$16+$F$16)*100</f>
        <v>0.7832898172323759</v>
      </c>
      <c r="K16" s="83">
        <f>F16/($B$16+$C$16+$D$16+$E$16+$F$16)*100</f>
        <v>0.52219321148825071</v>
      </c>
      <c r="L16" s="83">
        <f t="shared" si="0"/>
        <v>85.639686684073098</v>
      </c>
      <c r="M16" s="83">
        <f t="shared" si="1"/>
        <v>13.838120104438644</v>
      </c>
      <c r="N16" s="83">
        <f t="shared" si="2"/>
        <v>14.360313315926895</v>
      </c>
    </row>
    <row r="17" spans="1:18" ht="18.75" customHeight="1" x14ac:dyDescent="0.2">
      <c r="A17" s="63" t="s">
        <v>579</v>
      </c>
      <c r="B17" s="274">
        <v>283</v>
      </c>
      <c r="C17" s="274">
        <v>2086</v>
      </c>
      <c r="D17" s="274">
        <v>779</v>
      </c>
      <c r="E17" s="274">
        <v>71</v>
      </c>
      <c r="F17" s="274">
        <v>40</v>
      </c>
      <c r="G17" s="83">
        <f>B17/($B$17+$C$17+$D$17+$E$17+$F$17)*100</f>
        <v>8.6836452899662486</v>
      </c>
      <c r="H17" s="83">
        <f>C17/($B$17+$C$17+$D$17+$E$17+$F$17)*100</f>
        <v>64.007364222154038</v>
      </c>
      <c r="I17" s="83">
        <f>D17/($B$17+$C$17+$D$17+$E$17+$F$17)*100</f>
        <v>23.903037741638538</v>
      </c>
      <c r="J17" s="83">
        <f>E17/($B$17+$C$17+$D$17+$E$17+$F$17)*100</f>
        <v>2.1785823872353482</v>
      </c>
      <c r="K17" s="83">
        <f>F17/($B$17+$C$17+$D$17+$E$17+$F$17)*100</f>
        <v>1.22737035900583</v>
      </c>
      <c r="L17" s="83">
        <f t="shared" si="0"/>
        <v>72.691009512120289</v>
      </c>
      <c r="M17" s="83">
        <f t="shared" si="1"/>
        <v>26.081620128873887</v>
      </c>
      <c r="N17" s="83">
        <f t="shared" si="2"/>
        <v>27.308990487879719</v>
      </c>
    </row>
    <row r="18" spans="1:18" ht="18.75" customHeight="1" x14ac:dyDescent="0.2">
      <c r="A18" s="63" t="s">
        <v>573</v>
      </c>
      <c r="B18" s="274">
        <v>169</v>
      </c>
      <c r="C18" s="274">
        <v>548</v>
      </c>
      <c r="D18" s="274">
        <v>96</v>
      </c>
      <c r="E18" s="274">
        <v>18</v>
      </c>
      <c r="F18" s="274">
        <v>25</v>
      </c>
      <c r="G18" s="83">
        <f>B18/($B$18+$C$18+$D$18+$E$18+$F$18)*100</f>
        <v>19.74299065420561</v>
      </c>
      <c r="H18" s="83">
        <f>C18/($B$18+$C$18+$D$18+$E$18+$F$18)*100</f>
        <v>64.018691588785046</v>
      </c>
      <c r="I18" s="83">
        <f>D18/($B$18+$C$18+$D$18+$E$18+$F$18)*100</f>
        <v>11.214953271028037</v>
      </c>
      <c r="J18" s="83">
        <f>E18/($B$18+$C$18+$D$18+$E$18+$F$18)*100</f>
        <v>2.1028037383177569</v>
      </c>
      <c r="K18" s="83">
        <f>F18/($B$18+$C$18+$D$18+$E$18+$F$18)*100</f>
        <v>2.9205607476635516</v>
      </c>
      <c r="L18" s="83">
        <f t="shared" si="0"/>
        <v>83.761682242990659</v>
      </c>
      <c r="M18" s="83">
        <f t="shared" si="1"/>
        <v>13.317757009345794</v>
      </c>
      <c r="N18" s="83">
        <f t="shared" si="2"/>
        <v>16.238317757009344</v>
      </c>
    </row>
    <row r="19" spans="1:18" ht="18.75" customHeight="1" x14ac:dyDescent="0.2">
      <c r="A19" s="63" t="s">
        <v>574</v>
      </c>
      <c r="B19" s="274">
        <v>13</v>
      </c>
      <c r="C19" s="274">
        <v>232</v>
      </c>
      <c r="D19" s="274">
        <v>142</v>
      </c>
      <c r="E19" s="274">
        <v>12</v>
      </c>
      <c r="F19" s="274">
        <v>3</v>
      </c>
      <c r="G19" s="83">
        <f>B19/($B$19+$C$19+$D$19+$E$19+$F$19)*100</f>
        <v>3.233830845771144</v>
      </c>
      <c r="H19" s="83">
        <f>C19/($B$19+$C$19+$D$19+$E$19+$F$19)*100</f>
        <v>57.711442786069654</v>
      </c>
      <c r="I19" s="83">
        <f>D19/($B$19+$C$19+$D$19+$E$19+$F$19)*100</f>
        <v>35.323383084577117</v>
      </c>
      <c r="J19" s="83">
        <f>E19/($B$19+$C$19+$D$19+$E$19+$F$19)*100</f>
        <v>2.9850746268656714</v>
      </c>
      <c r="K19" s="83">
        <f>F19/($B$19+$C$19+$D$19+$E$19+$F$19)*100</f>
        <v>0.74626865671641784</v>
      </c>
      <c r="L19" s="83">
        <f t="shared" si="0"/>
        <v>60.945273631840799</v>
      </c>
      <c r="M19" s="83">
        <f t="shared" si="1"/>
        <v>38.308457711442784</v>
      </c>
      <c r="N19" s="83">
        <f t="shared" si="2"/>
        <v>39.054726368159201</v>
      </c>
    </row>
    <row r="20" spans="1:18" ht="18.75" customHeight="1" x14ac:dyDescent="0.2">
      <c r="A20" s="21" t="s">
        <v>673</v>
      </c>
      <c r="B20" s="274">
        <v>360</v>
      </c>
      <c r="C20" s="274">
        <v>1081</v>
      </c>
      <c r="D20" s="274">
        <v>252</v>
      </c>
      <c r="E20" s="274">
        <v>27</v>
      </c>
      <c r="F20" s="274">
        <v>28</v>
      </c>
      <c r="G20" s="83">
        <f>B20/($B$20+$C$20+$D$20+$E$20+$F$20)*100</f>
        <v>20.59496567505721</v>
      </c>
      <c r="H20" s="83">
        <f>C20/($B$20+$C$20+$D$20+$E$20+$F$20)*100</f>
        <v>61.842105263157897</v>
      </c>
      <c r="I20" s="83">
        <f>D20/($B$20+$C$20+$D$20+$E$20+$F$20)*100</f>
        <v>14.416475972540047</v>
      </c>
      <c r="J20" s="83">
        <f>E20/($B$20+$C$20+$D$20+$E$20+$F$20)*100</f>
        <v>1.5446224256292906</v>
      </c>
      <c r="K20" s="83">
        <f>F20/($B$20+$C$20+$D$20+$E$20+$F$20)*100</f>
        <v>1.6018306636155606</v>
      </c>
      <c r="L20" s="83">
        <f t="shared" si="0"/>
        <v>82.437070938215101</v>
      </c>
      <c r="M20" s="83">
        <f>I20+J20</f>
        <v>15.961098398169337</v>
      </c>
      <c r="N20" s="83">
        <f t="shared" si="2"/>
        <v>17.562929061784899</v>
      </c>
    </row>
    <row r="21" spans="1:18" ht="18.75" customHeight="1" x14ac:dyDescent="0.2">
      <c r="A21" s="22" t="s">
        <v>223</v>
      </c>
      <c r="B21" s="17">
        <f>SUM(B15:B20)</f>
        <v>1308</v>
      </c>
      <c r="C21" s="17">
        <f>SUM(C15:C20)</f>
        <v>4492</v>
      </c>
      <c r="D21" s="17">
        <f>SUM(D15:D20)</f>
        <v>1383</v>
      </c>
      <c r="E21" s="17">
        <f>SUM(E15:E20)</f>
        <v>165</v>
      </c>
      <c r="F21" s="17">
        <f>SUM(F15:F20)</f>
        <v>124</v>
      </c>
      <c r="G21" s="59">
        <f>B21/($B$21+$C$21+$D$21+$E$21+$F$21)*100</f>
        <v>17.505353319057814</v>
      </c>
      <c r="H21" s="59">
        <f>C21/($B$21+$C$21+$D$21+$E$21+$F$21)*100</f>
        <v>60.117773019271951</v>
      </c>
      <c r="I21" s="59">
        <f>D21/($B$21+$C$21+$D$21+$E$21+$F$21)*100</f>
        <v>18.509100642398288</v>
      </c>
      <c r="J21" s="59">
        <f>E21/($B$21+$C$21+$D$21+$E$21+$F$21)*100</f>
        <v>2.2082441113490363</v>
      </c>
      <c r="K21" s="59">
        <f>F21/($B$21+$C$21+$D$21+$E$21+$F$21)*100</f>
        <v>1.6595289079229123</v>
      </c>
      <c r="L21" s="59">
        <f t="shared" si="0"/>
        <v>77.623126338329769</v>
      </c>
      <c r="M21" s="59">
        <f t="shared" si="1"/>
        <v>20.717344753747323</v>
      </c>
      <c r="N21" s="59">
        <f t="shared" si="2"/>
        <v>22.376873661670235</v>
      </c>
    </row>
    <row r="22" spans="1:18" ht="18.75" customHeight="1" x14ac:dyDescent="0.2">
      <c r="A22" s="21"/>
      <c r="B22" s="826"/>
      <c r="C22" s="826"/>
      <c r="D22" s="826"/>
      <c r="E22" s="826"/>
      <c r="F22" s="826"/>
      <c r="G22" s="83"/>
      <c r="H22" s="83"/>
      <c r="I22" s="83"/>
      <c r="J22" s="83"/>
      <c r="K22" s="83"/>
      <c r="L22" s="83"/>
      <c r="M22" s="83"/>
      <c r="N22" s="83"/>
    </row>
    <row r="23" spans="1:18" ht="18.75" customHeight="1" x14ac:dyDescent="0.2">
      <c r="A23" s="21" t="s">
        <v>224</v>
      </c>
      <c r="B23" s="827">
        <v>1118</v>
      </c>
      <c r="C23" s="827">
        <v>4588</v>
      </c>
      <c r="D23" s="827">
        <v>1602</v>
      </c>
      <c r="E23" s="827">
        <v>318</v>
      </c>
      <c r="F23" s="827">
        <v>168</v>
      </c>
      <c r="G23" s="828">
        <f>B23/($B$23+$C$23+$D$23+$E$23+$F$23)*100</f>
        <v>14.344367462150373</v>
      </c>
      <c r="H23" s="828">
        <f>C23/($B$23+$C$23+$D$23+$E$23+$F$23)*100</f>
        <v>58.865794200667175</v>
      </c>
      <c r="I23" s="828">
        <f>D23/($B$23+$C$23+$D$23+$E$23+$F$23)*100</f>
        <v>20.554272517321014</v>
      </c>
      <c r="J23" s="828">
        <f>E23/($B$23+$C$23+$D$23+$E$23+$F$23)*100</f>
        <v>4.0800615858352582</v>
      </c>
      <c r="K23" s="828">
        <f>F23/($B$23+$C$23+$D$23+$E$23+$F$23)*100</f>
        <v>2.1555042340261741</v>
      </c>
      <c r="L23" s="828">
        <f t="shared" si="0"/>
        <v>73.210161662817541</v>
      </c>
      <c r="M23" s="828">
        <f t="shared" si="1"/>
        <v>24.63433410315627</v>
      </c>
      <c r="N23" s="828">
        <f t="shared" si="2"/>
        <v>26.789838337182445</v>
      </c>
    </row>
    <row r="24" spans="1:18" ht="18.75" customHeight="1" x14ac:dyDescent="0.2">
      <c r="A24" s="21" t="s">
        <v>225</v>
      </c>
      <c r="B24" s="827">
        <v>1491</v>
      </c>
      <c r="C24" s="827">
        <v>4301</v>
      </c>
      <c r="D24" s="827">
        <v>1015</v>
      </c>
      <c r="E24" s="827">
        <v>124</v>
      </c>
      <c r="F24" s="827">
        <v>155</v>
      </c>
      <c r="G24" s="828">
        <f>B24/($B$24+$C$24+$D$24+$E$24+$F$24)*100</f>
        <v>21.041490262489415</v>
      </c>
      <c r="H24" s="828">
        <f>C24/($B$24+$C$24+$D$24+$E$24+$F$24)*100</f>
        <v>60.697149308495625</v>
      </c>
      <c r="I24" s="828">
        <f>D24/($B$24+$C$24+$D$24+$E$24+$F$24)*100</f>
        <v>14.324019192774484</v>
      </c>
      <c r="J24" s="828">
        <f>E24/($B$24+$C$24+$D$24+$E$24+$F$24)*100</f>
        <v>1.7499294383290995</v>
      </c>
      <c r="K24" s="828">
        <f>F24/($B$24+$C$24+$D$24+$E$24+$F$24)*100</f>
        <v>2.1874117979113747</v>
      </c>
      <c r="L24" s="828">
        <f t="shared" si="0"/>
        <v>81.738639570985043</v>
      </c>
      <c r="M24" s="828">
        <f t="shared" si="1"/>
        <v>16.073948631103583</v>
      </c>
      <c r="N24" s="828">
        <f t="shared" si="2"/>
        <v>18.261360429014957</v>
      </c>
    </row>
    <row r="25" spans="1:18" ht="18.75" customHeight="1" x14ac:dyDescent="0.2">
      <c r="A25" s="21"/>
      <c r="B25" s="826"/>
      <c r="C25" s="826"/>
      <c r="D25" s="826"/>
      <c r="E25" s="826"/>
      <c r="F25" s="826"/>
      <c r="G25" s="83"/>
      <c r="H25" s="83"/>
      <c r="I25" s="83"/>
      <c r="J25" s="83"/>
      <c r="K25" s="83"/>
      <c r="L25" s="83"/>
      <c r="M25" s="83"/>
      <c r="N25" s="83"/>
    </row>
    <row r="26" spans="1:18" ht="18.75" customHeight="1" thickBot="1" x14ac:dyDescent="0.25">
      <c r="A26" s="93" t="s">
        <v>324</v>
      </c>
      <c r="B26" s="97">
        <f>SUM(B23:B24)</f>
        <v>2609</v>
      </c>
      <c r="C26" s="97">
        <f>SUM(C23:C24)</f>
        <v>8889</v>
      </c>
      <c r="D26" s="97">
        <f>SUM(D23:D24)</f>
        <v>2617</v>
      </c>
      <c r="E26" s="97">
        <f>SUM(E23:E24)</f>
        <v>442</v>
      </c>
      <c r="F26" s="97">
        <f>SUM(F23:F24)</f>
        <v>323</v>
      </c>
      <c r="G26" s="104">
        <f>B26/($B$26+$C$26+$D$26+$E$26+$F$26)*100</f>
        <v>17.533602150537632</v>
      </c>
      <c r="H26" s="104">
        <f>C26/($B$26+$C$26+$D$26+$E$26+$F$26)*100</f>
        <v>59.737903225806456</v>
      </c>
      <c r="I26" s="104">
        <f>D26/($B$26+$C$26+$D$26+$E$26+$F$26)*100</f>
        <v>17.587365591397848</v>
      </c>
      <c r="J26" s="104">
        <f>E26/($B$26+$C$26+$D$26+$E$26+$F$26)*100</f>
        <v>2.970430107526882</v>
      </c>
      <c r="K26" s="104">
        <f>F26/($B$26+$C$26+$D$26+$E$26+$F$26)*100</f>
        <v>2.1706989247311825</v>
      </c>
      <c r="L26" s="104">
        <f t="shared" si="0"/>
        <v>77.271505376344095</v>
      </c>
      <c r="M26" s="104">
        <f t="shared" si="1"/>
        <v>20.557795698924728</v>
      </c>
      <c r="N26" s="104">
        <f>I26+J26+K26</f>
        <v>22.728494623655912</v>
      </c>
      <c r="R26" s="2"/>
    </row>
    <row r="27" spans="1:18" ht="21.75" customHeight="1" x14ac:dyDescent="0.2">
      <c r="A27" s="1188" t="s">
        <v>226</v>
      </c>
      <c r="B27" s="1188"/>
      <c r="C27" s="1188"/>
      <c r="D27" s="1188"/>
      <c r="E27" s="1188"/>
      <c r="F27" s="25"/>
      <c r="G27" s="25"/>
      <c r="H27" s="25"/>
      <c r="I27" s="25"/>
      <c r="J27" s="25"/>
      <c r="K27" s="25"/>
      <c r="L27" s="25"/>
      <c r="M27" s="25"/>
      <c r="N27" s="25"/>
      <c r="R27" s="2"/>
    </row>
    <row r="28" spans="1:18" x14ac:dyDescent="0.2">
      <c r="A28" s="1191" t="s">
        <v>227</v>
      </c>
      <c r="B28" s="1191"/>
      <c r="C28" s="1191"/>
      <c r="D28" s="1191"/>
      <c r="G28" s="69"/>
    </row>
    <row r="29" spans="1:18" x14ac:dyDescent="0.2">
      <c r="A29" s="1191" t="s">
        <v>228</v>
      </c>
      <c r="B29" s="1191"/>
      <c r="C29" s="1191"/>
      <c r="D29" s="1191"/>
    </row>
    <row r="30" spans="1:18" x14ac:dyDescent="0.2">
      <c r="A30" s="1191" t="s">
        <v>229</v>
      </c>
      <c r="B30" s="1191"/>
      <c r="C30" s="1191"/>
      <c r="D30" s="1191"/>
    </row>
    <row r="31" spans="1:18" x14ac:dyDescent="0.2">
      <c r="A31" s="1191" t="s">
        <v>230</v>
      </c>
      <c r="B31" s="1191"/>
      <c r="C31" s="1191"/>
      <c r="D31" s="1191"/>
    </row>
    <row r="32" spans="1:18" x14ac:dyDescent="0.2">
      <c r="A32" s="1191" t="s">
        <v>231</v>
      </c>
      <c r="B32" s="1191"/>
      <c r="C32" s="1191"/>
      <c r="D32" s="1191"/>
    </row>
  </sheetData>
  <mergeCells count="11">
    <mergeCell ref="A28:D28"/>
    <mergeCell ref="A29:D29"/>
    <mergeCell ref="A30:D30"/>
    <mergeCell ref="A31:D31"/>
    <mergeCell ref="A32:D32"/>
    <mergeCell ref="A27:E27"/>
    <mergeCell ref="A1:N1"/>
    <mergeCell ref="A3:N3"/>
    <mergeCell ref="A5:A6"/>
    <mergeCell ref="B5:F5"/>
    <mergeCell ref="G5:N5"/>
  </mergeCells>
  <printOptions horizontalCentered="1"/>
  <pageMargins left="0.41" right="0.38" top="0.59055118110236227" bottom="0.98425196850393704" header="0" footer="0"/>
  <pageSetup paperSize="9" scale="83" orientation="landscape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pageSetUpPr fitToPage="1"/>
  </sheetPr>
  <dimension ref="A1:M28"/>
  <sheetViews>
    <sheetView view="pageBreakPreview" zoomScale="75" zoomScaleNormal="75" workbookViewId="0">
      <selection activeCell="I50" sqref="I50"/>
    </sheetView>
  </sheetViews>
  <sheetFormatPr baseColWidth="10" defaultColWidth="11.42578125" defaultRowHeight="12.75" x14ac:dyDescent="0.2"/>
  <cols>
    <col min="1" max="1" width="25.7109375" style="236" customWidth="1"/>
    <col min="2" max="11" width="12.5703125" style="236" customWidth="1"/>
    <col min="12" max="16384" width="11.42578125" style="236"/>
  </cols>
  <sheetData>
    <row r="1" spans="1:13" ht="18" x14ac:dyDescent="0.25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</row>
    <row r="3" spans="1:13" ht="15" x14ac:dyDescent="0.25">
      <c r="A3" s="1037" t="s">
        <v>1166</v>
      </c>
      <c r="B3" s="1037"/>
      <c r="C3" s="1037"/>
      <c r="D3" s="1037"/>
      <c r="E3" s="1037"/>
      <c r="F3" s="1037"/>
      <c r="G3" s="1037"/>
      <c r="H3" s="1037"/>
      <c r="I3" s="1037"/>
      <c r="J3" s="1037"/>
      <c r="K3" s="1037"/>
    </row>
    <row r="4" spans="1:13" ht="13.5" thickBo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"/>
      <c r="M4" s="2"/>
    </row>
    <row r="5" spans="1:13" s="229" customFormat="1" ht="21" customHeight="1" x14ac:dyDescent="0.2">
      <c r="A5" s="1031" t="s">
        <v>415</v>
      </c>
      <c r="B5" s="1033" t="s">
        <v>232</v>
      </c>
      <c r="C5" s="977"/>
      <c r="D5" s="977"/>
      <c r="E5" s="977"/>
      <c r="F5" s="1034"/>
      <c r="G5" s="1033" t="s">
        <v>233</v>
      </c>
      <c r="H5" s="977"/>
      <c r="I5" s="977"/>
      <c r="J5" s="977"/>
      <c r="K5" s="977"/>
      <c r="L5" s="228"/>
      <c r="M5" s="228"/>
    </row>
    <row r="6" spans="1:13" s="229" customFormat="1" ht="21.75" customHeight="1" x14ac:dyDescent="0.2">
      <c r="A6" s="1050"/>
      <c r="B6" s="1147" t="s">
        <v>214</v>
      </c>
      <c r="C6" s="1149"/>
      <c r="D6" s="1149"/>
      <c r="E6" s="1149"/>
      <c r="F6" s="1149"/>
      <c r="G6" s="1149"/>
      <c r="H6" s="1149"/>
      <c r="I6" s="1149"/>
      <c r="J6" s="1149"/>
      <c r="K6" s="1149"/>
      <c r="L6" s="228"/>
      <c r="M6" s="228"/>
    </row>
    <row r="7" spans="1:13" s="229" customFormat="1" ht="20.25" customHeight="1" thickBot="1" x14ac:dyDescent="0.25">
      <c r="A7" s="1032"/>
      <c r="B7" s="70">
        <v>0</v>
      </c>
      <c r="C7" s="70">
        <v>1</v>
      </c>
      <c r="D7" s="70">
        <v>2</v>
      </c>
      <c r="E7" s="70">
        <v>3</v>
      </c>
      <c r="F7" s="70">
        <v>4</v>
      </c>
      <c r="G7" s="70">
        <v>0</v>
      </c>
      <c r="H7" s="70">
        <v>1</v>
      </c>
      <c r="I7" s="70">
        <v>2</v>
      </c>
      <c r="J7" s="70">
        <v>3</v>
      </c>
      <c r="K7" s="786">
        <v>4</v>
      </c>
      <c r="L7" s="228"/>
      <c r="M7" s="228"/>
    </row>
    <row r="8" spans="1:13" ht="25.5" customHeight="1" x14ac:dyDescent="0.2">
      <c r="A8" s="62" t="s">
        <v>420</v>
      </c>
      <c r="B8" s="147">
        <v>0.95818815331010443</v>
      </c>
      <c r="C8" s="147">
        <v>73.257839721254356</v>
      </c>
      <c r="D8" s="147">
        <v>22.909407665505228</v>
      </c>
      <c r="E8" s="147">
        <v>1.5679442508710801</v>
      </c>
      <c r="F8" s="829">
        <v>1.3066202090592334</v>
      </c>
      <c r="G8" s="829">
        <v>5.0579557428872501</v>
      </c>
      <c r="H8" s="147">
        <v>80.716543730242364</v>
      </c>
      <c r="I8" s="147">
        <v>12.223393045310853</v>
      </c>
      <c r="J8" s="147">
        <v>0.9483667017913594</v>
      </c>
      <c r="K8" s="148">
        <v>1.053740779768177</v>
      </c>
      <c r="L8" s="2"/>
      <c r="M8" s="2"/>
    </row>
    <row r="9" spans="1:13" x14ac:dyDescent="0.2">
      <c r="A9" s="63" t="s">
        <v>417</v>
      </c>
      <c r="B9" s="83">
        <v>9.6062992125984259</v>
      </c>
      <c r="C9" s="83">
        <v>39.84251968503937</v>
      </c>
      <c r="D9" s="83">
        <v>33.54330708661417</v>
      </c>
      <c r="E9" s="83">
        <v>15.433070866141732</v>
      </c>
      <c r="F9" s="824">
        <v>1.5748031496062991</v>
      </c>
      <c r="G9" s="824">
        <v>24.344569288389515</v>
      </c>
      <c r="H9" s="83">
        <v>35.767790262172284</v>
      </c>
      <c r="I9" s="83">
        <v>29.588014981273407</v>
      </c>
      <c r="J9" s="83">
        <v>8.8014981273408246</v>
      </c>
      <c r="K9" s="84">
        <v>1.4981273408239701</v>
      </c>
      <c r="L9" s="2"/>
      <c r="M9" s="2"/>
    </row>
    <row r="10" spans="1:13" x14ac:dyDescent="0.2">
      <c r="A10" s="63" t="s">
        <v>418</v>
      </c>
      <c r="B10" s="83">
        <v>23.616236162361623</v>
      </c>
      <c r="C10" s="83">
        <v>59.409594095940953</v>
      </c>
      <c r="D10" s="83">
        <v>10.947109471094711</v>
      </c>
      <c r="E10" s="83">
        <v>1.3530135301353015</v>
      </c>
      <c r="F10" s="824">
        <v>4.6740467404674044</v>
      </c>
      <c r="G10" s="824">
        <v>30.701754385964914</v>
      </c>
      <c r="H10" s="83">
        <v>57.543859649122808</v>
      </c>
      <c r="I10" s="83">
        <v>3.3333333333333335</v>
      </c>
      <c r="J10" s="83">
        <v>0.52631578947368418</v>
      </c>
      <c r="K10" s="84">
        <v>7.8947368421052628</v>
      </c>
      <c r="L10" s="2"/>
      <c r="M10" s="2"/>
    </row>
    <row r="11" spans="1:13" x14ac:dyDescent="0.2">
      <c r="A11" s="63" t="s">
        <v>218</v>
      </c>
      <c r="B11" s="83">
        <v>5.7239057239057241</v>
      </c>
      <c r="C11" s="83">
        <v>67.003367003367003</v>
      </c>
      <c r="D11" s="83">
        <v>23.569023569023571</v>
      </c>
      <c r="E11" s="83">
        <v>1.6835016835016834</v>
      </c>
      <c r="F11" s="824">
        <v>2.0202020202020203</v>
      </c>
      <c r="G11" s="824">
        <v>12.5</v>
      </c>
      <c r="H11" s="83">
        <v>74.305555555555557</v>
      </c>
      <c r="I11" s="83">
        <v>11.111111111111111</v>
      </c>
      <c r="J11" s="83">
        <v>2.083333333333333</v>
      </c>
      <c r="K11" s="84">
        <v>0</v>
      </c>
      <c r="L11" s="2"/>
      <c r="M11" s="2"/>
    </row>
    <row r="12" spans="1:13" x14ac:dyDescent="0.2">
      <c r="A12" s="63" t="s">
        <v>219</v>
      </c>
      <c r="B12" s="83">
        <v>27.221438645980257</v>
      </c>
      <c r="C12" s="83">
        <v>56.417489421720731</v>
      </c>
      <c r="D12" s="83">
        <v>10.437235543018335</v>
      </c>
      <c r="E12" s="83">
        <v>3.8081805359661498</v>
      </c>
      <c r="F12" s="824">
        <v>2.1156558533145273</v>
      </c>
      <c r="G12" s="824">
        <v>35.573122529644266</v>
      </c>
      <c r="H12" s="83">
        <v>49.802371541501977</v>
      </c>
      <c r="I12" s="83">
        <v>10.276679841897234</v>
      </c>
      <c r="J12" s="83">
        <v>1.9762845849802373</v>
      </c>
      <c r="K12" s="84">
        <v>2.3715415019762842</v>
      </c>
      <c r="L12" s="2"/>
      <c r="M12" s="2"/>
    </row>
    <row r="13" spans="1:13" x14ac:dyDescent="0.2">
      <c r="A13" s="21" t="s">
        <v>673</v>
      </c>
      <c r="B13" s="83">
        <v>15.213675213675213</v>
      </c>
      <c r="C13" s="83">
        <v>52.820512820512825</v>
      </c>
      <c r="D13" s="83">
        <v>23.076923076923077</v>
      </c>
      <c r="E13" s="83">
        <v>6.3247863247863245</v>
      </c>
      <c r="F13" s="824">
        <v>2.5641025641025639</v>
      </c>
      <c r="G13" s="824">
        <v>36.100386100386103</v>
      </c>
      <c r="H13" s="83">
        <v>51.737451737451735</v>
      </c>
      <c r="I13" s="83">
        <v>5.5984555984555984</v>
      </c>
      <c r="J13" s="83">
        <v>1.7374517374517375</v>
      </c>
      <c r="K13" s="84">
        <v>4.8262548262548259</v>
      </c>
      <c r="L13" s="2"/>
      <c r="M13" s="2"/>
    </row>
    <row r="14" spans="1:13" ht="24.75" customHeight="1" x14ac:dyDescent="0.2">
      <c r="A14" s="182" t="s">
        <v>220</v>
      </c>
      <c r="B14" s="104">
        <v>13.446381657511344</v>
      </c>
      <c r="C14" s="104">
        <v>59.350370193455937</v>
      </c>
      <c r="D14" s="104">
        <v>20.157630761882015</v>
      </c>
      <c r="E14" s="104">
        <v>4.6811559589204679</v>
      </c>
      <c r="F14" s="830">
        <v>2.3644614282302365</v>
      </c>
      <c r="G14" s="830">
        <v>22.912139087239989</v>
      </c>
      <c r="H14" s="104">
        <v>59.360447066128529</v>
      </c>
      <c r="I14" s="104">
        <v>12.108040981061782</v>
      </c>
      <c r="J14" s="104">
        <v>2.5147469729897547</v>
      </c>
      <c r="K14" s="106">
        <v>3.1046258925799441</v>
      </c>
      <c r="L14" s="2"/>
      <c r="M14" s="2"/>
    </row>
    <row r="15" spans="1:13" x14ac:dyDescent="0.2">
      <c r="A15" s="21"/>
      <c r="B15" s="336"/>
      <c r="C15" s="336"/>
      <c r="D15" s="336"/>
      <c r="E15" s="336"/>
      <c r="F15" s="824"/>
      <c r="G15" s="824"/>
      <c r="H15" s="83"/>
      <c r="I15" s="83"/>
      <c r="J15" s="83"/>
      <c r="K15" s="84"/>
      <c r="L15" s="2"/>
      <c r="M15" s="2"/>
    </row>
    <row r="16" spans="1:13" x14ac:dyDescent="0.2">
      <c r="A16" s="63" t="s">
        <v>221</v>
      </c>
      <c r="B16" s="83">
        <v>38.592233009708735</v>
      </c>
      <c r="C16" s="83">
        <v>46.359223300970875</v>
      </c>
      <c r="D16" s="83">
        <v>7.7669902912621351</v>
      </c>
      <c r="E16" s="83">
        <v>4.1262135922330101</v>
      </c>
      <c r="F16" s="831">
        <v>3.1553398058252426</v>
      </c>
      <c r="G16" s="831" t="s">
        <v>401</v>
      </c>
      <c r="H16" s="750" t="s">
        <v>401</v>
      </c>
      <c r="I16" s="750" t="s">
        <v>401</v>
      </c>
      <c r="J16" s="750" t="s">
        <v>401</v>
      </c>
      <c r="K16" s="750" t="s">
        <v>401</v>
      </c>
      <c r="L16" s="2"/>
      <c r="M16" s="2"/>
    </row>
    <row r="17" spans="1:13" x14ac:dyDescent="0.2">
      <c r="A17" s="63" t="s">
        <v>222</v>
      </c>
      <c r="B17" s="83">
        <v>9.6</v>
      </c>
      <c r="C17" s="83">
        <v>59.199999999999996</v>
      </c>
      <c r="D17" s="83">
        <v>29.599999999999998</v>
      </c>
      <c r="E17" s="83">
        <v>1.6</v>
      </c>
      <c r="F17" s="824">
        <v>0</v>
      </c>
      <c r="G17" s="824">
        <v>59.302325581395351</v>
      </c>
      <c r="H17" s="83">
        <v>34.496124031007753</v>
      </c>
      <c r="I17" s="83">
        <v>5.0387596899224807</v>
      </c>
      <c r="J17" s="84">
        <v>0.38759689922480622</v>
      </c>
      <c r="K17" s="84">
        <v>0.77519379844961245</v>
      </c>
      <c r="L17" s="2"/>
      <c r="M17" s="2"/>
    </row>
    <row r="18" spans="1:13" x14ac:dyDescent="0.2">
      <c r="A18" s="63" t="s">
        <v>579</v>
      </c>
      <c r="B18" s="83">
        <v>3.5063113604488079</v>
      </c>
      <c r="C18" s="83">
        <v>63.04347826086957</v>
      </c>
      <c r="D18" s="83">
        <v>28.751753155680227</v>
      </c>
      <c r="E18" s="83">
        <v>3.2959326788218792</v>
      </c>
      <c r="F18" s="824">
        <v>1.4025245441795231</v>
      </c>
      <c r="G18" s="824">
        <v>12.7114020731042</v>
      </c>
      <c r="H18" s="83">
        <v>64.757228587015831</v>
      </c>
      <c r="I18" s="83">
        <v>20.130932896890343</v>
      </c>
      <c r="J18" s="83">
        <v>1.3093289689034371</v>
      </c>
      <c r="K18" s="84">
        <v>1.0911074740861975</v>
      </c>
      <c r="L18" s="2"/>
      <c r="M18" s="2"/>
    </row>
    <row r="19" spans="1:13" x14ac:dyDescent="0.2">
      <c r="A19" s="63" t="s">
        <v>573</v>
      </c>
      <c r="B19" s="83">
        <v>18.339768339768341</v>
      </c>
      <c r="C19" s="83">
        <v>62.355212355212352</v>
      </c>
      <c r="D19" s="83">
        <v>13.706563706563706</v>
      </c>
      <c r="E19" s="83">
        <v>3.2818532818532815</v>
      </c>
      <c r="F19" s="824">
        <v>2.3166023166023164</v>
      </c>
      <c r="G19" s="824">
        <v>21.893491124260358</v>
      </c>
      <c r="H19" s="83">
        <v>66.568047337278102</v>
      </c>
      <c r="I19" s="83">
        <v>7.3964497041420119</v>
      </c>
      <c r="J19" s="84">
        <v>0.29585798816568049</v>
      </c>
      <c r="K19" s="84">
        <v>3.8461538461538463</v>
      </c>
      <c r="L19" s="2"/>
      <c r="M19" s="2"/>
    </row>
    <row r="20" spans="1:13" x14ac:dyDescent="0.2">
      <c r="A20" s="63" t="s">
        <v>574</v>
      </c>
      <c r="B20" s="83">
        <v>0</v>
      </c>
      <c r="C20" s="83">
        <v>31.111111111111111</v>
      </c>
      <c r="D20" s="83">
        <v>57.777777777777771</v>
      </c>
      <c r="E20" s="83">
        <v>11.111111111111111</v>
      </c>
      <c r="F20" s="824">
        <v>0</v>
      </c>
      <c r="G20" s="824">
        <v>3.6414565826330536</v>
      </c>
      <c r="H20" s="83">
        <v>61.064425770308127</v>
      </c>
      <c r="I20" s="83">
        <v>32.49299719887955</v>
      </c>
      <c r="J20" s="83">
        <v>1.9607843137254901</v>
      </c>
      <c r="K20" s="84">
        <v>0.84033613445378152</v>
      </c>
      <c r="L20" s="2"/>
      <c r="M20" s="2"/>
    </row>
    <row r="21" spans="1:13" x14ac:dyDescent="0.2">
      <c r="A21" s="21" t="s">
        <v>673</v>
      </c>
      <c r="B21" s="83">
        <v>11.958146487294469</v>
      </c>
      <c r="C21" s="83">
        <v>61.434977578475333</v>
      </c>
      <c r="D21" s="83">
        <v>22.421524663677133</v>
      </c>
      <c r="E21" s="83">
        <v>2.5411061285500747</v>
      </c>
      <c r="F21" s="824">
        <v>1.6442451420029895</v>
      </c>
      <c r="G21" s="824">
        <v>25.949953660797032</v>
      </c>
      <c r="H21" s="83">
        <v>62.094531974050049</v>
      </c>
      <c r="I21" s="83">
        <v>9.4531974050046337</v>
      </c>
      <c r="J21" s="83">
        <v>0.92678405931417973</v>
      </c>
      <c r="K21" s="84">
        <v>1.5755329008341055</v>
      </c>
      <c r="L21" s="2"/>
      <c r="M21" s="2"/>
    </row>
    <row r="22" spans="1:13" ht="25.5" customHeight="1" thickBot="1" x14ac:dyDescent="0.25">
      <c r="A22" s="182" t="s">
        <v>223</v>
      </c>
      <c r="B22" s="105">
        <v>15.386747990019407</v>
      </c>
      <c r="C22" s="105">
        <v>58.303299140560028</v>
      </c>
      <c r="D22" s="105">
        <v>21.014693651233713</v>
      </c>
      <c r="E22" s="105">
        <v>3.3823121707790409</v>
      </c>
      <c r="F22" s="832">
        <v>1.9129470474078183</v>
      </c>
      <c r="G22" s="832">
        <v>19.482535575679172</v>
      </c>
      <c r="H22" s="105">
        <v>61.811125485122901</v>
      </c>
      <c r="I22" s="105">
        <v>16.170763260025872</v>
      </c>
      <c r="J22" s="105">
        <v>1.11254851228978</v>
      </c>
      <c r="K22" s="833">
        <v>1.4230271668822769</v>
      </c>
      <c r="L22" s="2"/>
      <c r="M22" s="2"/>
    </row>
    <row r="23" spans="1:13" ht="25.5" customHeight="1" x14ac:dyDescent="0.2">
      <c r="A23" s="1188" t="s">
        <v>226</v>
      </c>
      <c r="B23" s="1188"/>
      <c r="C23" s="1188"/>
      <c r="D23" s="1188"/>
      <c r="E23" s="1188"/>
      <c r="F23" s="25"/>
      <c r="G23" s="25"/>
      <c r="H23" s="25"/>
      <c r="I23" s="25"/>
      <c r="J23" s="25"/>
      <c r="K23" s="25"/>
      <c r="L23" s="2"/>
      <c r="M23" s="2"/>
    </row>
    <row r="24" spans="1:13" x14ac:dyDescent="0.2">
      <c r="A24" s="1191" t="s">
        <v>227</v>
      </c>
      <c r="B24" s="1191"/>
      <c r="C24" s="1191"/>
      <c r="D24" s="1191"/>
      <c r="K24" s="2"/>
      <c r="L24" s="2"/>
      <c r="M24" s="2"/>
    </row>
    <row r="25" spans="1:13" x14ac:dyDescent="0.2">
      <c r="A25" s="1191" t="s">
        <v>228</v>
      </c>
      <c r="B25" s="1191"/>
      <c r="C25" s="1191"/>
      <c r="D25" s="1191"/>
      <c r="K25" s="2"/>
    </row>
    <row r="26" spans="1:13" x14ac:dyDescent="0.2">
      <c r="A26" s="1191" t="s">
        <v>229</v>
      </c>
      <c r="B26" s="1191"/>
      <c r="C26" s="1191"/>
      <c r="D26" s="1191"/>
    </row>
    <row r="27" spans="1:13" x14ac:dyDescent="0.2">
      <c r="A27" s="1191" t="s">
        <v>230</v>
      </c>
      <c r="B27" s="1191"/>
      <c r="C27" s="1191"/>
      <c r="D27" s="1191"/>
    </row>
    <row r="28" spans="1:13" x14ac:dyDescent="0.2">
      <c r="A28" s="1191" t="s">
        <v>231</v>
      </c>
      <c r="B28" s="1191"/>
      <c r="C28" s="1191"/>
      <c r="D28" s="1191"/>
    </row>
  </sheetData>
  <mergeCells count="12">
    <mergeCell ref="A26:D26"/>
    <mergeCell ref="A27:D27"/>
    <mergeCell ref="A28:D28"/>
    <mergeCell ref="A1:K1"/>
    <mergeCell ref="A3:K3"/>
    <mergeCell ref="A5:A7"/>
    <mergeCell ref="B5:F5"/>
    <mergeCell ref="G5:K5"/>
    <mergeCell ref="B6:K6"/>
    <mergeCell ref="A23:E23"/>
    <mergeCell ref="A24:D24"/>
    <mergeCell ref="A25:D25"/>
  </mergeCells>
  <printOptions horizontalCentered="1"/>
  <pageMargins left="0.78740157480314965" right="0.78740157480314965" top="0.59055118110236227" bottom="0.98425196850393704" header="0" footer="0"/>
  <pageSetup paperSize="9" scale="80" orientation="landscape" r:id="rId1"/>
  <headerFooter alignWithMargins="0"/>
  <colBreaks count="1" manualBreakCount="1">
    <brk id="11" max="1048575" man="1"/>
  </colBreak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pageSetUpPr fitToPage="1"/>
  </sheetPr>
  <dimension ref="A1:S73"/>
  <sheetViews>
    <sheetView view="pageBreakPreview" zoomScale="75" zoomScaleNormal="75" workbookViewId="0">
      <selection activeCell="I50" sqref="I50"/>
    </sheetView>
  </sheetViews>
  <sheetFormatPr baseColWidth="10" defaultColWidth="11.42578125" defaultRowHeight="12.75" x14ac:dyDescent="0.2"/>
  <cols>
    <col min="1" max="1" width="36.85546875" style="236" customWidth="1"/>
    <col min="2" max="10" width="15.28515625" style="236" customWidth="1"/>
    <col min="11" max="16384" width="11.42578125" style="236"/>
  </cols>
  <sheetData>
    <row r="1" spans="1:19" ht="18" x14ac:dyDescent="0.25">
      <c r="A1" s="970" t="s">
        <v>175</v>
      </c>
      <c r="B1" s="970"/>
      <c r="C1" s="970"/>
      <c r="D1" s="970"/>
      <c r="E1" s="970"/>
      <c r="F1" s="970"/>
      <c r="G1" s="970"/>
      <c r="H1" s="970"/>
      <c r="I1" s="970"/>
      <c r="J1" s="970"/>
    </row>
    <row r="2" spans="1:19" x14ac:dyDescent="0.2">
      <c r="A2" s="283"/>
    </row>
    <row r="3" spans="1:19" ht="15" x14ac:dyDescent="0.25">
      <c r="A3" s="1143" t="s">
        <v>1167</v>
      </c>
      <c r="B3" s="1143"/>
      <c r="C3" s="1143"/>
      <c r="D3" s="1143"/>
      <c r="E3" s="1143"/>
      <c r="F3" s="1143"/>
      <c r="G3" s="1143"/>
      <c r="H3" s="1143"/>
      <c r="I3" s="1143"/>
      <c r="J3" s="1143"/>
    </row>
    <row r="4" spans="1:19" ht="13.5" thickBot="1" x14ac:dyDescent="0.25">
      <c r="A4" s="751"/>
      <c r="B4" s="18"/>
      <c r="C4" s="18"/>
      <c r="D4" s="18"/>
      <c r="E4" s="18"/>
      <c r="F4" s="18"/>
      <c r="G4" s="18"/>
      <c r="H4" s="18"/>
      <c r="I4" s="18"/>
      <c r="J4" s="18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2">
      <c r="A5" s="752"/>
      <c r="B5" s="1033" t="s">
        <v>234</v>
      </c>
      <c r="C5" s="977"/>
      <c r="D5" s="977"/>
      <c r="E5" s="977"/>
      <c r="F5" s="977"/>
      <c r="G5" s="977"/>
      <c r="H5" s="977"/>
      <c r="I5" s="977"/>
      <c r="J5" s="977"/>
      <c r="K5" s="2"/>
      <c r="L5" s="2"/>
      <c r="M5" s="2"/>
      <c r="N5" s="2"/>
      <c r="O5" s="2"/>
      <c r="P5" s="2"/>
      <c r="Q5" s="2"/>
      <c r="R5" s="2"/>
      <c r="S5" s="2"/>
    </row>
    <row r="6" spans="1:19" ht="22.5" customHeight="1" x14ac:dyDescent="0.2">
      <c r="A6" s="753" t="s">
        <v>251</v>
      </c>
      <c r="B6" s="1147" t="s">
        <v>235</v>
      </c>
      <c r="C6" s="1149"/>
      <c r="D6" s="1148"/>
      <c r="E6" s="1147" t="s">
        <v>236</v>
      </c>
      <c r="F6" s="1149"/>
      <c r="G6" s="1148"/>
      <c r="H6" s="1147" t="s">
        <v>237</v>
      </c>
      <c r="I6" s="1149"/>
      <c r="J6" s="1149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thickBot="1" x14ac:dyDescent="0.25">
      <c r="A7" s="754"/>
      <c r="B7" s="70" t="s">
        <v>306</v>
      </c>
      <c r="C7" s="70" t="s">
        <v>307</v>
      </c>
      <c r="D7" s="70" t="s">
        <v>324</v>
      </c>
      <c r="E7" s="70" t="s">
        <v>306</v>
      </c>
      <c r="F7" s="70" t="s">
        <v>307</v>
      </c>
      <c r="G7" s="70" t="s">
        <v>324</v>
      </c>
      <c r="H7" s="70" t="s">
        <v>306</v>
      </c>
      <c r="I7" s="70" t="s">
        <v>307</v>
      </c>
      <c r="J7" s="786" t="s">
        <v>324</v>
      </c>
      <c r="K7" s="2"/>
      <c r="L7" s="2"/>
      <c r="M7" s="2"/>
      <c r="N7" s="2"/>
      <c r="O7" s="2"/>
      <c r="P7" s="2"/>
      <c r="Q7" s="2"/>
      <c r="R7" s="2"/>
      <c r="S7" s="2"/>
    </row>
    <row r="8" spans="1:19" ht="22.5" customHeight="1" x14ac:dyDescent="0.2">
      <c r="A8" s="755" t="s">
        <v>328</v>
      </c>
      <c r="B8" s="83">
        <v>10.65</v>
      </c>
      <c r="C8" s="83">
        <v>13.93</v>
      </c>
      <c r="D8" s="147">
        <v>12.734082397003746</v>
      </c>
      <c r="E8" s="83">
        <v>63.54</v>
      </c>
      <c r="F8" s="83">
        <v>63.67</v>
      </c>
      <c r="G8" s="83">
        <v>63.623595505617978</v>
      </c>
      <c r="H8" s="83">
        <v>20.54</v>
      </c>
      <c r="I8" s="83">
        <v>19.75</v>
      </c>
      <c r="J8" s="148">
        <v>20.037453183520597</v>
      </c>
      <c r="K8" s="2"/>
      <c r="L8" s="76"/>
      <c r="M8" s="2"/>
      <c r="N8" s="2"/>
      <c r="O8" s="2"/>
      <c r="P8" s="2"/>
      <c r="Q8" s="2"/>
      <c r="R8" s="2"/>
      <c r="S8" s="2"/>
    </row>
    <row r="9" spans="1:19" x14ac:dyDescent="0.2">
      <c r="A9" s="756" t="s">
        <v>329</v>
      </c>
      <c r="B9" s="83">
        <v>22.32</v>
      </c>
      <c r="C9" s="83">
        <v>11.69</v>
      </c>
      <c r="D9" s="83">
        <v>19.378306878306876</v>
      </c>
      <c r="E9" s="83">
        <v>51.42</v>
      </c>
      <c r="F9" s="83">
        <v>61.1</v>
      </c>
      <c r="G9" s="83">
        <v>54.100529100529101</v>
      </c>
      <c r="H9" s="83">
        <v>18.21</v>
      </c>
      <c r="I9" s="83">
        <v>24.58</v>
      </c>
      <c r="J9" s="84">
        <v>19.973544973544975</v>
      </c>
      <c r="L9" s="76"/>
    </row>
    <row r="10" spans="1:19" x14ac:dyDescent="0.2">
      <c r="A10" s="756" t="s">
        <v>362</v>
      </c>
      <c r="B10" s="83">
        <v>55.36</v>
      </c>
      <c r="C10" s="83">
        <v>33.44</v>
      </c>
      <c r="D10" s="83">
        <v>39.120370370370374</v>
      </c>
      <c r="E10" s="83">
        <v>39.29</v>
      </c>
      <c r="F10" s="83">
        <v>58.44</v>
      </c>
      <c r="G10" s="83">
        <v>53.472222222222221</v>
      </c>
      <c r="H10" s="83">
        <v>2.68</v>
      </c>
      <c r="I10" s="83">
        <v>5</v>
      </c>
      <c r="J10" s="84">
        <v>4.3981481481481479</v>
      </c>
      <c r="L10" s="76"/>
    </row>
    <row r="11" spans="1:19" x14ac:dyDescent="0.2">
      <c r="A11" s="756" t="s">
        <v>567</v>
      </c>
      <c r="B11" s="83">
        <v>7.19</v>
      </c>
      <c r="C11" s="83">
        <v>22.22</v>
      </c>
      <c r="D11" s="83">
        <v>11.574074074074074</v>
      </c>
      <c r="E11" s="83">
        <v>64.05</v>
      </c>
      <c r="F11" s="83">
        <v>26.98</v>
      </c>
      <c r="G11" s="83">
        <v>53.240740740740748</v>
      </c>
      <c r="H11" s="83">
        <v>26.8</v>
      </c>
      <c r="I11" s="83">
        <v>49.21</v>
      </c>
      <c r="J11" s="84">
        <v>33.333333333333329</v>
      </c>
      <c r="L11" s="76"/>
    </row>
    <row r="12" spans="1:19" x14ac:dyDescent="0.2">
      <c r="A12" s="756" t="s">
        <v>330</v>
      </c>
      <c r="B12" s="83">
        <v>10.36</v>
      </c>
      <c r="C12" s="83">
        <v>7.56</v>
      </c>
      <c r="D12" s="83">
        <v>9.2948717948717956</v>
      </c>
      <c r="E12" s="83">
        <v>83.94</v>
      </c>
      <c r="F12" s="83">
        <v>77.31</v>
      </c>
      <c r="G12" s="83">
        <v>81.410256410256409</v>
      </c>
      <c r="H12" s="83">
        <v>3.63</v>
      </c>
      <c r="I12" s="83">
        <v>15.13</v>
      </c>
      <c r="J12" s="84">
        <v>8.0128205128205128</v>
      </c>
      <c r="L12" s="76"/>
    </row>
    <row r="13" spans="1:19" x14ac:dyDescent="0.2">
      <c r="A13" s="756" t="s">
        <v>331</v>
      </c>
      <c r="B13" s="757" t="s">
        <v>401</v>
      </c>
      <c r="C13" s="83">
        <v>26.85</v>
      </c>
      <c r="D13" s="83">
        <v>26.851851851851855</v>
      </c>
      <c r="E13" s="757" t="s">
        <v>401</v>
      </c>
      <c r="F13" s="83">
        <v>59.26</v>
      </c>
      <c r="G13" s="83">
        <v>59.259259259259252</v>
      </c>
      <c r="H13" s="757" t="s">
        <v>401</v>
      </c>
      <c r="I13" s="83">
        <v>11.57</v>
      </c>
      <c r="J13" s="84">
        <v>11.574074074074074</v>
      </c>
      <c r="L13" s="76"/>
    </row>
    <row r="14" spans="1:19" x14ac:dyDescent="0.2">
      <c r="A14" s="756" t="s">
        <v>568</v>
      </c>
      <c r="B14" s="83">
        <v>17.2</v>
      </c>
      <c r="C14" s="83">
        <v>6.02</v>
      </c>
      <c r="D14" s="83">
        <v>12.719298245614036</v>
      </c>
      <c r="E14" s="83">
        <v>51.42</v>
      </c>
      <c r="F14" s="83">
        <v>56.5</v>
      </c>
      <c r="G14" s="83">
        <v>53.453947368421048</v>
      </c>
      <c r="H14" s="83">
        <v>20.22</v>
      </c>
      <c r="I14" s="83">
        <v>31.46</v>
      </c>
      <c r="J14" s="84">
        <v>24.725877192982455</v>
      </c>
      <c r="L14" s="76"/>
    </row>
    <row r="15" spans="1:19" x14ac:dyDescent="0.2">
      <c r="A15" s="756" t="s">
        <v>342</v>
      </c>
      <c r="B15" s="83">
        <v>26.17</v>
      </c>
      <c r="C15" s="83">
        <v>25.59</v>
      </c>
      <c r="D15" s="83">
        <v>25.833333333333336</v>
      </c>
      <c r="E15" s="83">
        <v>53.93</v>
      </c>
      <c r="F15" s="83">
        <v>56.77</v>
      </c>
      <c r="G15" s="83">
        <v>55.583333333333329</v>
      </c>
      <c r="H15" s="83">
        <v>14.63</v>
      </c>
      <c r="I15" s="83">
        <v>12.62</v>
      </c>
      <c r="J15" s="84">
        <v>13.458333333333334</v>
      </c>
      <c r="L15" s="76"/>
    </row>
    <row r="16" spans="1:19" x14ac:dyDescent="0.2">
      <c r="A16" s="756" t="s">
        <v>334</v>
      </c>
      <c r="B16" s="83">
        <v>4.5999999999999996</v>
      </c>
      <c r="C16" s="83">
        <v>1.32</v>
      </c>
      <c r="D16" s="83">
        <v>3.234649122807018</v>
      </c>
      <c r="E16" s="83">
        <v>71.55</v>
      </c>
      <c r="F16" s="83">
        <v>73.78</v>
      </c>
      <c r="G16" s="83">
        <v>72.478070175438589</v>
      </c>
      <c r="H16" s="83">
        <v>21.03</v>
      </c>
      <c r="I16" s="83">
        <v>21.08</v>
      </c>
      <c r="J16" s="84">
        <v>21.052631578947366</v>
      </c>
      <c r="L16" s="76"/>
    </row>
    <row r="17" spans="1:12" x14ac:dyDescent="0.2">
      <c r="A17" s="756" t="s">
        <v>343</v>
      </c>
      <c r="B17" s="83">
        <v>4.91</v>
      </c>
      <c r="C17" s="83">
        <v>4.08</v>
      </c>
      <c r="D17" s="83">
        <v>4.8245614035087714</v>
      </c>
      <c r="E17" s="83">
        <v>78.38</v>
      </c>
      <c r="F17" s="83">
        <v>55.1</v>
      </c>
      <c r="G17" s="83">
        <v>75.877192982456137</v>
      </c>
      <c r="H17" s="83">
        <v>14.25</v>
      </c>
      <c r="I17" s="83">
        <v>40.82</v>
      </c>
      <c r="J17" s="84">
        <v>17.105263157894736</v>
      </c>
      <c r="L17" s="76"/>
    </row>
    <row r="18" spans="1:12" x14ac:dyDescent="0.2">
      <c r="A18" s="756" t="s">
        <v>336</v>
      </c>
      <c r="B18" s="83">
        <v>18.82</v>
      </c>
      <c r="C18" s="83">
        <v>4.63</v>
      </c>
      <c r="D18" s="83">
        <v>6.9128787878787872</v>
      </c>
      <c r="E18" s="83">
        <v>70.59</v>
      </c>
      <c r="F18" s="83">
        <v>68.28</v>
      </c>
      <c r="G18" s="83">
        <v>68.655303030303031</v>
      </c>
      <c r="H18" s="83">
        <v>10.59</v>
      </c>
      <c r="I18" s="83">
        <v>24.83</v>
      </c>
      <c r="J18" s="84">
        <v>22.537878787878789</v>
      </c>
      <c r="L18" s="76"/>
    </row>
    <row r="19" spans="1:12" x14ac:dyDescent="0.2">
      <c r="A19" s="756" t="s">
        <v>337</v>
      </c>
      <c r="B19" s="83">
        <v>28.5</v>
      </c>
      <c r="C19" s="83">
        <v>34.409999999999997</v>
      </c>
      <c r="D19" s="83">
        <v>31.570512820512818</v>
      </c>
      <c r="E19" s="83">
        <v>53.83</v>
      </c>
      <c r="F19" s="83">
        <v>50.15</v>
      </c>
      <c r="G19" s="83">
        <v>51.923076923076927</v>
      </c>
      <c r="H19" s="83">
        <v>6.67</v>
      </c>
      <c r="I19" s="83">
        <v>8.18</v>
      </c>
      <c r="J19" s="84">
        <v>7.4519230769230766</v>
      </c>
      <c r="L19" s="76"/>
    </row>
    <row r="20" spans="1:12" x14ac:dyDescent="0.2">
      <c r="A20" s="756" t="s">
        <v>363</v>
      </c>
      <c r="B20" s="83">
        <v>0</v>
      </c>
      <c r="C20" s="83">
        <v>0</v>
      </c>
      <c r="D20" s="83">
        <v>0</v>
      </c>
      <c r="E20" s="83">
        <v>56.25</v>
      </c>
      <c r="F20" s="83">
        <v>83.33</v>
      </c>
      <c r="G20" s="83">
        <v>65.277777777777786</v>
      </c>
      <c r="H20" s="83">
        <v>33.33</v>
      </c>
      <c r="I20" s="83">
        <v>12.5</v>
      </c>
      <c r="J20" s="84">
        <v>26.388888888888889</v>
      </c>
      <c r="L20" s="76"/>
    </row>
    <row r="21" spans="1:12" x14ac:dyDescent="0.2">
      <c r="A21" s="756" t="s">
        <v>364</v>
      </c>
      <c r="B21" s="83">
        <v>3.47</v>
      </c>
      <c r="C21" s="757" t="s">
        <v>401</v>
      </c>
      <c r="D21" s="83">
        <v>3.4722222222222223</v>
      </c>
      <c r="E21" s="83">
        <v>78.47</v>
      </c>
      <c r="F21" s="757" t="s">
        <v>401</v>
      </c>
      <c r="G21" s="83">
        <v>78.472222222222214</v>
      </c>
      <c r="H21" s="83">
        <v>15.63</v>
      </c>
      <c r="I21" s="757" t="s">
        <v>401</v>
      </c>
      <c r="J21" s="84">
        <v>15.625</v>
      </c>
      <c r="L21" s="76"/>
    </row>
    <row r="22" spans="1:12" x14ac:dyDescent="0.2">
      <c r="A22" s="756" t="s">
        <v>365</v>
      </c>
      <c r="B22" s="83">
        <v>20.45</v>
      </c>
      <c r="C22" s="83">
        <v>39.33</v>
      </c>
      <c r="D22" s="83">
        <v>33.564814814814817</v>
      </c>
      <c r="E22" s="83">
        <v>55.3</v>
      </c>
      <c r="F22" s="83">
        <v>46.33</v>
      </c>
      <c r="G22" s="83">
        <v>49.074074074074076</v>
      </c>
      <c r="H22" s="83">
        <v>21.21</v>
      </c>
      <c r="I22" s="83">
        <v>10.67</v>
      </c>
      <c r="J22" s="84">
        <v>13.888888888888889</v>
      </c>
      <c r="L22" s="76"/>
    </row>
    <row r="23" spans="1:12" x14ac:dyDescent="0.2">
      <c r="A23" s="756" t="s">
        <v>366</v>
      </c>
      <c r="B23" s="83">
        <v>41.18</v>
      </c>
      <c r="C23" s="83">
        <v>51.92</v>
      </c>
      <c r="D23" s="83">
        <v>45.833333333333329</v>
      </c>
      <c r="E23" s="83">
        <v>28.43</v>
      </c>
      <c r="F23" s="83">
        <v>37.82</v>
      </c>
      <c r="G23" s="83">
        <v>32.5</v>
      </c>
      <c r="H23" s="83">
        <v>11.27</v>
      </c>
      <c r="I23" s="83">
        <v>7.69</v>
      </c>
      <c r="J23" s="84">
        <v>9.7222222222222232</v>
      </c>
      <c r="L23" s="76"/>
    </row>
    <row r="24" spans="1:12" ht="13.5" thickBot="1" x14ac:dyDescent="0.25">
      <c r="A24" s="758" t="s">
        <v>367</v>
      </c>
      <c r="B24" s="83">
        <v>56.06</v>
      </c>
      <c r="C24" s="83">
        <v>20</v>
      </c>
      <c r="D24" s="83">
        <v>44.791666666666671</v>
      </c>
      <c r="E24" s="83">
        <v>36.36</v>
      </c>
      <c r="F24" s="83">
        <v>26.67</v>
      </c>
      <c r="G24" s="83">
        <v>33.333333333333329</v>
      </c>
      <c r="H24" s="83">
        <v>6.06</v>
      </c>
      <c r="I24" s="83">
        <v>53.33</v>
      </c>
      <c r="J24" s="84">
        <v>20.833333333333336</v>
      </c>
      <c r="L24" s="76"/>
    </row>
    <row r="25" spans="1:12" x14ac:dyDescent="0.2">
      <c r="A25" s="759"/>
      <c r="B25" s="25"/>
      <c r="C25" s="25"/>
      <c r="D25" s="25"/>
      <c r="E25" s="25"/>
      <c r="F25" s="25"/>
      <c r="G25" s="25"/>
      <c r="H25" s="25"/>
      <c r="I25" s="25"/>
      <c r="J25" s="25"/>
    </row>
    <row r="26" spans="1:12" ht="13.5" thickBot="1" x14ac:dyDescent="0.25">
      <c r="A26" s="751"/>
      <c r="B26" s="18"/>
      <c r="C26" s="18"/>
      <c r="D26" s="18"/>
      <c r="E26" s="18"/>
      <c r="F26" s="18"/>
      <c r="G26" s="18"/>
      <c r="H26" s="18"/>
      <c r="I26" s="18"/>
      <c r="J26" s="18"/>
    </row>
    <row r="27" spans="1:12" ht="22.5" customHeight="1" x14ac:dyDescent="0.2">
      <c r="A27" s="752"/>
      <c r="B27" s="1033" t="s">
        <v>234</v>
      </c>
      <c r="C27" s="977"/>
      <c r="D27" s="977"/>
      <c r="E27" s="977"/>
      <c r="F27" s="977"/>
      <c r="G27" s="977"/>
      <c r="H27" s="1192" t="s">
        <v>238</v>
      </c>
      <c r="I27" s="1193"/>
      <c r="J27" s="1193"/>
    </row>
    <row r="28" spans="1:12" ht="24.75" customHeight="1" x14ac:dyDescent="0.2">
      <c r="A28" s="753" t="s">
        <v>251</v>
      </c>
      <c r="B28" s="1147" t="s">
        <v>239</v>
      </c>
      <c r="C28" s="1149"/>
      <c r="D28" s="1148"/>
      <c r="E28" s="1147" t="s">
        <v>240</v>
      </c>
      <c r="F28" s="1149"/>
      <c r="G28" s="1148"/>
      <c r="H28" s="1194"/>
      <c r="I28" s="1195"/>
      <c r="J28" s="1195"/>
    </row>
    <row r="29" spans="1:12" ht="23.25" customHeight="1" thickBot="1" x14ac:dyDescent="0.25">
      <c r="A29" s="754"/>
      <c r="B29" s="70" t="s">
        <v>306</v>
      </c>
      <c r="C29" s="70" t="s">
        <v>307</v>
      </c>
      <c r="D29" s="70" t="s">
        <v>324</v>
      </c>
      <c r="E29" s="70" t="s">
        <v>306</v>
      </c>
      <c r="F29" s="70" t="s">
        <v>307</v>
      </c>
      <c r="G29" s="70" t="s">
        <v>324</v>
      </c>
      <c r="H29" s="70" t="s">
        <v>306</v>
      </c>
      <c r="I29" s="70" t="s">
        <v>307</v>
      </c>
      <c r="J29" s="786" t="s">
        <v>324</v>
      </c>
    </row>
    <row r="30" spans="1:12" ht="24" customHeight="1" x14ac:dyDescent="0.2">
      <c r="A30" s="755" t="s">
        <v>328</v>
      </c>
      <c r="B30" s="83">
        <v>2.0499999999999998</v>
      </c>
      <c r="C30" s="83">
        <v>1.55</v>
      </c>
      <c r="D30" s="83">
        <v>1.7322097378277155</v>
      </c>
      <c r="E30" s="83">
        <v>3.21</v>
      </c>
      <c r="F30" s="83">
        <v>1.1100000000000001</v>
      </c>
      <c r="G30" s="83">
        <v>1.8726591760299627</v>
      </c>
      <c r="H30" s="274">
        <v>779</v>
      </c>
      <c r="I30" s="274">
        <v>1357</v>
      </c>
      <c r="J30" s="273">
        <v>2136</v>
      </c>
    </row>
    <row r="31" spans="1:12" x14ac:dyDescent="0.2">
      <c r="A31" s="756" t="s">
        <v>329</v>
      </c>
      <c r="B31" s="83">
        <v>7.5</v>
      </c>
      <c r="C31" s="83">
        <v>2.63</v>
      </c>
      <c r="D31" s="83">
        <v>6.1507936507936503</v>
      </c>
      <c r="E31" s="83">
        <v>0.55000000000000004</v>
      </c>
      <c r="F31" s="83">
        <v>0</v>
      </c>
      <c r="G31" s="83">
        <v>0.3968253968253968</v>
      </c>
      <c r="H31" s="274">
        <v>1093</v>
      </c>
      <c r="I31" s="274">
        <v>419</v>
      </c>
      <c r="J31" s="275">
        <v>1512</v>
      </c>
    </row>
    <row r="32" spans="1:12" x14ac:dyDescent="0.2">
      <c r="A32" s="756" t="s">
        <v>362</v>
      </c>
      <c r="B32" s="83">
        <v>0.89</v>
      </c>
      <c r="C32" s="83">
        <v>0</v>
      </c>
      <c r="D32" s="83">
        <v>0.23148148148148145</v>
      </c>
      <c r="E32" s="83">
        <v>1.79</v>
      </c>
      <c r="F32" s="83">
        <v>3.12</v>
      </c>
      <c r="G32" s="83">
        <v>2.7777777777777777</v>
      </c>
      <c r="H32" s="274">
        <v>112</v>
      </c>
      <c r="I32" s="274">
        <v>320</v>
      </c>
      <c r="J32" s="275">
        <v>432</v>
      </c>
    </row>
    <row r="33" spans="1:10" x14ac:dyDescent="0.2">
      <c r="A33" s="756" t="s">
        <v>567</v>
      </c>
      <c r="B33" s="83">
        <v>0.65</v>
      </c>
      <c r="C33" s="83">
        <v>0</v>
      </c>
      <c r="D33" s="83">
        <v>0.46296296296296291</v>
      </c>
      <c r="E33" s="83">
        <v>1.31</v>
      </c>
      <c r="F33" s="83">
        <v>1.59</v>
      </c>
      <c r="G33" s="83">
        <v>1.3888888888888888</v>
      </c>
      <c r="H33" s="274">
        <v>153</v>
      </c>
      <c r="I33" s="274">
        <v>63</v>
      </c>
      <c r="J33" s="275">
        <v>216</v>
      </c>
    </row>
    <row r="34" spans="1:10" x14ac:dyDescent="0.2">
      <c r="A34" s="756" t="s">
        <v>330</v>
      </c>
      <c r="B34" s="83">
        <v>0</v>
      </c>
      <c r="C34" s="83">
        <v>0</v>
      </c>
      <c r="D34" s="83">
        <v>0</v>
      </c>
      <c r="E34" s="83">
        <v>2.0699999999999998</v>
      </c>
      <c r="F34" s="83">
        <v>0</v>
      </c>
      <c r="G34" s="83">
        <v>1.2820512820512819</v>
      </c>
      <c r="H34" s="274">
        <v>193</v>
      </c>
      <c r="I34" s="274">
        <v>119</v>
      </c>
      <c r="J34" s="275">
        <v>312</v>
      </c>
    </row>
    <row r="35" spans="1:10" x14ac:dyDescent="0.2">
      <c r="A35" s="756" t="s">
        <v>331</v>
      </c>
      <c r="B35" s="757" t="s">
        <v>401</v>
      </c>
      <c r="C35" s="83">
        <v>2.31</v>
      </c>
      <c r="D35" s="83">
        <v>2.3148148148148149</v>
      </c>
      <c r="E35" s="757" t="s">
        <v>401</v>
      </c>
      <c r="F35" s="83" t="s">
        <v>1102</v>
      </c>
      <c r="G35" s="83">
        <v>0</v>
      </c>
      <c r="H35" s="274">
        <v>0</v>
      </c>
      <c r="I35" s="274">
        <v>216</v>
      </c>
      <c r="J35" s="275">
        <v>216</v>
      </c>
    </row>
    <row r="36" spans="1:10" x14ac:dyDescent="0.2">
      <c r="A36" s="756" t="s">
        <v>568</v>
      </c>
      <c r="B36" s="83">
        <v>9.6999999999999993</v>
      </c>
      <c r="C36" s="83">
        <v>5.61</v>
      </c>
      <c r="D36" s="83">
        <v>8.0592105263157894</v>
      </c>
      <c r="E36" s="83">
        <v>1.46</v>
      </c>
      <c r="F36" s="83">
        <v>0.41</v>
      </c>
      <c r="G36" s="83">
        <v>1.0416666666666665</v>
      </c>
      <c r="H36" s="274">
        <v>1093</v>
      </c>
      <c r="I36" s="274">
        <v>731</v>
      </c>
      <c r="J36" s="275">
        <v>1824</v>
      </c>
    </row>
    <row r="37" spans="1:10" x14ac:dyDescent="0.2">
      <c r="A37" s="756" t="s">
        <v>342</v>
      </c>
      <c r="B37" s="83">
        <v>2.59</v>
      </c>
      <c r="C37" s="83">
        <v>1.79</v>
      </c>
      <c r="D37" s="83">
        <v>2.125</v>
      </c>
      <c r="E37" s="83">
        <v>2.69</v>
      </c>
      <c r="F37" s="83">
        <v>3.23</v>
      </c>
      <c r="G37" s="83">
        <v>3</v>
      </c>
      <c r="H37" s="274">
        <v>1005</v>
      </c>
      <c r="I37" s="274">
        <v>1395</v>
      </c>
      <c r="J37" s="275">
        <v>2400</v>
      </c>
    </row>
    <row r="38" spans="1:10" x14ac:dyDescent="0.2">
      <c r="A38" s="756" t="s">
        <v>334</v>
      </c>
      <c r="B38" s="83">
        <v>0.56000000000000005</v>
      </c>
      <c r="C38" s="83">
        <v>0.53</v>
      </c>
      <c r="D38" s="83">
        <v>0.54824561403508765</v>
      </c>
      <c r="E38" s="83">
        <v>2.25</v>
      </c>
      <c r="F38" s="83">
        <v>3.29</v>
      </c>
      <c r="G38" s="83">
        <v>2.6864035087719298</v>
      </c>
      <c r="H38" s="274">
        <v>1065</v>
      </c>
      <c r="I38" s="274">
        <v>759</v>
      </c>
      <c r="J38" s="275">
        <v>1824</v>
      </c>
    </row>
    <row r="39" spans="1:10" x14ac:dyDescent="0.2">
      <c r="A39" s="756" t="s">
        <v>343</v>
      </c>
      <c r="B39" s="83">
        <v>0.74</v>
      </c>
      <c r="C39" s="83">
        <v>0</v>
      </c>
      <c r="D39" s="83">
        <v>0.6578947368421052</v>
      </c>
      <c r="E39" s="83">
        <v>1.72</v>
      </c>
      <c r="F39" s="83">
        <v>0</v>
      </c>
      <c r="G39" s="83">
        <v>1.5350877192982455</v>
      </c>
      <c r="H39" s="274">
        <v>407</v>
      </c>
      <c r="I39" s="274">
        <v>49</v>
      </c>
      <c r="J39" s="275">
        <v>456</v>
      </c>
    </row>
    <row r="40" spans="1:10" x14ac:dyDescent="0.2">
      <c r="A40" s="756" t="s">
        <v>336</v>
      </c>
      <c r="B40" s="83">
        <v>0</v>
      </c>
      <c r="C40" s="83">
        <v>2.0299999999999998</v>
      </c>
      <c r="D40" s="83">
        <v>1.7045454545454544</v>
      </c>
      <c r="E40" s="83">
        <v>0</v>
      </c>
      <c r="F40" s="83">
        <v>0.23</v>
      </c>
      <c r="G40" s="83">
        <v>0.18939393939393939</v>
      </c>
      <c r="H40" s="274">
        <v>170</v>
      </c>
      <c r="I40" s="274">
        <v>886</v>
      </c>
      <c r="J40" s="275">
        <v>1056</v>
      </c>
    </row>
    <row r="41" spans="1:10" x14ac:dyDescent="0.2">
      <c r="A41" s="756" t="s">
        <v>337</v>
      </c>
      <c r="B41" s="83">
        <v>1.67</v>
      </c>
      <c r="C41" s="83">
        <v>4.63</v>
      </c>
      <c r="D41" s="83">
        <v>3.2051282051282048</v>
      </c>
      <c r="E41" s="83">
        <v>9.33</v>
      </c>
      <c r="F41" s="83">
        <v>2.62</v>
      </c>
      <c r="G41" s="83">
        <v>5.8493589743589745</v>
      </c>
      <c r="H41" s="274">
        <v>600</v>
      </c>
      <c r="I41" s="274">
        <v>648</v>
      </c>
      <c r="J41" s="275">
        <v>1248</v>
      </c>
    </row>
    <row r="42" spans="1:10" x14ac:dyDescent="0.2">
      <c r="A42" s="756" t="s">
        <v>363</v>
      </c>
      <c r="B42" s="83">
        <v>10.42</v>
      </c>
      <c r="C42" s="83">
        <v>4.17</v>
      </c>
      <c r="D42" s="83">
        <v>8.3333333333333321</v>
      </c>
      <c r="E42" s="83">
        <v>0</v>
      </c>
      <c r="F42" s="83">
        <v>0</v>
      </c>
      <c r="G42" s="83">
        <v>0</v>
      </c>
      <c r="H42" s="274">
        <v>48</v>
      </c>
      <c r="I42" s="274">
        <v>24</v>
      </c>
      <c r="J42" s="275">
        <v>72</v>
      </c>
    </row>
    <row r="43" spans="1:10" x14ac:dyDescent="0.2">
      <c r="A43" s="756" t="s">
        <v>364</v>
      </c>
      <c r="B43" s="83">
        <v>1.39</v>
      </c>
      <c r="C43" s="757" t="s">
        <v>401</v>
      </c>
      <c r="D43" s="83">
        <v>1.3888888888888888</v>
      </c>
      <c r="E43" s="83">
        <v>1.04</v>
      </c>
      <c r="F43" s="757" t="s">
        <v>401</v>
      </c>
      <c r="G43" s="83">
        <v>1.0416666666666665</v>
      </c>
      <c r="H43" s="274">
        <v>288</v>
      </c>
      <c r="I43" s="274">
        <v>0</v>
      </c>
      <c r="J43" s="275">
        <v>288</v>
      </c>
    </row>
    <row r="44" spans="1:10" x14ac:dyDescent="0.2">
      <c r="A44" s="756" t="s">
        <v>365</v>
      </c>
      <c r="B44" s="83">
        <v>1.52</v>
      </c>
      <c r="C44" s="83">
        <v>2.67</v>
      </c>
      <c r="D44" s="83">
        <v>2.3148148148148149</v>
      </c>
      <c r="E44" s="83">
        <v>1.52</v>
      </c>
      <c r="F44" s="83">
        <v>1</v>
      </c>
      <c r="G44" s="83">
        <v>1.1574074074074074</v>
      </c>
      <c r="H44" s="274">
        <v>132</v>
      </c>
      <c r="I44" s="274">
        <v>300</v>
      </c>
      <c r="J44" s="275">
        <v>432</v>
      </c>
    </row>
    <row r="45" spans="1:10" x14ac:dyDescent="0.2">
      <c r="A45" s="756" t="s">
        <v>366</v>
      </c>
      <c r="B45" s="83">
        <v>7.35</v>
      </c>
      <c r="C45" s="83">
        <v>0.64</v>
      </c>
      <c r="D45" s="83">
        <v>4.4444444444444446</v>
      </c>
      <c r="E45" s="83">
        <v>11.76</v>
      </c>
      <c r="F45" s="83">
        <v>1.92</v>
      </c>
      <c r="G45" s="83">
        <v>7.5</v>
      </c>
      <c r="H45" s="274">
        <v>204</v>
      </c>
      <c r="I45" s="274">
        <v>156</v>
      </c>
      <c r="J45" s="275">
        <v>360</v>
      </c>
    </row>
    <row r="46" spans="1:10" ht="13.5" thickBot="1" x14ac:dyDescent="0.25">
      <c r="A46" s="758" t="s">
        <v>367</v>
      </c>
      <c r="B46" s="83">
        <v>0</v>
      </c>
      <c r="C46" s="83">
        <v>0</v>
      </c>
      <c r="D46" s="83">
        <v>0</v>
      </c>
      <c r="E46" s="83">
        <v>1.52</v>
      </c>
      <c r="F46" s="83">
        <v>0</v>
      </c>
      <c r="G46" s="83">
        <v>1.0416666666666665</v>
      </c>
      <c r="H46" s="274">
        <v>66</v>
      </c>
      <c r="I46" s="274">
        <v>30</v>
      </c>
      <c r="J46" s="278">
        <v>96</v>
      </c>
    </row>
    <row r="47" spans="1:10" x14ac:dyDescent="0.2">
      <c r="A47" s="759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2">
      <c r="A48" s="2"/>
      <c r="J48" s="2"/>
    </row>
    <row r="49" spans="1:10" x14ac:dyDescent="0.2">
      <c r="A49" s="2"/>
      <c r="J49" s="2"/>
    </row>
    <row r="50" spans="1:10" x14ac:dyDescent="0.2">
      <c r="A50" s="2"/>
      <c r="J50" s="2"/>
    </row>
    <row r="51" spans="1:10" x14ac:dyDescent="0.2">
      <c r="A51" s="2"/>
      <c r="J51" s="2"/>
    </row>
    <row r="52" spans="1:10" x14ac:dyDescent="0.2">
      <c r="A52" s="2"/>
      <c r="J52" s="2"/>
    </row>
    <row r="53" spans="1:10" x14ac:dyDescent="0.2">
      <c r="J53" s="2"/>
    </row>
    <row r="54" spans="1:10" x14ac:dyDescent="0.2">
      <c r="J54" s="2"/>
    </row>
    <row r="55" spans="1:10" x14ac:dyDescent="0.2">
      <c r="J55" s="2"/>
    </row>
    <row r="56" spans="1:10" x14ac:dyDescent="0.2">
      <c r="J56" s="2"/>
    </row>
    <row r="57" spans="1:10" x14ac:dyDescent="0.2">
      <c r="J57" s="2"/>
    </row>
    <row r="58" spans="1:10" x14ac:dyDescent="0.2">
      <c r="J58" s="2"/>
    </row>
    <row r="59" spans="1:10" x14ac:dyDescent="0.2">
      <c r="J59" s="2"/>
    </row>
    <row r="60" spans="1:10" x14ac:dyDescent="0.2">
      <c r="J60" s="2"/>
    </row>
    <row r="61" spans="1:10" x14ac:dyDescent="0.2">
      <c r="J61" s="2"/>
    </row>
    <row r="62" spans="1:10" x14ac:dyDescent="0.2">
      <c r="J62" s="2"/>
    </row>
    <row r="63" spans="1:10" x14ac:dyDescent="0.2">
      <c r="J63" s="2"/>
    </row>
    <row r="64" spans="1:10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</sheetData>
  <mergeCells count="10">
    <mergeCell ref="B27:G27"/>
    <mergeCell ref="H27:J28"/>
    <mergeCell ref="B28:D28"/>
    <mergeCell ref="E28:G28"/>
    <mergeCell ref="A1:J1"/>
    <mergeCell ref="A3:J3"/>
    <mergeCell ref="B5:J5"/>
    <mergeCell ref="B6:D6"/>
    <mergeCell ref="E6:G6"/>
    <mergeCell ref="H6:J6"/>
  </mergeCells>
  <printOptions horizontalCentered="1"/>
  <pageMargins left="0.78740157480314965" right="0.78740157480314965" top="0.59055118110236227" bottom="0.98425196850393704" header="0" footer="0"/>
  <pageSetup paperSize="9" scale="70" orientation="landscape" r:id="rId1"/>
  <headerFooter alignWithMargins="0"/>
  <colBreaks count="1" manualBreakCount="1">
    <brk id="10" max="1048575" man="1"/>
  </colBreak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:O38"/>
  <sheetViews>
    <sheetView view="pageBreakPreview" zoomScale="60" zoomScaleNormal="85" workbookViewId="0">
      <selection activeCell="I50" sqref="I50"/>
    </sheetView>
  </sheetViews>
  <sheetFormatPr baseColWidth="10" defaultColWidth="11.42578125" defaultRowHeight="12.75" x14ac:dyDescent="0.2"/>
  <cols>
    <col min="1" max="1" width="15.42578125" style="236" customWidth="1"/>
    <col min="2" max="2" width="27.5703125" style="236" customWidth="1"/>
    <col min="3" max="3" width="16.5703125" style="236" customWidth="1"/>
    <col min="4" max="14" width="15.42578125" style="236" customWidth="1"/>
    <col min="15" max="15" width="6.140625" style="236" customWidth="1"/>
    <col min="16" max="16384" width="11.42578125" style="236"/>
  </cols>
  <sheetData>
    <row r="1" spans="1:15" ht="18" x14ac:dyDescent="0.25">
      <c r="A1" s="1029" t="s">
        <v>175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</row>
    <row r="3" spans="1:15" ht="12.75" customHeight="1" x14ac:dyDescent="0.2">
      <c r="A3" s="1185" t="s">
        <v>1175</v>
      </c>
      <c r="B3" s="1185"/>
      <c r="C3" s="1185"/>
      <c r="D3" s="1185"/>
      <c r="E3" s="1185"/>
      <c r="F3" s="1185"/>
      <c r="G3" s="1185"/>
      <c r="H3" s="1185"/>
      <c r="I3" s="1185"/>
      <c r="J3" s="1185"/>
      <c r="K3" s="1185"/>
      <c r="L3" s="1185"/>
      <c r="M3" s="1185"/>
      <c r="N3" s="1185"/>
    </row>
    <row r="4" spans="1:15" ht="12.75" customHeight="1" x14ac:dyDescent="0.2">
      <c r="A4" s="1185"/>
      <c r="B4" s="1185"/>
      <c r="C4" s="1185"/>
      <c r="D4" s="1185"/>
      <c r="E4" s="1185"/>
      <c r="F4" s="1185"/>
      <c r="G4" s="1185"/>
      <c r="H4" s="1185"/>
      <c r="I4" s="1185"/>
      <c r="J4" s="1185"/>
      <c r="K4" s="1185"/>
      <c r="L4" s="1185"/>
      <c r="M4" s="1185"/>
      <c r="N4" s="1185"/>
    </row>
    <row r="5" spans="1:15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"/>
    </row>
    <row r="6" spans="1:15" ht="15.75" x14ac:dyDescent="0.2">
      <c r="A6" s="932" t="s">
        <v>203</v>
      </c>
      <c r="B6" s="1021" t="s">
        <v>204</v>
      </c>
      <c r="C6" s="932"/>
      <c r="D6" s="778" t="s">
        <v>241</v>
      </c>
      <c r="E6" s="1052" t="s">
        <v>205</v>
      </c>
      <c r="F6" s="284" t="s">
        <v>206</v>
      </c>
      <c r="G6" s="284" t="s">
        <v>208</v>
      </c>
      <c r="H6" s="284" t="s">
        <v>209</v>
      </c>
      <c r="I6" s="284" t="s">
        <v>207</v>
      </c>
      <c r="J6" s="284" t="s">
        <v>242</v>
      </c>
      <c r="K6" s="284" t="s">
        <v>210</v>
      </c>
      <c r="L6" s="284" t="s">
        <v>705</v>
      </c>
      <c r="M6" s="284" t="s">
        <v>243</v>
      </c>
      <c r="N6" s="774" t="s">
        <v>211</v>
      </c>
      <c r="O6" s="782"/>
    </row>
    <row r="7" spans="1:15" ht="15" thickBot="1" x14ac:dyDescent="0.25">
      <c r="A7" s="934"/>
      <c r="B7" s="1022"/>
      <c r="C7" s="934"/>
      <c r="D7" s="779" t="s">
        <v>244</v>
      </c>
      <c r="E7" s="1066"/>
      <c r="F7" s="1197" t="s">
        <v>245</v>
      </c>
      <c r="G7" s="1198"/>
      <c r="H7" s="1198"/>
      <c r="I7" s="1198"/>
      <c r="J7" s="1198"/>
      <c r="K7" s="1198"/>
      <c r="L7" s="1198"/>
      <c r="M7" s="1199"/>
      <c r="N7" s="775" t="s">
        <v>246</v>
      </c>
      <c r="O7" s="782"/>
    </row>
    <row r="8" spans="1:15" x14ac:dyDescent="0.2">
      <c r="A8" s="1200" t="s">
        <v>706</v>
      </c>
      <c r="B8" s="38" t="s">
        <v>14</v>
      </c>
      <c r="C8" s="272">
        <v>787</v>
      </c>
      <c r="D8" s="285">
        <v>17.73350048294968</v>
      </c>
      <c r="E8" s="285">
        <v>5.8402956080145723</v>
      </c>
      <c r="F8" s="147">
        <v>2.355510558385812</v>
      </c>
      <c r="G8" s="147">
        <v>1.3167734688688384</v>
      </c>
      <c r="H8" s="147">
        <v>0.31229840758070954</v>
      </c>
      <c r="I8" s="147">
        <v>0.80513837446872238</v>
      </c>
      <c r="J8" s="147">
        <v>0.47861175158383551</v>
      </c>
      <c r="K8" s="147">
        <v>1.1634179444888693</v>
      </c>
      <c r="L8" s="147">
        <v>0.4066209506318505</v>
      </c>
      <c r="M8" s="147">
        <v>0.27855882451454567</v>
      </c>
      <c r="N8" s="148">
        <v>129.19296712793465</v>
      </c>
      <c r="O8" s="2"/>
    </row>
    <row r="9" spans="1:15" x14ac:dyDescent="0.2">
      <c r="A9" s="1196"/>
      <c r="B9" s="39" t="s">
        <v>212</v>
      </c>
      <c r="C9" s="274">
        <v>973</v>
      </c>
      <c r="D9" s="286">
        <v>7.2392843289953044</v>
      </c>
      <c r="E9" s="286">
        <v>6.041910662031972</v>
      </c>
      <c r="F9" s="83">
        <v>0.20278399717312429</v>
      </c>
      <c r="G9" s="83">
        <v>0.86730141651170412</v>
      </c>
      <c r="H9" s="83">
        <v>8.9653775556714527E-2</v>
      </c>
      <c r="I9" s="83">
        <v>0.36863121490671075</v>
      </c>
      <c r="J9" s="83">
        <v>0.22790946139800411</v>
      </c>
      <c r="K9" s="83">
        <v>0.35079145671536888</v>
      </c>
      <c r="L9" s="83">
        <v>0.20748548919410617</v>
      </c>
      <c r="M9" s="83">
        <v>0.23733901939790536</v>
      </c>
      <c r="N9" s="84">
        <v>27.886533999248535</v>
      </c>
      <c r="O9" s="2"/>
    </row>
    <row r="10" spans="1:15" x14ac:dyDescent="0.2">
      <c r="A10" s="1196" t="s">
        <v>707</v>
      </c>
      <c r="B10" s="39" t="s">
        <v>14</v>
      </c>
      <c r="C10" s="274">
        <v>305</v>
      </c>
      <c r="D10" s="286">
        <v>56.957387594355083</v>
      </c>
      <c r="E10" s="286">
        <v>6.2253528060387264</v>
      </c>
      <c r="F10" s="83">
        <v>2.7367532105218242</v>
      </c>
      <c r="G10" s="83">
        <v>4.353357728913684</v>
      </c>
      <c r="H10" s="83">
        <v>0.880736232359698</v>
      </c>
      <c r="I10" s="83">
        <v>2.2591694853265505</v>
      </c>
      <c r="J10" s="83">
        <v>0.80295615528442854</v>
      </c>
      <c r="K10" s="83">
        <v>4.6449225467673108</v>
      </c>
      <c r="L10" s="83">
        <v>1.1956972442487055</v>
      </c>
      <c r="M10" s="83">
        <v>1.3400249644459028</v>
      </c>
      <c r="N10" s="84">
        <v>175.37686585582509</v>
      </c>
      <c r="O10" s="2"/>
    </row>
    <row r="11" spans="1:15" x14ac:dyDescent="0.2">
      <c r="A11" s="1196"/>
      <c r="B11" s="39" t="s">
        <v>212</v>
      </c>
      <c r="C11" s="274">
        <v>384</v>
      </c>
      <c r="D11" s="286">
        <v>29.86001041938005</v>
      </c>
      <c r="E11" s="286">
        <v>6.1951315446730932</v>
      </c>
      <c r="F11" s="83">
        <v>0.17998396032039593</v>
      </c>
      <c r="G11" s="83">
        <v>2.8652473638968483</v>
      </c>
      <c r="H11" s="83">
        <v>0.28003334753842141</v>
      </c>
      <c r="I11" s="83">
        <v>1.4419618122740294</v>
      </c>
      <c r="J11" s="83">
        <v>0.45002464154944377</v>
      </c>
      <c r="K11" s="83">
        <v>2.7175275332117739</v>
      </c>
      <c r="L11" s="83">
        <v>0.61801233604181194</v>
      </c>
      <c r="M11" s="83">
        <v>0.85256984457758067</v>
      </c>
      <c r="N11" s="84">
        <v>104.51944712220501</v>
      </c>
      <c r="O11" s="2"/>
    </row>
    <row r="12" spans="1:15" x14ac:dyDescent="0.2">
      <c r="A12" s="1196" t="s">
        <v>708</v>
      </c>
      <c r="B12" s="39" t="s">
        <v>14</v>
      </c>
      <c r="C12" s="274">
        <v>294</v>
      </c>
      <c r="D12" s="286">
        <v>22.103286220087632</v>
      </c>
      <c r="E12" s="286">
        <v>5.894140443276628</v>
      </c>
      <c r="F12" s="83">
        <v>2.3895407492603553</v>
      </c>
      <c r="G12" s="83">
        <v>1.6245343602150113</v>
      </c>
      <c r="H12" s="83">
        <v>0.40643046363789315</v>
      </c>
      <c r="I12" s="83">
        <v>1.1897745040391903</v>
      </c>
      <c r="J12" s="83">
        <v>0.25843847404771603</v>
      </c>
      <c r="K12" s="83">
        <v>1.9625387133656227</v>
      </c>
      <c r="L12" s="83">
        <v>0.48342142520726866</v>
      </c>
      <c r="M12" s="83">
        <v>0.38589528100914444</v>
      </c>
      <c r="N12" s="84">
        <v>85.662591488313097</v>
      </c>
      <c r="O12" s="2"/>
    </row>
    <row r="13" spans="1:15" x14ac:dyDescent="0.2">
      <c r="A13" s="1196"/>
      <c r="B13" s="39" t="s">
        <v>212</v>
      </c>
      <c r="C13" s="274">
        <v>447</v>
      </c>
      <c r="D13" s="286">
        <v>14.079120462326788</v>
      </c>
      <c r="E13" s="286">
        <v>5.8779129871497062</v>
      </c>
      <c r="F13" s="83">
        <v>0.25272543760431176</v>
      </c>
      <c r="G13" s="83">
        <v>1.1500586679365781</v>
      </c>
      <c r="H13" s="83">
        <v>0.17339644940286369</v>
      </c>
      <c r="I13" s="83">
        <v>0.92230984864368781</v>
      </c>
      <c r="J13" s="83">
        <v>0.10927651920986732</v>
      </c>
      <c r="K13" s="83">
        <v>1.1809677528102427</v>
      </c>
      <c r="L13" s="83">
        <v>0.31315002336152226</v>
      </c>
      <c r="M13" s="83">
        <v>0.38982495978851345</v>
      </c>
      <c r="N13" s="84">
        <v>34.506360651194562</v>
      </c>
      <c r="O13" s="2"/>
    </row>
    <row r="14" spans="1:15" x14ac:dyDescent="0.2">
      <c r="A14" s="1196" t="s">
        <v>709</v>
      </c>
      <c r="B14" s="39" t="s">
        <v>14</v>
      </c>
      <c r="C14" s="274">
        <v>271</v>
      </c>
      <c r="D14" s="286">
        <v>65.084628866503181</v>
      </c>
      <c r="E14" s="286">
        <v>6.4062981995791013</v>
      </c>
      <c r="F14" s="83">
        <v>5.4780817425779835</v>
      </c>
      <c r="G14" s="83">
        <v>5.5965051174674718</v>
      </c>
      <c r="H14" s="83">
        <v>1.616628679333814</v>
      </c>
      <c r="I14" s="83">
        <v>4.4886723080902664</v>
      </c>
      <c r="J14" s="83">
        <v>0.6051326495167928</v>
      </c>
      <c r="K14" s="83">
        <v>7.3757028043738568</v>
      </c>
      <c r="L14" s="83">
        <v>0.89469754060365114</v>
      </c>
      <c r="M14" s="83">
        <v>1.0385982936001175</v>
      </c>
      <c r="N14" s="84">
        <v>188.54987436264776</v>
      </c>
      <c r="O14" s="2"/>
    </row>
    <row r="15" spans="1:15" x14ac:dyDescent="0.2">
      <c r="A15" s="1196"/>
      <c r="B15" s="39" t="s">
        <v>212</v>
      </c>
      <c r="C15" s="274">
        <v>410</v>
      </c>
      <c r="D15" s="286">
        <v>21.823311784704952</v>
      </c>
      <c r="E15" s="286">
        <v>5.9762293660013466</v>
      </c>
      <c r="F15" s="83">
        <v>0.26384138326352619</v>
      </c>
      <c r="G15" s="83">
        <v>1.373267241179025</v>
      </c>
      <c r="H15" s="83">
        <v>0.37400420647177901</v>
      </c>
      <c r="I15" s="83">
        <v>2.6748981003340924</v>
      </c>
      <c r="J15" s="83">
        <v>0.17359854315459436</v>
      </c>
      <c r="K15" s="83">
        <v>4.1164558060161509</v>
      </c>
      <c r="L15" s="83">
        <v>0.18795134734563387</v>
      </c>
      <c r="M15" s="83">
        <v>0.54963722152561423</v>
      </c>
      <c r="N15" s="84">
        <v>45.054040626680276</v>
      </c>
      <c r="O15" s="2"/>
    </row>
    <row r="16" spans="1:15" x14ac:dyDescent="0.2">
      <c r="A16" s="1196" t="s">
        <v>710</v>
      </c>
      <c r="B16" s="39" t="s">
        <v>14</v>
      </c>
      <c r="C16" s="274">
        <v>364</v>
      </c>
      <c r="D16" s="286">
        <v>23.894541682683005</v>
      </c>
      <c r="E16" s="286">
        <v>6.020099973421094</v>
      </c>
      <c r="F16" s="83">
        <v>2.9424925690310708</v>
      </c>
      <c r="G16" s="83">
        <v>2.6032872937095966</v>
      </c>
      <c r="H16" s="83">
        <v>0.43380167138877723</v>
      </c>
      <c r="I16" s="83">
        <v>1.4926785535625797</v>
      </c>
      <c r="J16" s="83">
        <v>0.34029743741346613</v>
      </c>
      <c r="K16" s="83">
        <v>2.6433582949947287</v>
      </c>
      <c r="L16" s="83">
        <v>0.41261094576652774</v>
      </c>
      <c r="M16" s="83">
        <v>0.35263711602593834</v>
      </c>
      <c r="N16" s="84">
        <v>62.324306617892915</v>
      </c>
      <c r="O16" s="2"/>
    </row>
    <row r="17" spans="1:15" x14ac:dyDescent="0.2">
      <c r="A17" s="1196"/>
      <c r="B17" s="39" t="s">
        <v>212</v>
      </c>
      <c r="C17" s="274">
        <v>459</v>
      </c>
      <c r="D17" s="286">
        <v>14.648178448361586</v>
      </c>
      <c r="E17" s="286">
        <v>5.9327228236804643</v>
      </c>
      <c r="F17" s="83">
        <v>0.36125522952901934</v>
      </c>
      <c r="G17" s="83">
        <v>1.0677374760113991</v>
      </c>
      <c r="H17" s="83">
        <v>0.20291194934286588</v>
      </c>
      <c r="I17" s="83">
        <v>1.1454447514399992</v>
      </c>
      <c r="J17" s="83">
        <v>0.11917240034138674</v>
      </c>
      <c r="K17" s="83">
        <v>1.6219912967757995</v>
      </c>
      <c r="L17" s="83">
        <v>0.23761860777953475</v>
      </c>
      <c r="M17" s="83">
        <v>0.36662370992633492</v>
      </c>
      <c r="N17" s="84">
        <v>54.348347190488155</v>
      </c>
      <c r="O17" s="2"/>
    </row>
    <row r="18" spans="1:15" x14ac:dyDescent="0.2">
      <c r="A18" s="1196" t="s">
        <v>711</v>
      </c>
      <c r="B18" s="39" t="s">
        <v>14</v>
      </c>
      <c r="C18" s="274">
        <v>351</v>
      </c>
      <c r="D18" s="286">
        <v>35.644835486861645</v>
      </c>
      <c r="E18" s="286">
        <v>6.2207507754183329</v>
      </c>
      <c r="F18" s="83">
        <v>1.8280862286377177</v>
      </c>
      <c r="G18" s="83">
        <v>4.635480048569721</v>
      </c>
      <c r="H18" s="83">
        <v>0.71875745795834189</v>
      </c>
      <c r="I18" s="83">
        <v>1.2011757754657879</v>
      </c>
      <c r="J18" s="83">
        <v>0.5912854817776404</v>
      </c>
      <c r="K18" s="83">
        <v>1.6605657913187613</v>
      </c>
      <c r="L18" s="83">
        <v>1.2163956506827176</v>
      </c>
      <c r="M18" s="83">
        <v>0.60935771040006215</v>
      </c>
      <c r="N18" s="84">
        <v>113.20420870743371</v>
      </c>
      <c r="O18" s="2"/>
    </row>
    <row r="19" spans="1:15" x14ac:dyDescent="0.2">
      <c r="A19" s="1196"/>
      <c r="B19" s="39" t="s">
        <v>212</v>
      </c>
      <c r="C19" s="274">
        <v>406</v>
      </c>
      <c r="D19" s="286">
        <v>16.94295750994743</v>
      </c>
      <c r="E19" s="286">
        <v>6.3763694881944417</v>
      </c>
      <c r="F19" s="83">
        <v>0.29519922928614672</v>
      </c>
      <c r="G19" s="83">
        <v>2.5765875420552895</v>
      </c>
      <c r="H19" s="83">
        <v>0.21914594267098172</v>
      </c>
      <c r="I19" s="83">
        <v>0.63497970283194194</v>
      </c>
      <c r="J19" s="83">
        <v>0.24150375274544469</v>
      </c>
      <c r="K19" s="83">
        <v>0.71666477345933055</v>
      </c>
      <c r="L19" s="83">
        <v>0.4729964564777111</v>
      </c>
      <c r="M19" s="83">
        <v>0.43730975753834983</v>
      </c>
      <c r="N19" s="84">
        <v>88.455495986197292</v>
      </c>
      <c r="O19" s="2"/>
    </row>
    <row r="20" spans="1:15" x14ac:dyDescent="0.2">
      <c r="A20" s="1196" t="s">
        <v>712</v>
      </c>
      <c r="B20" s="39" t="s">
        <v>14</v>
      </c>
      <c r="C20" s="274">
        <v>288</v>
      </c>
      <c r="D20" s="286">
        <v>52.400385485968584</v>
      </c>
      <c r="E20" s="286">
        <v>6.483853985004882</v>
      </c>
      <c r="F20" s="83">
        <v>1.378134076625751</v>
      </c>
      <c r="G20" s="83">
        <v>7.340276612510781</v>
      </c>
      <c r="H20" s="83">
        <v>0.97916043226813754</v>
      </c>
      <c r="I20" s="83">
        <v>2.4245112704507594</v>
      </c>
      <c r="J20" s="83">
        <v>0.79847314182594498</v>
      </c>
      <c r="K20" s="83">
        <v>4.42357685251622</v>
      </c>
      <c r="L20" s="83">
        <v>1.920841593391805</v>
      </c>
      <c r="M20" s="83">
        <v>0.92790227163388483</v>
      </c>
      <c r="N20" s="84">
        <v>190.16637293489606</v>
      </c>
      <c r="O20" s="2"/>
    </row>
    <row r="21" spans="1:15" x14ac:dyDescent="0.2">
      <c r="A21" s="1196"/>
      <c r="B21" s="39" t="s">
        <v>212</v>
      </c>
      <c r="C21" s="274">
        <v>359</v>
      </c>
      <c r="D21" s="286">
        <v>19.419391623629128</v>
      </c>
      <c r="E21" s="286">
        <v>6.4481611761410349</v>
      </c>
      <c r="F21" s="83">
        <v>0.27327368165513005</v>
      </c>
      <c r="G21" s="83">
        <v>2.9143044881751123</v>
      </c>
      <c r="H21" s="83">
        <v>0.27950559533248392</v>
      </c>
      <c r="I21" s="83">
        <v>1.1910713735944771</v>
      </c>
      <c r="J21" s="83">
        <v>0.22121197973395851</v>
      </c>
      <c r="K21" s="83">
        <v>1.5806792056891474</v>
      </c>
      <c r="L21" s="83">
        <v>0.41301497426919676</v>
      </c>
      <c r="M21" s="83">
        <v>0.55780321594199889</v>
      </c>
      <c r="N21" s="84">
        <v>75.063930071800186</v>
      </c>
      <c r="O21" s="2"/>
    </row>
    <row r="22" spans="1:15" x14ac:dyDescent="0.2">
      <c r="A22" s="1196" t="s">
        <v>713</v>
      </c>
      <c r="B22" s="39" t="s">
        <v>14</v>
      </c>
      <c r="C22" s="274">
        <v>421</v>
      </c>
      <c r="D22" s="286">
        <v>25.210671031957641</v>
      </c>
      <c r="E22" s="286">
        <v>6.2603718880628545</v>
      </c>
      <c r="F22" s="83">
        <v>3.9793164893543866</v>
      </c>
      <c r="G22" s="83">
        <v>2.241864249661877</v>
      </c>
      <c r="H22" s="83">
        <v>0.53278102451195608</v>
      </c>
      <c r="I22" s="83">
        <v>1.4613254235177673</v>
      </c>
      <c r="J22" s="83">
        <v>0.1488665381892908</v>
      </c>
      <c r="K22" s="83">
        <v>1.9148188659292149</v>
      </c>
      <c r="L22" s="83">
        <v>0.24047793011945906</v>
      </c>
      <c r="M22" s="83">
        <v>0.33199715108308714</v>
      </c>
      <c r="N22" s="84">
        <v>88.64239154106879</v>
      </c>
      <c r="O22" s="2"/>
    </row>
    <row r="23" spans="1:15" x14ac:dyDescent="0.2">
      <c r="A23" s="1196"/>
      <c r="B23" s="39" t="s">
        <v>212</v>
      </c>
      <c r="C23" s="274">
        <v>443</v>
      </c>
      <c r="D23" s="286">
        <v>14.63322994180303</v>
      </c>
      <c r="E23" s="286">
        <v>6.1660346046578729</v>
      </c>
      <c r="F23" s="83">
        <v>0.39411231784163681</v>
      </c>
      <c r="G23" s="83">
        <v>2.8472089788886059</v>
      </c>
      <c r="H23" s="83">
        <v>0.22616470068162101</v>
      </c>
      <c r="I23" s="83">
        <v>1.1745585428703336</v>
      </c>
      <c r="J23" s="83">
        <v>0.18861179988858004</v>
      </c>
      <c r="K23" s="83">
        <v>1.416122125073916</v>
      </c>
      <c r="L23" s="83">
        <v>0.26240871790120446</v>
      </c>
      <c r="M23" s="83">
        <v>0.33690728665206104</v>
      </c>
      <c r="N23" s="84">
        <v>61.027224032906162</v>
      </c>
      <c r="O23" s="2"/>
    </row>
    <row r="24" spans="1:15" x14ac:dyDescent="0.2">
      <c r="A24" s="1196" t="s">
        <v>714</v>
      </c>
      <c r="B24" s="39" t="s">
        <v>14</v>
      </c>
      <c r="C24" s="274">
        <v>426</v>
      </c>
      <c r="D24" s="286">
        <v>26.088413234090275</v>
      </c>
      <c r="E24" s="286">
        <v>5.975847460836742</v>
      </c>
      <c r="F24" s="83">
        <v>4.494643749125637</v>
      </c>
      <c r="G24" s="83">
        <v>2.4001232819147411</v>
      </c>
      <c r="H24" s="83">
        <v>0.43988360605478566</v>
      </c>
      <c r="I24" s="83">
        <v>1.0324182573195155</v>
      </c>
      <c r="J24" s="83">
        <v>0.33027166177135392</v>
      </c>
      <c r="K24" s="83">
        <v>1.3040301199076689</v>
      </c>
      <c r="L24" s="83">
        <v>0.39778375057327042</v>
      </c>
      <c r="M24" s="83">
        <v>0.34948466894740526</v>
      </c>
      <c r="N24" s="84">
        <v>343.99630270559805</v>
      </c>
      <c r="O24" s="2"/>
    </row>
    <row r="25" spans="1:15" x14ac:dyDescent="0.2">
      <c r="A25" s="1196"/>
      <c r="B25" s="39" t="s">
        <v>212</v>
      </c>
      <c r="C25" s="274">
        <v>655</v>
      </c>
      <c r="D25" s="286">
        <v>10.435325076367382</v>
      </c>
      <c r="E25" s="286">
        <v>6.2701020272089831</v>
      </c>
      <c r="F25" s="83">
        <v>0.20702649790215677</v>
      </c>
      <c r="G25" s="83">
        <v>1.1957141344983631</v>
      </c>
      <c r="H25" s="83">
        <v>0.11223638728487152</v>
      </c>
      <c r="I25" s="83">
        <v>0.3845551705761111</v>
      </c>
      <c r="J25" s="83">
        <v>0.17011238265060213</v>
      </c>
      <c r="K25" s="83">
        <v>0.4713525868743112</v>
      </c>
      <c r="L25" s="83">
        <v>0.27296534959021401</v>
      </c>
      <c r="M25" s="83">
        <v>0.29102354099346789</v>
      </c>
      <c r="N25" s="84">
        <v>42.855164745352845</v>
      </c>
      <c r="O25" s="2"/>
    </row>
    <row r="26" spans="1:15" x14ac:dyDescent="0.2">
      <c r="A26" s="1196" t="s">
        <v>715</v>
      </c>
      <c r="B26" s="39" t="s">
        <v>14</v>
      </c>
      <c r="C26" s="274">
        <v>616</v>
      </c>
      <c r="D26" s="286">
        <v>17.878858472850826</v>
      </c>
      <c r="E26" s="286">
        <v>6.3007597949964183</v>
      </c>
      <c r="F26" s="83">
        <v>4.1257088611162205</v>
      </c>
      <c r="G26" s="83">
        <v>1.0158852468312283</v>
      </c>
      <c r="H26" s="83">
        <v>0.37061532418395471</v>
      </c>
      <c r="I26" s="83">
        <v>0.79113604392376691</v>
      </c>
      <c r="J26" s="83">
        <v>0.13151668028498428</v>
      </c>
      <c r="K26" s="83">
        <v>0.81840817580159153</v>
      </c>
      <c r="L26" s="83">
        <v>0.14607752300500165</v>
      </c>
      <c r="M26" s="83">
        <v>0.25665829952593894</v>
      </c>
      <c r="N26" s="84">
        <v>80.75856292407812</v>
      </c>
      <c r="O26" s="2"/>
    </row>
    <row r="27" spans="1:15" x14ac:dyDescent="0.2">
      <c r="A27" s="1196"/>
      <c r="B27" s="39" t="s">
        <v>212</v>
      </c>
      <c r="C27" s="274">
        <v>856</v>
      </c>
      <c r="D27" s="286">
        <v>7.3819052966190819</v>
      </c>
      <c r="E27" s="286">
        <v>6.1004524576158676</v>
      </c>
      <c r="F27" s="83">
        <v>0.17766665023020739</v>
      </c>
      <c r="G27" s="83">
        <v>0.8209037846431555</v>
      </c>
      <c r="H27" s="83">
        <v>0.1038013552851528</v>
      </c>
      <c r="I27" s="83">
        <v>0.43122969053095145</v>
      </c>
      <c r="J27" s="83">
        <v>0.15945694461174692</v>
      </c>
      <c r="K27" s="83">
        <v>0.46770675017816926</v>
      </c>
      <c r="L27" s="83">
        <v>0.19530463048484625</v>
      </c>
      <c r="M27" s="83">
        <v>0.20844409631488192</v>
      </c>
      <c r="N27" s="84">
        <v>26.777026081226172</v>
      </c>
      <c r="O27" s="2"/>
    </row>
    <row r="28" spans="1:15" x14ac:dyDescent="0.2">
      <c r="A28" s="1196" t="s">
        <v>716</v>
      </c>
      <c r="B28" s="39" t="s">
        <v>14</v>
      </c>
      <c r="C28" s="274">
        <v>169</v>
      </c>
      <c r="D28" s="286">
        <v>40.040037142372071</v>
      </c>
      <c r="E28" s="286">
        <v>6.2730839416745123</v>
      </c>
      <c r="F28" s="83">
        <v>2.5581553845399645</v>
      </c>
      <c r="G28" s="83">
        <v>3.6777529401848521</v>
      </c>
      <c r="H28" s="83">
        <v>0.99895612005902679</v>
      </c>
      <c r="I28" s="83">
        <v>1.2907985031767144</v>
      </c>
      <c r="J28" s="83">
        <v>1.4599879008520387</v>
      </c>
      <c r="K28" s="83">
        <v>1.8492531105972843</v>
      </c>
      <c r="L28" s="83">
        <v>1.5338423556182235</v>
      </c>
      <c r="M28" s="83">
        <v>0.40069207622779895</v>
      </c>
      <c r="N28" s="84">
        <v>129.40696474100858</v>
      </c>
      <c r="O28" s="2"/>
    </row>
    <row r="29" spans="1:15" x14ac:dyDescent="0.2">
      <c r="A29" s="1196"/>
      <c r="B29" s="39" t="s">
        <v>212</v>
      </c>
      <c r="C29" s="274">
        <v>304</v>
      </c>
      <c r="D29" s="286">
        <v>16.858841967204494</v>
      </c>
      <c r="E29" s="286">
        <v>6.3984622040221044</v>
      </c>
      <c r="F29" s="83">
        <v>0.41768648492619048</v>
      </c>
      <c r="G29" s="83">
        <v>2.2944129908341688</v>
      </c>
      <c r="H29" s="83">
        <v>0.23664894463328168</v>
      </c>
      <c r="I29" s="83">
        <v>0.69477859145375276</v>
      </c>
      <c r="J29" s="83">
        <v>0.44764122990172778</v>
      </c>
      <c r="K29" s="83">
        <v>0.78274682104567528</v>
      </c>
      <c r="L29" s="83">
        <v>0.50531168150788597</v>
      </c>
      <c r="M29" s="83">
        <v>0.44243616685078829</v>
      </c>
      <c r="N29" s="84">
        <v>71.862080393522788</v>
      </c>
      <c r="O29" s="2"/>
    </row>
    <row r="30" spans="1:15" x14ac:dyDescent="0.2">
      <c r="A30" s="1196" t="s">
        <v>717</v>
      </c>
      <c r="B30" s="39" t="s">
        <v>14</v>
      </c>
      <c r="C30" s="274">
        <v>241</v>
      </c>
      <c r="D30" s="286">
        <v>338.73712624584721</v>
      </c>
      <c r="E30" s="286">
        <v>5.9812001661129583</v>
      </c>
      <c r="F30" s="83">
        <v>8.2764660979921079</v>
      </c>
      <c r="G30" s="83">
        <v>18.619129562678577</v>
      </c>
      <c r="H30" s="83">
        <v>8.1440571013289009</v>
      </c>
      <c r="I30" s="83">
        <v>36.685033621262463</v>
      </c>
      <c r="J30" s="83">
        <v>2.3906696082665171</v>
      </c>
      <c r="K30" s="83">
        <v>53.733829775747516</v>
      </c>
      <c r="L30" s="83">
        <v>3.9911205176294073</v>
      </c>
      <c r="M30" s="83">
        <v>5.626648989479512</v>
      </c>
      <c r="N30" s="84">
        <v>214.68783194913465</v>
      </c>
      <c r="O30" s="2"/>
    </row>
    <row r="31" spans="1:15" x14ac:dyDescent="0.2">
      <c r="A31" s="1196"/>
      <c r="B31" s="39" t="s">
        <v>212</v>
      </c>
      <c r="C31" s="274">
        <v>337</v>
      </c>
      <c r="D31" s="286">
        <v>59.473426283002055</v>
      </c>
      <c r="E31" s="286">
        <v>6.3158943933550855</v>
      </c>
      <c r="F31" s="83">
        <v>0.39330080094927317</v>
      </c>
      <c r="G31" s="83">
        <v>3.0104289528329864</v>
      </c>
      <c r="H31" s="83">
        <v>0.75489850687234494</v>
      </c>
      <c r="I31" s="83">
        <v>6.2462276772471057</v>
      </c>
      <c r="J31" s="83">
        <v>0.35252910900814222</v>
      </c>
      <c r="K31" s="83">
        <v>10.680819104123403</v>
      </c>
      <c r="L31" s="83">
        <v>0.52972340073300728</v>
      </c>
      <c r="M31" s="83">
        <v>1.1617076930683274</v>
      </c>
      <c r="N31" s="84">
        <v>111.19486589539885</v>
      </c>
      <c r="O31" s="2"/>
    </row>
    <row r="32" spans="1:15" x14ac:dyDescent="0.2">
      <c r="A32" s="1196" t="s">
        <v>718</v>
      </c>
      <c r="B32" s="39" t="s">
        <v>14</v>
      </c>
      <c r="C32" s="274">
        <v>1248</v>
      </c>
      <c r="D32" s="286">
        <v>48.2857295376607</v>
      </c>
      <c r="E32" s="286">
        <v>5.1250140001807241</v>
      </c>
      <c r="F32" s="83">
        <v>1.5634668027098413</v>
      </c>
      <c r="G32" s="83">
        <v>0.95837158689474267</v>
      </c>
      <c r="H32" s="83">
        <v>1.0441349121759258</v>
      </c>
      <c r="I32" s="83">
        <v>7.3572190483523032</v>
      </c>
      <c r="J32" s="83">
        <v>0.36404532669780565</v>
      </c>
      <c r="K32" s="83">
        <v>10.868278812650534</v>
      </c>
      <c r="L32" s="83">
        <v>0.50380156832279122</v>
      </c>
      <c r="M32" s="83">
        <v>1.6308654569445711</v>
      </c>
      <c r="N32" s="84">
        <v>7.7629664656759347</v>
      </c>
      <c r="O32" s="2"/>
    </row>
    <row r="33" spans="1:15" x14ac:dyDescent="0.2">
      <c r="A33" s="1196"/>
      <c r="B33" s="39" t="s">
        <v>212</v>
      </c>
      <c r="C33" s="274">
        <v>1735</v>
      </c>
      <c r="D33" s="286">
        <v>21.992916211048506</v>
      </c>
      <c r="E33" s="286">
        <v>5.2707413006517649</v>
      </c>
      <c r="F33" s="83">
        <v>0.3081616434353826</v>
      </c>
      <c r="G33" s="83">
        <v>1.9688803979556804</v>
      </c>
      <c r="H33" s="83">
        <v>0.42503839440722652</v>
      </c>
      <c r="I33" s="83">
        <v>3.1796685832679592</v>
      </c>
      <c r="J33" s="83">
        <v>0.2224189981803936</v>
      </c>
      <c r="K33" s="83">
        <v>4.8482149433451793</v>
      </c>
      <c r="L33" s="83">
        <v>0.16144322776360859</v>
      </c>
      <c r="M33" s="83">
        <v>0.43820575540072787</v>
      </c>
      <c r="N33" s="84">
        <v>17.167150016911663</v>
      </c>
      <c r="O33" s="2"/>
    </row>
    <row r="34" spans="1:15" x14ac:dyDescent="0.2">
      <c r="A34" s="1196" t="s">
        <v>719</v>
      </c>
      <c r="B34" s="39" t="s">
        <v>14</v>
      </c>
      <c r="C34" s="274">
        <v>1822</v>
      </c>
      <c r="D34" s="286">
        <v>15.794458297843024</v>
      </c>
      <c r="E34" s="286">
        <v>6.2972259041644492</v>
      </c>
      <c r="F34" s="83">
        <v>2.8412857462222392</v>
      </c>
      <c r="G34" s="83">
        <v>0.68968410768057442</v>
      </c>
      <c r="H34" s="83">
        <v>0.20270524669366249</v>
      </c>
      <c r="I34" s="83">
        <v>1.5131823811842984</v>
      </c>
      <c r="J34" s="83">
        <v>0.20360213446693856</v>
      </c>
      <c r="K34" s="83">
        <v>2.4205865307989782</v>
      </c>
      <c r="L34" s="83">
        <v>0.1311255158396821</v>
      </c>
      <c r="M34" s="83">
        <v>0.24614753328785272</v>
      </c>
      <c r="N34" s="84">
        <v>51.261673835523048</v>
      </c>
      <c r="O34" s="2"/>
    </row>
    <row r="35" spans="1:15" ht="13.5" thickBot="1" x14ac:dyDescent="0.25">
      <c r="A35" s="1201"/>
      <c r="B35" s="40" t="s">
        <v>212</v>
      </c>
      <c r="C35" s="277">
        <v>1963</v>
      </c>
      <c r="D35" s="287">
        <v>9.381390781468312</v>
      </c>
      <c r="E35" s="287">
        <v>5.9692343391769853</v>
      </c>
      <c r="F35" s="183">
        <v>0.29841803029622593</v>
      </c>
      <c r="G35" s="183">
        <v>0.85219360042413006</v>
      </c>
      <c r="H35" s="183">
        <v>0.17186649984428351</v>
      </c>
      <c r="I35" s="183">
        <v>1.0429210160175437</v>
      </c>
      <c r="J35" s="183">
        <v>0.20516618147126978</v>
      </c>
      <c r="K35" s="183">
        <v>1.3985948564086208</v>
      </c>
      <c r="L35" s="183">
        <v>0.12844066820405889</v>
      </c>
      <c r="M35" s="183">
        <v>0.24807912742507954</v>
      </c>
      <c r="N35" s="184">
        <v>35.05727141716163</v>
      </c>
      <c r="O35" s="2"/>
    </row>
    <row r="36" spans="1:15" ht="14.25" x14ac:dyDescent="0.2">
      <c r="A36" s="181" t="s">
        <v>720</v>
      </c>
      <c r="B36" s="78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"/>
    </row>
    <row r="37" spans="1:15" x14ac:dyDescent="0.2">
      <c r="A37" s="26" t="s">
        <v>1168</v>
      </c>
      <c r="O37" s="11"/>
    </row>
    <row r="38" spans="1:15" x14ac:dyDescent="0.2">
      <c r="O38" s="2"/>
    </row>
  </sheetData>
  <mergeCells count="20">
    <mergeCell ref="A32:A33"/>
    <mergeCell ref="A34:A35"/>
    <mergeCell ref="A20:A21"/>
    <mergeCell ref="A22:A23"/>
    <mergeCell ref="A24:A25"/>
    <mergeCell ref="A26:A27"/>
    <mergeCell ref="A28:A29"/>
    <mergeCell ref="A30:A31"/>
    <mergeCell ref="A18:A19"/>
    <mergeCell ref="A1:N1"/>
    <mergeCell ref="A3:N4"/>
    <mergeCell ref="A6:A7"/>
    <mergeCell ref="B6:C7"/>
    <mergeCell ref="E6:E7"/>
    <mergeCell ref="F7:M7"/>
    <mergeCell ref="A8:A9"/>
    <mergeCell ref="A10:A11"/>
    <mergeCell ref="A12:A13"/>
    <mergeCell ref="A14:A15"/>
    <mergeCell ref="A16:A17"/>
  </mergeCells>
  <pageMargins left="0.23" right="0.17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105</vt:i4>
      </vt:variant>
      <vt:variant>
        <vt:lpstr>Rangos con nombre</vt:lpstr>
      </vt:variant>
      <vt:variant>
        <vt:i4>100</vt:i4>
      </vt:variant>
    </vt:vector>
  </HeadingPairs>
  <TitlesOfParts>
    <vt:vector size="205" baseType="lpstr">
      <vt:lpstr>6.1.1</vt:lpstr>
      <vt:lpstr>6.1.2</vt:lpstr>
      <vt:lpstr>6.1.3</vt:lpstr>
      <vt:lpstr>6.1.4</vt:lpstr>
      <vt:lpstr>6.1.5</vt:lpstr>
      <vt:lpstr>6.1.6</vt:lpstr>
      <vt:lpstr>6.1.7</vt:lpstr>
      <vt:lpstr>6.2.1</vt:lpstr>
      <vt:lpstr>6.2.2</vt:lpstr>
      <vt:lpstr>6.2.3</vt:lpstr>
      <vt:lpstr>6.3.1</vt:lpstr>
      <vt:lpstr>6.3.2</vt:lpstr>
      <vt:lpstr>6.3.3</vt:lpstr>
      <vt:lpstr>6.3.4</vt:lpstr>
      <vt:lpstr>6.3.5</vt:lpstr>
      <vt:lpstr>6.4.1</vt:lpstr>
      <vt:lpstr>6.4.2</vt:lpstr>
      <vt:lpstr>6.4.3</vt:lpstr>
      <vt:lpstr>6.4.4</vt:lpstr>
      <vt:lpstr>6.4.5</vt:lpstr>
      <vt:lpstr>6.4.6</vt:lpstr>
      <vt:lpstr>6.4.7</vt:lpstr>
      <vt:lpstr>6.4.8</vt:lpstr>
      <vt:lpstr>6.4.9</vt:lpstr>
      <vt:lpstr>6.4.10</vt:lpstr>
      <vt:lpstr>6.5.1</vt:lpstr>
      <vt:lpstr>6.5.2</vt:lpstr>
      <vt:lpstr>6.5.3</vt:lpstr>
      <vt:lpstr>6.5.4</vt:lpstr>
      <vt:lpstr>6.5.5</vt:lpstr>
      <vt:lpstr>6.5.6</vt:lpstr>
      <vt:lpstr>6.5.7</vt:lpstr>
      <vt:lpstr>6.6.1</vt:lpstr>
      <vt:lpstr>6.6.2</vt:lpstr>
      <vt:lpstr>6.6.3</vt:lpstr>
      <vt:lpstr>6.6.4</vt:lpstr>
      <vt:lpstr>6.6.5</vt:lpstr>
      <vt:lpstr>6.6.6</vt:lpstr>
      <vt:lpstr>6.6.7</vt:lpstr>
      <vt:lpstr>6.6.8</vt:lpstr>
      <vt:lpstr>6.6.9</vt:lpstr>
      <vt:lpstr>6.6.10</vt:lpstr>
      <vt:lpstr>6.6.11</vt:lpstr>
      <vt:lpstr>6.6.12</vt:lpstr>
      <vt:lpstr>6.6.13</vt:lpstr>
      <vt:lpstr>6.6.14</vt:lpstr>
      <vt:lpstr>6.6.15</vt:lpstr>
      <vt:lpstr>6.6.16</vt:lpstr>
      <vt:lpstr>6.6.17</vt:lpstr>
      <vt:lpstr>6.6.18</vt:lpstr>
      <vt:lpstr>6.6.19</vt:lpstr>
      <vt:lpstr>6.6.20</vt:lpstr>
      <vt:lpstr>6.6.21</vt:lpstr>
      <vt:lpstr>6.6.22</vt:lpstr>
      <vt:lpstr>6.6.23</vt:lpstr>
      <vt:lpstr>6.6.24</vt:lpstr>
      <vt:lpstr>6.6.25</vt:lpstr>
      <vt:lpstr>6.6.26</vt:lpstr>
      <vt:lpstr>6.6.27</vt:lpstr>
      <vt:lpstr>6.6.28</vt:lpstr>
      <vt:lpstr>6.6.29</vt:lpstr>
      <vt:lpstr>6.6.30</vt:lpstr>
      <vt:lpstr>6.6.31</vt:lpstr>
      <vt:lpstr>6.6.32</vt:lpstr>
      <vt:lpstr>6.6.33</vt:lpstr>
      <vt:lpstr>6.6.34</vt:lpstr>
      <vt:lpstr>6.6.35</vt:lpstr>
      <vt:lpstr>6.7.1.1</vt:lpstr>
      <vt:lpstr>6.7.1.2</vt:lpstr>
      <vt:lpstr>6.7.1.3</vt:lpstr>
      <vt:lpstr>6.7.1.4</vt:lpstr>
      <vt:lpstr>6.7.1.5</vt:lpstr>
      <vt:lpstr>6.7.1.6</vt:lpstr>
      <vt:lpstr>6.7.2.1</vt:lpstr>
      <vt:lpstr>6.7.2.2</vt:lpstr>
      <vt:lpstr>6.7.2.3</vt:lpstr>
      <vt:lpstr>6.7.2.4</vt:lpstr>
      <vt:lpstr>6.7.2.5</vt:lpstr>
      <vt:lpstr>6.7.2.6</vt:lpstr>
      <vt:lpstr>6.7.3.1</vt:lpstr>
      <vt:lpstr>6.7.4.1</vt:lpstr>
      <vt:lpstr>6.7.4.2</vt:lpstr>
      <vt:lpstr>6.7.4.3</vt:lpstr>
      <vt:lpstr>6.7.4.4</vt:lpstr>
      <vt:lpstr>6.7.4.5</vt:lpstr>
      <vt:lpstr>6.7.5.1</vt:lpstr>
      <vt:lpstr>6.7.5.2</vt:lpstr>
      <vt:lpstr>6.7.5.3</vt:lpstr>
      <vt:lpstr>6.7.5.4</vt:lpstr>
      <vt:lpstr>6.7.5.5</vt:lpstr>
      <vt:lpstr>6.7.6.1</vt:lpstr>
      <vt:lpstr>6.8.1</vt:lpstr>
      <vt:lpstr>6.8.2</vt:lpstr>
      <vt:lpstr>GR 6.8.2</vt:lpstr>
      <vt:lpstr>6.8.3</vt:lpstr>
      <vt:lpstr>6.8.4</vt:lpstr>
      <vt:lpstr>6.8.5</vt:lpstr>
      <vt:lpstr>6.8.6</vt:lpstr>
      <vt:lpstr>6.8.7</vt:lpstr>
      <vt:lpstr>6.8.8</vt:lpstr>
      <vt:lpstr>6.8.9</vt:lpstr>
      <vt:lpstr>6.8.10</vt:lpstr>
      <vt:lpstr>6.9.1</vt:lpstr>
      <vt:lpstr>6.9.2</vt:lpstr>
      <vt:lpstr>6.9.3</vt:lpstr>
      <vt:lpstr>'6.1.1'!Área_de_impresión</vt:lpstr>
      <vt:lpstr>'6.1.2'!Área_de_impresión</vt:lpstr>
      <vt:lpstr>'6.1.3'!Área_de_impresión</vt:lpstr>
      <vt:lpstr>'6.1.5'!Área_de_impresión</vt:lpstr>
      <vt:lpstr>'6.1.6'!Área_de_impresión</vt:lpstr>
      <vt:lpstr>'6.1.7'!Área_de_impresión</vt:lpstr>
      <vt:lpstr>'6.2.1'!Área_de_impresión</vt:lpstr>
      <vt:lpstr>'6.2.2'!Área_de_impresión</vt:lpstr>
      <vt:lpstr>'6.2.3'!Área_de_impresión</vt:lpstr>
      <vt:lpstr>'6.3.1'!Área_de_impresión</vt:lpstr>
      <vt:lpstr>'6.3.2'!Área_de_impresión</vt:lpstr>
      <vt:lpstr>'6.3.3'!Área_de_impresión</vt:lpstr>
      <vt:lpstr>'6.3.4'!Área_de_impresión</vt:lpstr>
      <vt:lpstr>'6.3.5'!Área_de_impresión</vt:lpstr>
      <vt:lpstr>'6.4.1'!Área_de_impresión</vt:lpstr>
      <vt:lpstr>'6.4.10'!Área_de_impresión</vt:lpstr>
      <vt:lpstr>'6.4.2'!Área_de_impresión</vt:lpstr>
      <vt:lpstr>'6.4.3'!Área_de_impresión</vt:lpstr>
      <vt:lpstr>'6.4.4'!Área_de_impresión</vt:lpstr>
      <vt:lpstr>'6.4.5'!Área_de_impresión</vt:lpstr>
      <vt:lpstr>'6.4.6'!Área_de_impresión</vt:lpstr>
      <vt:lpstr>'6.4.7'!Área_de_impresión</vt:lpstr>
      <vt:lpstr>'6.4.8'!Área_de_impresión</vt:lpstr>
      <vt:lpstr>'6.4.9'!Área_de_impresión</vt:lpstr>
      <vt:lpstr>'6.5.1'!Área_de_impresión</vt:lpstr>
      <vt:lpstr>'6.5.2'!Área_de_impresión</vt:lpstr>
      <vt:lpstr>'6.5.3'!Área_de_impresión</vt:lpstr>
      <vt:lpstr>'6.5.4'!Área_de_impresión</vt:lpstr>
      <vt:lpstr>'6.5.5'!Área_de_impresión</vt:lpstr>
      <vt:lpstr>'6.5.6'!Área_de_impresión</vt:lpstr>
      <vt:lpstr>'6.5.7'!Área_de_impresión</vt:lpstr>
      <vt:lpstr>'6.6.1'!Área_de_impresión</vt:lpstr>
      <vt:lpstr>'6.6.10'!Área_de_impresión</vt:lpstr>
      <vt:lpstr>'6.6.11'!Área_de_impresión</vt:lpstr>
      <vt:lpstr>'6.6.12'!Área_de_impresión</vt:lpstr>
      <vt:lpstr>'6.6.13'!Área_de_impresión</vt:lpstr>
      <vt:lpstr>'6.6.14'!Área_de_impresión</vt:lpstr>
      <vt:lpstr>'6.6.15'!Área_de_impresión</vt:lpstr>
      <vt:lpstr>'6.6.16'!Área_de_impresión</vt:lpstr>
      <vt:lpstr>'6.6.17'!Área_de_impresión</vt:lpstr>
      <vt:lpstr>'6.6.18'!Área_de_impresión</vt:lpstr>
      <vt:lpstr>'6.6.19'!Área_de_impresión</vt:lpstr>
      <vt:lpstr>'6.6.2'!Área_de_impresión</vt:lpstr>
      <vt:lpstr>'6.6.20'!Área_de_impresión</vt:lpstr>
      <vt:lpstr>'6.6.21'!Área_de_impresión</vt:lpstr>
      <vt:lpstr>'6.6.22'!Área_de_impresión</vt:lpstr>
      <vt:lpstr>'6.6.23'!Área_de_impresión</vt:lpstr>
      <vt:lpstr>'6.6.24'!Área_de_impresión</vt:lpstr>
      <vt:lpstr>'6.6.25'!Área_de_impresión</vt:lpstr>
      <vt:lpstr>'6.6.26'!Área_de_impresión</vt:lpstr>
      <vt:lpstr>'6.6.27'!Área_de_impresión</vt:lpstr>
      <vt:lpstr>'6.6.28'!Área_de_impresión</vt:lpstr>
      <vt:lpstr>'6.6.29'!Área_de_impresión</vt:lpstr>
      <vt:lpstr>'6.6.3'!Área_de_impresión</vt:lpstr>
      <vt:lpstr>'6.6.30'!Área_de_impresión</vt:lpstr>
      <vt:lpstr>'6.6.31'!Área_de_impresión</vt:lpstr>
      <vt:lpstr>'6.6.32'!Área_de_impresión</vt:lpstr>
      <vt:lpstr>'6.6.33'!Área_de_impresión</vt:lpstr>
      <vt:lpstr>'6.6.34'!Área_de_impresión</vt:lpstr>
      <vt:lpstr>'6.6.35'!Área_de_impresión</vt:lpstr>
      <vt:lpstr>'6.6.4'!Área_de_impresión</vt:lpstr>
      <vt:lpstr>'6.6.5'!Área_de_impresión</vt:lpstr>
      <vt:lpstr>'6.6.6'!Área_de_impresión</vt:lpstr>
      <vt:lpstr>'6.6.7'!Área_de_impresión</vt:lpstr>
      <vt:lpstr>'6.6.8'!Área_de_impresión</vt:lpstr>
      <vt:lpstr>'6.6.9'!Área_de_impresión</vt:lpstr>
      <vt:lpstr>'6.7.1.1'!Área_de_impresión</vt:lpstr>
      <vt:lpstr>'6.7.1.2'!Área_de_impresión</vt:lpstr>
      <vt:lpstr>'6.7.1.3'!Área_de_impresión</vt:lpstr>
      <vt:lpstr>'6.7.1.4'!Área_de_impresión</vt:lpstr>
      <vt:lpstr>'6.7.1.5'!Área_de_impresión</vt:lpstr>
      <vt:lpstr>'6.7.1.6'!Área_de_impresión</vt:lpstr>
      <vt:lpstr>'6.7.2.3'!Área_de_impresión</vt:lpstr>
      <vt:lpstr>'6.7.2.4'!Área_de_impresión</vt:lpstr>
      <vt:lpstr>'6.7.2.5'!Área_de_impresión</vt:lpstr>
      <vt:lpstr>'6.7.2.6'!Área_de_impresión</vt:lpstr>
      <vt:lpstr>'6.7.3.1'!Área_de_impresión</vt:lpstr>
      <vt:lpstr>'6.7.4.1'!Área_de_impresión</vt:lpstr>
      <vt:lpstr>'6.7.4.3'!Área_de_impresión</vt:lpstr>
      <vt:lpstr>'6.7.4.4'!Área_de_impresión</vt:lpstr>
      <vt:lpstr>'6.7.4.5'!Área_de_impresión</vt:lpstr>
      <vt:lpstr>'6.7.5.1'!Área_de_impresión</vt:lpstr>
      <vt:lpstr>'6.7.5.2'!Área_de_impresión</vt:lpstr>
      <vt:lpstr>'6.7.5.3'!Área_de_impresión</vt:lpstr>
      <vt:lpstr>'6.7.5.4'!Área_de_impresión</vt:lpstr>
      <vt:lpstr>'6.7.5.5'!Área_de_impresión</vt:lpstr>
      <vt:lpstr>'6.7.6.1'!Área_de_impresión</vt:lpstr>
      <vt:lpstr>'6.8.1'!Área_de_impresión</vt:lpstr>
      <vt:lpstr>'6.8.10'!Área_de_impresión</vt:lpstr>
      <vt:lpstr>'6.8.2'!Área_de_impresión</vt:lpstr>
      <vt:lpstr>'6.8.3'!Área_de_impresión</vt:lpstr>
      <vt:lpstr>'6.8.4'!Área_de_impresión</vt:lpstr>
      <vt:lpstr>'6.8.5'!Área_de_impresión</vt:lpstr>
      <vt:lpstr>'6.8.6'!Área_de_impresión</vt:lpstr>
      <vt:lpstr>'6.8.8'!Área_de_impresión</vt:lpstr>
      <vt:lpstr>'6.8.9'!Área_de_impresión</vt:lpstr>
      <vt:lpstr>'6.9.1'!Área_de_impresión</vt:lpstr>
      <vt:lpstr>'6.9.2'!Área_de_impresión</vt:lpstr>
      <vt:lpstr>'6.9.3'!Área_de_impresión</vt:lpstr>
      <vt:lpstr>'GR 6.8.2'!Área_de_impresión</vt:lpstr>
    </vt:vector>
  </TitlesOfParts>
  <Company>Tragsatec - Grupo 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ldp</dc:creator>
  <cp:lastModifiedBy>Microsoft</cp:lastModifiedBy>
  <cp:lastPrinted>2019-10-24T08:03:00Z</cp:lastPrinted>
  <dcterms:created xsi:type="dcterms:W3CDTF">2009-06-03T07:28:13Z</dcterms:created>
  <dcterms:modified xsi:type="dcterms:W3CDTF">2019-10-24T08:24:04Z</dcterms:modified>
</cp:coreProperties>
</file>