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4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'6.7.4.3'!$A$1:$K$31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 s="1"/>
  <c r="C28" i="1"/>
  <c r="D28" i="1" s="1"/>
  <c r="B28" i="1"/>
  <c r="E25" i="1"/>
  <c r="I25" i="1" s="1"/>
  <c r="J25" i="1" s="1"/>
  <c r="H24" i="1"/>
  <c r="E24" i="1"/>
  <c r="F24" i="1" s="1"/>
  <c r="D24" i="1"/>
  <c r="H23" i="1"/>
  <c r="E23" i="1"/>
  <c r="I23" i="1" s="1"/>
  <c r="J23" i="1" s="1"/>
  <c r="D23" i="1"/>
  <c r="H22" i="1"/>
  <c r="E22" i="1"/>
  <c r="I22" i="1" s="1"/>
  <c r="J22" i="1" s="1"/>
  <c r="D22" i="1"/>
  <c r="H21" i="1"/>
  <c r="E21" i="1"/>
  <c r="I21" i="1" s="1"/>
  <c r="J21" i="1" s="1"/>
  <c r="D21" i="1"/>
  <c r="H20" i="1"/>
  <c r="E20" i="1"/>
  <c r="F20" i="1" s="1"/>
  <c r="D20" i="1"/>
  <c r="H19" i="1"/>
  <c r="E19" i="1"/>
  <c r="I19" i="1" s="1"/>
  <c r="J19" i="1" s="1"/>
  <c r="D19" i="1"/>
  <c r="H18" i="1"/>
  <c r="E18" i="1"/>
  <c r="I18" i="1" s="1"/>
  <c r="J18" i="1" s="1"/>
  <c r="D18" i="1"/>
  <c r="H17" i="1"/>
  <c r="E17" i="1"/>
  <c r="I17" i="1" s="1"/>
  <c r="J17" i="1" s="1"/>
  <c r="D17" i="1"/>
  <c r="H16" i="1"/>
  <c r="E16" i="1"/>
  <c r="F16" i="1" s="1"/>
  <c r="D16" i="1"/>
  <c r="H15" i="1"/>
  <c r="E15" i="1"/>
  <c r="F15" i="1" s="1"/>
  <c r="D15" i="1"/>
  <c r="H14" i="1"/>
  <c r="E14" i="1"/>
  <c r="I14" i="1" s="1"/>
  <c r="J14" i="1" s="1"/>
  <c r="D14" i="1"/>
  <c r="H13" i="1"/>
  <c r="E13" i="1"/>
  <c r="I13" i="1" s="1"/>
  <c r="J13" i="1" s="1"/>
  <c r="D13" i="1"/>
  <c r="H12" i="1"/>
  <c r="E12" i="1"/>
  <c r="F12" i="1" s="1"/>
  <c r="D12" i="1"/>
  <c r="H11" i="1"/>
  <c r="E11" i="1"/>
  <c r="I11" i="1" s="1"/>
  <c r="J11" i="1" s="1"/>
  <c r="D11" i="1"/>
  <c r="H10" i="1"/>
  <c r="E10" i="1"/>
  <c r="I10" i="1" s="1"/>
  <c r="J10" i="1" s="1"/>
  <c r="D10" i="1"/>
  <c r="H9" i="1"/>
  <c r="E9" i="1"/>
  <c r="I9" i="1" s="1"/>
  <c r="J9" i="1" s="1"/>
  <c r="D9" i="1"/>
  <c r="H8" i="1"/>
  <c r="E8" i="1"/>
  <c r="F8" i="1" s="1"/>
  <c r="D8" i="1"/>
  <c r="I8" i="1" l="1"/>
  <c r="I16" i="1"/>
  <c r="J16" i="1" s="1"/>
  <c r="F19" i="1"/>
  <c r="I20" i="1"/>
  <c r="J20" i="1" s="1"/>
  <c r="F23" i="1"/>
  <c r="I24" i="1"/>
  <c r="J24" i="1" s="1"/>
  <c r="F11" i="1"/>
  <c r="E28" i="1"/>
  <c r="F28" i="1" s="1"/>
  <c r="F10" i="1"/>
  <c r="F14" i="1"/>
  <c r="I15" i="1"/>
  <c r="J15" i="1" s="1"/>
  <c r="F18" i="1"/>
  <c r="F22" i="1"/>
  <c r="F25" i="1"/>
  <c r="I12" i="1"/>
  <c r="J12" i="1" s="1"/>
  <c r="F9" i="1"/>
  <c r="F13" i="1"/>
  <c r="F17" i="1"/>
  <c r="F21" i="1"/>
  <c r="I28" i="1" l="1"/>
  <c r="J28" i="1" s="1"/>
  <c r="J8" i="1"/>
</calcChain>
</file>

<file path=xl/sharedStrings.xml><?xml version="1.0" encoding="utf-8"?>
<sst xmlns="http://schemas.openxmlformats.org/spreadsheetml/2006/main" count="38" uniqueCount="32">
  <si>
    <t>INCENDIOS FORESTALES</t>
  </si>
  <si>
    <t>6.7.4.3. CAUSAS: Análisis autonómico de los incendios según conocimiento de causa, 2015</t>
  </si>
  <si>
    <t>Comunidad Autónoma</t>
  </si>
  <si>
    <t>Número total de siniestros</t>
  </si>
  <si>
    <t>Siniestros con</t>
  </si>
  <si>
    <t>Siniestros con causa conocida</t>
  </si>
  <si>
    <t>causa desconocida</t>
  </si>
  <si>
    <t>Cierta</t>
  </si>
  <si>
    <t>Supuesta</t>
  </si>
  <si>
    <t>Total</t>
  </si>
  <si>
    <t>Número</t>
  </si>
  <si>
    <t>Porcentaje</t>
  </si>
  <si>
    <t>Euskadi</t>
  </si>
  <si>
    <t>Cataluña</t>
  </si>
  <si>
    <t>Galicia</t>
  </si>
  <si>
    <t>Andalucía</t>
  </si>
  <si>
    <t>Asturias</t>
  </si>
  <si>
    <t>Cantabria</t>
  </si>
  <si>
    <t>La Rioja</t>
  </si>
  <si>
    <t>Murcia</t>
  </si>
  <si>
    <t>Com. Valenciana</t>
  </si>
  <si>
    <t>Aragón</t>
  </si>
  <si>
    <t>Castilla-La Mancha</t>
  </si>
  <si>
    <t>Canarias</t>
  </si>
  <si>
    <t>Navarra</t>
  </si>
  <si>
    <t>Extremadura</t>
  </si>
  <si>
    <t>Illes Balears</t>
  </si>
  <si>
    <t>Madrid</t>
  </si>
  <si>
    <t>Castilla y León</t>
  </si>
  <si>
    <t>Ceuta</t>
  </si>
  <si>
    <t>Melilla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</si>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</sst>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_;\–#,##0__;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3">
    <xf numFmtId="0" fontId="0" fillId="2" borderId="0"/>
    <xf numFmtId="37" fontId="4" fillId="0" borderId="0"/>
    <xf numFmtId="39" fontId="4" fillId="0" borderId="0"/>
  </cellStyleXfs>
  <cellXfs count="43">
    <xf numFmtId="0" fontId="0" fillId="2" borderId="0" xfId="0"/>
    <xf numFmtId="0" fontId="1" fillId="2" borderId="0" xfId="0" applyFont="1" applyAlignment="1">
      <alignment horizontal="center"/>
    </xf>
    <xf numFmtId="0" fontId="1" fillId="2" borderId="0" xfId="0" applyFont="1" applyAlignment="1"/>
    <xf numFmtId="0" fontId="2" fillId="0" borderId="0" xfId="0" applyFont="1" applyFill="1" applyAlignment="1">
      <alignment horizontal="center" vertical="center"/>
    </xf>
    <xf numFmtId="0" fontId="2" fillId="2" borderId="0" xfId="0" applyFont="1" applyAlignment="1"/>
    <xf numFmtId="0" fontId="0" fillId="2" borderId="1" xfId="0" applyBorder="1"/>
    <xf numFmtId="0" fontId="0" fillId="2" borderId="0" xfId="0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indent="1"/>
    </xf>
    <xf numFmtId="37" fontId="3" fillId="2" borderId="3" xfId="1" applyFont="1" applyFill="1" applyBorder="1" applyAlignment="1">
      <alignment horizontal="right" indent="1"/>
    </xf>
    <xf numFmtId="39" fontId="3" fillId="2" borderId="3" xfId="2" applyFont="1" applyFill="1" applyBorder="1" applyAlignment="1">
      <alignment horizontal="right" indent="1"/>
    </xf>
    <xf numFmtId="37" fontId="3" fillId="2" borderId="8" xfId="1" applyFont="1" applyFill="1" applyBorder="1" applyAlignment="1">
      <alignment horizontal="right" indent="1"/>
    </xf>
    <xf numFmtId="39" fontId="3" fillId="2" borderId="18" xfId="2" applyFont="1" applyFill="1" applyBorder="1" applyAlignment="1">
      <alignment horizontal="right" indent="1"/>
    </xf>
    <xf numFmtId="3" fontId="0" fillId="2" borderId="0" xfId="0" applyNumberFormat="1" applyBorder="1"/>
    <xf numFmtId="0" fontId="3" fillId="2" borderId="7" xfId="0" applyFont="1" applyFill="1" applyBorder="1" applyAlignment="1">
      <alignment horizontal="left" indent="1"/>
    </xf>
    <xf numFmtId="39" fontId="3" fillId="2" borderId="8" xfId="2" applyFont="1" applyFill="1" applyBorder="1" applyAlignment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0" fontId="0" fillId="2" borderId="7" xfId="0" applyBorder="1" applyAlignment="1">
      <alignment horizontal="left" indent="1"/>
    </xf>
    <xf numFmtId="0" fontId="5" fillId="2" borderId="0" xfId="0" applyFont="1" applyBorder="1"/>
    <xf numFmtId="3" fontId="5" fillId="2" borderId="0" xfId="0" applyNumberFormat="1" applyFont="1" applyBorder="1"/>
    <xf numFmtId="0" fontId="5" fillId="2" borderId="0" xfId="0" applyFont="1"/>
    <xf numFmtId="0" fontId="5" fillId="3" borderId="14" xfId="0" applyFont="1" applyFill="1" applyBorder="1" applyAlignment="1">
      <alignment horizontal="left" indent="1"/>
    </xf>
    <xf numFmtId="37" fontId="5" fillId="3" borderId="15" xfId="1" applyFont="1" applyFill="1" applyBorder="1" applyAlignment="1">
      <alignment horizontal="right" indent="1"/>
    </xf>
    <xf numFmtId="39" fontId="5" fillId="3" borderId="15" xfId="2" applyFont="1" applyFill="1" applyBorder="1" applyAlignment="1">
      <alignment horizontal="right" indent="1"/>
    </xf>
    <xf numFmtId="39" fontId="5" fillId="3" borderId="19" xfId="2" applyFont="1" applyFill="1" applyBorder="1" applyAlignment="1">
      <alignment horizontal="right" indent="1"/>
    </xf>
  </cellXfs>
  <cellStyles count="3">
    <cellStyle name="Normal" xfId="0" builtinId="0"/>
    <cellStyle name="Normal_CARNE2" xfId="1"/>
    <cellStyle name="Normal_MEDPRO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view="pageBreakPreview" zoomScale="75" zoomScaleNormal="75" workbookViewId="0">
      <selection activeCell="A3" sqref="A3:J3"/>
    </sheetView>
  </sheetViews>
  <sheetFormatPr baseColWidth="10" defaultColWidth="11.42578125" defaultRowHeight="12.75" x14ac:dyDescent="0.2"/>
  <cols>
    <col min="1" max="1" width="30.42578125" customWidth="1"/>
    <col min="2" max="10" width="13.7109375" customWidth="1"/>
  </cols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3" spans="1:14" ht="21.7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</row>
    <row r="4" spans="1:14" ht="13.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</row>
    <row r="5" spans="1:14" s="14" customFormat="1" ht="24.75" customHeight="1" x14ac:dyDescent="0.2">
      <c r="A5" s="7" t="s">
        <v>2</v>
      </c>
      <c r="B5" s="8" t="s">
        <v>3</v>
      </c>
      <c r="C5" s="9" t="s">
        <v>4</v>
      </c>
      <c r="D5" s="10"/>
      <c r="E5" s="11" t="s">
        <v>5</v>
      </c>
      <c r="F5" s="12"/>
      <c r="G5" s="12"/>
      <c r="H5" s="12"/>
      <c r="I5" s="12"/>
      <c r="J5" s="12"/>
      <c r="K5" s="13"/>
      <c r="L5" s="13"/>
      <c r="M5" s="13"/>
      <c r="N5" s="13"/>
    </row>
    <row r="6" spans="1:14" s="14" customFormat="1" ht="24.75" customHeight="1" x14ac:dyDescent="0.2">
      <c r="A6" s="15"/>
      <c r="B6" s="16"/>
      <c r="C6" s="17" t="s">
        <v>6</v>
      </c>
      <c r="D6" s="18"/>
      <c r="E6" s="19" t="s">
        <v>7</v>
      </c>
      <c r="F6" s="20"/>
      <c r="G6" s="19" t="s">
        <v>8</v>
      </c>
      <c r="H6" s="20"/>
      <c r="I6" s="19" t="s">
        <v>9</v>
      </c>
      <c r="J6" s="21"/>
      <c r="K6" s="13"/>
      <c r="L6" s="13"/>
      <c r="M6" s="13"/>
      <c r="N6" s="13"/>
    </row>
    <row r="7" spans="1:14" s="14" customFormat="1" ht="24.75" customHeight="1" thickBot="1" x14ac:dyDescent="0.25">
      <c r="A7" s="22"/>
      <c r="B7" s="23"/>
      <c r="C7" s="24" t="s">
        <v>10</v>
      </c>
      <c r="D7" s="24" t="s">
        <v>11</v>
      </c>
      <c r="E7" s="24" t="s">
        <v>10</v>
      </c>
      <c r="F7" s="24" t="s">
        <v>11</v>
      </c>
      <c r="G7" s="24" t="s">
        <v>10</v>
      </c>
      <c r="H7" s="24" t="s">
        <v>11</v>
      </c>
      <c r="I7" s="24" t="s">
        <v>10</v>
      </c>
      <c r="J7" s="25" t="s">
        <v>11</v>
      </c>
      <c r="K7" s="13"/>
      <c r="L7" s="13"/>
      <c r="M7" s="13"/>
      <c r="N7" s="13"/>
    </row>
    <row r="8" spans="1:14" ht="23.25" customHeight="1" x14ac:dyDescent="0.2">
      <c r="A8" s="26" t="s">
        <v>12</v>
      </c>
      <c r="B8" s="27">
        <v>125</v>
      </c>
      <c r="C8" s="27">
        <v>16</v>
      </c>
      <c r="D8" s="28">
        <f>(C8*100)/B8</f>
        <v>12.8</v>
      </c>
      <c r="E8" s="27">
        <f>B8-G8-C8</f>
        <v>77</v>
      </c>
      <c r="F8" s="28">
        <f>(E8*100)/B8</f>
        <v>61.6</v>
      </c>
      <c r="G8" s="27">
        <v>32</v>
      </c>
      <c r="H8" s="28">
        <f>(G8*100)/B8</f>
        <v>25.6</v>
      </c>
      <c r="I8" s="29">
        <f>SUM(G8+E8)</f>
        <v>109</v>
      </c>
      <c r="J8" s="30">
        <f>(I8*100)/B8</f>
        <v>87.2</v>
      </c>
      <c r="K8" s="6"/>
      <c r="L8" s="31"/>
      <c r="M8" s="6"/>
      <c r="N8" s="6"/>
    </row>
    <row r="9" spans="1:14" ht="14.1" customHeight="1" x14ac:dyDescent="0.2">
      <c r="A9" s="32" t="s">
        <v>13</v>
      </c>
      <c r="B9" s="29">
        <v>509</v>
      </c>
      <c r="C9" s="29">
        <v>70</v>
      </c>
      <c r="D9" s="33">
        <f>(C9*100)/B9</f>
        <v>13.7524557956778</v>
      </c>
      <c r="E9" s="29">
        <f>B9-G9-C9</f>
        <v>241</v>
      </c>
      <c r="F9" s="33">
        <f>(E9*100)/B9</f>
        <v>47.347740667976424</v>
      </c>
      <c r="G9" s="29">
        <v>198</v>
      </c>
      <c r="H9" s="33">
        <f>(G9*100)/B9</f>
        <v>38.899803536345779</v>
      </c>
      <c r="I9" s="29">
        <f t="shared" ref="I9:I25" si="0">SUM(G9+E9)</f>
        <v>439</v>
      </c>
      <c r="J9" s="30">
        <f t="shared" ref="J9:J25" si="1">(I9*100)/B9</f>
        <v>86.247544204322196</v>
      </c>
      <c r="K9" s="6"/>
      <c r="L9" s="31"/>
      <c r="M9" s="6"/>
      <c r="N9" s="6"/>
    </row>
    <row r="10" spans="1:14" ht="14.1" customHeight="1" x14ac:dyDescent="0.2">
      <c r="A10" s="32" t="s">
        <v>14</v>
      </c>
      <c r="B10" s="29">
        <v>2852</v>
      </c>
      <c r="C10" s="29">
        <v>221</v>
      </c>
      <c r="D10" s="33">
        <f>(C10*100)/B10</f>
        <v>7.7489481065918655</v>
      </c>
      <c r="E10" s="29">
        <f t="shared" ref="E10:E23" si="2">B10-G10-C10</f>
        <v>346</v>
      </c>
      <c r="F10" s="33">
        <f>(E10*100)/B10</f>
        <v>12.131837307152875</v>
      </c>
      <c r="G10" s="29">
        <v>2285</v>
      </c>
      <c r="H10" s="33">
        <f t="shared" ref="H10:H24" si="3">(G10*100)/B10</f>
        <v>80.119214586255254</v>
      </c>
      <c r="I10" s="29">
        <f t="shared" si="0"/>
        <v>2631</v>
      </c>
      <c r="J10" s="30">
        <f t="shared" si="1"/>
        <v>92.251051893408132</v>
      </c>
      <c r="K10" s="6"/>
      <c r="L10" s="31"/>
      <c r="M10" s="6"/>
      <c r="N10" s="6"/>
    </row>
    <row r="11" spans="1:14" ht="14.1" customHeight="1" x14ac:dyDescent="0.2">
      <c r="A11" s="32" t="s">
        <v>15</v>
      </c>
      <c r="B11" s="29">
        <v>817</v>
      </c>
      <c r="C11" s="29">
        <v>95</v>
      </c>
      <c r="D11" s="33">
        <f t="shared" ref="D11:D24" si="4">(C11*100)/B11</f>
        <v>11.627906976744185</v>
      </c>
      <c r="E11" s="29">
        <f t="shared" si="2"/>
        <v>614</v>
      </c>
      <c r="F11" s="33">
        <f t="shared" ref="F11:F25" si="5">(E11*100)/B11</f>
        <v>75.152998776009795</v>
      </c>
      <c r="G11" s="29">
        <v>108</v>
      </c>
      <c r="H11" s="33">
        <f t="shared" si="3"/>
        <v>13.219094247246023</v>
      </c>
      <c r="I11" s="29">
        <f t="shared" si="0"/>
        <v>722</v>
      </c>
      <c r="J11" s="30">
        <f t="shared" si="1"/>
        <v>88.372093023255815</v>
      </c>
      <c r="K11" s="6"/>
      <c r="L11" s="31"/>
      <c r="M11" s="6"/>
      <c r="N11" s="6"/>
    </row>
    <row r="12" spans="1:14" ht="14.1" customHeight="1" x14ac:dyDescent="0.2">
      <c r="A12" s="32" t="s">
        <v>16</v>
      </c>
      <c r="B12" s="29">
        <v>1552</v>
      </c>
      <c r="C12" s="29">
        <v>212</v>
      </c>
      <c r="D12" s="33">
        <f t="shared" si="4"/>
        <v>13.659793814432989</v>
      </c>
      <c r="E12" s="29">
        <f t="shared" si="2"/>
        <v>530</v>
      </c>
      <c r="F12" s="33">
        <f t="shared" si="5"/>
        <v>34.149484536082475</v>
      </c>
      <c r="G12" s="29">
        <v>810</v>
      </c>
      <c r="H12" s="33">
        <f t="shared" si="3"/>
        <v>52.190721649484537</v>
      </c>
      <c r="I12" s="29">
        <f t="shared" si="0"/>
        <v>1340</v>
      </c>
      <c r="J12" s="30">
        <f t="shared" si="1"/>
        <v>86.340206185567013</v>
      </c>
      <c r="K12" s="6"/>
      <c r="L12" s="31"/>
      <c r="M12" s="6"/>
      <c r="N12" s="6"/>
    </row>
    <row r="13" spans="1:14" ht="14.1" customHeight="1" x14ac:dyDescent="0.2">
      <c r="A13" s="32" t="s">
        <v>17</v>
      </c>
      <c r="B13" s="29">
        <v>768</v>
      </c>
      <c r="C13" s="29">
        <v>18</v>
      </c>
      <c r="D13" s="33">
        <f t="shared" si="4"/>
        <v>2.34375</v>
      </c>
      <c r="E13" s="29">
        <f t="shared" si="2"/>
        <v>189</v>
      </c>
      <c r="F13" s="33">
        <f t="shared" si="5"/>
        <v>24.609375</v>
      </c>
      <c r="G13" s="29">
        <v>561</v>
      </c>
      <c r="H13" s="33">
        <f t="shared" si="3"/>
        <v>73.046875</v>
      </c>
      <c r="I13" s="29">
        <f t="shared" si="0"/>
        <v>750</v>
      </c>
      <c r="J13" s="30">
        <f t="shared" si="1"/>
        <v>97.65625</v>
      </c>
      <c r="K13" s="6"/>
      <c r="L13" s="31"/>
      <c r="M13" s="6"/>
      <c r="N13" s="6"/>
    </row>
    <row r="14" spans="1:14" ht="14.1" customHeight="1" x14ac:dyDescent="0.2">
      <c r="A14" s="32" t="s">
        <v>18</v>
      </c>
      <c r="B14" s="29">
        <v>58</v>
      </c>
      <c r="C14" s="29">
        <v>3</v>
      </c>
      <c r="D14" s="33">
        <f t="shared" si="4"/>
        <v>5.1724137931034484</v>
      </c>
      <c r="E14" s="29">
        <f t="shared" si="2"/>
        <v>23</v>
      </c>
      <c r="F14" s="33">
        <f t="shared" si="5"/>
        <v>39.655172413793103</v>
      </c>
      <c r="G14" s="29">
        <v>32</v>
      </c>
      <c r="H14" s="33">
        <f t="shared" si="3"/>
        <v>55.172413793103445</v>
      </c>
      <c r="I14" s="29">
        <f t="shared" si="0"/>
        <v>55</v>
      </c>
      <c r="J14" s="30">
        <f t="shared" si="1"/>
        <v>94.827586206896555</v>
      </c>
      <c r="K14" s="6"/>
      <c r="L14" s="31"/>
      <c r="M14" s="6"/>
      <c r="N14" s="6"/>
    </row>
    <row r="15" spans="1:14" ht="14.1" customHeight="1" x14ac:dyDescent="0.2">
      <c r="A15" s="32" t="s">
        <v>19</v>
      </c>
      <c r="B15" s="29">
        <v>130</v>
      </c>
      <c r="C15" s="29">
        <v>25</v>
      </c>
      <c r="D15" s="33">
        <f t="shared" si="4"/>
        <v>19.23076923076923</v>
      </c>
      <c r="E15" s="29">
        <f t="shared" si="2"/>
        <v>49</v>
      </c>
      <c r="F15" s="33">
        <f t="shared" si="5"/>
        <v>37.692307692307693</v>
      </c>
      <c r="G15" s="34">
        <v>56</v>
      </c>
      <c r="H15" s="33">
        <f t="shared" si="3"/>
        <v>43.07692307692308</v>
      </c>
      <c r="I15" s="29">
        <f t="shared" si="0"/>
        <v>105</v>
      </c>
      <c r="J15" s="30">
        <f t="shared" si="1"/>
        <v>80.769230769230774</v>
      </c>
      <c r="K15" s="6"/>
      <c r="L15" s="31"/>
      <c r="M15" s="6"/>
      <c r="N15" s="6"/>
    </row>
    <row r="16" spans="1:14" ht="14.1" customHeight="1" x14ac:dyDescent="0.2">
      <c r="A16" s="32" t="s">
        <v>20</v>
      </c>
      <c r="B16" s="29">
        <v>315</v>
      </c>
      <c r="C16" s="29">
        <v>8</v>
      </c>
      <c r="D16" s="33">
        <f t="shared" si="4"/>
        <v>2.5396825396825395</v>
      </c>
      <c r="E16" s="29">
        <f t="shared" si="2"/>
        <v>300</v>
      </c>
      <c r="F16" s="33">
        <f t="shared" si="5"/>
        <v>95.238095238095241</v>
      </c>
      <c r="G16" s="29">
        <v>7</v>
      </c>
      <c r="H16" s="33">
        <f t="shared" si="3"/>
        <v>2.2222222222222223</v>
      </c>
      <c r="I16" s="29">
        <f t="shared" si="0"/>
        <v>307</v>
      </c>
      <c r="J16" s="30">
        <f t="shared" si="1"/>
        <v>97.460317460317455</v>
      </c>
      <c r="K16" s="6"/>
      <c r="L16" s="31"/>
      <c r="M16" s="6"/>
      <c r="N16" s="6"/>
    </row>
    <row r="17" spans="1:14" ht="14.1" customHeight="1" x14ac:dyDescent="0.2">
      <c r="A17" s="32" t="s">
        <v>21</v>
      </c>
      <c r="B17" s="29">
        <v>341</v>
      </c>
      <c r="C17" s="29">
        <v>34</v>
      </c>
      <c r="D17" s="33">
        <f t="shared" si="4"/>
        <v>9.9706744868035191</v>
      </c>
      <c r="E17" s="29">
        <f t="shared" si="2"/>
        <v>254</v>
      </c>
      <c r="F17" s="33">
        <f t="shared" si="5"/>
        <v>74.486803519061581</v>
      </c>
      <c r="G17" s="29">
        <v>53</v>
      </c>
      <c r="H17" s="33">
        <f t="shared" si="3"/>
        <v>15.542521994134898</v>
      </c>
      <c r="I17" s="29">
        <f t="shared" si="0"/>
        <v>307</v>
      </c>
      <c r="J17" s="30">
        <f t="shared" si="1"/>
        <v>90.029325513196483</v>
      </c>
      <c r="K17" s="6"/>
      <c r="L17" s="31"/>
      <c r="M17" s="6"/>
      <c r="N17" s="6"/>
    </row>
    <row r="18" spans="1:14" ht="14.1" customHeight="1" x14ac:dyDescent="0.2">
      <c r="A18" s="32" t="s">
        <v>22</v>
      </c>
      <c r="B18" s="29">
        <v>919</v>
      </c>
      <c r="C18" s="29">
        <v>189</v>
      </c>
      <c r="D18" s="33">
        <f t="shared" si="4"/>
        <v>20.5658324265506</v>
      </c>
      <c r="E18" s="29">
        <f t="shared" si="2"/>
        <v>342</v>
      </c>
      <c r="F18" s="33">
        <f t="shared" si="5"/>
        <v>37.214363438520131</v>
      </c>
      <c r="G18" s="29">
        <v>388</v>
      </c>
      <c r="H18" s="33">
        <f t="shared" si="3"/>
        <v>42.219804134929269</v>
      </c>
      <c r="I18" s="29">
        <f t="shared" si="0"/>
        <v>730</v>
      </c>
      <c r="J18" s="30">
        <f t="shared" si="1"/>
        <v>79.4341675734494</v>
      </c>
      <c r="K18" s="6"/>
      <c r="L18" s="31"/>
      <c r="M18" s="6"/>
      <c r="N18" s="6"/>
    </row>
    <row r="19" spans="1:14" ht="14.1" customHeight="1" x14ac:dyDescent="0.2">
      <c r="A19" s="32" t="s">
        <v>23</v>
      </c>
      <c r="B19" s="29">
        <v>89</v>
      </c>
      <c r="C19" s="29">
        <v>45</v>
      </c>
      <c r="D19" s="33">
        <f t="shared" si="4"/>
        <v>50.561797752808985</v>
      </c>
      <c r="E19" s="29">
        <f t="shared" si="2"/>
        <v>29</v>
      </c>
      <c r="F19" s="33">
        <f t="shared" si="5"/>
        <v>32.584269662921351</v>
      </c>
      <c r="G19" s="29">
        <v>15</v>
      </c>
      <c r="H19" s="33">
        <f t="shared" si="3"/>
        <v>16.853932584269664</v>
      </c>
      <c r="I19" s="29">
        <f t="shared" si="0"/>
        <v>44</v>
      </c>
      <c r="J19" s="30">
        <f t="shared" si="1"/>
        <v>49.438202247191015</v>
      </c>
      <c r="K19" s="6"/>
      <c r="L19" s="31"/>
      <c r="M19" s="6"/>
      <c r="N19" s="6"/>
    </row>
    <row r="20" spans="1:14" ht="14.1" customHeight="1" x14ac:dyDescent="0.2">
      <c r="A20" s="32" t="s">
        <v>24</v>
      </c>
      <c r="B20" s="29">
        <v>287</v>
      </c>
      <c r="C20" s="29">
        <v>95</v>
      </c>
      <c r="D20" s="33">
        <f t="shared" si="4"/>
        <v>33.10104529616725</v>
      </c>
      <c r="E20" s="29">
        <f t="shared" si="2"/>
        <v>85</v>
      </c>
      <c r="F20" s="33">
        <f t="shared" si="5"/>
        <v>29.616724738675959</v>
      </c>
      <c r="G20" s="29">
        <v>107</v>
      </c>
      <c r="H20" s="33">
        <f t="shared" si="3"/>
        <v>37.282229965156795</v>
      </c>
      <c r="I20" s="29">
        <f t="shared" si="0"/>
        <v>192</v>
      </c>
      <c r="J20" s="30">
        <f t="shared" si="1"/>
        <v>66.898954703832757</v>
      </c>
      <c r="K20" s="6"/>
      <c r="L20" s="31"/>
      <c r="M20" s="6"/>
      <c r="N20" s="6"/>
    </row>
    <row r="21" spans="1:14" ht="14.1" customHeight="1" x14ac:dyDescent="0.2">
      <c r="A21" s="32" t="s">
        <v>25</v>
      </c>
      <c r="B21" s="29">
        <v>901</v>
      </c>
      <c r="C21" s="29">
        <v>72</v>
      </c>
      <c r="D21" s="33">
        <f t="shared" si="4"/>
        <v>7.9911209766925637</v>
      </c>
      <c r="E21" s="29">
        <f t="shared" si="2"/>
        <v>186</v>
      </c>
      <c r="F21" s="33">
        <f t="shared" si="5"/>
        <v>20.643729189789124</v>
      </c>
      <c r="G21" s="29">
        <v>643</v>
      </c>
      <c r="H21" s="33">
        <f t="shared" si="3"/>
        <v>71.365149833518316</v>
      </c>
      <c r="I21" s="29">
        <f t="shared" si="0"/>
        <v>829</v>
      </c>
      <c r="J21" s="30">
        <f t="shared" si="1"/>
        <v>92.008879023307429</v>
      </c>
      <c r="K21" s="6"/>
      <c r="L21" s="31"/>
      <c r="M21" s="6"/>
      <c r="N21" s="6"/>
    </row>
    <row r="22" spans="1:14" ht="14.1" customHeight="1" x14ac:dyDescent="0.2">
      <c r="A22" s="32" t="s">
        <v>26</v>
      </c>
      <c r="B22" s="29">
        <v>77</v>
      </c>
      <c r="C22" s="29">
        <v>5</v>
      </c>
      <c r="D22" s="33">
        <f t="shared" si="4"/>
        <v>6.4935064935064934</v>
      </c>
      <c r="E22" s="29">
        <f t="shared" si="2"/>
        <v>53</v>
      </c>
      <c r="F22" s="33">
        <f t="shared" si="5"/>
        <v>68.831168831168824</v>
      </c>
      <c r="G22" s="29">
        <v>19</v>
      </c>
      <c r="H22" s="33">
        <f t="shared" si="3"/>
        <v>24.675324675324674</v>
      </c>
      <c r="I22" s="29">
        <f t="shared" si="0"/>
        <v>72</v>
      </c>
      <c r="J22" s="30">
        <f t="shared" si="1"/>
        <v>93.506493506493513</v>
      </c>
      <c r="K22" s="6"/>
      <c r="L22" s="31"/>
      <c r="M22" s="6"/>
      <c r="N22" s="6"/>
    </row>
    <row r="23" spans="1:14" ht="14.1" customHeight="1" x14ac:dyDescent="0.2">
      <c r="A23" s="32" t="s">
        <v>27</v>
      </c>
      <c r="B23" s="29">
        <v>337</v>
      </c>
      <c r="C23" s="29">
        <v>80</v>
      </c>
      <c r="D23" s="33">
        <f t="shared" si="4"/>
        <v>23.73887240356083</v>
      </c>
      <c r="E23" s="29">
        <f t="shared" si="2"/>
        <v>105</v>
      </c>
      <c r="F23" s="33">
        <f t="shared" si="5"/>
        <v>31.15727002967359</v>
      </c>
      <c r="G23" s="29">
        <v>152</v>
      </c>
      <c r="H23" s="33">
        <f t="shared" si="3"/>
        <v>45.103857566765576</v>
      </c>
      <c r="I23" s="29">
        <f t="shared" si="0"/>
        <v>257</v>
      </c>
      <c r="J23" s="30">
        <f t="shared" si="1"/>
        <v>76.261127596439167</v>
      </c>
      <c r="K23" s="6"/>
      <c r="L23" s="31"/>
      <c r="M23" s="6"/>
      <c r="N23" s="6"/>
    </row>
    <row r="24" spans="1:14" ht="14.1" customHeight="1" x14ac:dyDescent="0.2">
      <c r="A24" s="32" t="s">
        <v>28</v>
      </c>
      <c r="B24" s="29">
        <v>1732</v>
      </c>
      <c r="C24" s="29">
        <v>17</v>
      </c>
      <c r="D24" s="33">
        <f t="shared" si="4"/>
        <v>0.98152424942263283</v>
      </c>
      <c r="E24" s="29">
        <f>B24-G24-C24</f>
        <v>720</v>
      </c>
      <c r="F24" s="33">
        <f t="shared" si="5"/>
        <v>41.570438799076214</v>
      </c>
      <c r="G24" s="29">
        <v>995</v>
      </c>
      <c r="H24" s="33">
        <f t="shared" si="3"/>
        <v>57.448036951501152</v>
      </c>
      <c r="I24" s="29">
        <f>SUM(G24+E24)</f>
        <v>1715</v>
      </c>
      <c r="J24" s="30">
        <f t="shared" si="1"/>
        <v>99.018475750577366</v>
      </c>
      <c r="K24" s="6"/>
      <c r="L24" s="31"/>
      <c r="M24" s="6"/>
      <c r="N24" s="6"/>
    </row>
    <row r="25" spans="1:14" ht="14.1" customHeight="1" x14ac:dyDescent="0.2">
      <c r="A25" s="32" t="s">
        <v>29</v>
      </c>
      <c r="B25" s="29">
        <v>1</v>
      </c>
      <c r="C25" s="29">
        <v>0</v>
      </c>
      <c r="D25" s="33">
        <v>0</v>
      </c>
      <c r="E25" s="29">
        <f>B25-G25-C25</f>
        <v>1</v>
      </c>
      <c r="F25" s="33">
        <f t="shared" si="5"/>
        <v>100</v>
      </c>
      <c r="G25" s="29">
        <v>0</v>
      </c>
      <c r="H25" s="33">
        <v>0</v>
      </c>
      <c r="I25" s="29">
        <f t="shared" si="0"/>
        <v>1</v>
      </c>
      <c r="J25" s="30">
        <f t="shared" si="1"/>
        <v>100</v>
      </c>
      <c r="K25" s="6"/>
      <c r="L25" s="31"/>
      <c r="M25" s="6"/>
      <c r="N25" s="6"/>
    </row>
    <row r="26" spans="1:14" s="38" customFormat="1" ht="14.1" customHeight="1" x14ac:dyDescent="0.2">
      <c r="A26" s="35" t="s">
        <v>30</v>
      </c>
      <c r="B26" s="29">
        <v>0</v>
      </c>
      <c r="C26" s="29">
        <v>0</v>
      </c>
      <c r="D26" s="33">
        <v>0</v>
      </c>
      <c r="E26" s="29">
        <v>0</v>
      </c>
      <c r="F26" s="33">
        <v>0</v>
      </c>
      <c r="G26" s="29">
        <v>0</v>
      </c>
      <c r="H26" s="33">
        <v>0</v>
      </c>
      <c r="I26" s="29">
        <v>0</v>
      </c>
      <c r="J26" s="30">
        <v>0</v>
      </c>
      <c r="K26" s="36"/>
      <c r="L26" s="37"/>
      <c r="M26" s="36"/>
      <c r="N26" s="36"/>
    </row>
    <row r="27" spans="1:14" s="38" customFormat="1" x14ac:dyDescent="0.2">
      <c r="A27" s="35"/>
      <c r="B27" s="29"/>
      <c r="C27" s="29"/>
      <c r="D27" s="33"/>
      <c r="E27" s="29"/>
      <c r="F27" s="33"/>
      <c r="G27" s="29"/>
      <c r="H27" s="33"/>
      <c r="I27" s="29"/>
      <c r="J27" s="30"/>
      <c r="K27" s="36"/>
      <c r="L27" s="37"/>
      <c r="M27" s="36"/>
      <c r="N27" s="36"/>
    </row>
    <row r="28" spans="1:14" ht="20.25" customHeight="1" thickBot="1" x14ac:dyDescent="0.25">
      <c r="A28" s="39" t="s">
        <v>31</v>
      </c>
      <c r="B28" s="40">
        <f>SUM(B8:B26)</f>
        <v>11810</v>
      </c>
      <c r="C28" s="40">
        <f>SUM(C8:C26)</f>
        <v>1205</v>
      </c>
      <c r="D28" s="41">
        <f>C28/B28*100</f>
        <v>10.203217612193056</v>
      </c>
      <c r="E28" s="40">
        <f>SUM(E8:E26)</f>
        <v>4144</v>
      </c>
      <c r="F28" s="41">
        <f>E28/B28*100</f>
        <v>35.088907705334464</v>
      </c>
      <c r="G28" s="40">
        <f>SUM(G8:G26)</f>
        <v>6461</v>
      </c>
      <c r="H28" s="41">
        <f>G28/B28*100</f>
        <v>54.707874682472479</v>
      </c>
      <c r="I28" s="40">
        <f>SUM(I8:I26)</f>
        <v>10605</v>
      </c>
      <c r="J28" s="42">
        <f>I28/B28*100</f>
        <v>89.796782387806942</v>
      </c>
      <c r="K28" s="6"/>
      <c r="L28" s="6"/>
      <c r="M28" s="6"/>
      <c r="N28" s="6"/>
    </row>
    <row r="29" spans="1:14" x14ac:dyDescent="0.2">
      <c r="K29" s="6"/>
      <c r="L29" s="6"/>
      <c r="M29" s="6"/>
      <c r="N29" s="6"/>
    </row>
    <row r="30" spans="1:14" x14ac:dyDescent="0.2">
      <c r="K30" s="6"/>
    </row>
    <row r="31" spans="1:14" x14ac:dyDescent="0.2">
      <c r="K31" s="6"/>
    </row>
    <row r="32" spans="1:14" x14ac:dyDescent="0.2">
      <c r="K32" s="6"/>
    </row>
    <row r="33" spans="11:11" x14ac:dyDescent="0.2">
      <c r="K33" s="6"/>
    </row>
  </sheetData>
  <mergeCells count="10">
    <mergeCell ref="A1:J1"/>
    <mergeCell ref="A3:J3"/>
    <mergeCell ref="A5:A7"/>
    <mergeCell ref="B5:B7"/>
    <mergeCell ref="C5:D5"/>
    <mergeCell ref="E5:J5"/>
    <mergeCell ref="C6:D6"/>
    <mergeCell ref="E6:F6"/>
    <mergeCell ref="G6:H6"/>
    <mergeCell ref="I6:J6"/>
  </mergeCells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6.7.4.3</vt:lpstr>
      <vt:lpstr>'6.7.4.3'!Área_de_impresión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2019-10-28T09:55:40Z</dcterms:created>
  <dcterms:modified xsi:type="dcterms:W3CDTF">2019-10-28T09:55:41Z</dcterms:modified>
</cp:coreProperties>
</file>