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7\ENTREGA\CAPITULOS_TOTALES\"/>
    </mc:Choice>
  </mc:AlternateContent>
  <bookViews>
    <workbookView xWindow="0" yWindow="0" windowWidth="28800" windowHeight="12435" activeTab="4"/>
  </bookViews>
  <sheets>
    <sheet name="9.1" sheetId="1" r:id="rId1"/>
    <sheet name="9.2" sheetId="2" r:id="rId2"/>
    <sheet name="9.3" sheetId="3" r:id="rId3"/>
    <sheet name="GR9.3 " sheetId="4" r:id="rId4"/>
    <sheet name="9.4" sheetId="5" r:id="rId5"/>
  </sheets>
  <externalReferences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__123Graph_A" localSheetId="4" hidden="1">[1]p399fao!#REF!</definedName>
    <definedName name="__123Graph_A" hidden="1">[1]p399fao!#REF!</definedName>
    <definedName name="__123Graph_ACurrent" localSheetId="4" hidden="1">[1]p399fao!#REF!</definedName>
    <definedName name="__123Graph_ACurrent" hidden="1">[1]p399fao!#REF!</definedName>
    <definedName name="__123Graph_AGrßfico1" localSheetId="4" hidden="1">[1]p399fao!#REF!</definedName>
    <definedName name="__123Graph_AGrßfico1" hidden="1">[1]p399fao!#REF!</definedName>
    <definedName name="__123Graph_B" localSheetId="4" hidden="1">[2]p122!#REF!</definedName>
    <definedName name="__123Graph_B" hidden="1">[2]p122!#REF!</definedName>
    <definedName name="__123Graph_BCurrent" localSheetId="4" hidden="1">[1]p399fao!#REF!</definedName>
    <definedName name="__123Graph_BCurrent" hidden="1">[1]p399fao!#REF!</definedName>
    <definedName name="__123Graph_BGrßfico1" localSheetId="4" hidden="1">[1]p399fao!#REF!</definedName>
    <definedName name="__123Graph_BGrßfico1" hidden="1">[1]p399fao!#REF!</definedName>
    <definedName name="__123Graph_C" localSheetId="4" hidden="1">[1]p399fao!#REF!</definedName>
    <definedName name="__123Graph_C" hidden="1">[1]p399fao!#REF!</definedName>
    <definedName name="__123Graph_CCurrent" localSheetId="4" hidden="1">[1]p399fao!#REF!</definedName>
    <definedName name="__123Graph_CCurrent" hidden="1">[1]p399fao!#REF!</definedName>
    <definedName name="__123Graph_CGrßfico1" localSheetId="4" hidden="1">[1]p399fao!#REF!</definedName>
    <definedName name="__123Graph_CGrßfico1" hidden="1">[1]p399fao!#REF!</definedName>
    <definedName name="__123Graph_D" localSheetId="4" hidden="1">[2]p122!#REF!</definedName>
    <definedName name="__123Graph_D" hidden="1">[2]p122!#REF!</definedName>
    <definedName name="__123Graph_DCurrent" localSheetId="4" hidden="1">[1]p399fao!#REF!</definedName>
    <definedName name="__123Graph_DCurrent" hidden="1">[1]p399fao!#REF!</definedName>
    <definedName name="__123Graph_DGrßfico1" localSheetId="4" hidden="1">[1]p399fao!#REF!</definedName>
    <definedName name="__123Graph_DGrßfico1" hidden="1">[1]p399fao!#REF!</definedName>
    <definedName name="__123Graph_E" localSheetId="4" hidden="1">[1]p399fao!#REF!</definedName>
    <definedName name="__123Graph_E" hidden="1">[1]p399fao!#REF!</definedName>
    <definedName name="__123Graph_ECurrent" localSheetId="4" hidden="1">[1]p399fao!#REF!</definedName>
    <definedName name="__123Graph_ECurrent" hidden="1">[1]p399fao!#REF!</definedName>
    <definedName name="__123Graph_EGrßfico1" localSheetId="4" hidden="1">[1]p399fao!#REF!</definedName>
    <definedName name="__123Graph_EGrßfico1" hidden="1">[1]p399fao!#REF!</definedName>
    <definedName name="__123Graph_F" localSheetId="4" hidden="1">[2]p122!#REF!</definedName>
    <definedName name="__123Graph_F" hidden="1">[2]p122!#REF!</definedName>
    <definedName name="__123Graph_FCurrent" localSheetId="4" hidden="1">[1]p399fao!#REF!</definedName>
    <definedName name="__123Graph_FCurrent" hidden="1">[1]p399fao!#REF!</definedName>
    <definedName name="__123Graph_FGrßfico1" localSheetId="4" hidden="1">[1]p399fao!#REF!</definedName>
    <definedName name="__123Graph_FGrßfico1" hidden="1">[1]p399fao!#REF!</definedName>
    <definedName name="__123Graph_X" localSheetId="4" hidden="1">[2]p122!#REF!</definedName>
    <definedName name="__123Graph_X" hidden="1">[2]p122!#REF!</definedName>
    <definedName name="__123Graph_XCurrent" localSheetId="4" hidden="1">[1]p399fao!#REF!</definedName>
    <definedName name="__123Graph_XCurrent" hidden="1">[1]p399fao!#REF!</definedName>
    <definedName name="__123Graph_XGrßfico1" localSheetId="4" hidden="1">[1]p399fao!#REF!</definedName>
    <definedName name="__123Graph_XGrßfico1" hidden="1">[1]p399fao!#REF!</definedName>
    <definedName name="_p431" hidden="1">[3]CARNE7!$G$11:$G$93</definedName>
    <definedName name="_p7" localSheetId="4" hidden="1">'[4]19.14-15'!#REF!</definedName>
    <definedName name="_p7" localSheetId="3" hidden="1">'[5]19.14-15'!#REF!</definedName>
    <definedName name="_p7" hidden="1">'[5]19.14-15'!#REF!</definedName>
    <definedName name="_PEP4" hidden="1">'[1]19.14-15'!$B$34:$B$37</definedName>
    <definedName name="_PP10" hidden="1">'[1]19.14-15'!$C$34:$C$37</definedName>
    <definedName name="_PP11" hidden="1">'[1]19.14-15'!$C$34:$C$37</definedName>
    <definedName name="_PP12" hidden="1">'[1]19.14-15'!$C$34:$C$37</definedName>
    <definedName name="_PP13" localSheetId="4" hidden="1">'[1]19.14-15'!#REF!</definedName>
    <definedName name="_PP13" hidden="1">'[1]19.14-15'!#REF!</definedName>
    <definedName name="_PP14" localSheetId="4" hidden="1">'[1]19.14-15'!#REF!</definedName>
    <definedName name="_PP14" hidden="1">'[1]19.14-15'!#REF!</definedName>
    <definedName name="_PP15" localSheetId="4" hidden="1">'[1]19.14-15'!#REF!</definedName>
    <definedName name="_PP15" hidden="1">'[1]19.14-15'!#REF!</definedName>
    <definedName name="_PP16" hidden="1">'[1]19.14-15'!$D$34:$D$37</definedName>
    <definedName name="_PP17" hidden="1">'[1]19.14-15'!$D$34:$D$37</definedName>
    <definedName name="_pp18" hidden="1">'[1]19.14-15'!$D$34:$D$37</definedName>
    <definedName name="_pp19" localSheetId="4" hidden="1">'[1]19.14-15'!#REF!</definedName>
    <definedName name="_pp19" hidden="1">'[1]19.14-15'!#REF!</definedName>
    <definedName name="_PP20" localSheetId="4" hidden="1">'[1]19.14-15'!#REF!</definedName>
    <definedName name="_PP20" hidden="1">'[1]19.14-15'!#REF!</definedName>
    <definedName name="_PP21" localSheetId="4" hidden="1">'[1]19.14-15'!#REF!</definedName>
    <definedName name="_PP21" hidden="1">'[1]19.14-15'!#REF!</definedName>
    <definedName name="_PP22" localSheetId="4" hidden="1">'[1]19.14-15'!#REF!</definedName>
    <definedName name="_PP22" hidden="1">'[1]19.14-15'!#REF!</definedName>
    <definedName name="_pp23" localSheetId="4" hidden="1">'[1]19.14-15'!#REF!</definedName>
    <definedName name="_pp23" hidden="1">'[1]19.14-15'!#REF!</definedName>
    <definedName name="_pp24" localSheetId="4" hidden="1">'[1]19.14-15'!#REF!</definedName>
    <definedName name="_pp24" hidden="1">'[1]19.14-15'!#REF!</definedName>
    <definedName name="_pp25" localSheetId="4" hidden="1">'[1]19.14-15'!#REF!</definedName>
    <definedName name="_pp25" hidden="1">'[1]19.14-15'!#REF!</definedName>
    <definedName name="_pp26" localSheetId="4" hidden="1">'[1]19.14-15'!#REF!</definedName>
    <definedName name="_pp26" hidden="1">'[1]19.14-15'!#REF!</definedName>
    <definedName name="_pp27" localSheetId="4" hidden="1">'[1]19.14-15'!#REF!</definedName>
    <definedName name="_pp27" hidden="1">'[1]19.14-15'!#REF!</definedName>
    <definedName name="_PP5" hidden="1">'[1]19.14-15'!$B$34:$B$37</definedName>
    <definedName name="_PP6" hidden="1">'[1]19.14-15'!$B$34:$B$37</definedName>
    <definedName name="_PP7" localSheetId="4" hidden="1">'[1]19.14-15'!#REF!</definedName>
    <definedName name="_PP7" hidden="1">'[1]19.14-15'!#REF!</definedName>
    <definedName name="_PP8" localSheetId="4" hidden="1">'[1]19.14-15'!#REF!</definedName>
    <definedName name="_PP8" hidden="1">'[1]19.14-15'!#REF!</definedName>
    <definedName name="_PP9" localSheetId="4" hidden="1">'[1]19.14-15'!#REF!</definedName>
    <definedName name="_PP9" hidden="1">'[1]19.14-15'!#REF!</definedName>
    <definedName name="_xlnm.Print_Area" localSheetId="0">'9.1'!$A$1:$C$30</definedName>
    <definedName name="_xlnm.Print_Area" localSheetId="1">'9.2'!$A$1:$D$46</definedName>
    <definedName name="_xlnm.Print_Area" localSheetId="2">'9.3'!$A$1:$S$54</definedName>
    <definedName name="_xlnm.Print_Area" localSheetId="3">'GR9.3 '!$A$1:$K$66</definedName>
    <definedName name="balan.xls" hidden="1">'[6]7.24'!$D$6:$D$27</definedName>
    <definedName name="kk" localSheetId="4" hidden="1">'[4]19.14-15'!#REF!</definedName>
    <definedName name="kk" localSheetId="3" hidden="1">'[5]19.14-15'!#REF!</definedName>
    <definedName name="kk" hidden="1">'[5]19.14-15'!#REF!</definedName>
  </definedNames>
  <calcPr calcId="152511"/>
</workbook>
</file>

<file path=xl/calcChain.xml><?xml version="1.0" encoding="utf-8"?>
<calcChain xmlns="http://schemas.openxmlformats.org/spreadsheetml/2006/main">
  <c r="B10" i="5" l="1"/>
  <c r="D10" i="5"/>
  <c r="E10" i="5"/>
  <c r="F10" i="5"/>
  <c r="G10" i="5"/>
  <c r="H10" i="5"/>
  <c r="I10" i="5"/>
  <c r="B18" i="5"/>
  <c r="D18" i="5"/>
  <c r="E18" i="5"/>
  <c r="F18" i="5"/>
  <c r="G18" i="5"/>
  <c r="H18" i="5"/>
  <c r="B23" i="5"/>
  <c r="C23" i="5"/>
  <c r="C49" i="5" s="1"/>
  <c r="D23" i="5"/>
  <c r="E23" i="5"/>
  <c r="F23" i="5"/>
  <c r="G23" i="5"/>
  <c r="H23" i="5"/>
  <c r="I23" i="5"/>
  <c r="J23" i="5"/>
  <c r="J49" i="5" s="1"/>
  <c r="B30" i="5"/>
  <c r="D30" i="5"/>
  <c r="E30" i="5"/>
  <c r="F30" i="5"/>
  <c r="G30" i="5"/>
  <c r="H30" i="5"/>
  <c r="B40" i="5"/>
  <c r="C40" i="5"/>
  <c r="D40" i="5"/>
  <c r="E40" i="5"/>
  <c r="F40" i="5"/>
  <c r="G40" i="5"/>
  <c r="H40" i="5"/>
  <c r="I40" i="5"/>
  <c r="J40" i="5"/>
  <c r="B44" i="5"/>
  <c r="D44" i="5"/>
  <c r="E44" i="5"/>
  <c r="F44" i="5"/>
  <c r="G44" i="5"/>
  <c r="H44" i="5"/>
  <c r="I44" i="5"/>
  <c r="I49" i="5" l="1"/>
  <c r="H49" i="5"/>
  <c r="G49" i="5"/>
  <c r="F49" i="5"/>
  <c r="E49" i="5"/>
  <c r="D49" i="5"/>
  <c r="B49" i="5"/>
  <c r="E44" i="3"/>
  <c r="D44" i="3"/>
  <c r="C44" i="3"/>
  <c r="B44" i="3"/>
  <c r="E40" i="3"/>
  <c r="D40" i="3"/>
  <c r="C40" i="3"/>
  <c r="E30" i="3"/>
  <c r="D30" i="3"/>
  <c r="C30" i="3"/>
  <c r="B30" i="3"/>
  <c r="E23" i="3"/>
  <c r="D23" i="3"/>
  <c r="C23" i="3"/>
  <c r="B23" i="3"/>
  <c r="E10" i="3"/>
  <c r="D10" i="3"/>
  <c r="C10" i="3"/>
  <c r="B40" i="3"/>
  <c r="B10" i="3"/>
  <c r="S44" i="3"/>
  <c r="S40" i="3"/>
  <c r="S30" i="3"/>
  <c r="S23" i="3"/>
  <c r="S18" i="3"/>
  <c r="S10" i="3"/>
  <c r="P44" i="3"/>
  <c r="P40" i="3"/>
  <c r="O40" i="3"/>
  <c r="P30" i="3"/>
  <c r="P18" i="3"/>
</calcChain>
</file>

<file path=xl/sharedStrings.xml><?xml version="1.0" encoding="utf-8"?>
<sst xmlns="http://schemas.openxmlformats.org/spreadsheetml/2006/main" count="124" uniqueCount="82">
  <si>
    <t>COSTAS</t>
  </si>
  <si>
    <t>9.1. Reparto de los recursos en materia de deslindes</t>
  </si>
  <si>
    <t xml:space="preserve">                                                                                            </t>
  </si>
  <si>
    <t>Sentidos de las Sentencias</t>
  </si>
  <si>
    <t>Número de recursos</t>
  </si>
  <si>
    <t>Desestimatorias</t>
  </si>
  <si>
    <t>Estimatorias parciales</t>
  </si>
  <si>
    <t xml:space="preserve">Estimatorias </t>
  </si>
  <si>
    <t xml:space="preserve">                   </t>
  </si>
  <si>
    <t>9.2. Serie histórica de realización de deslindes</t>
  </si>
  <si>
    <t>Año</t>
  </si>
  <si>
    <t>Deslindes (km)</t>
  </si>
  <si>
    <t>9.3. Seria histórica de aprobación de deslindes según demarcación provincial (kilómetros)</t>
  </si>
  <si>
    <t>Provincias y Comunidades</t>
  </si>
  <si>
    <t>Longitud</t>
  </si>
  <si>
    <t xml:space="preserve">Total </t>
  </si>
  <si>
    <t>Resta por</t>
  </si>
  <si>
    <t xml:space="preserve">Porcentaje </t>
  </si>
  <si>
    <t>Aprobados</t>
  </si>
  <si>
    <t>Autónomas</t>
  </si>
  <si>
    <t>DPM-T(*)</t>
  </si>
  <si>
    <t>deslindado</t>
  </si>
  <si>
    <t>deslindar</t>
  </si>
  <si>
    <t>completado</t>
  </si>
  <si>
    <t>A Coruña</t>
  </si>
  <si>
    <t>Lugo</t>
  </si>
  <si>
    <t>Pontevedra</t>
  </si>
  <si>
    <t xml:space="preserve"> GALICIA</t>
  </si>
  <si>
    <t xml:space="preserve"> P. DE ASTURIAS</t>
  </si>
  <si>
    <t xml:space="preserve"> CANTABRIA</t>
  </si>
  <si>
    <t>Guipúzcoa</t>
  </si>
  <si>
    <t>Vizcaya</t>
  </si>
  <si>
    <t xml:space="preserve"> PAÍS VASCO</t>
  </si>
  <si>
    <t>Barcelona</t>
  </si>
  <si>
    <t>Girona</t>
  </si>
  <si>
    <t>Tarragona</t>
  </si>
  <si>
    <t xml:space="preserve"> CATALUÑA</t>
  </si>
  <si>
    <t xml:space="preserve"> BALEARES</t>
  </si>
  <si>
    <t>Alicante</t>
  </si>
  <si>
    <t>Castellón</t>
  </si>
  <si>
    <t>0.0</t>
  </si>
  <si>
    <t>Valencia</t>
  </si>
  <si>
    <t xml:space="preserve"> C. VALENCIANA</t>
  </si>
  <si>
    <t xml:space="preserve"> R. DE MURCIA</t>
  </si>
  <si>
    <t>Almería</t>
  </si>
  <si>
    <t>Cádiz</t>
  </si>
  <si>
    <t>Granada</t>
  </si>
  <si>
    <t>Huelva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</si>
  <si>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</si>
  <si>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</si>
  <si>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</si>
  <si>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</si>
  <si>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</si>
  <si>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</si>
  <si>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Ciudades Autónomas</t>
  </si>
  <si>
    <t>Ceuta</t>
  </si>
  <si>
    <t>Melilla</t>
  </si>
  <si>
    <t>ESPAÑA</t>
  </si>
  <si>
    <t>(*) Dominio Público Marítimo Terrestre</t>
  </si>
  <si>
    <t>9.3. Serie histórica de aprobación de deslindes según demarcación provincial</t>
  </si>
  <si>
    <t>10,300,4</t>
  </si>
  <si>
    <t>según el sentido de las Sentencias de la Audiencia Nacional, 2017</t>
  </si>
  <si>
    <r>
      <t xml:space="preserve">(2) Resoluciones de las Comunidades Autonomas con competencias en esas materias transferidas </t>
    </r>
    <r>
      <rPr>
        <sz val="10"/>
        <color rgb="FFFF0000"/>
        <rFont val="Arial"/>
        <family val="2"/>
      </rPr>
      <t>(este dato se obtiene de las resoluciones comunicadas a la Dirección General y de la consulta web cuando son publicadas)</t>
    </r>
  </si>
  <si>
    <t>(1) Resoluciones del Ministerio de Agricultura y Pesca, Alimentación y Medio Ambiente</t>
  </si>
  <si>
    <t>CEUTA</t>
  </si>
  <si>
    <t xml:space="preserve"> ANDALUCIA</t>
  </si>
  <si>
    <t>Andalucía-Mediterraneo</t>
  </si>
  <si>
    <t>Andalucía -Atlántico</t>
  </si>
  <si>
    <t>Bizkaia</t>
  </si>
  <si>
    <t>Gipuzkoa</t>
  </si>
  <si>
    <t>Concesiones
(1)</t>
  </si>
  <si>
    <t>Informes
(1)</t>
  </si>
  <si>
    <t>Concesiones Vertidos: Cataluña y Andalucia
(2)</t>
  </si>
  <si>
    <t>Concesiones Cultivos marinos: Cataluña, Andalucia, Galicia y Canarias
(2)</t>
  </si>
  <si>
    <t>Cultivos marinos y vertidos (Art. 156)</t>
  </si>
  <si>
    <t>Autorizaciones
(1)</t>
  </si>
  <si>
    <t>Adscripciones
(1)</t>
  </si>
  <si>
    <t>Reservas
(1)</t>
  </si>
  <si>
    <t>Concesiones otorgadas (Art.152): Cataluña / Andalucia
(2)</t>
  </si>
  <si>
    <t>Concesiones otorgadas 
(Art. 152)
(1)</t>
  </si>
  <si>
    <t>Provincias y Comunidades Autónomas</t>
  </si>
  <si>
    <t>9.4.  Balance de actuaciones de la gestión Integrada del Dominio Público Marítimo Terrestre,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</si>
</sst>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__;\–#,##0.0__;0.0__;@__"/>
    <numFmt numFmtId="165" formatCode="0.0"/>
    <numFmt numFmtId="166" formatCode="#,##0__;\–#,##0__;\–__;@__"/>
    <numFmt numFmtId="167" formatCode="#,##0.0__;\–#,##0__;\–__;@__"/>
  </numFmts>
  <fonts count="9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sz val="10"/>
      <color theme="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FFC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/>
      <top style="medium">
        <color indexed="17"/>
      </top>
      <bottom/>
      <diagonal/>
    </border>
    <border>
      <left/>
      <right/>
      <top/>
      <bottom style="thin">
        <color auto="1"/>
      </bottom>
      <diagonal/>
    </border>
    <border>
      <left style="medium">
        <color indexed="17"/>
      </left>
      <right style="medium">
        <color indexed="17"/>
      </right>
      <top style="medium">
        <color indexed="17"/>
      </top>
      <bottom/>
      <diagonal/>
    </border>
    <border>
      <left style="medium">
        <color indexed="17"/>
      </left>
      <right style="medium">
        <color indexed="17"/>
      </right>
      <top/>
      <bottom style="thin">
        <color auto="1"/>
      </bottom>
      <diagonal/>
    </border>
    <border>
      <left style="medium">
        <color indexed="17"/>
      </left>
      <right style="medium">
        <color indexed="17"/>
      </right>
      <top/>
      <bottom/>
      <diagonal/>
    </border>
    <border>
      <left style="medium">
        <color indexed="17"/>
      </left>
      <right style="medium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17"/>
      </left>
      <right/>
      <top/>
      <bottom style="medium">
        <color rgb="FF008000"/>
      </bottom>
      <diagonal/>
    </border>
    <border>
      <left style="thin">
        <color indexed="17"/>
      </left>
      <right style="thin">
        <color indexed="17"/>
      </right>
      <top/>
      <bottom style="medium">
        <color rgb="FF008000"/>
      </bottom>
      <diagonal/>
    </border>
  </borders>
  <cellStyleXfs count="3">
    <xf numFmtId="0" fontId="0" fillId="2" borderId="0"/>
    <xf numFmtId="37" fontId="4" fillId="0" borderId="0"/>
    <xf numFmtId="0" fontId="1" fillId="0" borderId="0"/>
  </cellStyleXfs>
  <cellXfs count="97">
    <xf numFmtId="0" fontId="0" fillId="2" borderId="0" xfId="0"/>
    <xf numFmtId="0" fontId="3" fillId="2" borderId="0" xfId="0" applyFont="1" applyAlignment="1">
      <alignment vertical="center" wrapText="1"/>
    </xf>
    <xf numFmtId="0" fontId="0" fillId="2" borderId="1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2" borderId="4" xfId="0" applyBorder="1"/>
    <xf numFmtId="37" fontId="5" fillId="2" borderId="5" xfId="1" applyFont="1" applyFill="1" applyBorder="1" applyAlignment="1">
      <alignment horizontal="right"/>
    </xf>
    <xf numFmtId="0" fontId="0" fillId="2" borderId="6" xfId="0" applyBorder="1"/>
    <xf numFmtId="37" fontId="5" fillId="2" borderId="7" xfId="1" applyFont="1" applyFill="1" applyBorder="1" applyAlignment="1">
      <alignment horizontal="right"/>
    </xf>
    <xf numFmtId="0" fontId="0" fillId="2" borderId="8" xfId="0" applyBorder="1"/>
    <xf numFmtId="37" fontId="5" fillId="2" borderId="9" xfId="1" applyFont="1" applyFill="1" applyBorder="1" applyAlignment="1">
      <alignment horizontal="right"/>
    </xf>
    <xf numFmtId="0" fontId="2" fillId="2" borderId="0" xfId="0" applyFont="1" applyAlignment="1"/>
    <xf numFmtId="0" fontId="0" fillId="3" borderId="10" xfId="0" applyFill="1" applyBorder="1" applyAlignment="1">
      <alignment horizontal="center" vertical="center"/>
    </xf>
    <xf numFmtId="0" fontId="0" fillId="2" borderId="6" xfId="0" applyBorder="1" applyAlignment="1">
      <alignment horizontal="left"/>
    </xf>
    <xf numFmtId="164" fontId="6" fillId="2" borderId="7" xfId="0" applyNumberFormat="1" applyFont="1" applyFill="1" applyBorder="1" applyAlignment="1" applyProtection="1">
      <alignment horizontal="right"/>
    </xf>
    <xf numFmtId="165" fontId="0" fillId="2" borderId="0" xfId="0" applyNumberFormat="1"/>
    <xf numFmtId="0" fontId="0" fillId="2" borderId="8" xfId="0" applyBorder="1" applyAlignment="1">
      <alignment horizontal="left"/>
    </xf>
    <xf numFmtId="164" fontId="6" fillId="2" borderId="9" xfId="0" applyNumberFormat="1" applyFont="1" applyFill="1" applyBorder="1" applyAlignment="1" applyProtection="1">
      <alignment horizontal="right"/>
    </xf>
    <xf numFmtId="165" fontId="5" fillId="2" borderId="1" xfId="0" applyNumberFormat="1" applyFont="1" applyFill="1" applyBorder="1" applyAlignment="1" applyProtection="1">
      <alignment horizontal="right"/>
    </xf>
    <xf numFmtId="0" fontId="0" fillId="2" borderId="0" xfId="0" applyFill="1"/>
    <xf numFmtId="0" fontId="0" fillId="2" borderId="0" xfId="0" applyBorder="1"/>
    <xf numFmtId="0" fontId="0" fillId="3" borderId="4" xfId="0" applyFill="1" applyBorder="1" applyAlignment="1">
      <alignment horizontal="center" wrapText="1"/>
    </xf>
    <xf numFmtId="0" fontId="0" fillId="3" borderId="11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0" fillId="3" borderId="8" xfId="0" applyFill="1" applyBorder="1" applyAlignment="1">
      <alignment horizontal="center" vertical="top" wrapText="1"/>
    </xf>
    <xf numFmtId="0" fontId="0" fillId="3" borderId="12" xfId="0" applyFill="1" applyBorder="1" applyAlignment="1">
      <alignment horizontal="center" vertical="top"/>
    </xf>
    <xf numFmtId="0" fontId="0" fillId="3" borderId="9" xfId="0" applyFill="1" applyBorder="1" applyAlignment="1">
      <alignment horizontal="center" vertical="top"/>
    </xf>
    <xf numFmtId="0" fontId="0" fillId="3" borderId="13" xfId="0" applyFill="1" applyBorder="1" applyAlignment="1">
      <alignment horizontal="center" vertical="top"/>
    </xf>
    <xf numFmtId="0" fontId="5" fillId="2" borderId="4" xfId="0" applyFont="1" applyFill="1" applyBorder="1"/>
    <xf numFmtId="0" fontId="5" fillId="2" borderId="6" xfId="0" applyFont="1" applyFill="1" applyBorder="1"/>
    <xf numFmtId="0" fontId="7" fillId="2" borderId="6" xfId="0" applyFont="1" applyFill="1" applyBorder="1"/>
    <xf numFmtId="0" fontId="7" fillId="2" borderId="0" xfId="0" applyFont="1"/>
    <xf numFmtId="0" fontId="7" fillId="3" borderId="8" xfId="0" applyFont="1" applyFill="1" applyBorder="1"/>
    <xf numFmtId="0" fontId="0" fillId="2" borderId="15" xfId="0" applyBorder="1"/>
    <xf numFmtId="0" fontId="0" fillId="2" borderId="0" xfId="0" applyAlignment="1">
      <alignment horizontal="center"/>
    </xf>
    <xf numFmtId="0" fontId="3" fillId="2" borderId="0" xfId="0" applyFont="1" applyAlignment="1"/>
    <xf numFmtId="0" fontId="3" fillId="2" borderId="0" xfId="0" applyFont="1" applyAlignment="1">
      <alignment horizontal="center"/>
    </xf>
    <xf numFmtId="0" fontId="0" fillId="0" borderId="0" xfId="0" applyFill="1"/>
    <xf numFmtId="0" fontId="0" fillId="3" borderId="15" xfId="0" applyFill="1" applyBorder="1" applyAlignment="1">
      <alignment horizontal="center"/>
    </xf>
    <xf numFmtId="0" fontId="0" fillId="3" borderId="16" xfId="0" applyFill="1" applyBorder="1" applyAlignment="1">
      <alignment horizontal="center" vertical="top"/>
    </xf>
    <xf numFmtId="0" fontId="7" fillId="2" borderId="0" xfId="0" applyFont="1" applyBorder="1"/>
    <xf numFmtId="0" fontId="0" fillId="3" borderId="17" xfId="0" applyFill="1" applyBorder="1" applyAlignment="1">
      <alignment horizontal="center"/>
    </xf>
    <xf numFmtId="0" fontId="0" fillId="3" borderId="18" xfId="0" applyFill="1" applyBorder="1" applyAlignment="1">
      <alignment horizontal="center" vertical="top"/>
    </xf>
    <xf numFmtId="0" fontId="5" fillId="2" borderId="0" xfId="0" applyFont="1"/>
    <xf numFmtId="0" fontId="7" fillId="3" borderId="6" xfId="0" applyFont="1" applyFill="1" applyBorder="1"/>
    <xf numFmtId="0" fontId="5" fillId="4" borderId="6" xfId="0" applyFont="1" applyFill="1" applyBorder="1"/>
    <xf numFmtId="0" fontId="5" fillId="4" borderId="4" xfId="0" applyFont="1" applyFill="1" applyBorder="1"/>
    <xf numFmtId="0" fontId="5" fillId="3" borderId="21" xfId="0" applyFont="1" applyFill="1" applyBorder="1" applyAlignment="1">
      <alignment horizontal="center" vertical="center" wrapText="1"/>
    </xf>
    <xf numFmtId="0" fontId="5" fillId="3" borderId="22" xfId="0" applyFont="1" applyFill="1" applyBorder="1" applyAlignment="1">
      <alignment horizontal="center" vertical="center" wrapText="1"/>
    </xf>
    <xf numFmtId="167" fontId="5" fillId="2" borderId="25" xfId="2" applyNumberFormat="1" applyFont="1" applyFill="1" applyBorder="1"/>
    <xf numFmtId="167" fontId="5" fillId="2" borderId="11" xfId="0" applyNumberFormat="1" applyFont="1" applyFill="1" applyBorder="1" applyAlignment="1" applyProtection="1">
      <alignment horizontal="right"/>
    </xf>
    <xf numFmtId="167" fontId="5" fillId="2" borderId="5" xfId="0" applyNumberFormat="1" applyFont="1" applyFill="1" applyBorder="1" applyAlignment="1" applyProtection="1">
      <alignment horizontal="right"/>
    </xf>
    <xf numFmtId="167" fontId="5" fillId="2" borderId="0" xfId="0" applyNumberFormat="1" applyFont="1" applyFill="1" applyBorder="1" applyAlignment="1" applyProtection="1">
      <alignment horizontal="right"/>
    </xf>
    <xf numFmtId="167" fontId="5" fillId="2" borderId="19" xfId="0" applyNumberFormat="1" applyFont="1" applyFill="1" applyBorder="1" applyAlignment="1" applyProtection="1">
      <alignment horizontal="right"/>
    </xf>
    <xf numFmtId="167" fontId="5" fillId="2" borderId="14" xfId="0" applyNumberFormat="1" applyFont="1" applyFill="1" applyBorder="1" applyAlignment="1" applyProtection="1">
      <alignment horizontal="right"/>
    </xf>
    <xf numFmtId="167" fontId="5" fillId="2" borderId="7" xfId="0" applyNumberFormat="1" applyFont="1" applyFill="1" applyBorder="1" applyAlignment="1" applyProtection="1">
      <alignment horizontal="right"/>
    </xf>
    <xf numFmtId="167" fontId="7" fillId="2" borderId="14" xfId="0" applyNumberFormat="1" applyFont="1" applyFill="1" applyBorder="1" applyAlignment="1" applyProtection="1">
      <alignment horizontal="right"/>
    </xf>
    <xf numFmtId="167" fontId="7" fillId="2" borderId="7" xfId="0" applyNumberFormat="1" applyFont="1" applyFill="1" applyBorder="1" applyAlignment="1" applyProtection="1">
      <alignment horizontal="right"/>
    </xf>
    <xf numFmtId="167" fontId="7" fillId="2" borderId="0" xfId="0" applyNumberFormat="1" applyFont="1" applyFill="1" applyBorder="1" applyAlignment="1" applyProtection="1">
      <alignment horizontal="right"/>
    </xf>
    <xf numFmtId="167" fontId="7" fillId="2" borderId="19" xfId="0" applyNumberFormat="1" applyFont="1" applyFill="1" applyBorder="1" applyAlignment="1" applyProtection="1">
      <alignment horizontal="right"/>
    </xf>
    <xf numFmtId="167" fontId="0" fillId="2" borderId="0" xfId="0" applyNumberFormat="1" applyBorder="1"/>
    <xf numFmtId="167" fontId="7" fillId="2" borderId="0" xfId="0" applyNumberFormat="1" applyFont="1" applyBorder="1"/>
    <xf numFmtId="167" fontId="7" fillId="3" borderId="12" xfId="0" applyNumberFormat="1" applyFont="1" applyFill="1" applyBorder="1" applyAlignment="1" applyProtection="1">
      <alignment horizontal="right"/>
    </xf>
    <xf numFmtId="167" fontId="7" fillId="3" borderId="9" xfId="0" applyNumberFormat="1" applyFont="1" applyFill="1" applyBorder="1" applyAlignment="1" applyProtection="1">
      <alignment horizontal="right"/>
    </xf>
    <xf numFmtId="167" fontId="7" fillId="3" borderId="1" xfId="0" applyNumberFormat="1" applyFont="1" applyFill="1" applyBorder="1" applyAlignment="1" applyProtection="1">
      <alignment horizontal="right"/>
    </xf>
    <xf numFmtId="167" fontId="7" fillId="3" borderId="20" xfId="0" applyNumberFormat="1" applyFont="1" applyFill="1" applyBorder="1" applyAlignment="1" applyProtection="1">
      <alignment horizontal="right"/>
    </xf>
    <xf numFmtId="166" fontId="5" fillId="4" borderId="14" xfId="1" applyNumberFormat="1" applyFont="1" applyFill="1" applyBorder="1" applyAlignment="1">
      <alignment horizontal="right" indent="1"/>
    </xf>
    <xf numFmtId="166" fontId="5" fillId="4" borderId="7" xfId="1" applyNumberFormat="1" applyFont="1" applyFill="1" applyBorder="1" applyAlignment="1">
      <alignment horizontal="right" indent="1"/>
    </xf>
    <xf numFmtId="166" fontId="7" fillId="3" borderId="14" xfId="1" applyNumberFormat="1" applyFont="1" applyFill="1" applyBorder="1" applyAlignment="1">
      <alignment horizontal="right" indent="1"/>
    </xf>
    <xf numFmtId="166" fontId="7" fillId="3" borderId="7" xfId="1" applyNumberFormat="1" applyFont="1" applyFill="1" applyBorder="1" applyAlignment="1">
      <alignment horizontal="right" indent="1"/>
    </xf>
    <xf numFmtId="166" fontId="5" fillId="2" borderId="14" xfId="1" applyNumberFormat="1" applyFont="1" applyFill="1" applyBorder="1" applyAlignment="1">
      <alignment horizontal="right" indent="1"/>
    </xf>
    <xf numFmtId="166" fontId="5" fillId="2" borderId="7" xfId="1" applyNumberFormat="1" applyFont="1" applyFill="1" applyBorder="1" applyAlignment="1">
      <alignment horizontal="right" indent="1"/>
    </xf>
    <xf numFmtId="166" fontId="5" fillId="2" borderId="14" xfId="0" applyNumberFormat="1" applyFont="1" applyFill="1" applyBorder="1" applyAlignment="1" applyProtection="1">
      <alignment horizontal="right" indent="1"/>
    </xf>
    <xf numFmtId="166" fontId="5" fillId="4" borderId="14" xfId="0" applyNumberFormat="1" applyFont="1" applyFill="1" applyBorder="1" applyAlignment="1" applyProtection="1">
      <alignment horizontal="right" indent="1"/>
    </xf>
    <xf numFmtId="166" fontId="5" fillId="2" borderId="11" xfId="0" applyNumberFormat="1" applyFont="1" applyFill="1" applyBorder="1" applyAlignment="1" applyProtection="1">
      <alignment horizontal="right"/>
    </xf>
    <xf numFmtId="166" fontId="5" fillId="2" borderId="14" xfId="0" applyNumberFormat="1" applyFont="1" applyFill="1" applyBorder="1" applyAlignment="1" applyProtection="1">
      <alignment horizontal="right"/>
    </xf>
    <xf numFmtId="166" fontId="7" fillId="5" borderId="14" xfId="0" applyNumberFormat="1" applyFont="1" applyFill="1" applyBorder="1" applyAlignment="1" applyProtection="1">
      <alignment horizontal="right"/>
    </xf>
    <xf numFmtId="166" fontId="5" fillId="2" borderId="5" xfId="0" applyNumberFormat="1" applyFont="1" applyFill="1" applyBorder="1" applyAlignment="1" applyProtection="1">
      <alignment horizontal="right"/>
    </xf>
    <xf numFmtId="166" fontId="5" fillId="2" borderId="7" xfId="0" applyNumberFormat="1" applyFont="1" applyFill="1" applyBorder="1" applyAlignment="1" applyProtection="1">
      <alignment horizontal="right"/>
    </xf>
    <xf numFmtId="166" fontId="7" fillId="5" borderId="7" xfId="0" applyNumberFormat="1" applyFont="1" applyFill="1" applyBorder="1" applyAlignment="1" applyProtection="1">
      <alignment horizontal="right"/>
    </xf>
    <xf numFmtId="166" fontId="7" fillId="5" borderId="27" xfId="0" applyNumberFormat="1" applyFont="1" applyFill="1" applyBorder="1" applyAlignment="1" applyProtection="1">
      <alignment horizontal="right"/>
    </xf>
    <xf numFmtId="166" fontId="7" fillId="5" borderId="26" xfId="0" applyNumberFormat="1" applyFont="1" applyFill="1" applyBorder="1" applyAlignment="1" applyProtection="1">
      <alignment horizontal="right"/>
    </xf>
    <xf numFmtId="0" fontId="2" fillId="2" borderId="0" xfId="0" applyFont="1" applyAlignment="1">
      <alignment horizontal="center"/>
    </xf>
    <xf numFmtId="0" fontId="3" fillId="2" borderId="0" xfId="0" applyFont="1" applyAlignment="1">
      <alignment horizontal="center" vertical="center" wrapText="1"/>
    </xf>
    <xf numFmtId="0" fontId="3" fillId="2" borderId="0" xfId="0" applyFont="1" applyAlignment="1">
      <alignment horizontal="center"/>
    </xf>
    <xf numFmtId="0" fontId="5" fillId="2" borderId="15" xfId="0" applyFont="1" applyFill="1" applyBorder="1" applyAlignment="1">
      <alignment horizontal="left"/>
    </xf>
    <xf numFmtId="0" fontId="5" fillId="3" borderId="11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5" fillId="3" borderId="24" xfId="0" applyFont="1" applyFill="1" applyBorder="1" applyAlignment="1">
      <alignment horizontal="center" vertical="center" wrapText="1"/>
    </xf>
    <xf numFmtId="0" fontId="5" fillId="3" borderId="23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2" borderId="0" xfId="0" applyFont="1" applyAlignment="1">
      <alignment horizontal="left" wrapText="1"/>
    </xf>
    <xf numFmtId="0" fontId="5" fillId="2" borderId="0" xfId="0" applyFont="1" applyAlignment="1">
      <alignment horizontal="left"/>
    </xf>
    <xf numFmtId="0" fontId="0" fillId="2" borderId="0" xfId="0" applyAlignment="1">
      <alignment horizontal="left"/>
    </xf>
    <xf numFmtId="0" fontId="0" fillId="3" borderId="4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</cellXfs>
  <cellStyles count="3">
    <cellStyle name="Normal" xfId="0" builtinId="0"/>
    <cellStyle name="Normal 4" xfId="2"/>
    <cellStyle name="Normal_CARNE2" xfId="1"/>
  </cellStyles>
  <dxfs count="0"/>
  <tableStyles count="0" defaultTableStyle="TableStyleMedium9" defaultPivotStyle="PivotStyleLight16"/>
  <colors>
    <mruColors>
      <color rgb="FF008000"/>
      <color rgb="FF00CC00"/>
      <color rgb="FF33CC33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Reparto de los recursos en materia de deslindes según el sentido de la Sentencia. 
Año 2017</a:t>
            </a:r>
          </a:p>
        </c:rich>
      </c:tx>
      <c:layout>
        <c:manualLayout>
          <c:xMode val="edge"/>
          <c:yMode val="edge"/>
          <c:x val="0.1326317999723719"/>
          <c:y val="3.470031545741357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0526337891974029"/>
          <c:y val="0.42691903259726632"/>
          <c:w val="0.81403575079430845"/>
          <c:h val="0.48475289169295727"/>
        </c:manualLayout>
      </c:layout>
      <c:pie3DChart>
        <c:varyColors val="1"/>
        <c:ser>
          <c:idx val="0"/>
          <c:order val="0"/>
          <c:tx>
            <c:strRef>
              <c:f>'9.1'!$B$6</c:f>
              <c:strCache>
                <c:ptCount val="1"/>
                <c:pt idx="0">
                  <c:v>Número de recursos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explosion val="48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6.345627849150437E-2"/>
                  <c:y val="4.24961706285140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5.9001298521895333E-2"/>
                  <c:y val="1.443453637695926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5.8424865312888485E-2"/>
                  <c:y val="-5.4915091449531536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'9.1'!$A$7:$A$9</c:f>
              <c:strCache>
                <c:ptCount val="3"/>
                <c:pt idx="0">
                  <c:v>Desestimatorias</c:v>
                </c:pt>
                <c:pt idx="1">
                  <c:v>Estimatorias parciales</c:v>
                </c:pt>
                <c:pt idx="2">
                  <c:v>Estimatorias </c:v>
                </c:pt>
              </c:strCache>
            </c:strRef>
          </c:cat>
          <c:val>
            <c:numRef>
              <c:f>'9.1'!$B$7:$B$9</c:f>
              <c:numCache>
                <c:formatCode>#,##0_);\(#,##0\)</c:formatCode>
                <c:ptCount val="3"/>
                <c:pt idx="0">
                  <c:v>9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7.7192982456140924E-2"/>
          <c:y val="0.2355415352260779"/>
          <c:w val="0.80421141041580668"/>
          <c:h val="9.568874868559412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realización de deslindes (kilómetros)</a:t>
            </a:r>
          </a:p>
        </c:rich>
      </c:tx>
      <c:layout>
        <c:manualLayout>
          <c:xMode val="edge"/>
          <c:yMode val="edge"/>
          <c:x val="0.19158878504672899"/>
          <c:y val="4.954954954954948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1409423541158531"/>
          <c:y val="0.17182029791967907"/>
          <c:w val="0.85046728971962171"/>
          <c:h val="0.7387403635723828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'9.2'!$A$6:$A$17</c:f>
              <c:numCache>
                <c:formatCode>General</c:formatCode>
                <c:ptCount val="12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</c:numCache>
            </c:numRef>
          </c:cat>
          <c:val>
            <c:numRef>
              <c:f>'9.2'!$A$6:$A$17</c:f>
              <c:numCache>
                <c:formatCode>General</c:formatCode>
                <c:ptCount val="12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</c:numCache>
            </c:numRef>
          </c:val>
          <c:smooth val="0"/>
        </c:ser>
        <c:ser>
          <c:idx val="1"/>
          <c:order val="1"/>
          <c:marker>
            <c:symbol val="none"/>
          </c:marker>
          <c:cat>
            <c:numRef>
              <c:f>'9.2'!$A$6:$A$17</c:f>
              <c:numCache>
                <c:formatCode>General</c:formatCode>
                <c:ptCount val="12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</c:numCache>
            </c:numRef>
          </c:cat>
          <c:val>
            <c:numRef>
              <c:f>'9.2'!$B$6:$B$17</c:f>
              <c:numCache>
                <c:formatCode>#,##0.0__;\–#,##0.0__;0.0__;@__</c:formatCode>
                <c:ptCount val="12"/>
                <c:pt idx="0">
                  <c:v>7818.8540000000003</c:v>
                </c:pt>
                <c:pt idx="1">
                  <c:v>8418.16</c:v>
                </c:pt>
                <c:pt idx="2">
                  <c:v>8565.4360000000033</c:v>
                </c:pt>
                <c:pt idx="3">
                  <c:v>9073.9210000000021</c:v>
                </c:pt>
                <c:pt idx="4">
                  <c:v>9653.484000000004</c:v>
                </c:pt>
                <c:pt idx="5">
                  <c:v>9823.3040000000037</c:v>
                </c:pt>
                <c:pt idx="6">
                  <c:v>9823.89</c:v>
                </c:pt>
                <c:pt idx="7">
                  <c:v>9858.2999999999993</c:v>
                </c:pt>
                <c:pt idx="8">
                  <c:v>9833.2760000000017</c:v>
                </c:pt>
                <c:pt idx="9">
                  <c:v>9843.639000000001</c:v>
                </c:pt>
                <c:pt idx="11">
                  <c:v>9869.8680000000004</c:v>
                </c:pt>
              </c:numCache>
            </c:numRef>
          </c:val>
          <c:smooth val="0"/>
        </c:ser>
        <c:ser>
          <c:idx val="2"/>
          <c:order val="2"/>
          <c:marker>
            <c:symbol val="none"/>
          </c:marker>
          <c:cat>
            <c:numRef>
              <c:f>'9.2'!$A$6:$A$17</c:f>
              <c:numCache>
                <c:formatCode>General</c:formatCode>
                <c:ptCount val="12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</c:numCache>
            </c:numRef>
          </c:cat>
          <c:val>
            <c:numRef>
              <c:f>'9.2'!$C$6:$C$17</c:f>
              <c:numCache>
                <c:formatCode>0.0</c:formatCode>
                <c:ptCount val="12"/>
                <c:pt idx="0">
                  <c:v>542.899</c:v>
                </c:pt>
                <c:pt idx="1">
                  <c:v>609.97900000000004</c:v>
                </c:pt>
                <c:pt idx="2">
                  <c:v>565.42600000000004</c:v>
                </c:pt>
                <c:pt idx="3">
                  <c:v>768.34300000000007</c:v>
                </c:pt>
                <c:pt idx="4">
                  <c:v>588.85400000000004</c:v>
                </c:pt>
                <c:pt idx="5">
                  <c:v>314.42099999999999</c:v>
                </c:pt>
                <c:pt idx="6">
                  <c:v>0.6</c:v>
                </c:pt>
                <c:pt idx="7">
                  <c:v>81.927999999999997</c:v>
                </c:pt>
                <c:pt idx="8">
                  <c:v>41.8</c:v>
                </c:pt>
                <c:pt idx="9">
                  <c:v>46.662999999999997</c:v>
                </c:pt>
                <c:pt idx="10">
                  <c:v>100.58</c:v>
                </c:pt>
                <c:pt idx="11">
                  <c:v>110.76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7372376"/>
        <c:axId val="501188000"/>
      </c:lineChart>
      <c:catAx>
        <c:axId val="377372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011880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01188000"/>
        <c:scaling>
          <c:orientation val="minMax"/>
          <c:max val="1000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773723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realización de deslindes (kilómetros)</a:t>
            </a:r>
          </a:p>
        </c:rich>
      </c:tx>
      <c:layout>
        <c:manualLayout>
          <c:xMode val="edge"/>
          <c:yMode val="edge"/>
          <c:x val="0.22192527404662651"/>
          <c:y val="4.889975550122249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0160467079181913E-2"/>
          <c:y val="0.14669944163957641"/>
          <c:w val="0.90775460326143365"/>
          <c:h val="0.7530571337498256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'9.2'!$A$6:$A$17</c:f>
              <c:numCache>
                <c:formatCode>General</c:formatCode>
                <c:ptCount val="12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</c:numCache>
            </c:numRef>
          </c:cat>
          <c:val>
            <c:numRef>
              <c:f>'9.2'!$C$6:$C$17</c:f>
              <c:numCache>
                <c:formatCode>0.0</c:formatCode>
                <c:ptCount val="12"/>
                <c:pt idx="0">
                  <c:v>542.899</c:v>
                </c:pt>
                <c:pt idx="1">
                  <c:v>609.97900000000004</c:v>
                </c:pt>
                <c:pt idx="2">
                  <c:v>565.42600000000004</c:v>
                </c:pt>
                <c:pt idx="3">
                  <c:v>768.34300000000007</c:v>
                </c:pt>
                <c:pt idx="4">
                  <c:v>588.85400000000004</c:v>
                </c:pt>
                <c:pt idx="5">
                  <c:v>314.42099999999999</c:v>
                </c:pt>
                <c:pt idx="6">
                  <c:v>0.6</c:v>
                </c:pt>
                <c:pt idx="7">
                  <c:v>81.927999999999997</c:v>
                </c:pt>
                <c:pt idx="8">
                  <c:v>41.8</c:v>
                </c:pt>
                <c:pt idx="9">
                  <c:v>46.662999999999997</c:v>
                </c:pt>
                <c:pt idx="10">
                  <c:v>100.58</c:v>
                </c:pt>
                <c:pt idx="11">
                  <c:v>110.76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1188392"/>
        <c:axId val="501188784"/>
      </c:lineChart>
      <c:catAx>
        <c:axId val="501188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011887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01188784"/>
        <c:scaling>
          <c:orientation val="minMax"/>
          <c:max val="1000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0118839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g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10</xdr:row>
      <xdr:rowOff>95250</xdr:rowOff>
    </xdr:from>
    <xdr:to>
      <xdr:col>1</xdr:col>
      <xdr:colOff>2143125</xdr:colOff>
      <xdr:row>29</xdr:row>
      <xdr:rowOff>38100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17</xdr:row>
      <xdr:rowOff>123825</xdr:rowOff>
    </xdr:from>
    <xdr:to>
      <xdr:col>3</xdr:col>
      <xdr:colOff>76200</xdr:colOff>
      <xdr:row>43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714375</xdr:colOff>
      <xdr:row>4</xdr:row>
      <xdr:rowOff>6350</xdr:rowOff>
    </xdr:from>
    <xdr:to>
      <xdr:col>9</xdr:col>
      <xdr:colOff>371475</xdr:colOff>
      <xdr:row>6</xdr:row>
      <xdr:rowOff>95250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714375" y="777875"/>
          <a:ext cx="6515100" cy="412750"/>
        </a:xfrm>
        <a:prstGeom prst="rect">
          <a:avLst/>
        </a:prstGeom>
        <a:solidFill>
          <a:srgbClr val="FFFFFF"/>
        </a:solidFill>
        <a:ln w="2540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0000" tIns="108000" rIns="90000" bIns="46800" anchor="ctr" upright="1"/>
        <a:lstStyle/>
        <a:p>
          <a:pPr algn="ctr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GRÁFICO: Porcentaje de costa deslindada por demarcación provincial. Año 2017</a:t>
          </a:r>
        </a:p>
        <a:p>
          <a:pPr algn="ctr" rtl="0">
            <a:defRPr sz="1000"/>
          </a:pPr>
          <a:endParaRPr lang="es-ES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0</xdr:col>
      <xdr:colOff>536574</xdr:colOff>
      <xdr:row>38</xdr:row>
      <xdr:rowOff>117476</xdr:rowOff>
    </xdr:from>
    <xdr:to>
      <xdr:col>9</xdr:col>
      <xdr:colOff>587375</xdr:colOff>
      <xdr:row>65</xdr:row>
      <xdr:rowOff>53976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288270</xdr:colOff>
      <xdr:row>7</xdr:row>
      <xdr:rowOff>39041</xdr:rowOff>
    </xdr:from>
    <xdr:to>
      <xdr:col>10</xdr:col>
      <xdr:colOff>38754</xdr:colOff>
      <xdr:row>38</xdr:row>
      <xdr:rowOff>89863</xdr:rowOff>
    </xdr:to>
    <xdr:pic>
      <xdr:nvPicPr>
        <xdr:cNvPr id="4" name="5 Imagen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288270" y="1296341"/>
          <a:ext cx="7370484" cy="507049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98\ANUA98\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pa.es/estadistica/Anu_04/capitulos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2"/>
  <sheetViews>
    <sheetView view="pageBreakPreview" zoomScale="75" zoomScaleNormal="75" zoomScaleSheetLayoutView="75" workbookViewId="0">
      <selection activeCell="A7" sqref="A7"/>
    </sheetView>
  </sheetViews>
  <sheetFormatPr baseColWidth="10" defaultRowHeight="12.75" x14ac:dyDescent="0.2"/>
  <cols>
    <col min="1" max="1" width="36.85546875" customWidth="1"/>
    <col min="2" max="2" width="32.42578125" customWidth="1"/>
  </cols>
  <sheetData>
    <row r="1" spans="1:4" ht="18" x14ac:dyDescent="0.25">
      <c r="A1" s="82" t="s">
        <v>0</v>
      </c>
      <c r="B1" s="82"/>
    </row>
    <row r="3" spans="1:4" ht="17.25" customHeight="1" x14ac:dyDescent="0.2">
      <c r="A3" s="83" t="s">
        <v>1</v>
      </c>
      <c r="B3" s="83"/>
    </row>
    <row r="4" spans="1:4" ht="20.25" customHeight="1" x14ac:dyDescent="0.2">
      <c r="A4" s="83" t="s">
        <v>61</v>
      </c>
      <c r="B4" s="83"/>
      <c r="C4" s="1"/>
      <c r="D4" s="1"/>
    </row>
    <row r="5" spans="1:4" ht="13.5" thickBot="1" x14ac:dyDescent="0.25">
      <c r="A5" s="2" t="s">
        <v>2</v>
      </c>
      <c r="B5" s="2"/>
    </row>
    <row r="6" spans="1:4" ht="24" customHeight="1" thickBot="1" x14ac:dyDescent="0.25">
      <c r="A6" s="3" t="s">
        <v>3</v>
      </c>
      <c r="B6" s="4" t="s">
        <v>4</v>
      </c>
    </row>
    <row r="7" spans="1:4" ht="22.5" customHeight="1" x14ac:dyDescent="0.2">
      <c r="A7" s="5" t="s">
        <v>5</v>
      </c>
      <c r="B7" s="6">
        <v>9</v>
      </c>
    </row>
    <row r="8" spans="1:4" ht="21.75" customHeight="1" x14ac:dyDescent="0.2">
      <c r="A8" s="7" t="s">
        <v>6</v>
      </c>
      <c r="B8" s="8">
        <v>0</v>
      </c>
    </row>
    <row r="9" spans="1:4" ht="23.25" customHeight="1" thickBot="1" x14ac:dyDescent="0.25">
      <c r="A9" s="9" t="s">
        <v>7</v>
      </c>
      <c r="B9" s="10">
        <v>0</v>
      </c>
    </row>
    <row r="22" spans="5:5" x14ac:dyDescent="0.2">
      <c r="E22" t="s">
        <v>8</v>
      </c>
    </row>
  </sheetData>
  <mergeCells count="3">
    <mergeCell ref="A1:B1"/>
    <mergeCell ref="A3:B3"/>
    <mergeCell ref="A4:B4"/>
  </mergeCells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view="pageBreakPreview" zoomScaleNormal="75" workbookViewId="0">
      <selection activeCell="C18" sqref="C18"/>
    </sheetView>
  </sheetViews>
  <sheetFormatPr baseColWidth="10" defaultRowHeight="12.75" x14ac:dyDescent="0.2"/>
  <cols>
    <col min="1" max="1" width="31.7109375" customWidth="1"/>
    <col min="2" max="2" width="10.7109375" customWidth="1"/>
    <col min="3" max="3" width="27.5703125" customWidth="1"/>
    <col min="4" max="4" width="12" customWidth="1"/>
  </cols>
  <sheetData>
    <row r="1" spans="1:4" ht="18" x14ac:dyDescent="0.25">
      <c r="A1" s="82" t="s">
        <v>0</v>
      </c>
      <c r="B1" s="82"/>
      <c r="C1" s="82"/>
      <c r="D1" s="11"/>
    </row>
    <row r="3" spans="1:4" ht="15" customHeight="1" x14ac:dyDescent="0.2">
      <c r="A3" s="83" t="s">
        <v>9</v>
      </c>
      <c r="B3" s="83"/>
      <c r="C3" s="83"/>
      <c r="D3" s="1"/>
    </row>
    <row r="4" spans="1:4" ht="13.5" thickBot="1" x14ac:dyDescent="0.25">
      <c r="A4" s="2"/>
      <c r="B4" s="2"/>
      <c r="C4" s="2"/>
    </row>
    <row r="5" spans="1:4" ht="42.75" customHeight="1" thickBot="1" x14ac:dyDescent="0.25">
      <c r="A5" s="3" t="s">
        <v>10</v>
      </c>
      <c r="B5" s="4"/>
      <c r="C5" s="12" t="s">
        <v>11</v>
      </c>
    </row>
    <row r="6" spans="1:4" ht="24" customHeight="1" x14ac:dyDescent="0.2">
      <c r="A6" s="13">
        <v>2006</v>
      </c>
      <c r="B6" s="14">
        <v>7818.8540000000003</v>
      </c>
      <c r="C6" s="15">
        <v>542.899</v>
      </c>
    </row>
    <row r="7" spans="1:4" x14ac:dyDescent="0.2">
      <c r="A7" s="13">
        <v>2007</v>
      </c>
      <c r="B7" s="14">
        <v>8418.16</v>
      </c>
      <c r="C7" s="15">
        <v>609.97900000000004</v>
      </c>
    </row>
    <row r="8" spans="1:4" x14ac:dyDescent="0.2">
      <c r="A8" s="13">
        <v>2008</v>
      </c>
      <c r="B8" s="14">
        <v>8565.4360000000033</v>
      </c>
      <c r="C8" s="15">
        <v>565.42600000000004</v>
      </c>
    </row>
    <row r="9" spans="1:4" x14ac:dyDescent="0.2">
      <c r="A9" s="13">
        <v>2009</v>
      </c>
      <c r="B9" s="14">
        <v>9073.9210000000021</v>
      </c>
      <c r="C9" s="15">
        <v>768.34300000000007</v>
      </c>
    </row>
    <row r="10" spans="1:4" x14ac:dyDescent="0.2">
      <c r="A10" s="13">
        <v>2010</v>
      </c>
      <c r="B10" s="14">
        <v>9653.484000000004</v>
      </c>
      <c r="C10" s="15">
        <v>588.85400000000004</v>
      </c>
    </row>
    <row r="11" spans="1:4" x14ac:dyDescent="0.2">
      <c r="A11" s="13">
        <v>2011</v>
      </c>
      <c r="B11" s="14">
        <v>9823.3040000000037</v>
      </c>
      <c r="C11" s="15">
        <v>314.42099999999999</v>
      </c>
    </row>
    <row r="12" spans="1:4" x14ac:dyDescent="0.2">
      <c r="A12" s="13">
        <v>2012</v>
      </c>
      <c r="B12" s="14">
        <v>9823.89</v>
      </c>
      <c r="C12" s="15">
        <v>0.6</v>
      </c>
    </row>
    <row r="13" spans="1:4" x14ac:dyDescent="0.2">
      <c r="A13" s="13">
        <v>2013</v>
      </c>
      <c r="B13" s="14">
        <v>9858.2999999999993</v>
      </c>
      <c r="C13" s="15">
        <v>81.927999999999997</v>
      </c>
    </row>
    <row r="14" spans="1:4" x14ac:dyDescent="0.2">
      <c r="A14" s="13">
        <v>2014</v>
      </c>
      <c r="B14" s="14">
        <v>9833.2760000000017</v>
      </c>
      <c r="C14" s="15">
        <v>41.8</v>
      </c>
    </row>
    <row r="15" spans="1:4" x14ac:dyDescent="0.2">
      <c r="A15" s="13">
        <v>2015</v>
      </c>
      <c r="B15" s="14">
        <v>9843.639000000001</v>
      </c>
      <c r="C15" s="15">
        <v>46.662999999999997</v>
      </c>
    </row>
    <row r="16" spans="1:4" x14ac:dyDescent="0.2">
      <c r="A16" s="13">
        <v>2016</v>
      </c>
      <c r="B16" s="14"/>
      <c r="C16" s="15">
        <v>100.58</v>
      </c>
    </row>
    <row r="17" spans="1:6" ht="13.5" thickBot="1" x14ac:dyDescent="0.25">
      <c r="A17" s="16">
        <v>2017</v>
      </c>
      <c r="B17" s="17">
        <v>9869.8680000000004</v>
      </c>
      <c r="C17" s="18">
        <v>110.76</v>
      </c>
    </row>
    <row r="25" spans="1:6" x14ac:dyDescent="0.2">
      <c r="F25" s="19"/>
    </row>
  </sheetData>
  <mergeCells count="2">
    <mergeCell ref="A1:C1"/>
    <mergeCell ref="A3:C3"/>
  </mergeCells>
  <printOptions horizontalCentered="1"/>
  <pageMargins left="0.78740157480314965" right="0.78740157480314965" top="0.59055118110236227" bottom="0.98425196850393704" header="0" footer="0"/>
  <pageSetup paperSize="9" scale="75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71"/>
  <sheetViews>
    <sheetView zoomScale="85" zoomScaleNormal="85" zoomScaleSheetLayoutView="70" workbookViewId="0">
      <selection activeCell="A3" sqref="A3:S3"/>
    </sheetView>
  </sheetViews>
  <sheetFormatPr baseColWidth="10" defaultRowHeight="12.75" x14ac:dyDescent="0.2"/>
  <cols>
    <col min="1" max="1" width="33.85546875" customWidth="1"/>
    <col min="2" max="5" width="14.28515625" customWidth="1"/>
    <col min="6" max="18" width="10.140625" bestFit="1" customWidth="1"/>
    <col min="19" max="19" width="11.5703125" customWidth="1"/>
  </cols>
  <sheetData>
    <row r="1" spans="1:19" ht="18" x14ac:dyDescent="0.25">
      <c r="A1" s="82" t="s">
        <v>0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</row>
    <row r="3" spans="1:19" ht="15" x14ac:dyDescent="0.25">
      <c r="A3" s="84" t="s">
        <v>12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</row>
    <row r="4" spans="1:19" ht="13.5" thickBo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0"/>
    </row>
    <row r="5" spans="1:19" ht="23.25" customHeight="1" x14ac:dyDescent="0.2">
      <c r="A5" s="21" t="s">
        <v>13</v>
      </c>
      <c r="B5" s="22" t="s">
        <v>14</v>
      </c>
      <c r="C5" s="22" t="s">
        <v>15</v>
      </c>
      <c r="D5" s="22" t="s">
        <v>16</v>
      </c>
      <c r="E5" s="22" t="s">
        <v>17</v>
      </c>
      <c r="F5" s="22" t="s">
        <v>18</v>
      </c>
      <c r="G5" s="22" t="s">
        <v>18</v>
      </c>
      <c r="H5" s="22" t="s">
        <v>18</v>
      </c>
      <c r="I5" s="22" t="s">
        <v>18</v>
      </c>
      <c r="J5" s="23" t="s">
        <v>18</v>
      </c>
      <c r="K5" s="23" t="s">
        <v>18</v>
      </c>
      <c r="L5" s="23" t="s">
        <v>18</v>
      </c>
      <c r="M5" s="23" t="s">
        <v>18</v>
      </c>
      <c r="N5" s="23" t="s">
        <v>18</v>
      </c>
      <c r="O5" s="23" t="s">
        <v>18</v>
      </c>
      <c r="P5" s="23" t="s">
        <v>18</v>
      </c>
      <c r="Q5" s="23" t="s">
        <v>18</v>
      </c>
      <c r="R5" s="41" t="s">
        <v>18</v>
      </c>
      <c r="S5" s="38" t="s">
        <v>18</v>
      </c>
    </row>
    <row r="6" spans="1:19" ht="28.5" customHeight="1" thickBot="1" x14ac:dyDescent="0.25">
      <c r="A6" s="24" t="s">
        <v>19</v>
      </c>
      <c r="B6" s="25" t="s">
        <v>20</v>
      </c>
      <c r="C6" s="25" t="s">
        <v>21</v>
      </c>
      <c r="D6" s="25" t="s">
        <v>22</v>
      </c>
      <c r="E6" s="25" t="s">
        <v>23</v>
      </c>
      <c r="F6" s="25">
        <v>2004</v>
      </c>
      <c r="G6" s="25">
        <v>2005</v>
      </c>
      <c r="H6" s="25">
        <v>2006</v>
      </c>
      <c r="I6" s="25">
        <v>2007</v>
      </c>
      <c r="J6" s="26">
        <v>2008</v>
      </c>
      <c r="K6" s="26">
        <v>2009</v>
      </c>
      <c r="L6" s="26">
        <v>2010</v>
      </c>
      <c r="M6" s="26">
        <v>2011</v>
      </c>
      <c r="N6" s="26">
        <v>2012</v>
      </c>
      <c r="O6" s="26">
        <v>2013</v>
      </c>
      <c r="P6" s="26">
        <v>2014</v>
      </c>
      <c r="Q6" s="27">
        <v>2015</v>
      </c>
      <c r="R6" s="42">
        <v>2016</v>
      </c>
      <c r="S6" s="39">
        <v>2017</v>
      </c>
    </row>
    <row r="7" spans="1:19" ht="24.75" customHeight="1" x14ac:dyDescent="0.2">
      <c r="A7" s="28" t="s">
        <v>24</v>
      </c>
      <c r="B7" s="50">
        <v>1120</v>
      </c>
      <c r="C7" s="50">
        <v>1114.98</v>
      </c>
      <c r="D7" s="50">
        <v>5.0170000000000003</v>
      </c>
      <c r="E7" s="50">
        <v>99.55</v>
      </c>
      <c r="F7" s="50">
        <v>119.61</v>
      </c>
      <c r="G7" s="50">
        <v>25.568999999999999</v>
      </c>
      <c r="H7" s="50">
        <v>103.241</v>
      </c>
      <c r="I7" s="50">
        <v>119.68600000000001</v>
      </c>
      <c r="J7" s="51">
        <v>6.5049999999999999</v>
      </c>
      <c r="K7" s="51">
        <v>87.009</v>
      </c>
      <c r="L7" s="51">
        <v>107</v>
      </c>
      <c r="M7" s="51">
        <v>9.0340000000000007</v>
      </c>
      <c r="N7" s="51">
        <v>0</v>
      </c>
      <c r="O7" s="51">
        <v>9.9819999999999993</v>
      </c>
      <c r="P7" s="50">
        <v>10.574999999999999</v>
      </c>
      <c r="Q7" s="52">
        <v>1.482</v>
      </c>
      <c r="R7" s="53">
        <v>0.44900000000000001</v>
      </c>
      <c r="S7" s="52">
        <v>10.7</v>
      </c>
    </row>
    <row r="8" spans="1:19" x14ac:dyDescent="0.2">
      <c r="A8" s="29" t="s">
        <v>25</v>
      </c>
      <c r="B8" s="54">
        <v>224.69</v>
      </c>
      <c r="C8" s="54">
        <v>224.69</v>
      </c>
      <c r="D8" s="54">
        <v>0</v>
      </c>
      <c r="E8" s="54">
        <v>100</v>
      </c>
      <c r="F8" s="54">
        <v>0</v>
      </c>
      <c r="G8" s="54">
        <v>0</v>
      </c>
      <c r="H8" s="54">
        <v>0</v>
      </c>
      <c r="I8" s="54">
        <v>0</v>
      </c>
      <c r="J8" s="55">
        <v>0</v>
      </c>
      <c r="K8" s="55">
        <v>0</v>
      </c>
      <c r="L8" s="55">
        <v>0</v>
      </c>
      <c r="M8" s="55">
        <v>0</v>
      </c>
      <c r="N8" s="55">
        <v>0</v>
      </c>
      <c r="O8" s="55">
        <v>0</v>
      </c>
      <c r="P8" s="54">
        <v>0</v>
      </c>
      <c r="Q8" s="52">
        <v>0</v>
      </c>
      <c r="R8" s="53">
        <v>0</v>
      </c>
      <c r="S8" s="52">
        <v>43.06</v>
      </c>
    </row>
    <row r="9" spans="1:19" x14ac:dyDescent="0.2">
      <c r="A9" s="29" t="s">
        <v>26</v>
      </c>
      <c r="B9" s="54">
        <v>550</v>
      </c>
      <c r="C9" s="54">
        <v>548.37799999999993</v>
      </c>
      <c r="D9" s="54">
        <v>1.6220000000000709</v>
      </c>
      <c r="E9" s="54">
        <v>99.705090909090899</v>
      </c>
      <c r="F9" s="54">
        <v>50.362000000000002</v>
      </c>
      <c r="G9" s="54">
        <v>43.121000000000002</v>
      </c>
      <c r="H9" s="54">
        <v>13.8</v>
      </c>
      <c r="I9" s="54">
        <v>50.414999999999999</v>
      </c>
      <c r="J9" s="55">
        <v>31.062999999999999</v>
      </c>
      <c r="K9" s="55">
        <v>32.659999999999997</v>
      </c>
      <c r="L9" s="55">
        <v>46.3</v>
      </c>
      <c r="M9" s="55">
        <v>16.388000000000002</v>
      </c>
      <c r="N9" s="55">
        <v>0</v>
      </c>
      <c r="O9" s="55">
        <v>0</v>
      </c>
      <c r="P9" s="54">
        <v>1.7849999999999999</v>
      </c>
      <c r="Q9" s="52">
        <v>0</v>
      </c>
      <c r="R9" s="53">
        <v>10.598000000000001</v>
      </c>
      <c r="S9" s="52">
        <v>0</v>
      </c>
    </row>
    <row r="10" spans="1:19" s="31" customFormat="1" x14ac:dyDescent="0.2">
      <c r="A10" s="30" t="s">
        <v>27</v>
      </c>
      <c r="B10" s="56">
        <f>SUM(B7:B9)</f>
        <v>1894.69</v>
      </c>
      <c r="C10" s="56">
        <f>SUM(C7:C9)</f>
        <v>1888.048</v>
      </c>
      <c r="D10" s="56">
        <f>SUM(D7:D9)</f>
        <v>6.6390000000000713</v>
      </c>
      <c r="E10" s="56">
        <f>AVERAGE(E7:E9)</f>
        <v>99.751696969696965</v>
      </c>
      <c r="F10" s="56">
        <v>169.97200000000001</v>
      </c>
      <c r="G10" s="56">
        <v>68.69</v>
      </c>
      <c r="H10" s="56">
        <v>117.041</v>
      </c>
      <c r="I10" s="56">
        <v>170.101</v>
      </c>
      <c r="J10" s="57">
        <v>37.567999999999998</v>
      </c>
      <c r="K10" s="57">
        <v>119.669</v>
      </c>
      <c r="L10" s="57">
        <v>153.30000000000001</v>
      </c>
      <c r="M10" s="57">
        <v>25.422000000000004</v>
      </c>
      <c r="N10" s="57">
        <v>0</v>
      </c>
      <c r="O10" s="56">
        <v>9.9819999999999993</v>
      </c>
      <c r="P10" s="56">
        <v>12.36</v>
      </c>
      <c r="Q10" s="58">
        <v>1.482</v>
      </c>
      <c r="R10" s="59">
        <v>11.047000000000001</v>
      </c>
      <c r="S10" s="58">
        <f>SUM(S7:S9)</f>
        <v>53.760000000000005</v>
      </c>
    </row>
    <row r="11" spans="1:19" x14ac:dyDescent="0.2">
      <c r="A11" s="29"/>
      <c r="B11" s="54"/>
      <c r="C11" s="54"/>
      <c r="D11" s="54"/>
      <c r="E11" s="54"/>
      <c r="F11" s="54"/>
      <c r="G11" s="54"/>
      <c r="H11" s="54"/>
      <c r="I11" s="54"/>
      <c r="J11" s="55"/>
      <c r="K11" s="55"/>
      <c r="L11" s="55"/>
      <c r="M11" s="55"/>
      <c r="N11" s="55"/>
      <c r="O11" s="55"/>
      <c r="P11" s="54"/>
      <c r="Q11" s="52"/>
      <c r="R11" s="53"/>
      <c r="S11" s="60"/>
    </row>
    <row r="12" spans="1:19" s="31" customFormat="1" x14ac:dyDescent="0.2">
      <c r="A12" s="30" t="s">
        <v>28</v>
      </c>
      <c r="B12" s="56">
        <v>656</v>
      </c>
      <c r="C12" s="56">
        <v>646.70699999999999</v>
      </c>
      <c r="D12" s="56">
        <v>9.2899999999999991</v>
      </c>
      <c r="E12" s="56">
        <v>98.58</v>
      </c>
      <c r="F12" s="56">
        <v>0</v>
      </c>
      <c r="G12" s="56">
        <v>1.1619999999999999</v>
      </c>
      <c r="H12" s="56">
        <v>5.94</v>
      </c>
      <c r="I12" s="56">
        <v>29.893000000000001</v>
      </c>
      <c r="J12" s="57">
        <v>26.414000000000001</v>
      </c>
      <c r="K12" s="57">
        <v>0.88300000000000001</v>
      </c>
      <c r="L12" s="57">
        <v>16.3</v>
      </c>
      <c r="M12" s="57">
        <v>5.6689999999999996</v>
      </c>
      <c r="N12" s="57">
        <v>0.6</v>
      </c>
      <c r="O12" s="57">
        <v>0.47599999999999998</v>
      </c>
      <c r="P12" s="56">
        <v>3.4079999999999999</v>
      </c>
      <c r="Q12" s="58">
        <v>3.5000000000000003E-2</v>
      </c>
      <c r="R12" s="59">
        <v>3.4000000000000002E-2</v>
      </c>
      <c r="S12" s="61">
        <v>4.4000000000000004</v>
      </c>
    </row>
    <row r="13" spans="1:19" x14ac:dyDescent="0.2">
      <c r="A13" s="29"/>
      <c r="B13" s="54"/>
      <c r="C13" s="54"/>
      <c r="D13" s="54"/>
      <c r="E13" s="54"/>
      <c r="F13" s="54"/>
      <c r="G13" s="54"/>
      <c r="H13" s="54"/>
      <c r="I13" s="54"/>
      <c r="J13" s="55"/>
      <c r="K13" s="55"/>
      <c r="L13" s="55"/>
      <c r="M13" s="55"/>
      <c r="N13" s="55"/>
      <c r="O13" s="55"/>
      <c r="P13" s="54"/>
      <c r="Q13" s="52"/>
      <c r="R13" s="53"/>
      <c r="S13" s="60"/>
    </row>
    <row r="14" spans="1:19" s="31" customFormat="1" x14ac:dyDescent="0.2">
      <c r="A14" s="30" t="s">
        <v>29</v>
      </c>
      <c r="B14" s="56">
        <v>614.96</v>
      </c>
      <c r="C14" s="56">
        <v>594.75</v>
      </c>
      <c r="D14" s="56">
        <v>20.204999999999998</v>
      </c>
      <c r="E14" s="56">
        <v>96.71</v>
      </c>
      <c r="F14" s="56">
        <v>23.247</v>
      </c>
      <c r="G14" s="56">
        <v>188.572</v>
      </c>
      <c r="H14" s="56">
        <v>89.457999999999998</v>
      </c>
      <c r="I14" s="56">
        <v>36.365000000000002</v>
      </c>
      <c r="J14" s="57">
        <v>33.29</v>
      </c>
      <c r="K14" s="57">
        <v>38.472999999999999</v>
      </c>
      <c r="L14" s="57">
        <v>12.4</v>
      </c>
      <c r="M14" s="57">
        <v>72.435000000000002</v>
      </c>
      <c r="N14" s="57">
        <v>0</v>
      </c>
      <c r="O14" s="57">
        <v>0</v>
      </c>
      <c r="P14" s="56">
        <v>0</v>
      </c>
      <c r="Q14" s="58">
        <v>0</v>
      </c>
      <c r="R14" s="59">
        <v>0.89</v>
      </c>
      <c r="S14" s="58">
        <v>0.95</v>
      </c>
    </row>
    <row r="15" spans="1:19" x14ac:dyDescent="0.2">
      <c r="A15" s="29"/>
      <c r="B15" s="54"/>
      <c r="C15" s="54"/>
      <c r="D15" s="54"/>
      <c r="E15" s="54"/>
      <c r="F15" s="54"/>
      <c r="G15" s="54"/>
      <c r="H15" s="54"/>
      <c r="I15" s="54"/>
      <c r="J15" s="55"/>
      <c r="K15" s="55"/>
      <c r="L15" s="55"/>
      <c r="M15" s="55"/>
      <c r="N15" s="55"/>
      <c r="O15" s="55"/>
      <c r="P15" s="54"/>
      <c r="Q15" s="52"/>
      <c r="R15" s="53"/>
      <c r="S15" s="60"/>
    </row>
    <row r="16" spans="1:19" x14ac:dyDescent="0.2">
      <c r="A16" s="29" t="s">
        <v>30</v>
      </c>
      <c r="B16" s="49">
        <v>234.71</v>
      </c>
      <c r="C16" s="49">
        <v>234.71</v>
      </c>
      <c r="D16" s="49">
        <v>0</v>
      </c>
      <c r="E16" s="49">
        <v>100</v>
      </c>
      <c r="F16" s="49">
        <v>12.512</v>
      </c>
      <c r="G16" s="49">
        <v>0</v>
      </c>
      <c r="H16" s="49">
        <v>4.7039999999999997</v>
      </c>
      <c r="I16" s="49">
        <v>0</v>
      </c>
      <c r="J16" s="49">
        <v>0</v>
      </c>
      <c r="K16" s="49">
        <v>0</v>
      </c>
      <c r="L16" s="49">
        <v>0</v>
      </c>
      <c r="M16" s="49">
        <v>0</v>
      </c>
      <c r="N16" s="49">
        <v>0</v>
      </c>
      <c r="O16" s="49">
        <v>0</v>
      </c>
      <c r="P16" s="49">
        <v>0</v>
      </c>
      <c r="Q16" s="49">
        <v>0</v>
      </c>
      <c r="R16" s="53">
        <v>0</v>
      </c>
      <c r="S16" s="52">
        <v>0</v>
      </c>
    </row>
    <row r="17" spans="1:19" x14ac:dyDescent="0.2">
      <c r="A17" s="29" t="s">
        <v>31</v>
      </c>
      <c r="B17" s="49">
        <v>266</v>
      </c>
      <c r="C17" s="49">
        <v>228.96</v>
      </c>
      <c r="D17" s="49">
        <v>37.03</v>
      </c>
      <c r="E17" s="49">
        <v>85.98</v>
      </c>
      <c r="F17" s="49">
        <v>19.969000000000001</v>
      </c>
      <c r="G17" s="49">
        <v>7.6550000000000002</v>
      </c>
      <c r="H17" s="49">
        <v>0</v>
      </c>
      <c r="I17" s="49">
        <v>10.223000000000001</v>
      </c>
      <c r="J17" s="49">
        <v>7.3620000000000001</v>
      </c>
      <c r="K17" s="49">
        <v>2.081</v>
      </c>
      <c r="L17" s="49">
        <v>0</v>
      </c>
      <c r="M17" s="49">
        <v>0</v>
      </c>
      <c r="N17" s="49">
        <v>0</v>
      </c>
      <c r="O17" s="49">
        <v>0</v>
      </c>
      <c r="P17" s="49">
        <v>12.571</v>
      </c>
      <c r="Q17" s="49">
        <v>0</v>
      </c>
      <c r="R17" s="53">
        <v>0.23599999999999999</v>
      </c>
      <c r="S17" s="52">
        <v>0</v>
      </c>
    </row>
    <row r="18" spans="1:19" s="31" customFormat="1" x14ac:dyDescent="0.2">
      <c r="A18" s="30" t="s">
        <v>32</v>
      </c>
      <c r="B18" s="56">
        <v>500.71000000000004</v>
      </c>
      <c r="C18" s="56">
        <v>463.67</v>
      </c>
      <c r="D18" s="56">
        <v>37.03</v>
      </c>
      <c r="E18" s="56">
        <v>92.602504443689952</v>
      </c>
      <c r="F18" s="56">
        <v>32.481000000000002</v>
      </c>
      <c r="G18" s="56">
        <v>7.6550000000000002</v>
      </c>
      <c r="H18" s="56">
        <v>4.7039999999999997</v>
      </c>
      <c r="I18" s="56">
        <v>10.223000000000001</v>
      </c>
      <c r="J18" s="57">
        <v>7.3620000000000001</v>
      </c>
      <c r="K18" s="57">
        <v>2.1</v>
      </c>
      <c r="L18" s="57">
        <v>0</v>
      </c>
      <c r="M18" s="57">
        <v>0</v>
      </c>
      <c r="N18" s="57">
        <v>0</v>
      </c>
      <c r="O18" s="57">
        <v>0</v>
      </c>
      <c r="P18" s="56">
        <f>SUM(P16:P17)</f>
        <v>12.571</v>
      </c>
      <c r="Q18" s="58">
        <v>0</v>
      </c>
      <c r="R18" s="59">
        <v>0.23599999999999999</v>
      </c>
      <c r="S18" s="58">
        <f>SUM(S16:S17)</f>
        <v>0</v>
      </c>
    </row>
    <row r="19" spans="1:19" x14ac:dyDescent="0.2">
      <c r="A19" s="29"/>
      <c r="B19" s="54"/>
      <c r="C19" s="54"/>
      <c r="D19" s="54"/>
      <c r="E19" s="54"/>
      <c r="F19" s="54"/>
      <c r="G19" s="54"/>
      <c r="H19" s="54"/>
      <c r="I19" s="54"/>
      <c r="J19" s="55"/>
      <c r="K19" s="55"/>
      <c r="L19" s="55"/>
      <c r="M19" s="55"/>
      <c r="N19" s="55"/>
      <c r="O19" s="55"/>
      <c r="P19" s="54"/>
      <c r="Q19" s="52"/>
      <c r="R19" s="53"/>
      <c r="S19" s="52"/>
    </row>
    <row r="20" spans="1:19" x14ac:dyDescent="0.2">
      <c r="A20" s="29" t="s">
        <v>33</v>
      </c>
      <c r="B20" s="54">
        <v>139.88</v>
      </c>
      <c r="C20" s="54">
        <v>124.42</v>
      </c>
      <c r="D20" s="54">
        <v>15.46</v>
      </c>
      <c r="E20" s="54">
        <v>88.947669430940806</v>
      </c>
      <c r="F20" s="54">
        <v>0</v>
      </c>
      <c r="G20" s="54">
        <v>0.58299999999999996</v>
      </c>
      <c r="H20" s="54">
        <v>12.840999999999999</v>
      </c>
      <c r="I20" s="54">
        <v>3.49</v>
      </c>
      <c r="J20" s="55">
        <v>0</v>
      </c>
      <c r="K20" s="55">
        <v>5.2</v>
      </c>
      <c r="L20" s="55">
        <v>2.9</v>
      </c>
      <c r="M20" s="55">
        <v>0</v>
      </c>
      <c r="N20" s="55">
        <v>0</v>
      </c>
      <c r="O20" s="55">
        <v>0</v>
      </c>
      <c r="P20" s="54">
        <v>0</v>
      </c>
      <c r="Q20" s="52">
        <v>0</v>
      </c>
      <c r="R20" s="53">
        <v>0</v>
      </c>
      <c r="S20" s="52">
        <v>0</v>
      </c>
    </row>
    <row r="21" spans="1:19" x14ac:dyDescent="0.2">
      <c r="A21" s="29" t="s">
        <v>34</v>
      </c>
      <c r="B21" s="54">
        <v>345</v>
      </c>
      <c r="C21" s="54">
        <v>332.71</v>
      </c>
      <c r="D21" s="54">
        <v>12.282999999999999</v>
      </c>
      <c r="E21" s="54">
        <v>96.44</v>
      </c>
      <c r="F21" s="54">
        <v>5.2720000000000002</v>
      </c>
      <c r="G21" s="54">
        <v>1.375</v>
      </c>
      <c r="H21" s="54">
        <v>0.44500000000000001</v>
      </c>
      <c r="I21" s="54">
        <v>0.26100000000000001</v>
      </c>
      <c r="J21" s="55">
        <v>0</v>
      </c>
      <c r="K21" s="55">
        <v>2.863</v>
      </c>
      <c r="L21" s="55">
        <v>61.4</v>
      </c>
      <c r="M21" s="55">
        <v>38.725000000000001</v>
      </c>
      <c r="N21" s="55">
        <v>0</v>
      </c>
      <c r="O21" s="55">
        <v>0</v>
      </c>
      <c r="P21" s="54">
        <v>0</v>
      </c>
      <c r="Q21" s="52">
        <v>0</v>
      </c>
      <c r="R21" s="53">
        <v>0</v>
      </c>
      <c r="S21" s="52">
        <v>7.0000000000000007E-2</v>
      </c>
    </row>
    <row r="22" spans="1:19" x14ac:dyDescent="0.2">
      <c r="A22" s="29" t="s">
        <v>35</v>
      </c>
      <c r="B22" s="54">
        <v>327.04000000000002</v>
      </c>
      <c r="C22" s="54">
        <v>321.5</v>
      </c>
      <c r="D22" s="54">
        <v>5.53</v>
      </c>
      <c r="E22" s="54">
        <v>98.3</v>
      </c>
      <c r="F22" s="54">
        <v>0</v>
      </c>
      <c r="G22" s="54">
        <v>9.7000000000000003E-2</v>
      </c>
      <c r="H22" s="54">
        <v>0</v>
      </c>
      <c r="I22" s="54">
        <v>0</v>
      </c>
      <c r="J22" s="55">
        <v>0</v>
      </c>
      <c r="K22" s="55">
        <v>0</v>
      </c>
      <c r="L22" s="55">
        <v>0</v>
      </c>
      <c r="M22" s="55">
        <v>0</v>
      </c>
      <c r="N22" s="55">
        <v>0</v>
      </c>
      <c r="O22" s="55">
        <v>0</v>
      </c>
      <c r="P22" s="54">
        <v>0.9</v>
      </c>
      <c r="Q22" s="52">
        <v>0.221</v>
      </c>
      <c r="R22" s="53">
        <v>0</v>
      </c>
      <c r="S22" s="52">
        <v>0</v>
      </c>
    </row>
    <row r="23" spans="1:19" s="31" customFormat="1" x14ac:dyDescent="0.2">
      <c r="A23" s="30" t="s">
        <v>36</v>
      </c>
      <c r="B23" s="56">
        <f>SUM(B20:B22)</f>
        <v>811.92000000000007</v>
      </c>
      <c r="C23" s="56">
        <f>SUM(C20:C22)</f>
        <v>778.63</v>
      </c>
      <c r="D23" s="56">
        <f>SUM(D20:D22)</f>
        <v>33.273000000000003</v>
      </c>
      <c r="E23" s="56">
        <f>AVERAGE(E20:E22)</f>
        <v>94.562556476980262</v>
      </c>
      <c r="F23" s="56">
        <v>5.2720000000000002</v>
      </c>
      <c r="G23" s="56">
        <v>2.0550000000000002</v>
      </c>
      <c r="H23" s="56">
        <v>13.286</v>
      </c>
      <c r="I23" s="56">
        <v>3.7510000000000003</v>
      </c>
      <c r="J23" s="57">
        <v>0</v>
      </c>
      <c r="K23" s="57">
        <v>8.1</v>
      </c>
      <c r="L23" s="57">
        <v>64.3</v>
      </c>
      <c r="M23" s="57">
        <v>38.725000000000001</v>
      </c>
      <c r="N23" s="57">
        <v>0</v>
      </c>
      <c r="O23" s="57">
        <v>0</v>
      </c>
      <c r="P23" s="56">
        <v>0.90500000000000003</v>
      </c>
      <c r="Q23" s="58">
        <v>0.221</v>
      </c>
      <c r="R23" s="59">
        <v>0</v>
      </c>
      <c r="S23" s="58">
        <f>SUM(S20:S22)</f>
        <v>7.0000000000000007E-2</v>
      </c>
    </row>
    <row r="24" spans="1:19" x14ac:dyDescent="0.2">
      <c r="A24" s="29"/>
      <c r="B24" s="54"/>
      <c r="C24" s="54"/>
      <c r="D24" s="54"/>
      <c r="E24" s="54"/>
      <c r="F24" s="54"/>
      <c r="G24" s="54"/>
      <c r="H24" s="54"/>
      <c r="I24" s="54"/>
      <c r="J24" s="55"/>
      <c r="K24" s="55"/>
      <c r="L24" s="55"/>
      <c r="M24" s="55"/>
      <c r="N24" s="55"/>
      <c r="O24" s="55"/>
      <c r="P24" s="54"/>
      <c r="Q24" s="52"/>
      <c r="R24" s="53"/>
      <c r="S24" s="52"/>
    </row>
    <row r="25" spans="1:19" s="31" customFormat="1" x14ac:dyDescent="0.2">
      <c r="A25" s="30" t="s">
        <v>37</v>
      </c>
      <c r="B25" s="56">
        <v>1330</v>
      </c>
      <c r="C25" s="56">
        <v>1319.6949999999999</v>
      </c>
      <c r="D25" s="56">
        <v>10.305</v>
      </c>
      <c r="E25" s="56">
        <v>99.224999999999994</v>
      </c>
      <c r="F25" s="56">
        <v>0</v>
      </c>
      <c r="G25" s="56">
        <v>0</v>
      </c>
      <c r="H25" s="56">
        <v>128.56100000000001</v>
      </c>
      <c r="I25" s="56">
        <v>180.005</v>
      </c>
      <c r="J25" s="57">
        <v>270.995</v>
      </c>
      <c r="K25" s="57">
        <v>277.63300000000004</v>
      </c>
      <c r="L25" s="57">
        <v>98.6</v>
      </c>
      <c r="M25" s="57">
        <v>20.49</v>
      </c>
      <c r="N25" s="57">
        <v>0</v>
      </c>
      <c r="O25" s="57">
        <v>21.806999999999999</v>
      </c>
      <c r="P25" s="56">
        <v>0.62</v>
      </c>
      <c r="Q25" s="58">
        <v>0</v>
      </c>
      <c r="R25" s="59">
        <v>39.566000000000003</v>
      </c>
      <c r="S25" s="58">
        <v>33.35</v>
      </c>
    </row>
    <row r="26" spans="1:19" x14ac:dyDescent="0.2">
      <c r="A26" s="29"/>
      <c r="B26" s="54"/>
      <c r="C26" s="54"/>
      <c r="D26" s="54"/>
      <c r="E26" s="54"/>
      <c r="F26" s="54"/>
      <c r="G26" s="54"/>
      <c r="H26" s="54"/>
      <c r="I26" s="54"/>
      <c r="J26" s="55"/>
      <c r="K26" s="55"/>
      <c r="L26" s="55"/>
      <c r="M26" s="55"/>
      <c r="N26" s="55"/>
      <c r="O26" s="55"/>
      <c r="P26" s="54"/>
      <c r="Q26" s="52"/>
      <c r="R26" s="53"/>
      <c r="S26" s="52"/>
    </row>
    <row r="27" spans="1:19" x14ac:dyDescent="0.2">
      <c r="A27" s="29" t="s">
        <v>38</v>
      </c>
      <c r="B27" s="54">
        <v>305.10000000000002</v>
      </c>
      <c r="C27" s="54">
        <v>304.19299999999998</v>
      </c>
      <c r="D27" s="54">
        <v>0.90700000000000003</v>
      </c>
      <c r="E27" s="54">
        <v>99.703000000000003</v>
      </c>
      <c r="F27" s="54">
        <v>3.36</v>
      </c>
      <c r="G27" s="54">
        <v>13.853</v>
      </c>
      <c r="H27" s="54">
        <v>1.319</v>
      </c>
      <c r="I27" s="54">
        <v>1.109</v>
      </c>
      <c r="J27" s="55">
        <v>4.5369999999999999</v>
      </c>
      <c r="K27" s="55">
        <v>0</v>
      </c>
      <c r="L27" s="55">
        <v>13.635999999999999</v>
      </c>
      <c r="M27" s="55">
        <v>92.066999999999993</v>
      </c>
      <c r="N27" s="55">
        <v>0</v>
      </c>
      <c r="O27" s="55">
        <v>39.302</v>
      </c>
      <c r="P27" s="54">
        <v>11.361000000000001</v>
      </c>
      <c r="Q27" s="52">
        <v>44.924999999999997</v>
      </c>
      <c r="R27" s="53">
        <v>48.780999999999999</v>
      </c>
      <c r="S27" s="52">
        <v>16.64</v>
      </c>
    </row>
    <row r="28" spans="1:19" x14ac:dyDescent="0.2">
      <c r="A28" s="29" t="s">
        <v>39</v>
      </c>
      <c r="B28" s="54">
        <v>130</v>
      </c>
      <c r="C28" s="54">
        <v>127.85</v>
      </c>
      <c r="D28" s="54">
        <v>2.15</v>
      </c>
      <c r="E28" s="54">
        <v>98.34</v>
      </c>
      <c r="F28" s="54">
        <v>0</v>
      </c>
      <c r="G28" s="54">
        <v>0.17100000000000001</v>
      </c>
      <c r="H28" s="54">
        <v>0.749</v>
      </c>
      <c r="I28" s="54">
        <v>0</v>
      </c>
      <c r="J28" s="55">
        <v>0</v>
      </c>
      <c r="K28" s="55">
        <v>0</v>
      </c>
      <c r="L28" s="55">
        <v>6.992</v>
      </c>
      <c r="M28" s="55">
        <v>15.861000000000001</v>
      </c>
      <c r="N28" s="55">
        <v>0</v>
      </c>
      <c r="O28" s="55">
        <v>7.72</v>
      </c>
      <c r="P28" s="54" t="s">
        <v>40</v>
      </c>
      <c r="Q28" s="52">
        <v>0</v>
      </c>
      <c r="R28" s="53">
        <v>0</v>
      </c>
      <c r="S28" s="52">
        <v>0</v>
      </c>
    </row>
    <row r="29" spans="1:19" x14ac:dyDescent="0.2">
      <c r="A29" s="29" t="s">
        <v>41</v>
      </c>
      <c r="B29" s="54">
        <v>132</v>
      </c>
      <c r="C29" s="54">
        <v>117.1</v>
      </c>
      <c r="D29" s="54">
        <v>14.9</v>
      </c>
      <c r="E29" s="54">
        <v>88.71</v>
      </c>
      <c r="F29" s="54">
        <v>8.9710000000000001</v>
      </c>
      <c r="G29" s="54">
        <v>0</v>
      </c>
      <c r="H29" s="54">
        <v>7.6639999999999997</v>
      </c>
      <c r="I29" s="54">
        <v>11.9</v>
      </c>
      <c r="J29" s="55">
        <v>18.931999999999999</v>
      </c>
      <c r="K29" s="55">
        <v>1.6</v>
      </c>
      <c r="L29" s="55">
        <v>17.248000000000001</v>
      </c>
      <c r="M29" s="55">
        <v>0</v>
      </c>
      <c r="N29" s="55">
        <v>0</v>
      </c>
      <c r="O29" s="55">
        <v>0</v>
      </c>
      <c r="P29" s="54">
        <v>0</v>
      </c>
      <c r="Q29" s="52">
        <v>0</v>
      </c>
      <c r="R29" s="53">
        <v>0</v>
      </c>
      <c r="S29" s="52">
        <v>0</v>
      </c>
    </row>
    <row r="30" spans="1:19" s="31" customFormat="1" x14ac:dyDescent="0.2">
      <c r="A30" s="30" t="s">
        <v>42</v>
      </c>
      <c r="B30" s="56">
        <f>SUM(B27:B29)</f>
        <v>567.1</v>
      </c>
      <c r="C30" s="56">
        <f>SUM(C27:C29)</f>
        <v>549.14300000000003</v>
      </c>
      <c r="D30" s="56">
        <f>SUM(D27:D29)</f>
        <v>17.957000000000001</v>
      </c>
      <c r="E30" s="56">
        <f>AVERAGE(E27:E29)</f>
        <v>95.584333333333333</v>
      </c>
      <c r="F30" s="56">
        <v>12.331</v>
      </c>
      <c r="G30" s="56">
        <v>14.023999999999999</v>
      </c>
      <c r="H30" s="56">
        <v>9.7319999999999993</v>
      </c>
      <c r="I30" s="56">
        <v>13.009</v>
      </c>
      <c r="J30" s="57">
        <v>23.468999999999998</v>
      </c>
      <c r="K30" s="57">
        <v>1.6</v>
      </c>
      <c r="L30" s="57">
        <v>37.876000000000005</v>
      </c>
      <c r="M30" s="57">
        <v>107.928</v>
      </c>
      <c r="N30" s="57">
        <v>0</v>
      </c>
      <c r="O30" s="57">
        <v>47.021999999999998</v>
      </c>
      <c r="P30" s="56">
        <f>SUM(P27:P29)</f>
        <v>11.361000000000001</v>
      </c>
      <c r="Q30" s="58">
        <v>44.924999999999997</v>
      </c>
      <c r="R30" s="59">
        <v>48.780999999999999</v>
      </c>
      <c r="S30" s="58">
        <f>SUM(S27:S29)</f>
        <v>16.64</v>
      </c>
    </row>
    <row r="31" spans="1:19" x14ac:dyDescent="0.2">
      <c r="A31" s="29"/>
      <c r="B31" s="54"/>
      <c r="C31" s="54"/>
      <c r="D31" s="54"/>
      <c r="E31" s="54"/>
      <c r="F31" s="54"/>
      <c r="G31" s="54"/>
      <c r="H31" s="54"/>
      <c r="I31" s="54"/>
      <c r="J31" s="55"/>
      <c r="K31" s="55"/>
      <c r="L31" s="55"/>
      <c r="M31" s="55"/>
      <c r="N31" s="55"/>
      <c r="O31" s="55"/>
      <c r="P31" s="54"/>
      <c r="Q31" s="52"/>
      <c r="R31" s="53"/>
      <c r="S31" s="52"/>
    </row>
    <row r="32" spans="1:19" s="31" customFormat="1" x14ac:dyDescent="0.2">
      <c r="A32" s="30" t="s">
        <v>43</v>
      </c>
      <c r="B32" s="56">
        <v>271.58</v>
      </c>
      <c r="C32" s="56">
        <v>247.93</v>
      </c>
      <c r="D32" s="56">
        <v>23.65</v>
      </c>
      <c r="E32" s="56">
        <v>91.291700419765817</v>
      </c>
      <c r="F32" s="56">
        <v>16.693000000000001</v>
      </c>
      <c r="G32" s="56">
        <v>23.122</v>
      </c>
      <c r="H32" s="56">
        <v>25.835999999999999</v>
      </c>
      <c r="I32" s="56">
        <v>66.055000000000007</v>
      </c>
      <c r="J32" s="57">
        <v>0</v>
      </c>
      <c r="K32" s="57">
        <v>0</v>
      </c>
      <c r="L32" s="57">
        <v>0</v>
      </c>
      <c r="M32" s="57">
        <v>3.5049999999999999</v>
      </c>
      <c r="N32" s="57">
        <v>0</v>
      </c>
      <c r="O32" s="57">
        <v>0</v>
      </c>
      <c r="P32" s="56">
        <v>0</v>
      </c>
      <c r="Q32" s="58">
        <v>0</v>
      </c>
      <c r="R32" s="59">
        <v>0</v>
      </c>
      <c r="S32" s="58">
        <v>0</v>
      </c>
    </row>
    <row r="33" spans="1:19" x14ac:dyDescent="0.2">
      <c r="A33" s="29"/>
      <c r="B33" s="54"/>
      <c r="C33" s="54"/>
      <c r="D33" s="54"/>
      <c r="E33" s="54"/>
      <c r="F33" s="54"/>
      <c r="G33" s="54"/>
      <c r="H33" s="54"/>
      <c r="I33" s="54"/>
      <c r="J33" s="55"/>
      <c r="K33" s="55"/>
      <c r="L33" s="55"/>
      <c r="M33" s="55"/>
      <c r="N33" s="55"/>
      <c r="O33" s="55"/>
      <c r="P33" s="54"/>
      <c r="Q33" s="52"/>
      <c r="R33" s="53"/>
      <c r="S33" s="52"/>
    </row>
    <row r="34" spans="1:19" x14ac:dyDescent="0.2">
      <c r="A34" s="29" t="s">
        <v>44</v>
      </c>
      <c r="B34" s="54">
        <v>250</v>
      </c>
      <c r="C34" s="54">
        <v>244.24100000000001</v>
      </c>
      <c r="D34" s="54">
        <v>5.7589999999999861</v>
      </c>
      <c r="E34" s="54">
        <v>97.696400000000011</v>
      </c>
      <c r="F34" s="54">
        <v>11.465999999999999</v>
      </c>
      <c r="G34" s="54">
        <v>14.89</v>
      </c>
      <c r="H34" s="54">
        <v>11.532999999999999</v>
      </c>
      <c r="I34" s="54">
        <v>40.622999999999998</v>
      </c>
      <c r="J34" s="55">
        <v>23.452000000000002</v>
      </c>
      <c r="K34" s="55">
        <v>12.661</v>
      </c>
      <c r="L34" s="55">
        <v>15.18</v>
      </c>
      <c r="M34" s="55">
        <v>0</v>
      </c>
      <c r="N34" s="55">
        <v>0</v>
      </c>
      <c r="O34" s="55">
        <v>0</v>
      </c>
      <c r="P34" s="54">
        <v>0</v>
      </c>
      <c r="Q34" s="52">
        <v>0</v>
      </c>
      <c r="R34" s="53">
        <v>0</v>
      </c>
      <c r="S34" s="52">
        <v>0</v>
      </c>
    </row>
    <row r="35" spans="1:19" x14ac:dyDescent="0.2">
      <c r="A35" s="29" t="s">
        <v>45</v>
      </c>
      <c r="B35" s="54">
        <v>493.12</v>
      </c>
      <c r="C35" s="54">
        <v>486.99</v>
      </c>
      <c r="D35" s="54">
        <v>6.13</v>
      </c>
      <c r="E35" s="54">
        <v>98.756894873458791</v>
      </c>
      <c r="F35" s="54">
        <v>15.904</v>
      </c>
      <c r="G35" s="54">
        <v>9.0150000000000006</v>
      </c>
      <c r="H35" s="54">
        <v>0</v>
      </c>
      <c r="I35" s="54">
        <v>11.052</v>
      </c>
      <c r="J35" s="55">
        <v>15.595000000000001</v>
      </c>
      <c r="K35" s="55">
        <v>9.8680000000000003</v>
      </c>
      <c r="L35" s="55">
        <v>59.19</v>
      </c>
      <c r="M35" s="55">
        <v>0</v>
      </c>
      <c r="N35" s="55">
        <v>0</v>
      </c>
      <c r="O35" s="55">
        <v>0</v>
      </c>
      <c r="P35" s="54">
        <v>0</v>
      </c>
      <c r="Q35" s="52">
        <v>0</v>
      </c>
      <c r="R35" s="53">
        <v>0</v>
      </c>
      <c r="S35" s="52">
        <v>0</v>
      </c>
    </row>
    <row r="36" spans="1:19" x14ac:dyDescent="0.2">
      <c r="A36" s="29" t="s">
        <v>46</v>
      </c>
      <c r="B36" s="54">
        <v>80.400000000000006</v>
      </c>
      <c r="C36" s="54">
        <v>80.400000000000006</v>
      </c>
      <c r="D36" s="54">
        <v>0</v>
      </c>
      <c r="E36" s="54">
        <v>100</v>
      </c>
      <c r="F36" s="54">
        <v>1.278</v>
      </c>
      <c r="G36" s="54">
        <v>15.849</v>
      </c>
      <c r="H36" s="54">
        <v>2.0459999999999998</v>
      </c>
      <c r="I36" s="54">
        <v>1.6819999999999999</v>
      </c>
      <c r="J36" s="55">
        <v>0</v>
      </c>
      <c r="K36" s="55">
        <v>1.446</v>
      </c>
      <c r="L36" s="55">
        <v>0</v>
      </c>
      <c r="M36" s="55">
        <v>0</v>
      </c>
      <c r="N36" s="55">
        <v>0</v>
      </c>
      <c r="O36" s="55">
        <v>0</v>
      </c>
      <c r="P36" s="54">
        <v>0</v>
      </c>
      <c r="Q36" s="52">
        <v>0</v>
      </c>
      <c r="R36" s="53">
        <v>0</v>
      </c>
      <c r="S36" s="52">
        <v>0</v>
      </c>
    </row>
    <row r="37" spans="1:19" x14ac:dyDescent="0.2">
      <c r="A37" s="29" t="s">
        <v>47</v>
      </c>
      <c r="B37" s="54">
        <v>535</v>
      </c>
      <c r="C37" s="54">
        <v>432.69</v>
      </c>
      <c r="D37" s="54">
        <v>102.31</v>
      </c>
      <c r="E37" s="54">
        <v>80.80855199222546</v>
      </c>
      <c r="F37" s="54">
        <v>16.085999999999999</v>
      </c>
      <c r="G37" s="54">
        <v>3.867</v>
      </c>
      <c r="H37" s="54">
        <v>24.951000000000001</v>
      </c>
      <c r="I37" s="54">
        <v>1.212</v>
      </c>
      <c r="J37" s="55">
        <v>28.099</v>
      </c>
      <c r="K37" s="55">
        <v>20.404</v>
      </c>
      <c r="L37" s="55">
        <v>36.231999999999999</v>
      </c>
      <c r="M37" s="55">
        <v>1.81</v>
      </c>
      <c r="N37" s="55">
        <v>0</v>
      </c>
      <c r="O37" s="55">
        <v>3.57</v>
      </c>
      <c r="P37" s="54">
        <v>0.3</v>
      </c>
      <c r="Q37" s="52">
        <v>0</v>
      </c>
      <c r="R37" s="53">
        <v>0</v>
      </c>
      <c r="S37" s="52">
        <v>0</v>
      </c>
    </row>
    <row r="38" spans="1:19" x14ac:dyDescent="0.2">
      <c r="A38" s="29" t="s">
        <v>48</v>
      </c>
      <c r="B38" s="54">
        <v>180</v>
      </c>
      <c r="C38" s="54">
        <v>158.75</v>
      </c>
      <c r="D38" s="54">
        <v>21.25</v>
      </c>
      <c r="E38" s="54">
        <v>88.1944444444444</v>
      </c>
      <c r="F38" s="54">
        <v>1.2949999999999999</v>
      </c>
      <c r="G38" s="54">
        <v>6.3760000000000003</v>
      </c>
      <c r="H38" s="54">
        <v>0.39300000000000002</v>
      </c>
      <c r="I38" s="54">
        <v>16.032</v>
      </c>
      <c r="J38" s="55">
        <v>19.869</v>
      </c>
      <c r="K38" s="55">
        <v>39.953000000000003</v>
      </c>
      <c r="L38" s="55">
        <v>16.347999999999999</v>
      </c>
      <c r="M38" s="55">
        <v>8.9909999999999997</v>
      </c>
      <c r="N38" s="55">
        <v>0</v>
      </c>
      <c r="O38" s="55">
        <v>0</v>
      </c>
      <c r="P38" s="54">
        <v>0</v>
      </c>
      <c r="Q38" s="52">
        <v>0</v>
      </c>
      <c r="R38" s="53">
        <v>0</v>
      </c>
      <c r="S38" s="52">
        <v>0</v>
      </c>
    </row>
    <row r="39" spans="1:19" x14ac:dyDescent="0.2">
      <c r="A39" s="29" t="s">
        <v>49</v>
      </c>
      <c r="B39" s="54">
        <v>599.89</v>
      </c>
      <c r="C39" s="54">
        <v>562.22</v>
      </c>
      <c r="D39" s="54">
        <v>37.67</v>
      </c>
      <c r="E39" s="54">
        <v>93.720515427828431</v>
      </c>
      <c r="F39" s="54">
        <v>0.4</v>
      </c>
      <c r="G39" s="54">
        <v>0.92400000000000004</v>
      </c>
      <c r="H39" s="54">
        <v>0</v>
      </c>
      <c r="I39" s="54">
        <v>0</v>
      </c>
      <c r="J39" s="55">
        <v>14.462999999999999</v>
      </c>
      <c r="K39" s="55">
        <v>67.721999999999994</v>
      </c>
      <c r="L39" s="55">
        <v>51.279000000000003</v>
      </c>
      <c r="M39" s="55">
        <v>0</v>
      </c>
      <c r="N39" s="55">
        <v>0</v>
      </c>
      <c r="O39" s="55">
        <v>0</v>
      </c>
      <c r="P39" s="54">
        <v>0</v>
      </c>
      <c r="Q39" s="52">
        <v>0</v>
      </c>
      <c r="R39" s="53">
        <v>0</v>
      </c>
      <c r="S39" s="52">
        <v>0</v>
      </c>
    </row>
    <row r="40" spans="1:19" s="31" customFormat="1" x14ac:dyDescent="0.2">
      <c r="A40" s="30" t="s">
        <v>50</v>
      </c>
      <c r="B40" s="56">
        <f>SUM(B34:B39)</f>
        <v>2138.41</v>
      </c>
      <c r="C40" s="56">
        <f>SUM(C34:C39)</f>
        <v>1965.2909999999999</v>
      </c>
      <c r="D40" s="56">
        <f>SUM(D34:D39)</f>
        <v>173.11899999999997</v>
      </c>
      <c r="E40" s="56">
        <f>AVERAGE(E34:E39)</f>
        <v>93.196134456326163</v>
      </c>
      <c r="F40" s="56">
        <v>46.428999999999995</v>
      </c>
      <c r="G40" s="56">
        <v>50.920999999999999</v>
      </c>
      <c r="H40" s="56">
        <v>38.923000000000002</v>
      </c>
      <c r="I40" s="56">
        <v>70.600999999999999</v>
      </c>
      <c r="J40" s="57">
        <v>101.47799999999999</v>
      </c>
      <c r="K40" s="57">
        <v>152.054</v>
      </c>
      <c r="L40" s="57">
        <v>178.22900000000001</v>
      </c>
      <c r="M40" s="57">
        <v>10.801</v>
      </c>
      <c r="N40" s="57">
        <v>0</v>
      </c>
      <c r="O40" s="57">
        <f>SUM(O34:O39)</f>
        <v>3.57</v>
      </c>
      <c r="P40" s="56">
        <f>SUM(P34:P39)</f>
        <v>0.3</v>
      </c>
      <c r="Q40" s="58">
        <v>0</v>
      </c>
      <c r="R40" s="59">
        <v>0</v>
      </c>
      <c r="S40" s="58">
        <f>SUM(S34:S39)</f>
        <v>0</v>
      </c>
    </row>
    <row r="41" spans="1:19" x14ac:dyDescent="0.2">
      <c r="A41" s="29"/>
      <c r="B41" s="54"/>
      <c r="C41" s="54"/>
      <c r="D41" s="54"/>
      <c r="E41" s="54"/>
      <c r="F41" s="54"/>
      <c r="G41" s="54"/>
      <c r="H41" s="54"/>
      <c r="I41" s="54"/>
      <c r="J41" s="55"/>
      <c r="K41" s="55"/>
      <c r="L41" s="55"/>
      <c r="M41" s="55"/>
      <c r="N41" s="55"/>
      <c r="O41" s="55"/>
      <c r="P41" s="54"/>
      <c r="Q41" s="52"/>
      <c r="R41" s="53"/>
      <c r="S41" s="52"/>
    </row>
    <row r="42" spans="1:19" x14ac:dyDescent="0.2">
      <c r="A42" s="29" t="s">
        <v>51</v>
      </c>
      <c r="B42" s="54">
        <v>790</v>
      </c>
      <c r="C42" s="54">
        <v>735.55</v>
      </c>
      <c r="D42" s="54">
        <v>54.45</v>
      </c>
      <c r="E42" s="54">
        <v>93.107594936708864</v>
      </c>
      <c r="F42" s="54">
        <v>38.688000000000002</v>
      </c>
      <c r="G42" s="54">
        <v>49.954000000000001</v>
      </c>
      <c r="H42" s="54">
        <v>51.429000000000002</v>
      </c>
      <c r="I42" s="54">
        <v>18.137</v>
      </c>
      <c r="J42" s="55">
        <v>40.274999999999999</v>
      </c>
      <c r="K42" s="55">
        <v>166.29400000000001</v>
      </c>
      <c r="L42" s="55">
        <v>17.411999999999999</v>
      </c>
      <c r="M42" s="55">
        <v>28.161000000000001</v>
      </c>
      <c r="N42" s="55">
        <v>0</v>
      </c>
      <c r="O42" s="55">
        <v>0</v>
      </c>
      <c r="P42" s="54">
        <v>0</v>
      </c>
      <c r="Q42" s="52">
        <v>0</v>
      </c>
      <c r="R42" s="53">
        <v>0</v>
      </c>
      <c r="S42" s="52">
        <v>0</v>
      </c>
    </row>
    <row r="43" spans="1:19" x14ac:dyDescent="0.2">
      <c r="A43" s="29" t="s">
        <v>52</v>
      </c>
      <c r="B43" s="54">
        <v>695</v>
      </c>
      <c r="C43" s="54">
        <v>687.60400000000004</v>
      </c>
      <c r="D43" s="54">
        <v>7.3959999999999999</v>
      </c>
      <c r="E43" s="54">
        <v>98.93</v>
      </c>
      <c r="F43" s="54">
        <v>15.885999999999999</v>
      </c>
      <c r="G43" s="54">
        <v>77.790999999999997</v>
      </c>
      <c r="H43" s="54">
        <v>57.988999999999997</v>
      </c>
      <c r="I43" s="54">
        <v>6.9459999999999997</v>
      </c>
      <c r="J43" s="55">
        <v>24.574999999999999</v>
      </c>
      <c r="K43" s="55">
        <v>1.5369999999999999</v>
      </c>
      <c r="L43" s="55">
        <v>10.436999999999999</v>
      </c>
      <c r="M43" s="55">
        <v>1.2849999999999999</v>
      </c>
      <c r="N43" s="55">
        <v>0</v>
      </c>
      <c r="O43" s="55">
        <v>2.641</v>
      </c>
      <c r="P43" s="54">
        <v>0.2</v>
      </c>
      <c r="Q43" s="52">
        <v>0</v>
      </c>
      <c r="R43" s="53">
        <v>0.03</v>
      </c>
      <c r="S43" s="52">
        <v>1.47</v>
      </c>
    </row>
    <row r="44" spans="1:19" s="31" customFormat="1" x14ac:dyDescent="0.2">
      <c r="A44" s="30" t="s">
        <v>53</v>
      </c>
      <c r="B44" s="56">
        <f>SUM(B42:B43)</f>
        <v>1485</v>
      </c>
      <c r="C44" s="56">
        <f>SUM(C42:C43)</f>
        <v>1423.154</v>
      </c>
      <c r="D44" s="56">
        <f>SUM(D42:D43)</f>
        <v>61.846000000000004</v>
      </c>
      <c r="E44" s="56">
        <f>AVERAGE(E42:E43)</f>
        <v>96.018797468354435</v>
      </c>
      <c r="F44" s="56">
        <v>54.573999999999998</v>
      </c>
      <c r="G44" s="56">
        <v>127.745</v>
      </c>
      <c r="H44" s="56">
        <v>109.41800000000001</v>
      </c>
      <c r="I44" s="56">
        <v>25.082999999999998</v>
      </c>
      <c r="J44" s="57">
        <v>64.849999999999994</v>
      </c>
      <c r="K44" s="57">
        <v>167.83100000000002</v>
      </c>
      <c r="L44" s="57">
        <v>27.848999999999997</v>
      </c>
      <c r="M44" s="57">
        <v>29.446000000000002</v>
      </c>
      <c r="N44" s="57">
        <v>0</v>
      </c>
      <c r="O44" s="57">
        <v>2.641</v>
      </c>
      <c r="P44" s="56">
        <f>SUM(P42:P43)</f>
        <v>0.2</v>
      </c>
      <c r="Q44" s="58">
        <v>0</v>
      </c>
      <c r="R44" s="59">
        <v>0.03</v>
      </c>
      <c r="S44" s="58">
        <f>SUM(S42:S43)</f>
        <v>1.47</v>
      </c>
    </row>
    <row r="45" spans="1:19" x14ac:dyDescent="0.2">
      <c r="A45" s="29"/>
      <c r="B45" s="54"/>
      <c r="C45" s="54"/>
      <c r="D45" s="54"/>
      <c r="E45" s="54"/>
      <c r="F45" s="54"/>
      <c r="G45" s="54"/>
      <c r="H45" s="54"/>
      <c r="I45" s="54"/>
      <c r="J45" s="55"/>
      <c r="K45" s="55"/>
      <c r="L45" s="55"/>
      <c r="M45" s="55"/>
      <c r="N45" s="55"/>
      <c r="O45" s="55"/>
      <c r="P45" s="54"/>
      <c r="Q45" s="52"/>
      <c r="R45" s="53"/>
      <c r="S45" s="52"/>
    </row>
    <row r="46" spans="1:19" s="31" customFormat="1" x14ac:dyDescent="0.2">
      <c r="A46" s="30" t="s">
        <v>54</v>
      </c>
      <c r="B46" s="56"/>
      <c r="C46" s="56"/>
      <c r="D46" s="56"/>
      <c r="E46" s="56"/>
      <c r="F46" s="56"/>
      <c r="G46" s="56"/>
      <c r="H46" s="56"/>
      <c r="I46" s="56"/>
      <c r="J46" s="57"/>
      <c r="K46" s="57"/>
      <c r="L46" s="57"/>
      <c r="M46" s="57"/>
      <c r="N46" s="57"/>
      <c r="O46" s="57"/>
      <c r="P46" s="56"/>
      <c r="Q46" s="58"/>
      <c r="R46" s="59"/>
      <c r="S46" s="52"/>
    </row>
    <row r="47" spans="1:19" x14ac:dyDescent="0.2">
      <c r="A47" s="29" t="s">
        <v>55</v>
      </c>
      <c r="B47" s="54">
        <v>22.74</v>
      </c>
      <c r="C47" s="54">
        <v>17.760000000000002</v>
      </c>
      <c r="D47" s="54">
        <v>4.9800000000000004</v>
      </c>
      <c r="E47" s="54">
        <v>78.100263852242762</v>
      </c>
      <c r="F47" s="54">
        <v>0</v>
      </c>
      <c r="G47" s="54">
        <v>0</v>
      </c>
      <c r="H47" s="54">
        <v>0</v>
      </c>
      <c r="I47" s="54">
        <v>0</v>
      </c>
      <c r="J47" s="55">
        <v>0</v>
      </c>
      <c r="K47" s="55">
        <v>0</v>
      </c>
      <c r="L47" s="55">
        <v>0</v>
      </c>
      <c r="M47" s="55">
        <v>0</v>
      </c>
      <c r="N47" s="55">
        <v>0</v>
      </c>
      <c r="O47" s="55">
        <v>0</v>
      </c>
      <c r="P47" s="54">
        <v>0</v>
      </c>
      <c r="Q47" s="52">
        <v>0</v>
      </c>
      <c r="R47" s="53">
        <v>0</v>
      </c>
      <c r="S47" s="52">
        <v>0</v>
      </c>
    </row>
    <row r="48" spans="1:19" x14ac:dyDescent="0.2">
      <c r="A48" s="29" t="s">
        <v>56</v>
      </c>
      <c r="B48" s="54">
        <v>7.33</v>
      </c>
      <c r="C48" s="54">
        <v>4.8899999999999997</v>
      </c>
      <c r="D48" s="54">
        <v>2.44</v>
      </c>
      <c r="E48" s="54">
        <v>66.712141882673933</v>
      </c>
      <c r="F48" s="54">
        <v>0</v>
      </c>
      <c r="G48" s="54">
        <v>0</v>
      </c>
      <c r="H48" s="54">
        <v>0</v>
      </c>
      <c r="I48" s="54">
        <v>4.8929999999999998</v>
      </c>
      <c r="J48" s="55">
        <v>0</v>
      </c>
      <c r="K48" s="55">
        <v>0</v>
      </c>
      <c r="L48" s="55">
        <v>0</v>
      </c>
      <c r="M48" s="55">
        <v>0</v>
      </c>
      <c r="N48" s="55">
        <v>0</v>
      </c>
      <c r="O48" s="55">
        <v>0</v>
      </c>
      <c r="P48" s="54">
        <v>0</v>
      </c>
      <c r="Q48" s="52">
        <v>0</v>
      </c>
      <c r="R48" s="53">
        <v>0</v>
      </c>
      <c r="S48" s="52">
        <v>0</v>
      </c>
    </row>
    <row r="49" spans="1:19" x14ac:dyDescent="0.2">
      <c r="A49" s="29"/>
      <c r="B49" s="54"/>
      <c r="C49" s="54"/>
      <c r="D49" s="54"/>
      <c r="E49" s="54"/>
      <c r="F49" s="54"/>
      <c r="G49" s="54"/>
      <c r="H49" s="54"/>
      <c r="I49" s="54"/>
      <c r="J49" s="55"/>
      <c r="K49" s="55"/>
      <c r="L49" s="55"/>
      <c r="M49" s="55"/>
      <c r="N49" s="55"/>
      <c r="O49" s="55"/>
      <c r="P49" s="54"/>
      <c r="Q49" s="52"/>
      <c r="R49" s="53"/>
      <c r="S49" s="52"/>
    </row>
    <row r="50" spans="1:19" s="31" customFormat="1" ht="22.5" customHeight="1" thickBot="1" x14ac:dyDescent="0.25">
      <c r="A50" s="32" t="s">
        <v>57</v>
      </c>
      <c r="B50" s="62" t="s">
        <v>60</v>
      </c>
      <c r="C50" s="62">
        <v>9899.69</v>
      </c>
      <c r="D50" s="62">
        <v>400.75</v>
      </c>
      <c r="E50" s="62">
        <v>96.11</v>
      </c>
      <c r="F50" s="62">
        <v>360.99899999999997</v>
      </c>
      <c r="G50" s="62">
        <v>483.94599999999997</v>
      </c>
      <c r="H50" s="62">
        <v>542.899</v>
      </c>
      <c r="I50" s="62">
        <v>609.97900000000004</v>
      </c>
      <c r="J50" s="63">
        <v>565.42600000000004</v>
      </c>
      <c r="K50" s="63">
        <v>768.34300000000007</v>
      </c>
      <c r="L50" s="63">
        <v>588.85400000000004</v>
      </c>
      <c r="M50" s="63">
        <v>314.42100000000005</v>
      </c>
      <c r="N50" s="63">
        <v>0.6</v>
      </c>
      <c r="O50" s="63">
        <v>81.928000000000011</v>
      </c>
      <c r="P50" s="62">
        <v>41.8</v>
      </c>
      <c r="Q50" s="64">
        <v>46.662999999999997</v>
      </c>
      <c r="R50" s="65">
        <v>100.58</v>
      </c>
      <c r="S50" s="64">
        <v>110.76</v>
      </c>
    </row>
    <row r="51" spans="1:19" ht="24.75" customHeight="1" x14ac:dyDescent="0.2">
      <c r="A51" s="85" t="s">
        <v>58</v>
      </c>
      <c r="B51" s="85"/>
      <c r="C51" s="33"/>
      <c r="D51" s="33"/>
      <c r="E51" s="33"/>
      <c r="F51" s="33"/>
      <c r="G51" s="33"/>
      <c r="H51" s="33"/>
      <c r="I51" s="33"/>
      <c r="J51" s="33"/>
      <c r="K51" s="33"/>
      <c r="L51" s="20"/>
      <c r="M51" s="20"/>
      <c r="N51" s="20"/>
      <c r="O51" s="20"/>
    </row>
    <row r="52" spans="1:19" x14ac:dyDescent="0.2">
      <c r="L52" s="20"/>
      <c r="M52" s="20"/>
      <c r="N52" s="20"/>
      <c r="O52" s="20"/>
    </row>
    <row r="53" spans="1:19" x14ac:dyDescent="0.2">
      <c r="L53" s="20"/>
      <c r="M53" s="20"/>
      <c r="N53" s="20"/>
      <c r="O53" s="20"/>
    </row>
    <row r="54" spans="1:19" x14ac:dyDescent="0.2">
      <c r="L54" s="20"/>
    </row>
    <row r="55" spans="1:19" x14ac:dyDescent="0.2">
      <c r="L55" s="20"/>
    </row>
    <row r="56" spans="1:19" x14ac:dyDescent="0.2">
      <c r="L56" s="20"/>
    </row>
    <row r="57" spans="1:19" x14ac:dyDescent="0.2">
      <c r="L57" s="20"/>
    </row>
    <row r="58" spans="1:19" x14ac:dyDescent="0.2">
      <c r="L58" s="20"/>
    </row>
    <row r="59" spans="1:19" x14ac:dyDescent="0.2">
      <c r="L59" s="20"/>
    </row>
    <row r="60" spans="1:19" x14ac:dyDescent="0.2">
      <c r="L60" s="20"/>
    </row>
    <row r="61" spans="1:19" x14ac:dyDescent="0.2">
      <c r="L61" s="20"/>
    </row>
    <row r="62" spans="1:19" x14ac:dyDescent="0.2">
      <c r="L62" s="20"/>
    </row>
    <row r="63" spans="1:19" x14ac:dyDescent="0.2">
      <c r="L63" s="20"/>
    </row>
    <row r="64" spans="1:19" x14ac:dyDescent="0.2">
      <c r="L64" s="20"/>
    </row>
    <row r="65" spans="12:12" x14ac:dyDescent="0.2">
      <c r="L65" s="20"/>
    </row>
    <row r="66" spans="12:12" x14ac:dyDescent="0.2">
      <c r="L66" s="20"/>
    </row>
    <row r="67" spans="12:12" x14ac:dyDescent="0.2">
      <c r="L67" s="20"/>
    </row>
    <row r="68" spans="12:12" x14ac:dyDescent="0.2">
      <c r="L68" s="20"/>
    </row>
    <row r="69" spans="12:12" x14ac:dyDescent="0.2">
      <c r="L69" s="20"/>
    </row>
    <row r="70" spans="12:12" x14ac:dyDescent="0.2">
      <c r="L70" s="20"/>
    </row>
    <row r="71" spans="12:12" x14ac:dyDescent="0.2">
      <c r="L71" s="20"/>
    </row>
  </sheetData>
  <mergeCells count="3">
    <mergeCell ref="A1:S1"/>
    <mergeCell ref="A3:S3"/>
    <mergeCell ref="A51:B51"/>
  </mergeCells>
  <printOptions horizontalCentered="1"/>
  <pageMargins left="0.78740157480314965" right="0.78740157480314965" top="0.59055118110236227" bottom="0.98425196850393704" header="0" footer="0"/>
  <pageSetup paperSize="9" scale="5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1"/>
  <sheetViews>
    <sheetView view="pageBreakPreview" zoomScaleSheetLayoutView="100" workbookViewId="0">
      <selection activeCell="M20" sqref="M20"/>
    </sheetView>
  </sheetViews>
  <sheetFormatPr baseColWidth="10" defaultRowHeight="12.75" x14ac:dyDescent="0.2"/>
  <cols>
    <col min="11" max="11" width="7.140625" customWidth="1"/>
  </cols>
  <sheetData>
    <row r="1" spans="1:13" ht="18" x14ac:dyDescent="0.25">
      <c r="A1" s="82" t="s">
        <v>0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11"/>
      <c r="M1" s="11"/>
    </row>
    <row r="2" spans="1:13" ht="12.75" customHeight="1" x14ac:dyDescent="0.25">
      <c r="A2" s="11"/>
      <c r="B2" s="11"/>
      <c r="C2" s="11"/>
      <c r="D2" s="11"/>
      <c r="E2" s="11"/>
      <c r="F2" s="11"/>
      <c r="G2" s="11"/>
      <c r="H2" s="11"/>
      <c r="I2" s="11"/>
      <c r="J2" s="11"/>
      <c r="K2" s="34"/>
    </row>
    <row r="3" spans="1:13" ht="15" x14ac:dyDescent="0.25">
      <c r="A3" s="84" t="s">
        <v>59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35"/>
      <c r="M3" s="35"/>
    </row>
    <row r="4" spans="1:13" ht="15" x14ac:dyDescent="0.25">
      <c r="A4" s="36"/>
      <c r="B4" s="36"/>
      <c r="C4" s="36"/>
      <c r="D4" s="36"/>
      <c r="E4" s="36"/>
      <c r="F4" s="36"/>
      <c r="G4" s="36"/>
      <c r="H4" s="36"/>
      <c r="I4" s="36"/>
      <c r="J4" s="36"/>
      <c r="K4" s="36"/>
    </row>
    <row r="7" spans="1:13" x14ac:dyDescent="0.2">
      <c r="D7" s="31"/>
      <c r="E7" s="31"/>
      <c r="F7" s="31"/>
      <c r="G7" s="31"/>
      <c r="H7" s="31"/>
    </row>
    <row r="51" spans="1:1" x14ac:dyDescent="0.2">
      <c r="A51" s="37"/>
    </row>
  </sheetData>
  <mergeCells count="2">
    <mergeCell ref="A1:K1"/>
    <mergeCell ref="A3:K3"/>
  </mergeCells>
  <printOptions horizontalCentered="1"/>
  <pageMargins left="0.78740157480314965" right="0.78740157480314965" top="0.59055118110236227" bottom="0.98425196850393704" header="0" footer="0"/>
  <pageSetup paperSize="9" scale="71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3"/>
  <sheetViews>
    <sheetView tabSelected="1" view="pageLayout" topLeftCell="E1" zoomScaleNormal="100" workbookViewId="0">
      <selection activeCell="A52" sqref="A52:J53"/>
    </sheetView>
  </sheetViews>
  <sheetFormatPr baseColWidth="10" defaultRowHeight="12.75" x14ac:dyDescent="0.2"/>
  <cols>
    <col min="1" max="1" width="20" customWidth="1"/>
    <col min="2" max="2" width="15.140625" customWidth="1"/>
    <col min="3" max="3" width="17.140625" customWidth="1"/>
    <col min="4" max="4" width="9.28515625" customWidth="1"/>
    <col min="5" max="5" width="12.85546875" customWidth="1"/>
    <col min="6" max="6" width="13.28515625" customWidth="1"/>
    <col min="7" max="7" width="10.42578125" customWidth="1"/>
    <col min="8" max="8" width="12.5703125" customWidth="1"/>
    <col min="9" max="9" width="20.28515625" customWidth="1"/>
    <col min="10" max="10" width="16" customWidth="1"/>
  </cols>
  <sheetData>
    <row r="1" spans="1:11" ht="18" x14ac:dyDescent="0.25">
      <c r="A1" s="82" t="s">
        <v>0</v>
      </c>
      <c r="B1" s="82"/>
      <c r="C1" s="82"/>
      <c r="D1" s="82"/>
      <c r="E1" s="82"/>
      <c r="F1" s="82"/>
      <c r="G1" s="82"/>
      <c r="H1" s="82"/>
      <c r="I1" s="82"/>
      <c r="J1" s="82"/>
    </row>
    <row r="3" spans="1:11" ht="15" x14ac:dyDescent="0.25">
      <c r="A3" s="84" t="s">
        <v>81</v>
      </c>
      <c r="B3" s="84"/>
      <c r="C3" s="84"/>
      <c r="D3" s="84"/>
      <c r="E3" s="84"/>
      <c r="F3" s="84"/>
      <c r="G3" s="84"/>
      <c r="H3" s="84"/>
      <c r="I3" s="84"/>
      <c r="J3" s="84"/>
    </row>
    <row r="4" spans="1:11" ht="13.5" thickBot="1" x14ac:dyDescent="0.25">
      <c r="A4" s="2"/>
      <c r="B4" s="2"/>
      <c r="C4" s="2"/>
      <c r="D4" s="2"/>
      <c r="E4" s="2"/>
      <c r="F4" s="2"/>
      <c r="G4" s="20"/>
      <c r="H4" s="20"/>
      <c r="I4" s="20"/>
    </row>
    <row r="5" spans="1:11" ht="29.25" customHeight="1" x14ac:dyDescent="0.2">
      <c r="A5" s="95" t="s">
        <v>80</v>
      </c>
      <c r="B5" s="86" t="s">
        <v>79</v>
      </c>
      <c r="C5" s="86" t="s">
        <v>78</v>
      </c>
      <c r="D5" s="86" t="s">
        <v>77</v>
      </c>
      <c r="E5" s="86" t="s">
        <v>76</v>
      </c>
      <c r="F5" s="86" t="s">
        <v>75</v>
      </c>
      <c r="G5" s="88" t="s">
        <v>74</v>
      </c>
      <c r="H5" s="89"/>
      <c r="I5" s="90" t="s">
        <v>73</v>
      </c>
      <c r="J5" s="90" t="s">
        <v>72</v>
      </c>
    </row>
    <row r="6" spans="1:11" ht="43.5" customHeight="1" thickBot="1" x14ac:dyDescent="0.25">
      <c r="A6" s="96"/>
      <c r="B6" s="87"/>
      <c r="C6" s="87"/>
      <c r="D6" s="87"/>
      <c r="E6" s="87"/>
      <c r="F6" s="87"/>
      <c r="G6" s="48" t="s">
        <v>71</v>
      </c>
      <c r="H6" s="47" t="s">
        <v>70</v>
      </c>
      <c r="I6" s="91"/>
      <c r="J6" s="91"/>
      <c r="K6" s="20"/>
    </row>
    <row r="7" spans="1:11" ht="19.5" customHeight="1" x14ac:dyDescent="0.2">
      <c r="A7" s="46" t="s">
        <v>24</v>
      </c>
      <c r="B7" s="74">
        <v>14</v>
      </c>
      <c r="C7" s="74"/>
      <c r="D7" s="74">
        <v>0</v>
      </c>
      <c r="E7" s="74">
        <v>0</v>
      </c>
      <c r="F7" s="74">
        <v>374</v>
      </c>
      <c r="G7" s="74">
        <v>7</v>
      </c>
      <c r="H7" s="74">
        <v>6</v>
      </c>
      <c r="I7" s="74">
        <v>0</v>
      </c>
      <c r="J7" s="77"/>
      <c r="K7" s="20"/>
    </row>
    <row r="8" spans="1:11" x14ac:dyDescent="0.2">
      <c r="A8" s="45" t="s">
        <v>25</v>
      </c>
      <c r="B8" s="75">
        <v>0</v>
      </c>
      <c r="C8" s="75"/>
      <c r="D8" s="75">
        <v>0</v>
      </c>
      <c r="E8" s="75">
        <v>0</v>
      </c>
      <c r="F8" s="75">
        <v>52</v>
      </c>
      <c r="G8" s="75">
        <v>1</v>
      </c>
      <c r="H8" s="75">
        <v>0</v>
      </c>
      <c r="I8" s="75">
        <v>0</v>
      </c>
      <c r="J8" s="78"/>
      <c r="K8" s="20"/>
    </row>
    <row r="9" spans="1:11" x14ac:dyDescent="0.2">
      <c r="A9" s="45" t="s">
        <v>26</v>
      </c>
      <c r="B9" s="75">
        <v>0</v>
      </c>
      <c r="C9" s="75"/>
      <c r="D9" s="75">
        <v>0</v>
      </c>
      <c r="E9" s="75">
        <v>1</v>
      </c>
      <c r="F9" s="75">
        <v>417</v>
      </c>
      <c r="G9" s="75">
        <v>0</v>
      </c>
      <c r="H9" s="75">
        <v>4</v>
      </c>
      <c r="I9" s="75">
        <v>1</v>
      </c>
      <c r="J9" s="78"/>
      <c r="K9" s="20"/>
    </row>
    <row r="10" spans="1:11" s="31" customFormat="1" x14ac:dyDescent="0.2">
      <c r="A10" s="44" t="s">
        <v>27</v>
      </c>
      <c r="B10" s="76">
        <f>SUM(B7:B9)</f>
        <v>14</v>
      </c>
      <c r="C10" s="76"/>
      <c r="D10" s="76">
        <f>SUM(D7:D9)</f>
        <v>0</v>
      </c>
      <c r="E10" s="76">
        <f>SUM(E7:E9)</f>
        <v>1</v>
      </c>
      <c r="F10" s="76">
        <f>SUM(F7:F9)</f>
        <v>843</v>
      </c>
      <c r="G10" s="76">
        <f>SUM(G7:G9)</f>
        <v>8</v>
      </c>
      <c r="H10" s="76">
        <f>H9+H8+H7</f>
        <v>10</v>
      </c>
      <c r="I10" s="76">
        <f>I9+I8+I7</f>
        <v>1</v>
      </c>
      <c r="J10" s="79"/>
      <c r="K10" s="40"/>
    </row>
    <row r="11" spans="1:11" x14ac:dyDescent="0.2">
      <c r="A11" s="29"/>
      <c r="B11" s="70"/>
      <c r="C11" s="70"/>
      <c r="D11" s="70"/>
      <c r="E11" s="70"/>
      <c r="F11" s="70"/>
      <c r="G11" s="70"/>
      <c r="H11" s="71"/>
      <c r="I11" s="71"/>
      <c r="J11" s="71"/>
      <c r="K11" s="20"/>
    </row>
    <row r="12" spans="1:11" s="31" customFormat="1" x14ac:dyDescent="0.2">
      <c r="A12" s="44" t="s">
        <v>28</v>
      </c>
      <c r="B12" s="76">
        <v>2</v>
      </c>
      <c r="C12" s="76"/>
      <c r="D12" s="76">
        <v>0</v>
      </c>
      <c r="E12" s="76">
        <v>0</v>
      </c>
      <c r="F12" s="76">
        <v>348</v>
      </c>
      <c r="G12" s="76">
        <v>1</v>
      </c>
      <c r="H12" s="76">
        <v>3</v>
      </c>
      <c r="I12" s="76"/>
      <c r="J12" s="79"/>
      <c r="K12" s="40"/>
    </row>
    <row r="13" spans="1:11" x14ac:dyDescent="0.2">
      <c r="A13" s="29"/>
      <c r="B13" s="70"/>
      <c r="C13" s="70"/>
      <c r="D13" s="70"/>
      <c r="E13" s="70"/>
      <c r="F13" s="70"/>
      <c r="G13" s="70"/>
      <c r="H13" s="71"/>
      <c r="I13" s="71"/>
      <c r="J13" s="71"/>
      <c r="K13" s="20"/>
    </row>
    <row r="14" spans="1:11" s="31" customFormat="1" x14ac:dyDescent="0.2">
      <c r="A14" s="44" t="s">
        <v>29</v>
      </c>
      <c r="B14" s="76">
        <v>15</v>
      </c>
      <c r="C14" s="76"/>
      <c r="D14" s="76">
        <v>1</v>
      </c>
      <c r="E14" s="76">
        <v>5</v>
      </c>
      <c r="F14" s="76">
        <v>310</v>
      </c>
      <c r="G14" s="76">
        <v>5</v>
      </c>
      <c r="H14" s="76">
        <v>0</v>
      </c>
      <c r="I14" s="76"/>
      <c r="J14" s="79"/>
      <c r="K14" s="40"/>
    </row>
    <row r="15" spans="1:11" x14ac:dyDescent="0.2">
      <c r="A15" s="29"/>
      <c r="B15" s="70"/>
      <c r="C15" s="70"/>
      <c r="D15" s="70"/>
      <c r="E15" s="70"/>
      <c r="F15" s="70"/>
      <c r="G15" s="70"/>
      <c r="H15" s="71"/>
      <c r="I15" s="71"/>
      <c r="J15" s="71"/>
      <c r="K15" s="20"/>
    </row>
    <row r="16" spans="1:11" x14ac:dyDescent="0.2">
      <c r="A16" s="29" t="s">
        <v>69</v>
      </c>
      <c r="B16" s="75">
        <v>10</v>
      </c>
      <c r="C16" s="75"/>
      <c r="D16" s="75">
        <v>0</v>
      </c>
      <c r="E16" s="75">
        <v>2</v>
      </c>
      <c r="F16" s="75">
        <v>153</v>
      </c>
      <c r="G16" s="75">
        <v>0</v>
      </c>
      <c r="H16" s="75">
        <v>0</v>
      </c>
      <c r="I16" s="75"/>
      <c r="J16" s="78"/>
      <c r="K16" s="20"/>
    </row>
    <row r="17" spans="1:11" x14ac:dyDescent="0.2">
      <c r="A17" s="29" t="s">
        <v>68</v>
      </c>
      <c r="B17" s="75">
        <v>9</v>
      </c>
      <c r="C17" s="75"/>
      <c r="D17" s="75">
        <v>1</v>
      </c>
      <c r="E17" s="75">
        <v>1</v>
      </c>
      <c r="F17" s="75">
        <v>169</v>
      </c>
      <c r="G17" s="75">
        <v>4</v>
      </c>
      <c r="H17" s="75">
        <v>1</v>
      </c>
      <c r="I17" s="75"/>
      <c r="J17" s="78"/>
      <c r="K17" s="20"/>
    </row>
    <row r="18" spans="1:11" s="31" customFormat="1" x14ac:dyDescent="0.2">
      <c r="A18" s="44" t="s">
        <v>32</v>
      </c>
      <c r="B18" s="76">
        <f>SUM(B16:B17)</f>
        <v>19</v>
      </c>
      <c r="C18" s="76"/>
      <c r="D18" s="76">
        <f>SUM(D16:D17)</f>
        <v>1</v>
      </c>
      <c r="E18" s="76">
        <f>SUM(E16:E17)</f>
        <v>3</v>
      </c>
      <c r="F18" s="76">
        <f>SUM(F16:F17)</f>
        <v>322</v>
      </c>
      <c r="G18" s="76">
        <f>SUM(G16:G17)</f>
        <v>4</v>
      </c>
      <c r="H18" s="76">
        <f>H17+H16</f>
        <v>1</v>
      </c>
      <c r="I18" s="76"/>
      <c r="J18" s="79"/>
      <c r="K18" s="40"/>
    </row>
    <row r="19" spans="1:11" x14ac:dyDescent="0.2">
      <c r="A19" s="29"/>
      <c r="B19" s="70"/>
      <c r="C19" s="70"/>
      <c r="D19" s="70"/>
      <c r="E19" s="70"/>
      <c r="F19" s="70"/>
      <c r="G19" s="70"/>
      <c r="H19" s="71"/>
      <c r="I19" s="71"/>
      <c r="J19" s="71"/>
      <c r="K19" s="20"/>
    </row>
    <row r="20" spans="1:11" x14ac:dyDescent="0.2">
      <c r="A20" s="45" t="s">
        <v>33</v>
      </c>
      <c r="B20" s="75"/>
      <c r="C20" s="75">
        <v>2</v>
      </c>
      <c r="D20" s="75">
        <v>1</v>
      </c>
      <c r="E20" s="75">
        <v>0</v>
      </c>
      <c r="F20" s="75"/>
      <c r="G20" s="75">
        <v>3</v>
      </c>
      <c r="H20" s="75"/>
      <c r="I20" s="75">
        <v>0</v>
      </c>
      <c r="J20" s="78">
        <v>0</v>
      </c>
      <c r="K20" s="20"/>
    </row>
    <row r="21" spans="1:11" x14ac:dyDescent="0.2">
      <c r="A21" s="45" t="s">
        <v>34</v>
      </c>
      <c r="B21" s="75"/>
      <c r="C21" s="75">
        <v>3</v>
      </c>
      <c r="D21" s="75">
        <v>0</v>
      </c>
      <c r="E21" s="75">
        <v>0</v>
      </c>
      <c r="F21" s="75"/>
      <c r="G21" s="75">
        <v>3</v>
      </c>
      <c r="H21" s="75"/>
      <c r="I21" s="75">
        <v>0</v>
      </c>
      <c r="J21" s="78">
        <v>0</v>
      </c>
      <c r="K21" s="20"/>
    </row>
    <row r="22" spans="1:11" x14ac:dyDescent="0.2">
      <c r="A22" s="45" t="s">
        <v>35</v>
      </c>
      <c r="B22" s="75"/>
      <c r="C22" s="75">
        <v>5</v>
      </c>
      <c r="D22" s="75">
        <v>0</v>
      </c>
      <c r="E22" s="75">
        <v>0</v>
      </c>
      <c r="F22" s="75"/>
      <c r="G22" s="75">
        <v>7</v>
      </c>
      <c r="H22" s="75"/>
      <c r="I22" s="75">
        <v>0</v>
      </c>
      <c r="J22" s="78">
        <v>0</v>
      </c>
      <c r="K22" s="20"/>
    </row>
    <row r="23" spans="1:11" s="31" customFormat="1" x14ac:dyDescent="0.2">
      <c r="A23" s="44" t="s">
        <v>36</v>
      </c>
      <c r="B23" s="76">
        <f t="shared" ref="B23:G23" si="0">SUM(B20:B22)</f>
        <v>0</v>
      </c>
      <c r="C23" s="76">
        <f t="shared" si="0"/>
        <v>10</v>
      </c>
      <c r="D23" s="76">
        <f t="shared" si="0"/>
        <v>1</v>
      </c>
      <c r="E23" s="76">
        <f t="shared" si="0"/>
        <v>0</v>
      </c>
      <c r="F23" s="76">
        <f t="shared" si="0"/>
        <v>0</v>
      </c>
      <c r="G23" s="76">
        <f t="shared" si="0"/>
        <v>13</v>
      </c>
      <c r="H23" s="76">
        <f>H20+H21+H22</f>
        <v>0</v>
      </c>
      <c r="I23" s="76">
        <f>I20+I21+I22</f>
        <v>0</v>
      </c>
      <c r="J23" s="79">
        <f>J20+J21+J22</f>
        <v>0</v>
      </c>
      <c r="K23" s="40"/>
    </row>
    <row r="24" spans="1:11" x14ac:dyDescent="0.2">
      <c r="A24" s="29"/>
      <c r="B24" s="70"/>
      <c r="C24" s="70"/>
      <c r="D24" s="70"/>
      <c r="E24" s="70"/>
      <c r="F24" s="70"/>
      <c r="G24" s="70"/>
      <c r="H24" s="71"/>
      <c r="I24" s="71"/>
      <c r="J24" s="71"/>
      <c r="K24" s="20"/>
    </row>
    <row r="25" spans="1:11" s="31" customFormat="1" x14ac:dyDescent="0.2">
      <c r="A25" s="44" t="s">
        <v>37</v>
      </c>
      <c r="B25" s="68">
        <v>3</v>
      </c>
      <c r="C25" s="68"/>
      <c r="D25" s="68">
        <v>2</v>
      </c>
      <c r="E25" s="68">
        <v>0</v>
      </c>
      <c r="F25" s="68">
        <v>738</v>
      </c>
      <c r="G25" s="68">
        <v>2</v>
      </c>
      <c r="H25" s="69">
        <v>0</v>
      </c>
      <c r="I25" s="69"/>
      <c r="J25" s="69"/>
      <c r="K25" s="40"/>
    </row>
    <row r="26" spans="1:11" x14ac:dyDescent="0.2">
      <c r="A26" s="29"/>
      <c r="B26" s="70"/>
      <c r="C26" s="70"/>
      <c r="D26" s="70"/>
      <c r="E26" s="70"/>
      <c r="F26" s="70"/>
      <c r="G26" s="70"/>
      <c r="H26" s="71"/>
      <c r="I26" s="71"/>
      <c r="J26" s="71"/>
      <c r="K26" s="20"/>
    </row>
    <row r="27" spans="1:11" x14ac:dyDescent="0.2">
      <c r="A27" s="29" t="s">
        <v>38</v>
      </c>
      <c r="B27" s="75">
        <v>5</v>
      </c>
      <c r="C27" s="75"/>
      <c r="D27" s="75">
        <v>0</v>
      </c>
      <c r="E27" s="75">
        <v>0</v>
      </c>
      <c r="F27" s="75">
        <v>143</v>
      </c>
      <c r="G27" s="75">
        <v>3</v>
      </c>
      <c r="H27" s="75">
        <v>4</v>
      </c>
      <c r="I27" s="75"/>
      <c r="J27" s="78"/>
      <c r="K27" s="20"/>
    </row>
    <row r="28" spans="1:11" x14ac:dyDescent="0.2">
      <c r="A28" s="29" t="s">
        <v>39</v>
      </c>
      <c r="B28" s="75">
        <v>0</v>
      </c>
      <c r="C28" s="75"/>
      <c r="D28" s="75">
        <v>0</v>
      </c>
      <c r="E28" s="75">
        <v>0</v>
      </c>
      <c r="F28" s="75">
        <v>35</v>
      </c>
      <c r="G28" s="75">
        <v>3</v>
      </c>
      <c r="H28" s="75">
        <v>0</v>
      </c>
      <c r="I28" s="75"/>
      <c r="J28" s="78"/>
      <c r="K28" s="20"/>
    </row>
    <row r="29" spans="1:11" x14ac:dyDescent="0.2">
      <c r="A29" s="29" t="s">
        <v>41</v>
      </c>
      <c r="B29" s="75">
        <v>0</v>
      </c>
      <c r="C29" s="75"/>
      <c r="D29" s="75">
        <v>0</v>
      </c>
      <c r="E29" s="75">
        <v>0</v>
      </c>
      <c r="F29" s="75">
        <v>273</v>
      </c>
      <c r="G29" s="75">
        <v>1</v>
      </c>
      <c r="H29" s="75">
        <v>0</v>
      </c>
      <c r="I29" s="75"/>
      <c r="J29" s="78"/>
      <c r="K29" s="20"/>
    </row>
    <row r="30" spans="1:11" s="31" customFormat="1" x14ac:dyDescent="0.2">
      <c r="A30" s="44" t="s">
        <v>42</v>
      </c>
      <c r="B30" s="76">
        <f>SUM(B27:B29)</f>
        <v>5</v>
      </c>
      <c r="C30" s="76"/>
      <c r="D30" s="76">
        <f>SUM(D27:D29)</f>
        <v>0</v>
      </c>
      <c r="E30" s="76">
        <f>SUM(E27:E29)</f>
        <v>0</v>
      </c>
      <c r="F30" s="76">
        <f>SUM(F27:F29)</f>
        <v>451</v>
      </c>
      <c r="G30" s="76">
        <f>SUM(G27:G29)</f>
        <v>7</v>
      </c>
      <c r="H30" s="76">
        <f>H29+H28+H27</f>
        <v>4</v>
      </c>
      <c r="I30" s="76"/>
      <c r="J30" s="79"/>
      <c r="K30" s="40"/>
    </row>
    <row r="31" spans="1:11" x14ac:dyDescent="0.2">
      <c r="A31" s="29"/>
      <c r="B31" s="70"/>
      <c r="C31" s="70"/>
      <c r="D31" s="70"/>
      <c r="E31" s="70"/>
      <c r="F31" s="70"/>
      <c r="G31" s="70"/>
      <c r="H31" s="71"/>
      <c r="I31" s="71"/>
      <c r="J31" s="71"/>
    </row>
    <row r="32" spans="1:11" s="31" customFormat="1" x14ac:dyDescent="0.2">
      <c r="A32" s="44" t="s">
        <v>43</v>
      </c>
      <c r="B32" s="76">
        <v>6</v>
      </c>
      <c r="C32" s="76"/>
      <c r="D32" s="76">
        <v>0</v>
      </c>
      <c r="E32" s="76">
        <v>0</v>
      </c>
      <c r="F32" s="76">
        <v>301</v>
      </c>
      <c r="G32" s="76">
        <v>1</v>
      </c>
      <c r="H32" s="76">
        <v>6</v>
      </c>
      <c r="I32" s="76"/>
      <c r="J32" s="79"/>
    </row>
    <row r="33" spans="1:10" x14ac:dyDescent="0.2">
      <c r="A33" s="29"/>
      <c r="B33" s="70"/>
      <c r="C33" s="70"/>
      <c r="D33" s="70"/>
      <c r="E33" s="70"/>
      <c r="F33" s="70"/>
      <c r="G33" s="70"/>
      <c r="H33" s="71"/>
      <c r="I33" s="71"/>
      <c r="J33" s="71"/>
    </row>
    <row r="34" spans="1:10" x14ac:dyDescent="0.2">
      <c r="A34" s="45" t="s">
        <v>44</v>
      </c>
      <c r="B34" s="75"/>
      <c r="C34" s="75"/>
      <c r="D34" s="75">
        <v>0</v>
      </c>
      <c r="E34" s="75">
        <v>0</v>
      </c>
      <c r="F34" s="75"/>
      <c r="G34" s="75">
        <v>1</v>
      </c>
      <c r="H34" s="75"/>
      <c r="I34" s="75">
        <v>0</v>
      </c>
      <c r="J34" s="78">
        <v>0</v>
      </c>
    </row>
    <row r="35" spans="1:10" x14ac:dyDescent="0.2">
      <c r="A35" s="45" t="s">
        <v>46</v>
      </c>
      <c r="B35" s="75"/>
      <c r="C35" s="75">
        <v>7</v>
      </c>
      <c r="D35" s="75">
        <v>0</v>
      </c>
      <c r="E35" s="75">
        <v>0</v>
      </c>
      <c r="F35" s="75"/>
      <c r="G35" s="75">
        <v>1</v>
      </c>
      <c r="H35" s="75"/>
      <c r="I35" s="75">
        <v>0</v>
      </c>
      <c r="J35" s="78">
        <v>0</v>
      </c>
    </row>
    <row r="36" spans="1:10" x14ac:dyDescent="0.2">
      <c r="A36" s="45" t="s">
        <v>47</v>
      </c>
      <c r="B36" s="75"/>
      <c r="C36" s="75">
        <v>3</v>
      </c>
      <c r="D36" s="75">
        <v>0</v>
      </c>
      <c r="E36" s="75">
        <v>0</v>
      </c>
      <c r="F36" s="75"/>
      <c r="G36" s="75">
        <v>10</v>
      </c>
      <c r="H36" s="75"/>
      <c r="I36" s="75">
        <v>0</v>
      </c>
      <c r="J36" s="78">
        <v>0</v>
      </c>
    </row>
    <row r="37" spans="1:10" s="31" customFormat="1" x14ac:dyDescent="0.2">
      <c r="A37" s="45" t="s">
        <v>49</v>
      </c>
      <c r="B37" s="75"/>
      <c r="C37" s="75">
        <v>6</v>
      </c>
      <c r="D37" s="75">
        <v>0</v>
      </c>
      <c r="E37" s="75">
        <v>0</v>
      </c>
      <c r="F37" s="75"/>
      <c r="G37" s="75">
        <v>0</v>
      </c>
      <c r="H37" s="75"/>
      <c r="I37" s="75">
        <v>0</v>
      </c>
      <c r="J37" s="78">
        <v>0</v>
      </c>
    </row>
    <row r="38" spans="1:10" s="43" customFormat="1" x14ac:dyDescent="0.2">
      <c r="A38" s="45" t="s">
        <v>67</v>
      </c>
      <c r="B38" s="75"/>
      <c r="C38" s="75">
        <v>5</v>
      </c>
      <c r="D38" s="75">
        <v>0</v>
      </c>
      <c r="E38" s="75">
        <v>1</v>
      </c>
      <c r="F38" s="75"/>
      <c r="G38" s="75">
        <v>1</v>
      </c>
      <c r="H38" s="75"/>
      <c r="I38" s="75">
        <v>0</v>
      </c>
      <c r="J38" s="78">
        <v>0</v>
      </c>
    </row>
    <row r="39" spans="1:10" s="43" customFormat="1" x14ac:dyDescent="0.2">
      <c r="A39" s="45" t="s">
        <v>66</v>
      </c>
      <c r="B39" s="75"/>
      <c r="C39" s="75">
        <v>2</v>
      </c>
      <c r="D39" s="75">
        <v>0</v>
      </c>
      <c r="E39" s="75">
        <v>1</v>
      </c>
      <c r="F39" s="75"/>
      <c r="G39" s="75">
        <v>4</v>
      </c>
      <c r="H39" s="75"/>
      <c r="I39" s="75">
        <v>0</v>
      </c>
      <c r="J39" s="78">
        <v>0</v>
      </c>
    </row>
    <row r="40" spans="1:10" s="31" customFormat="1" x14ac:dyDescent="0.2">
      <c r="A40" s="44" t="s">
        <v>65</v>
      </c>
      <c r="B40" s="76">
        <f t="shared" ref="B40:G40" si="1">SUM(B34:B39)</f>
        <v>0</v>
      </c>
      <c r="C40" s="76">
        <f t="shared" si="1"/>
        <v>23</v>
      </c>
      <c r="D40" s="76">
        <f t="shared" si="1"/>
        <v>0</v>
      </c>
      <c r="E40" s="76">
        <f t="shared" si="1"/>
        <v>2</v>
      </c>
      <c r="F40" s="76">
        <f t="shared" si="1"/>
        <v>0</v>
      </c>
      <c r="G40" s="76">
        <f t="shared" si="1"/>
        <v>17</v>
      </c>
      <c r="H40" s="76">
        <f>H34+H35+H36+H37+H38+H39</f>
        <v>0</v>
      </c>
      <c r="I40" s="76">
        <f>I34+I35+I36+I37+I38+I39</f>
        <v>0</v>
      </c>
      <c r="J40" s="79">
        <f>J34+J35+J36+J37+J38+J39</f>
        <v>0</v>
      </c>
    </row>
    <row r="41" spans="1:10" x14ac:dyDescent="0.2">
      <c r="A41" s="45"/>
      <c r="B41" s="66"/>
      <c r="C41" s="66"/>
      <c r="D41" s="73"/>
      <c r="E41" s="66"/>
      <c r="F41" s="66"/>
      <c r="G41" s="66"/>
      <c r="H41" s="67"/>
      <c r="I41" s="67"/>
      <c r="J41" s="67"/>
    </row>
    <row r="42" spans="1:10" x14ac:dyDescent="0.2">
      <c r="A42" s="45" t="s">
        <v>51</v>
      </c>
      <c r="B42" s="75">
        <v>0</v>
      </c>
      <c r="C42" s="75"/>
      <c r="D42" s="75">
        <v>0</v>
      </c>
      <c r="E42" s="75">
        <v>0</v>
      </c>
      <c r="F42" s="75">
        <v>225</v>
      </c>
      <c r="G42" s="75">
        <v>5</v>
      </c>
      <c r="H42" s="75">
        <v>0</v>
      </c>
      <c r="I42" s="75">
        <v>0</v>
      </c>
      <c r="J42" s="78"/>
    </row>
    <row r="43" spans="1:10" s="31" customFormat="1" x14ac:dyDescent="0.2">
      <c r="A43" s="45" t="s">
        <v>52</v>
      </c>
      <c r="B43" s="75">
        <v>5</v>
      </c>
      <c r="C43" s="75"/>
      <c r="D43" s="75">
        <v>0</v>
      </c>
      <c r="E43" s="75">
        <v>1</v>
      </c>
      <c r="F43" s="75">
        <v>267</v>
      </c>
      <c r="G43" s="75">
        <v>7</v>
      </c>
      <c r="H43" s="75">
        <v>1</v>
      </c>
      <c r="I43" s="75">
        <v>0</v>
      </c>
      <c r="J43" s="78"/>
    </row>
    <row r="44" spans="1:10" x14ac:dyDescent="0.2">
      <c r="A44" s="44" t="s">
        <v>53</v>
      </c>
      <c r="B44" s="76">
        <f>SUM(B42:B43)</f>
        <v>5</v>
      </c>
      <c r="C44" s="76"/>
      <c r="D44" s="76">
        <f>SUM(D42:D43)</f>
        <v>0</v>
      </c>
      <c r="E44" s="76">
        <f>SUM(E42:E43)</f>
        <v>1</v>
      </c>
      <c r="F44" s="76">
        <f>SUM(F42:F43)</f>
        <v>492</v>
      </c>
      <c r="G44" s="76">
        <f>SUM(G42:G43)</f>
        <v>12</v>
      </c>
      <c r="H44" s="76">
        <f>H43+H42</f>
        <v>1</v>
      </c>
      <c r="I44" s="76">
        <f>I43+I42</f>
        <v>0</v>
      </c>
      <c r="J44" s="79"/>
    </row>
    <row r="45" spans="1:10" s="31" customFormat="1" x14ac:dyDescent="0.2">
      <c r="A45" s="29"/>
      <c r="B45" s="70"/>
      <c r="C45" s="70"/>
      <c r="D45" s="72"/>
      <c r="E45" s="70"/>
      <c r="F45" s="72"/>
      <c r="G45" s="70"/>
      <c r="H45" s="71"/>
      <c r="I45" s="71"/>
      <c r="J45" s="71"/>
    </row>
    <row r="46" spans="1:10" x14ac:dyDescent="0.2">
      <c r="A46" s="44" t="s">
        <v>64</v>
      </c>
      <c r="B46" s="76">
        <v>0</v>
      </c>
      <c r="C46" s="76"/>
      <c r="D46" s="76">
        <v>1</v>
      </c>
      <c r="E46" s="76">
        <v>0</v>
      </c>
      <c r="F46" s="76">
        <v>0</v>
      </c>
      <c r="G46" s="76">
        <v>0</v>
      </c>
      <c r="H46" s="76">
        <v>0</v>
      </c>
      <c r="I46" s="76"/>
      <c r="J46" s="79"/>
    </row>
    <row r="47" spans="1:10" s="31" customFormat="1" x14ac:dyDescent="0.2">
      <c r="A47" s="29"/>
      <c r="B47" s="75"/>
      <c r="C47" s="75"/>
      <c r="D47" s="75"/>
      <c r="E47" s="75"/>
      <c r="F47" s="75"/>
      <c r="G47" s="75"/>
      <c r="H47" s="75"/>
      <c r="I47" s="75"/>
      <c r="J47" s="78"/>
    </row>
    <row r="48" spans="1:10" s="31" customFormat="1" x14ac:dyDescent="0.2">
      <c r="A48" s="30"/>
      <c r="B48" s="75"/>
      <c r="C48" s="75"/>
      <c r="D48" s="75"/>
      <c r="E48" s="75"/>
      <c r="F48" s="75"/>
      <c r="G48" s="75"/>
      <c r="H48" s="75"/>
      <c r="I48" s="75"/>
      <c r="J48" s="78"/>
    </row>
    <row r="49" spans="1:10" ht="13.5" thickBot="1" x14ac:dyDescent="0.25">
      <c r="A49" s="32" t="s">
        <v>57</v>
      </c>
      <c r="B49" s="80">
        <f t="shared" ref="B49:J49" si="2">B10+B12+B14+B18+B23+B25+B30+B32+B40+B44+B46</f>
        <v>69</v>
      </c>
      <c r="C49" s="80">
        <f t="shared" si="2"/>
        <v>33</v>
      </c>
      <c r="D49" s="80">
        <f t="shared" si="2"/>
        <v>6</v>
      </c>
      <c r="E49" s="80">
        <f t="shared" si="2"/>
        <v>12</v>
      </c>
      <c r="F49" s="80">
        <f t="shared" si="2"/>
        <v>3805</v>
      </c>
      <c r="G49" s="80">
        <f t="shared" si="2"/>
        <v>70</v>
      </c>
      <c r="H49" s="80">
        <f t="shared" si="2"/>
        <v>25</v>
      </c>
      <c r="I49" s="80">
        <f t="shared" si="2"/>
        <v>1</v>
      </c>
      <c r="J49" s="81">
        <f t="shared" si="2"/>
        <v>0</v>
      </c>
    </row>
    <row r="50" spans="1:10" x14ac:dyDescent="0.2">
      <c r="A50" s="93"/>
      <c r="B50" s="94"/>
      <c r="C50" s="94"/>
      <c r="D50" s="94"/>
      <c r="E50" s="94"/>
    </row>
    <row r="51" spans="1:10" x14ac:dyDescent="0.2">
      <c r="A51" s="43" t="s">
        <v>63</v>
      </c>
    </row>
    <row r="52" spans="1:10" ht="12.75" customHeight="1" x14ac:dyDescent="0.2">
      <c r="A52" s="92" t="s">
        <v>62</v>
      </c>
      <c r="B52" s="92"/>
      <c r="C52" s="92"/>
      <c r="D52" s="92"/>
      <c r="E52" s="92"/>
      <c r="F52" s="92"/>
      <c r="G52" s="92"/>
      <c r="H52" s="92"/>
      <c r="I52" s="92"/>
      <c r="J52" s="92"/>
    </row>
    <row r="53" spans="1:10" x14ac:dyDescent="0.2">
      <c r="A53" s="92"/>
      <c r="B53" s="92"/>
      <c r="C53" s="92"/>
      <c r="D53" s="92"/>
      <c r="E53" s="92"/>
      <c r="F53" s="92"/>
      <c r="G53" s="92"/>
      <c r="H53" s="92"/>
      <c r="I53" s="92"/>
      <c r="J53" s="92"/>
    </row>
  </sheetData>
  <mergeCells count="13">
    <mergeCell ref="A52:J53"/>
    <mergeCell ref="I5:I6"/>
    <mergeCell ref="A50:E50"/>
    <mergeCell ref="A5:A6"/>
    <mergeCell ref="B5:B6"/>
    <mergeCell ref="D5:D6"/>
    <mergeCell ref="E5:E6"/>
    <mergeCell ref="F5:F6"/>
    <mergeCell ref="G5:H5"/>
    <mergeCell ref="C5:C6"/>
    <mergeCell ref="J5:J6"/>
    <mergeCell ref="A1:J1"/>
    <mergeCell ref="A3:J3"/>
  </mergeCells>
  <pageMargins left="0.7" right="0.7" top="0.75" bottom="0.75" header="0.3" footer="0.3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9.1</vt:lpstr>
      <vt:lpstr>9.2</vt:lpstr>
      <vt:lpstr>9.3</vt:lpstr>
      <vt:lpstr>GR9.3 </vt:lpstr>
      <vt:lpstr>9.4</vt:lpstr>
      <vt:lpstr>'9.1'!Área_de_impresión</vt:lpstr>
      <vt:lpstr>'9.2'!Área_de_impresión</vt:lpstr>
      <vt:lpstr>'9.3'!Área_de_impresión</vt:lpstr>
      <vt:lpstr>'GR9.3 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Microsoft</cp:lastModifiedBy>
  <cp:lastPrinted>2018-11-06T15:47:10Z</cp:lastPrinted>
  <dcterms:created xsi:type="dcterms:W3CDTF">2018-03-22T12:13:37Z</dcterms:created>
  <dcterms:modified xsi:type="dcterms:W3CDTF">2018-11-06T16:01:42Z</dcterms:modified>
</cp:coreProperties>
</file>