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510" yWindow="60" windowWidth="12720" windowHeight="12090" activeTab="7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12" r:id="rId6"/>
    <sheet name="10.1.2.2" sheetId="7" r:id="rId7"/>
    <sheet name="10.2" sheetId="8" r:id="rId8"/>
  </sheets>
  <definedNames>
    <definedName name="_xlnm.Print_Area" localSheetId="0">'10.1.1.1'!$A$1:$K$96</definedName>
    <definedName name="_xlnm.Print_Area" localSheetId="1">'10.1.1.2'!$A$1:$C$84</definedName>
    <definedName name="_xlnm.Print_Area" localSheetId="2">'10.1.1.3'!$A$1:$E$39</definedName>
    <definedName name="_xlnm.Print_Area" localSheetId="3">'10.1.1.4'!$A$1:$E$29</definedName>
    <definedName name="_xlnm.Print_Area" localSheetId="4">'10.1.1.5'!$A$1:$G$40</definedName>
    <definedName name="_xlnm.Print_Area" localSheetId="5">'10.1.2.1'!$A$1:$L$82</definedName>
    <definedName name="_xlnm.Print_Area" localSheetId="6">'10.1.2.2'!$A$1:$D$112</definedName>
    <definedName name="_xlnm.Print_Area" localSheetId="7">'10.2'!$A$1:$K$50</definedName>
  </definedNames>
  <calcPr calcId="125725"/>
</workbook>
</file>

<file path=xl/calcChain.xml><?xml version="1.0" encoding="utf-8"?>
<calcChain xmlns="http://schemas.openxmlformats.org/spreadsheetml/2006/main">
  <c r="J9" i="8"/>
  <c r="J10"/>
  <c r="J11"/>
  <c r="J12"/>
  <c r="J13"/>
  <c r="J14"/>
  <c r="J15"/>
  <c r="J16"/>
  <c r="J17"/>
  <c r="J18"/>
  <c r="J19"/>
  <c r="C39" i="7"/>
  <c r="K10" i="12"/>
  <c r="K11"/>
  <c r="K12"/>
  <c r="K13"/>
  <c r="K14"/>
  <c r="K15"/>
  <c r="K16"/>
  <c r="K17"/>
  <c r="K18"/>
  <c r="K19"/>
  <c r="K20"/>
  <c r="K21"/>
  <c r="K22"/>
  <c r="K9"/>
  <c r="J10"/>
  <c r="J11"/>
  <c r="J12"/>
  <c r="J13"/>
  <c r="J14"/>
  <c r="J15"/>
  <c r="J16"/>
  <c r="J17"/>
  <c r="J18"/>
  <c r="J19"/>
  <c r="J20"/>
  <c r="J9"/>
  <c r="H10"/>
  <c r="H11"/>
  <c r="H12"/>
  <c r="H13"/>
  <c r="H14"/>
  <c r="H15"/>
  <c r="H16"/>
  <c r="H17"/>
  <c r="H18"/>
  <c r="H19"/>
  <c r="H20"/>
  <c r="H21"/>
  <c r="H9"/>
  <c r="I22"/>
  <c r="E22"/>
  <c r="F22"/>
  <c r="H22" s="1"/>
  <c r="G22"/>
  <c r="D22"/>
  <c r="J22"/>
  <c r="B22"/>
  <c r="B53" i="2"/>
  <c r="J36" i="1"/>
  <c r="J37"/>
  <c r="J35"/>
  <c r="I36"/>
  <c r="I37"/>
  <c r="I35"/>
  <c r="G36"/>
  <c r="G37"/>
  <c r="G35"/>
  <c r="I20" i="8"/>
  <c r="H20"/>
  <c r="G20"/>
  <c r="F20"/>
  <c r="E20"/>
  <c r="D20"/>
  <c r="C20"/>
  <c r="B20"/>
  <c r="J8"/>
  <c r="C49" i="7"/>
  <c r="B49"/>
  <c r="B39"/>
  <c r="C23"/>
  <c r="B23"/>
  <c r="D28" i="4"/>
  <c r="C28"/>
  <c r="B28"/>
  <c r="B49" i="2"/>
  <c r="B39"/>
  <c r="B23"/>
  <c r="G34" i="1"/>
  <c r="I34" s="1"/>
  <c r="J34" s="1"/>
  <c r="G33"/>
  <c r="I33" s="1"/>
  <c r="J33" s="1"/>
  <c r="I32"/>
  <c r="B57" i="7" l="1"/>
  <c r="B55" i="2"/>
  <c r="C57" i="7"/>
  <c r="J20" i="8"/>
</calcChain>
</file>

<file path=xl/sharedStrings.xml><?xml version="1.0" encoding="utf-8"?>
<sst xmlns="http://schemas.openxmlformats.org/spreadsheetml/2006/main" count="290" uniqueCount="204">
  <si>
    <t>Año</t>
  </si>
  <si>
    <t>Entradas</t>
  </si>
  <si>
    <t>Salidas</t>
  </si>
  <si>
    <t>Resueltos</t>
  </si>
  <si>
    <t xml:space="preserve">Resoluciones </t>
  </si>
  <si>
    <t>Archivados</t>
  </si>
  <si>
    <t>No resueltos</t>
  </si>
  <si>
    <t xml:space="preserve">No 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</si>
  <si>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</si>
  <si>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</si>
  <si>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</si>
  <si>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</si>
  <si>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</si>
  <si>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</si>
  <si>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</si>
  <si>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</si>
  <si>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</si>
  <si>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</si>
  <si>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</si>
  <si>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</si>
  <si>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</si>
  <si>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</si>
  <si>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</si>
  <si>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</si>
  <si>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</si>
  <si>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</si>
  <si>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</si>
  <si>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</si>
  <si>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</si>
  <si>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</si>
  <si>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</si>
  <si>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</si>
  <si>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</si>
  <si>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</si>
  <si>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</si>
  <si>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</si>
  <si>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</si>
  <si>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</si>
  <si>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</si>
  <si>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</si>
  <si>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</si>
  <si>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</si>
  <si>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</si>
  <si>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</si>
  <si>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</si>
  <si>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</si>
  <si>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</si>
  <si>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</si>
  <si>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</si>
  <si>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</si>
  <si>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</si>
  <si>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</si>
  <si>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</si>
  <si>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</si>
  <si>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</si>
  <si>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</si>
  <si>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</si>
  <si>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</si>
  <si>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</si>
  <si>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</si>
  <si>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</si>
  <si>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</si>
  <si>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</si>
  <si>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</si>
  <si>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</si>
  <si>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</si>
  <si>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</si>
  <si>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</si>
  <si>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</si>
  <si>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</si>
  <si>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</si>
  <si>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</si>
  <si>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</si>
  <si>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</si>
  <si>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</si>
  <si>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</si>
  <si>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</si>
  <si>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</si>
  <si>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</si>
  <si>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</si>
  <si>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</si>
  <si>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</si>
  <si>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</si>
  <si>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</si>
  <si>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</si>
  <si>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</si>
  <si>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</si>
  <si>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</si>
  <si>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</si>
  <si>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</si>
  <si>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Transformaciones en Regadío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</si>
  <si>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</si>
  <si>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</si>
  <si>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</si>
  <si>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</si>
  <si>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</si>
  <si>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</si>
  <si>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</si>
  <si>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</si>
  <si>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</si>
  <si>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</si>
  <si>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</si>
  <si>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</si>
  <si>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</si>
  <si>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</si>
  <si>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</si>
  <si>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</si>
  <si>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</si>
  <si>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</si>
  <si>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</si>
  <si>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</si>
  <si>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</si>
  <si>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</si>
  <si>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</si>
  <si>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</si>
  <si>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</si>
  <si>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</si>
  <si>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</si>
  <si>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</si>
  <si>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</si>
  <si>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</si>
  <si>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</si>
  <si>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</si>
  <si>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</si>
  <si>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</si>
  <si>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</si>
  <si>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</si>
  <si>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</si>
  <si>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</si>
  <si>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</si>
  <si>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</si>
  <si>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</si>
  <si>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</si>
  <si>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</si>
  <si>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</si>
  <si>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</si>
  <si>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</si>
  <si>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</si>
  <si>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</si>
  <si>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</si>
  <si>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</si>
  <si>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</si>
  <si>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</si>
  <si>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</si>
  <si>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</si>
  <si>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</si>
  <si>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</si>
  <si>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</si>
  <si>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</si>
  <si>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</si>
  <si>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</si>
  <si>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</si>
  <si>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</si>
  <si>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</si>
  <si>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</si>
  <si>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</si>
  <si>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RESTAURACIÓN ECOLÓGICA</t>
  </si>
  <si>
    <t>RESTAURACIÓN HIDROLÓGICA</t>
  </si>
  <si>
    <t>Archivado</t>
  </si>
  <si>
    <t>Ceoductos</t>
  </si>
  <si>
    <t>Fotovoltaicos</t>
  </si>
  <si>
    <t xml:space="preserve">Exploracion y Explotacion de hidrocarburos </t>
  </si>
  <si>
    <t>CEODUCTOS</t>
  </si>
  <si>
    <t>FOTOVOLTAICOS</t>
  </si>
  <si>
    <t>EXPLORACIÓN Y EXPLOTACIÓN HIDROCARBUROS</t>
  </si>
  <si>
    <t>Resueltos(*)</t>
  </si>
  <si>
    <t>(*) El archivo es el resultado de un procedimiento de caducidad, desistimiento, causas sobrevenidas, etc.</t>
  </si>
  <si>
    <t>(*) El archivo es el resultado de un procedimiento  de caducidad, desistimiento, causa sobrevenida, etc.</t>
  </si>
  <si>
    <t>PATRIMONIO NATURAL</t>
  </si>
  <si>
    <t>10.1.1.1. EVALUACIÓN AMBIENTAL DE PROYECTOS: Serie histórica del periodo 1988-2016</t>
  </si>
  <si>
    <t>Fase potestativa Anexo I (FP)</t>
  </si>
  <si>
    <t>Declaración de Impacto Ambiental (D)</t>
  </si>
  <si>
    <t>Resoluciones  Anexo II (S)</t>
  </si>
  <si>
    <t>No Procedimiento (NP)</t>
  </si>
  <si>
    <t>Distribución por tipos de proyectos del periodo 1988-2016</t>
  </si>
  <si>
    <t>* 46 proyectos sin asignar tipo</t>
  </si>
  <si>
    <t xml:space="preserve"> Distribución por tipo de procedimiento</t>
  </si>
  <si>
    <t>Resueltos*</t>
  </si>
  <si>
    <t>* DIAs:1.739   FP: 42, NO SE INCLUYEN LOS ARCHIVADOS</t>
  </si>
  <si>
    <t>Distribución por Comunidades Autónomas del periodo 1988-2016</t>
  </si>
  <si>
    <t>Distribución por sectores del periodo 1988-2016</t>
  </si>
  <si>
    <t>10.1.1.3. EVALUACIÓN AMBIENTAL DE PROYECTOS: Serie histórica del periodo 1988-2016</t>
  </si>
  <si>
    <t>795 (**)</t>
  </si>
  <si>
    <t>(**) Incluye los proyectos aún sin  asignar tipo de sector</t>
  </si>
  <si>
    <t>*Incluye los expedientes archivados y los resueltos en la Fase Potestativa de Anexo I</t>
  </si>
  <si>
    <t>evaluados (*)</t>
  </si>
  <si>
    <t>*PROYECTOS EVALUADOS= D+S+FP</t>
  </si>
  <si>
    <t>Resoluciones Anexo I (D)</t>
  </si>
  <si>
    <t>Fase Potestativa Anexo I (FP)</t>
  </si>
  <si>
    <t>Anexo II- Proyectos (S)</t>
  </si>
  <si>
    <t>procedimiento (NP)</t>
  </si>
  <si>
    <t>Archivados  (A) (*)</t>
  </si>
  <si>
    <t>10.1.2.2. EVALUACIÓN AMBIENTAL DE PROYECTOS</t>
  </si>
  <si>
    <t xml:space="preserve">    Resueltos:  D+FP+S+NP</t>
  </si>
  <si>
    <t xml:space="preserve">    Total Salidas: Resueltos + Archivados</t>
  </si>
  <si>
    <t xml:space="preserve"> En tramitación: Entrada - Salida</t>
  </si>
  <si>
    <t>Total Resueltos</t>
  </si>
  <si>
    <t>10.1.1.2. EVALUACIÓN AMBIENTAL DE PROYECTOS</t>
  </si>
  <si>
    <t>10.1.1.4. EVALUACIÓN AMBIENTAL DE PROYECTOS</t>
  </si>
  <si>
    <t>10.1.1.5. EVALUACIÓN AMBIENTAL DE PROYECTOS</t>
  </si>
  <si>
    <t>10.1.2.1. EVALUACIÓN AMBIENTAL DE PROYECTOS: Año 2016</t>
  </si>
  <si>
    <t>Distribución por tipo de proyecto y Sector año 2016</t>
  </si>
  <si>
    <t>SIN ASIGNAR SECTOR</t>
  </si>
  <si>
    <t>10.2 EVALUACIÓN DE PLANES Y PROGRAMAS: Expedientes por sectores y estados de tramitación iniciados hasta 2016</t>
  </si>
</sst>
</file>

<file path=xl/styles.xml><?xml version="1.0" encoding="utf-8"?>
<styleSheet xmlns="http://schemas.openxmlformats.org/spreadsheetml/2006/main">
  <numFmts count="1">
    <numFmt numFmtId="164" formatCode="#,##0;\-#,##0;#,##0;@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/>
      <bottom style="medium">
        <color rgb="FF008000"/>
      </bottom>
      <diagonal/>
    </border>
  </borders>
  <cellStyleXfs count="2">
    <xf numFmtId="0" fontId="0" fillId="2" borderId="0"/>
    <xf numFmtId="37" fontId="7" fillId="0" borderId="0"/>
  </cellStyleXfs>
  <cellXfs count="193">
    <xf numFmtId="0" fontId="0" fillId="2" borderId="0" xfId="0"/>
    <xf numFmtId="0" fontId="0" fillId="2" borderId="0" xfId="0" applyBorder="1"/>
    <xf numFmtId="0" fontId="5" fillId="2" borderId="0" xfId="0" applyFont="1"/>
    <xf numFmtId="0" fontId="3" fillId="2" borderId="0" xfId="0" applyFont="1" applyFill="1" applyAlignment="1"/>
    <xf numFmtId="0" fontId="4" fillId="2" borderId="0" xfId="0" applyFont="1" applyFill="1" applyAlignment="1">
      <alignment vertical="center" wrapText="1"/>
    </xf>
    <xf numFmtId="0" fontId="5" fillId="2" borderId="0" xfId="0" applyFont="1" applyAlignment="1">
      <alignment vertical="top"/>
    </xf>
    <xf numFmtId="0" fontId="4" fillId="2" borderId="1" xfId="0" applyFont="1" applyBorder="1" applyAlignment="1">
      <alignment horizontal="center"/>
    </xf>
    <xf numFmtId="0" fontId="0" fillId="2" borderId="1" xfId="0" applyBorder="1"/>
    <xf numFmtId="0" fontId="0" fillId="2" borderId="9" xfId="0" applyBorder="1"/>
    <xf numFmtId="0" fontId="5" fillId="2" borderId="10" xfId="0" applyFont="1" applyBorder="1" applyAlignment="1">
      <alignment horizontal="left" vertical="top" indent="1"/>
    </xf>
    <xf numFmtId="37" fontId="5" fillId="2" borderId="5" xfId="1" applyFont="1" applyFill="1" applyBorder="1" applyAlignment="1">
      <alignment horizontal="right"/>
    </xf>
    <xf numFmtId="0" fontId="0" fillId="2" borderId="10" xfId="0" applyBorder="1"/>
    <xf numFmtId="0" fontId="0" fillId="2" borderId="11" xfId="0" applyBorder="1"/>
    <xf numFmtId="37" fontId="0" fillId="2" borderId="0" xfId="0" applyNumberFormat="1"/>
    <xf numFmtId="37" fontId="0" fillId="2" borderId="0" xfId="0" applyNumberFormat="1" applyBorder="1"/>
    <xf numFmtId="0" fontId="0" fillId="3" borderId="4" xfId="0" applyFill="1" applyBorder="1" applyAlignment="1">
      <alignment horizontal="center" vertical="center"/>
    </xf>
    <xf numFmtId="0" fontId="0" fillId="0" borderId="0" xfId="0" applyFill="1"/>
    <xf numFmtId="0" fontId="6" fillId="2" borderId="0" xfId="0" applyFont="1"/>
    <xf numFmtId="0" fontId="5" fillId="3" borderId="11" xfId="0" applyFont="1" applyFill="1" applyBorder="1" applyAlignment="1">
      <alignment horizontal="left" indent="1"/>
    </xf>
    <xf numFmtId="37" fontId="5" fillId="3" borderId="7" xfId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0" xfId="0" applyNumberForma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/>
    <xf numFmtId="0" fontId="5" fillId="2" borderId="0" xfId="0" applyFont="1" applyFill="1" applyBorder="1"/>
    <xf numFmtId="37" fontId="0" fillId="2" borderId="0" xfId="0" applyNumberFormat="1" applyFill="1"/>
    <xf numFmtId="0" fontId="4" fillId="2" borderId="0" xfId="0" applyFont="1" applyAlignment="1">
      <alignment vertical="center" wrapText="1"/>
    </xf>
    <xf numFmtId="0" fontId="4" fillId="2" borderId="0" xfId="0" applyFont="1" applyAlignment="1"/>
    <xf numFmtId="0" fontId="4" fillId="2" borderId="0" xfId="0" applyFont="1" applyFill="1" applyAlignment="1"/>
    <xf numFmtId="0" fontId="6" fillId="2" borderId="0" xfId="0" applyFont="1" applyAlignment="1">
      <alignment horizontal="left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indent="1"/>
    </xf>
    <xf numFmtId="37" fontId="5" fillId="3" borderId="6" xfId="1" applyFont="1" applyFill="1" applyBorder="1" applyAlignment="1">
      <alignment horizontal="right" vertical="center" indent="1"/>
    </xf>
    <xf numFmtId="37" fontId="5" fillId="3" borderId="7" xfId="1" applyFont="1" applyFill="1" applyBorder="1" applyAlignment="1">
      <alignment horizontal="right" vertical="center" indent="1"/>
    </xf>
    <xf numFmtId="0" fontId="1" fillId="2" borderId="0" xfId="0" applyFont="1" applyFill="1" applyAlignment="1">
      <alignment horizontal="left"/>
    </xf>
    <xf numFmtId="0" fontId="0" fillId="2" borderId="9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center" vertical="center"/>
    </xf>
    <xf numFmtId="0" fontId="11" fillId="2" borderId="18" xfId="0" applyFont="1" applyBorder="1"/>
    <xf numFmtId="37" fontId="5" fillId="3" borderId="6" xfId="1" applyFont="1" applyFill="1" applyBorder="1" applyAlignment="1">
      <alignment horizontal="right" indent="1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2" borderId="19" xfId="0" applyBorder="1" applyAlignment="1">
      <alignment horizontal="left" indent="1"/>
    </xf>
    <xf numFmtId="0" fontId="0" fillId="2" borderId="10" xfId="0" applyBorder="1" applyAlignment="1">
      <alignment horizontal="left" indent="1"/>
    </xf>
    <xf numFmtId="0" fontId="10" fillId="2" borderId="8" xfId="0" applyFont="1" applyFill="1" applyBorder="1" applyAlignment="1">
      <alignment horizontal="right" wrapText="1" indent="1"/>
    </xf>
    <xf numFmtId="0" fontId="10" fillId="2" borderId="8" xfId="0" applyFont="1" applyBorder="1" applyAlignment="1">
      <alignment horizontal="right" wrapText="1" indent="1"/>
    </xf>
    <xf numFmtId="0" fontId="10" fillId="2" borderId="4" xfId="0" applyFont="1" applyFill="1" applyBorder="1" applyAlignment="1">
      <alignment horizontal="right" wrapText="1" indent="1"/>
    </xf>
    <xf numFmtId="0" fontId="10" fillId="2" borderId="4" xfId="0" applyFont="1" applyBorder="1" applyAlignment="1">
      <alignment horizontal="right" wrapText="1" indent="1"/>
    </xf>
    <xf numFmtId="0" fontId="8" fillId="2" borderId="4" xfId="0" applyFont="1" applyFill="1" applyBorder="1" applyAlignment="1">
      <alignment horizontal="right" wrapText="1" indent="1"/>
    </xf>
    <xf numFmtId="0" fontId="8" fillId="2" borderId="4" xfId="0" applyFont="1" applyBorder="1" applyAlignment="1">
      <alignment horizontal="right" wrapText="1" indent="1"/>
    </xf>
    <xf numFmtId="0" fontId="5" fillId="3" borderId="6" xfId="0" applyFont="1" applyFill="1" applyBorder="1" applyAlignment="1">
      <alignment horizontal="right" indent="1"/>
    </xf>
    <xf numFmtId="0" fontId="5" fillId="3" borderId="7" xfId="0" applyFont="1" applyFill="1" applyBorder="1" applyAlignment="1">
      <alignment horizontal="right" indent="1"/>
    </xf>
    <xf numFmtId="0" fontId="0" fillId="2" borderId="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37" fontId="1" fillId="2" borderId="2" xfId="1" applyFont="1" applyFill="1" applyBorder="1" applyAlignment="1">
      <alignment horizontal="right" indent="1"/>
    </xf>
    <xf numFmtId="37" fontId="1" fillId="2" borderId="4" xfId="1" applyFont="1" applyFill="1" applyBorder="1" applyAlignment="1">
      <alignment horizontal="right" indent="1"/>
    </xf>
    <xf numFmtId="37" fontId="5" fillId="2" borderId="5" xfId="1" applyFont="1" applyFill="1" applyBorder="1" applyAlignment="1">
      <alignment horizontal="right" indent="1"/>
    </xf>
    <xf numFmtId="37" fontId="5" fillId="2" borderId="4" xfId="1" applyFont="1" applyFill="1" applyBorder="1" applyAlignment="1">
      <alignment horizontal="right" indent="1"/>
    </xf>
    <xf numFmtId="49" fontId="8" fillId="2" borderId="10" xfId="0" applyNumberFormat="1" applyFont="1" applyFill="1" applyBorder="1" applyAlignment="1">
      <alignment horizontal="left" wrapText="1" indent="1"/>
    </xf>
    <xf numFmtId="164" fontId="10" fillId="2" borderId="4" xfId="0" applyNumberFormat="1" applyFont="1" applyFill="1" applyBorder="1" applyAlignment="1">
      <alignment horizontal="right" wrapText="1" indent="1"/>
    </xf>
    <xf numFmtId="164" fontId="10" fillId="2" borderId="5" xfId="0" applyNumberFormat="1" applyFont="1" applyFill="1" applyBorder="1" applyAlignment="1">
      <alignment horizontal="right" wrapText="1" indent="1"/>
    </xf>
    <xf numFmtId="37" fontId="5" fillId="2" borderId="4" xfId="1" applyFont="1" applyFill="1" applyBorder="1" applyAlignment="1">
      <alignment horizontal="right" indent="2"/>
    </xf>
    <xf numFmtId="37" fontId="5" fillId="2" borderId="5" xfId="1" applyFont="1" applyFill="1" applyBorder="1" applyAlignment="1">
      <alignment horizontal="right" indent="2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7" fontId="1" fillId="2" borderId="2" xfId="1" applyFont="1" applyFill="1" applyBorder="1" applyAlignment="1">
      <alignment horizontal="right"/>
    </xf>
    <xf numFmtId="37" fontId="1" fillId="2" borderId="3" xfId="1" applyFont="1" applyFill="1" applyBorder="1" applyAlignment="1">
      <alignment horizontal="right"/>
    </xf>
    <xf numFmtId="37" fontId="1" fillId="2" borderId="4" xfId="1" applyFont="1" applyFill="1" applyBorder="1" applyAlignment="1">
      <alignment horizontal="right"/>
    </xf>
    <xf numFmtId="37" fontId="1" fillId="2" borderId="5" xfId="1" applyFont="1" applyFill="1" applyBorder="1" applyAlignment="1">
      <alignment horizontal="right"/>
    </xf>
    <xf numFmtId="0" fontId="0" fillId="2" borderId="0" xfId="0" applyBorder="1" applyAlignment="1">
      <alignment horizontal="left"/>
    </xf>
    <xf numFmtId="37" fontId="1" fillId="2" borderId="0" xfId="1" applyFont="1" applyFill="1" applyBorder="1" applyAlignment="1">
      <alignment horizontal="right"/>
    </xf>
    <xf numFmtId="0" fontId="1" fillId="2" borderId="10" xfId="0" applyFont="1" applyBorder="1"/>
    <xf numFmtId="37" fontId="1" fillId="2" borderId="6" xfId="1" applyFont="1" applyFill="1" applyBorder="1" applyAlignment="1">
      <alignment horizontal="right"/>
    </xf>
    <xf numFmtId="37" fontId="1" fillId="2" borderId="7" xfId="1" applyFont="1" applyFill="1" applyBorder="1" applyAlignment="1">
      <alignment horizontal="right"/>
    </xf>
    <xf numFmtId="0" fontId="1" fillId="2" borderId="0" xfId="0" applyFont="1" applyFill="1"/>
    <xf numFmtId="37" fontId="1" fillId="2" borderId="5" xfId="1" applyFont="1" applyFill="1" applyBorder="1" applyAlignment="1">
      <alignment horizontal="right" indent="1"/>
    </xf>
    <xf numFmtId="37" fontId="1" fillId="2" borderId="18" xfId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 indent="1"/>
    </xf>
    <xf numFmtId="37" fontId="1" fillId="2" borderId="3" xfId="1" applyFont="1" applyFill="1" applyBorder="1" applyAlignment="1">
      <alignment horizontal="right" indent="1"/>
    </xf>
    <xf numFmtId="0" fontId="10" fillId="2" borderId="5" xfId="0" applyNumberFormat="1" applyFont="1" applyFill="1" applyBorder="1" applyAlignment="1">
      <alignment horizontal="right" wrapText="1" indent="1"/>
    </xf>
    <xf numFmtId="37" fontId="1" fillId="2" borderId="4" xfId="1" applyFont="1" applyFill="1" applyBorder="1" applyAlignment="1">
      <alignment horizontal="right" vertical="center" indent="1"/>
    </xf>
    <xf numFmtId="37" fontId="1" fillId="2" borderId="5" xfId="1" applyFont="1" applyFill="1" applyBorder="1" applyAlignment="1">
      <alignment horizontal="right" vertical="center" inden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37" fontId="1" fillId="2" borderId="10" xfId="1" applyFont="1" applyFill="1" applyBorder="1" applyAlignment="1">
      <alignment horizontal="right" indent="1"/>
    </xf>
    <xf numFmtId="37" fontId="1" fillId="2" borderId="10" xfId="1" applyFont="1" applyFill="1" applyBorder="1" applyAlignment="1">
      <alignment horizontal="right"/>
    </xf>
    <xf numFmtId="37" fontId="1" fillId="2" borderId="9" xfId="1" applyFont="1" applyFill="1" applyBorder="1" applyAlignment="1">
      <alignment horizontal="right" indent="1"/>
    </xf>
    <xf numFmtId="0" fontId="12" fillId="2" borderId="0" xfId="0" applyFont="1" applyBorder="1"/>
    <xf numFmtId="0" fontId="1" fillId="2" borderId="11" xfId="0" applyFont="1" applyBorder="1"/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8" fillId="2" borderId="10" xfId="0" applyFont="1" applyBorder="1" applyAlignment="1">
      <alignment horizontal="right" wrapText="1" indent="1"/>
    </xf>
    <xf numFmtId="0" fontId="5" fillId="3" borderId="0" xfId="0" applyFont="1" applyFill="1" applyBorder="1" applyAlignment="1">
      <alignment horizontal="left" vertical="center" indent="1"/>
    </xf>
    <xf numFmtId="37" fontId="5" fillId="3" borderId="0" xfId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9" xfId="0" applyBorder="1"/>
    <xf numFmtId="0" fontId="1" fillId="2" borderId="0" xfId="0" applyFont="1" applyFill="1" applyAlignment="1">
      <alignment horizontal="left" indent="1"/>
    </xf>
    <xf numFmtId="0" fontId="0" fillId="2" borderId="29" xfId="0" applyBorder="1" applyAlignment="1">
      <alignment horizontal="left"/>
    </xf>
    <xf numFmtId="37" fontId="1" fillId="2" borderId="30" xfId="1" applyFont="1" applyFill="1" applyBorder="1" applyAlignment="1">
      <alignment horizontal="right"/>
    </xf>
    <xf numFmtId="37" fontId="5" fillId="3" borderId="7" xfId="1" applyFont="1" applyFill="1" applyBorder="1" applyAlignment="1">
      <alignment horizontal="right" indent="1"/>
    </xf>
    <xf numFmtId="164" fontId="13" fillId="4" borderId="2" xfId="0" applyNumberFormat="1" applyFont="1" applyFill="1" applyBorder="1" applyAlignment="1">
      <alignment horizontal="right" vertical="center" wrapText="1" indent="1"/>
    </xf>
    <xf numFmtId="164" fontId="13" fillId="4" borderId="4" xfId="0" applyNumberFormat="1" applyFont="1" applyFill="1" applyBorder="1" applyAlignment="1">
      <alignment horizontal="right" vertical="center" wrapText="1" indent="1"/>
    </xf>
    <xf numFmtId="164" fontId="13" fillId="4" borderId="3" xfId="0" applyNumberFormat="1" applyFont="1" applyFill="1" applyBorder="1" applyAlignment="1">
      <alignment horizontal="right" vertical="center" wrapText="1" indent="1"/>
    </xf>
    <xf numFmtId="164" fontId="13" fillId="4" borderId="5" xfId="0" applyNumberFormat="1" applyFont="1" applyFill="1" applyBorder="1" applyAlignment="1">
      <alignment horizontal="right" vertical="center" wrapText="1" indent="1"/>
    </xf>
    <xf numFmtId="0" fontId="10" fillId="2" borderId="12" xfId="0" applyFont="1" applyFill="1" applyBorder="1" applyAlignment="1">
      <alignment horizontal="right" wrapText="1" indent="1"/>
    </xf>
    <xf numFmtId="0" fontId="10" fillId="2" borderId="5" xfId="0" applyFont="1" applyFill="1" applyBorder="1" applyAlignment="1">
      <alignment horizontal="right" wrapText="1" indent="1"/>
    </xf>
    <xf numFmtId="0" fontId="8" fillId="2" borderId="5" xfId="0" applyFont="1" applyFill="1" applyBorder="1" applyAlignment="1">
      <alignment horizontal="right" wrapText="1" indent="1"/>
    </xf>
    <xf numFmtId="0" fontId="10" fillId="2" borderId="19" xfId="0" applyFont="1" applyFill="1" applyBorder="1" applyAlignment="1">
      <alignment horizontal="right" wrapText="1" indent="1"/>
    </xf>
    <xf numFmtId="0" fontId="10" fillId="2" borderId="10" xfId="0" applyFont="1" applyFill="1" applyBorder="1" applyAlignment="1">
      <alignment horizontal="right" wrapText="1" indent="1"/>
    </xf>
    <xf numFmtId="0" fontId="8" fillId="2" borderId="10" xfId="0" applyFont="1" applyFill="1" applyBorder="1" applyAlignment="1">
      <alignment horizontal="right" wrapText="1" indent="1"/>
    </xf>
    <xf numFmtId="0" fontId="5" fillId="3" borderId="11" xfId="0" applyFont="1" applyFill="1" applyBorder="1" applyAlignment="1">
      <alignment horizontal="right" indent="1"/>
    </xf>
    <xf numFmtId="0" fontId="1" fillId="2" borderId="4" xfId="0" applyFont="1" applyFill="1" applyBorder="1" applyAlignment="1">
      <alignment horizontal="right" indent="1"/>
    </xf>
    <xf numFmtId="0" fontId="1" fillId="2" borderId="8" xfId="0" applyFont="1" applyFill="1" applyBorder="1" applyAlignment="1">
      <alignment horizontal="right" indent="1"/>
    </xf>
    <xf numFmtId="0" fontId="1" fillId="2" borderId="10" xfId="0" applyFont="1" applyFill="1" applyBorder="1" applyAlignment="1">
      <alignment horizontal="right" indent="1"/>
    </xf>
    <xf numFmtId="0" fontId="10" fillId="2" borderId="4" xfId="0" applyNumberFormat="1" applyFont="1" applyBorder="1" applyAlignment="1">
      <alignment horizontal="right" wrapText="1" indent="1"/>
    </xf>
    <xf numFmtId="0" fontId="1" fillId="2" borderId="12" xfId="0" applyFont="1" applyFill="1" applyBorder="1" applyAlignment="1">
      <alignment horizontal="right" indent="1"/>
    </xf>
    <xf numFmtId="0" fontId="5" fillId="5" borderId="26" xfId="0" applyFont="1" applyFill="1" applyBorder="1" applyAlignment="1">
      <alignment horizontal="right" indent="1"/>
    </xf>
    <xf numFmtId="37" fontId="1" fillId="2" borderId="30" xfId="1" applyFont="1" applyFill="1" applyBorder="1" applyAlignment="1">
      <alignment horizontal="right" indent="1"/>
    </xf>
    <xf numFmtId="37" fontId="5" fillId="2" borderId="30" xfId="1" applyFont="1" applyFill="1" applyBorder="1" applyAlignment="1">
      <alignment horizontal="right" indent="1"/>
    </xf>
    <xf numFmtId="37" fontId="5" fillId="2" borderId="33" xfId="1" applyFont="1" applyFill="1" applyBorder="1" applyAlignment="1">
      <alignment horizontal="right" indent="1"/>
    </xf>
    <xf numFmtId="37" fontId="1" fillId="2" borderId="34" xfId="1" applyFont="1" applyFill="1" applyBorder="1" applyAlignment="1">
      <alignment horizontal="right" indent="1"/>
    </xf>
    <xf numFmtId="37" fontId="5" fillId="2" borderId="35" xfId="1" applyFont="1" applyFill="1" applyBorder="1" applyAlignment="1">
      <alignment horizontal="right" indent="1"/>
    </xf>
    <xf numFmtId="37" fontId="5" fillId="3" borderId="36" xfId="0" applyNumberFormat="1" applyFont="1" applyFill="1" applyBorder="1" applyAlignment="1">
      <alignment horizontal="right" indent="1"/>
    </xf>
    <xf numFmtId="37" fontId="5" fillId="3" borderId="37" xfId="0" applyNumberFormat="1" applyFont="1" applyFill="1" applyBorder="1" applyAlignment="1">
      <alignment horizontal="right" indent="1"/>
    </xf>
    <xf numFmtId="0" fontId="0" fillId="2" borderId="38" xfId="0" applyFill="1" applyBorder="1" applyAlignment="1">
      <alignment horizontal="left" indent="1"/>
    </xf>
    <xf numFmtId="0" fontId="0" fillId="2" borderId="29" xfId="0" applyFill="1" applyBorder="1" applyAlignment="1">
      <alignment horizontal="left" indent="1"/>
    </xf>
    <xf numFmtId="0" fontId="1" fillId="2" borderId="29" xfId="0" applyFont="1" applyFill="1" applyBorder="1" applyAlignment="1">
      <alignment horizontal="left" indent="1"/>
    </xf>
    <xf numFmtId="0" fontId="5" fillId="3" borderId="39" xfId="0" applyFont="1" applyFill="1" applyBorder="1" applyAlignment="1">
      <alignment horizontal="left" indent="1"/>
    </xf>
    <xf numFmtId="0" fontId="1" fillId="2" borderId="0" xfId="0" applyFont="1" applyFill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2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2" borderId="0" xfId="0" applyFont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2" borderId="18" xfId="0" applyBorder="1"/>
    <xf numFmtId="0" fontId="0" fillId="2" borderId="9" xfId="0" applyBorder="1"/>
    <xf numFmtId="0" fontId="1" fillId="3" borderId="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  <colors>
    <mruColors>
      <color rgb="FF008000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Periodo 1988-2016</a:t>
            </a:r>
          </a:p>
        </c:rich>
      </c:tx>
      <c:layout>
        <c:manualLayout>
          <c:xMode val="edge"/>
          <c:yMode val="edge"/>
          <c:x val="0.25951916010498688"/>
          <c:y val="3.16902528414016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110240663299476E-2"/>
          <c:y val="0.18802145176044413"/>
          <c:w val="0.9218440256406466"/>
          <c:h val="0.74684028961072568"/>
        </c:manualLayout>
      </c:layout>
      <c:lineChart>
        <c:grouping val="standard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'10.1.1.1'!$B$9:$B$37</c:f>
              <c:numCache>
                <c:formatCode>#,##0\ _€;\-#,##0\ _€</c:formatCode>
                <c:ptCount val="29"/>
                <c:pt idx="0">
                  <c:v>33</c:v>
                </c:pt>
                <c:pt idx="1">
                  <c:v>122</c:v>
                </c:pt>
                <c:pt idx="2">
                  <c:v>82</c:v>
                </c:pt>
                <c:pt idx="3">
                  <c:v>142</c:v>
                </c:pt>
                <c:pt idx="4">
                  <c:v>44</c:v>
                </c:pt>
                <c:pt idx="5">
                  <c:v>82</c:v>
                </c:pt>
                <c:pt idx="6">
                  <c:v>59</c:v>
                </c:pt>
                <c:pt idx="7">
                  <c:v>57</c:v>
                </c:pt>
                <c:pt idx="8">
                  <c:v>71</c:v>
                </c:pt>
                <c:pt idx="9">
                  <c:v>66</c:v>
                </c:pt>
                <c:pt idx="10">
                  <c:v>106</c:v>
                </c:pt>
                <c:pt idx="11">
                  <c:v>106</c:v>
                </c:pt>
                <c:pt idx="12">
                  <c:v>145</c:v>
                </c:pt>
                <c:pt idx="13">
                  <c:v>348</c:v>
                </c:pt>
                <c:pt idx="14">
                  <c:v>436</c:v>
                </c:pt>
                <c:pt idx="15">
                  <c:v>652</c:v>
                </c:pt>
                <c:pt idx="16">
                  <c:v>847</c:v>
                </c:pt>
                <c:pt idx="17">
                  <c:v>900</c:v>
                </c:pt>
                <c:pt idx="18">
                  <c:v>677</c:v>
                </c:pt>
                <c:pt idx="19">
                  <c:v>631</c:v>
                </c:pt>
                <c:pt idx="20">
                  <c:v>601</c:v>
                </c:pt>
                <c:pt idx="21">
                  <c:v>531</c:v>
                </c:pt>
                <c:pt idx="22">
                  <c:v>549</c:v>
                </c:pt>
                <c:pt idx="23">
                  <c:v>473</c:v>
                </c:pt>
                <c:pt idx="24">
                  <c:v>323</c:v>
                </c:pt>
                <c:pt idx="25">
                  <c:v>292</c:v>
                </c:pt>
                <c:pt idx="26">
                  <c:v>153</c:v>
                </c:pt>
                <c:pt idx="27">
                  <c:v>164</c:v>
                </c:pt>
                <c:pt idx="28">
                  <c:v>144</c:v>
                </c:pt>
              </c:numCache>
            </c:numRef>
          </c:val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'10.1.1.1'!$I$9:$I$37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15</c:v>
                </c:pt>
                <c:pt idx="2">
                  <c:v>24</c:v>
                </c:pt>
                <c:pt idx="3">
                  <c:v>13</c:v>
                </c:pt>
                <c:pt idx="4">
                  <c:v>141</c:v>
                </c:pt>
                <c:pt idx="5">
                  <c:v>51</c:v>
                </c:pt>
                <c:pt idx="6">
                  <c:v>50</c:v>
                </c:pt>
                <c:pt idx="7">
                  <c:v>55</c:v>
                </c:pt>
                <c:pt idx="8">
                  <c:v>70</c:v>
                </c:pt>
                <c:pt idx="9">
                  <c:v>40</c:v>
                </c:pt>
                <c:pt idx="10">
                  <c:v>30</c:v>
                </c:pt>
                <c:pt idx="11">
                  <c:v>58</c:v>
                </c:pt>
                <c:pt idx="12">
                  <c:v>88</c:v>
                </c:pt>
                <c:pt idx="13">
                  <c:v>140</c:v>
                </c:pt>
                <c:pt idx="14">
                  <c:v>302</c:v>
                </c:pt>
                <c:pt idx="15">
                  <c:v>422</c:v>
                </c:pt>
                <c:pt idx="16">
                  <c:v>427</c:v>
                </c:pt>
                <c:pt idx="17">
                  <c:v>759</c:v>
                </c:pt>
                <c:pt idx="18">
                  <c:v>690</c:v>
                </c:pt>
                <c:pt idx="19">
                  <c:v>736</c:v>
                </c:pt>
                <c:pt idx="20">
                  <c:v>423</c:v>
                </c:pt>
                <c:pt idx="21">
                  <c:v>782</c:v>
                </c:pt>
                <c:pt idx="22">
                  <c:v>790</c:v>
                </c:pt>
                <c:pt idx="23">
                  <c:v>533</c:v>
                </c:pt>
                <c:pt idx="24">
                  <c:v>459</c:v>
                </c:pt>
                <c:pt idx="25">
                  <c:v>607</c:v>
                </c:pt>
                <c:pt idx="26">
                  <c:v>408</c:v>
                </c:pt>
                <c:pt idx="27">
                  <c:v>275</c:v>
                </c:pt>
                <c:pt idx="28">
                  <c:v>112</c:v>
                </c:pt>
              </c:numCache>
            </c:numRef>
          </c:val>
        </c:ser>
        <c:marker val="1"/>
        <c:axId val="153984000"/>
        <c:axId val="153985792"/>
      </c:lineChart>
      <c:catAx>
        <c:axId val="15398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985792"/>
        <c:crossesAt val="-200"/>
        <c:auto val="1"/>
        <c:lblAlgn val="ctr"/>
        <c:lblOffset val="100"/>
        <c:tickLblSkip val="1"/>
        <c:tickMarkSkip val="1"/>
      </c:catAx>
      <c:valAx>
        <c:axId val="153985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984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89274405215572"/>
          <c:y val="0.10326523535355395"/>
          <c:w val="0.25677432901532471"/>
          <c:h val="5.46697038724374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Expedientes iniciados según sector hasta 2016</a:t>
            </a:r>
          </a:p>
        </c:rich>
      </c:tx>
      <c:layout>
        <c:manualLayout>
          <c:xMode val="edge"/>
          <c:yMode val="edge"/>
          <c:x val="0.36300641586468568"/>
          <c:y val="3.24323795189939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2.9914669808871131E-2"/>
          <c:y val="0.12599433454964531"/>
          <c:w val="0.95735632593770681"/>
          <c:h val="0.773105194929902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'10.2'!$A$8:$A$19</c:f>
              <c:strCache>
                <c:ptCount val="12"/>
                <c:pt idx="0">
                  <c:v>AEROPUERTOS</c:v>
                </c:pt>
                <c:pt idx="1">
                  <c:v>AGUAS</c:v>
                </c:pt>
                <c:pt idx="2">
                  <c:v>AGRICULTURA Y PESCA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NATURAL</c:v>
                </c:pt>
                <c:pt idx="9">
                  <c:v>INFRAESTRUCTURAS</c:v>
                </c:pt>
                <c:pt idx="10">
                  <c:v>TRANS. MAR. Y PUERTOS</c:v>
                </c:pt>
                <c:pt idx="11">
                  <c:v>SIN ASIGNAR SECTOR</c:v>
                </c:pt>
              </c:strCache>
            </c:strRef>
          </c:cat>
          <c:val>
            <c:numRef>
              <c:f>'10.2'!$J$8:$J$19</c:f>
              <c:numCache>
                <c:formatCode>#,##0\ _€;\-#,##0\ _€</c:formatCode>
                <c:ptCount val="12"/>
                <c:pt idx="0">
                  <c:v>31</c:v>
                </c:pt>
                <c:pt idx="1">
                  <c:v>47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76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40</c:v>
                </c:pt>
                <c:pt idx="11">
                  <c:v>1</c:v>
                </c:pt>
              </c:numCache>
            </c:numRef>
          </c:val>
        </c:ser>
        <c:axId val="153623552"/>
        <c:axId val="174531328"/>
      </c:barChart>
      <c:catAx>
        <c:axId val="15362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531328"/>
        <c:crosses val="autoZero"/>
        <c:auto val="1"/>
        <c:lblAlgn val="ctr"/>
        <c:lblOffset val="100"/>
        <c:tickLblSkip val="1"/>
        <c:tickMarkSkip val="1"/>
      </c:catAx>
      <c:valAx>
        <c:axId val="174531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623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salidas de proyectos. Periodo 1988-2016</a:t>
            </a:r>
          </a:p>
        </c:rich>
      </c:tx>
      <c:layout>
        <c:manualLayout>
          <c:xMode val="edge"/>
          <c:yMode val="edge"/>
          <c:x val="0.2527724501363387"/>
          <c:y val="3.26295034016271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1368284620177883E-2"/>
          <c:y val="0.2051743905146185"/>
          <c:w val="0.91549408203871963"/>
          <c:h val="0.65471226544443162"/>
        </c:manualLayout>
      </c:layout>
      <c:barChart>
        <c:barDir val="col"/>
        <c:grouping val="stacked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'10.1.1.1'!$C$9:$C$37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9</c:v>
                </c:pt>
                <c:pt idx="4">
                  <c:v>67</c:v>
                </c:pt>
                <c:pt idx="5">
                  <c:v>44</c:v>
                </c:pt>
                <c:pt idx="6">
                  <c:v>47</c:v>
                </c:pt>
                <c:pt idx="7">
                  <c:v>31</c:v>
                </c:pt>
                <c:pt idx="8">
                  <c:v>38</c:v>
                </c:pt>
                <c:pt idx="9">
                  <c:v>28</c:v>
                </c:pt>
                <c:pt idx="10">
                  <c:v>18</c:v>
                </c:pt>
                <c:pt idx="11">
                  <c:v>34</c:v>
                </c:pt>
                <c:pt idx="12">
                  <c:v>52</c:v>
                </c:pt>
                <c:pt idx="13">
                  <c:v>86</c:v>
                </c:pt>
                <c:pt idx="14">
                  <c:v>74</c:v>
                </c:pt>
                <c:pt idx="15">
                  <c:v>108</c:v>
                </c:pt>
                <c:pt idx="16">
                  <c:v>56</c:v>
                </c:pt>
                <c:pt idx="17">
                  <c:v>87</c:v>
                </c:pt>
                <c:pt idx="18">
                  <c:v>164</c:v>
                </c:pt>
                <c:pt idx="19">
                  <c:v>157</c:v>
                </c:pt>
                <c:pt idx="20">
                  <c:v>134</c:v>
                </c:pt>
                <c:pt idx="21">
                  <c:v>120</c:v>
                </c:pt>
                <c:pt idx="22">
                  <c:v>96</c:v>
                </c:pt>
                <c:pt idx="23">
                  <c:v>82</c:v>
                </c:pt>
                <c:pt idx="24">
                  <c:v>49</c:v>
                </c:pt>
                <c:pt idx="25">
                  <c:v>75</c:v>
                </c:pt>
                <c:pt idx="26">
                  <c:v>57</c:v>
                </c:pt>
                <c:pt idx="27">
                  <c:v>34</c:v>
                </c:pt>
                <c:pt idx="28">
                  <c:v>5</c:v>
                </c:pt>
              </c:numCache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'10.1.1.1'!$E$9:$E$37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18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  <c:pt idx="12">
                  <c:v>26</c:v>
                </c:pt>
                <c:pt idx="13">
                  <c:v>35</c:v>
                </c:pt>
                <c:pt idx="14">
                  <c:v>158</c:v>
                </c:pt>
                <c:pt idx="15">
                  <c:v>158</c:v>
                </c:pt>
                <c:pt idx="16">
                  <c:v>116</c:v>
                </c:pt>
                <c:pt idx="17">
                  <c:v>126</c:v>
                </c:pt>
                <c:pt idx="18">
                  <c:v>155</c:v>
                </c:pt>
                <c:pt idx="19">
                  <c:v>167</c:v>
                </c:pt>
                <c:pt idx="20">
                  <c:v>104</c:v>
                </c:pt>
                <c:pt idx="21">
                  <c:v>162</c:v>
                </c:pt>
                <c:pt idx="22">
                  <c:v>150</c:v>
                </c:pt>
                <c:pt idx="23">
                  <c:v>171</c:v>
                </c:pt>
                <c:pt idx="24">
                  <c:v>90</c:v>
                </c:pt>
                <c:pt idx="25">
                  <c:v>120</c:v>
                </c:pt>
                <c:pt idx="26">
                  <c:v>101</c:v>
                </c:pt>
                <c:pt idx="27">
                  <c:v>74</c:v>
                </c:pt>
                <c:pt idx="28">
                  <c:v>26</c:v>
                </c:pt>
              </c:numCache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'10.1.1.1'!$F$9:$F$37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20</c:v>
                </c:pt>
                <c:pt idx="15">
                  <c:v>111</c:v>
                </c:pt>
                <c:pt idx="16">
                  <c:v>170</c:v>
                </c:pt>
                <c:pt idx="17">
                  <c:v>388</c:v>
                </c:pt>
                <c:pt idx="18">
                  <c:v>217</c:v>
                </c:pt>
                <c:pt idx="19">
                  <c:v>212</c:v>
                </c:pt>
                <c:pt idx="20">
                  <c:v>93</c:v>
                </c:pt>
                <c:pt idx="21">
                  <c:v>62</c:v>
                </c:pt>
                <c:pt idx="22">
                  <c:v>62</c:v>
                </c:pt>
                <c:pt idx="23">
                  <c:v>52</c:v>
                </c:pt>
                <c:pt idx="24">
                  <c:v>44</c:v>
                </c:pt>
                <c:pt idx="25">
                  <c:v>50</c:v>
                </c:pt>
                <c:pt idx="26">
                  <c:v>30</c:v>
                </c:pt>
                <c:pt idx="27">
                  <c:v>15</c:v>
                </c:pt>
                <c:pt idx="28">
                  <c:v>1</c:v>
                </c:pt>
              </c:numCache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'10.1.1.1'!$H$9:$H$38</c:f>
              <c:numCache>
                <c:formatCode>#,##0\ _€;\-#,##0\ _€</c:formatCode>
                <c:ptCount val="30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74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14</c:v>
                </c:pt>
                <c:pt idx="9">
                  <c:v>2</c:v>
                </c:pt>
                <c:pt idx="10">
                  <c:v>4</c:v>
                </c:pt>
                <c:pt idx="11">
                  <c:v>11</c:v>
                </c:pt>
                <c:pt idx="12">
                  <c:v>10</c:v>
                </c:pt>
                <c:pt idx="13">
                  <c:v>17</c:v>
                </c:pt>
                <c:pt idx="14">
                  <c:v>50</c:v>
                </c:pt>
                <c:pt idx="15">
                  <c:v>45</c:v>
                </c:pt>
                <c:pt idx="16">
                  <c:v>84</c:v>
                </c:pt>
                <c:pt idx="17">
                  <c:v>158</c:v>
                </c:pt>
                <c:pt idx="18">
                  <c:v>153</c:v>
                </c:pt>
                <c:pt idx="19">
                  <c:v>200</c:v>
                </c:pt>
                <c:pt idx="20">
                  <c:v>92</c:v>
                </c:pt>
                <c:pt idx="21">
                  <c:v>438</c:v>
                </c:pt>
                <c:pt idx="22">
                  <c:v>482</c:v>
                </c:pt>
                <c:pt idx="23">
                  <c:v>228</c:v>
                </c:pt>
                <c:pt idx="24">
                  <c:v>276</c:v>
                </c:pt>
                <c:pt idx="25">
                  <c:v>362</c:v>
                </c:pt>
                <c:pt idx="26">
                  <c:v>207</c:v>
                </c:pt>
                <c:pt idx="27">
                  <c:v>138</c:v>
                </c:pt>
                <c:pt idx="28">
                  <c:v>63</c:v>
                </c:pt>
              </c:numCache>
            </c:numRef>
          </c:val>
        </c:ser>
        <c:overlap val="100"/>
        <c:axId val="153910272"/>
        <c:axId val="153924352"/>
      </c:barChart>
      <c:catAx>
        <c:axId val="15391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924352"/>
        <c:crosses val="autoZero"/>
        <c:auto val="1"/>
        <c:lblAlgn val="ctr"/>
        <c:lblOffset val="100"/>
        <c:tickLblSkip val="1"/>
        <c:tickMarkSkip val="1"/>
      </c:catAx>
      <c:valAx>
        <c:axId val="153924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91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25232594952869"/>
          <c:y val="0.11442812185790209"/>
          <c:w val="0.68093466915857548"/>
          <c:h val="6.21893158877527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
por sector. Periodo 1988-2016</a:t>
            </a:r>
          </a:p>
        </c:rich>
      </c:tx>
      <c:layout>
        <c:manualLayout>
          <c:xMode val="edge"/>
          <c:yMode val="edge"/>
          <c:x val="0.22515535857419067"/>
          <c:y val="3.88889518306614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652173913043537"/>
          <c:y val="0.42037056042505977"/>
          <c:w val="0.61490683229814092"/>
          <c:h val="0.290740872188257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2769270619988617E-2"/>
                  <c:y val="-6.628887630233894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2364784160711362E-2"/>
                  <c:y val="0.1981067725980365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6553856331558217"/>
                  <c:y val="7.339355595579677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1524056518011301E-2"/>
                  <c:y val="-0.13125558332794149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6999510179094399"/>
                  <c:y val="-0.1535903636121820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('10.1.1.2'!$B$9,'10.1.1.2'!$B$23,'10.1.1.2'!$B$39,'10.1.1.2'!$B$49,'10.1.1.2'!$B$53)</c:f>
              <c:numCache>
                <c:formatCode>#,##0\ _€;\-#,##0\ _€</c:formatCode>
                <c:ptCount val="5"/>
                <c:pt idx="0">
                  <c:v>1165</c:v>
                </c:pt>
                <c:pt idx="1">
                  <c:v>2791</c:v>
                </c:pt>
                <c:pt idx="2">
                  <c:v>1938</c:v>
                </c:pt>
                <c:pt idx="3">
                  <c:v>2160</c:v>
                </c:pt>
                <c:pt idx="4">
                  <c:v>798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1988-2016</a:t>
            </a:r>
          </a:p>
        </c:rich>
      </c:tx>
      <c:layout>
        <c:manualLayout>
          <c:xMode val="edge"/>
          <c:yMode val="edge"/>
          <c:x val="0.15749053180433087"/>
          <c:y val="2.94659826232939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23694784640365"/>
          <c:y val="0.29097658224091988"/>
          <c:w val="0.85915546672151955"/>
          <c:h val="0.59484453204947496"/>
        </c:manualLayout>
      </c:layout>
      <c:barChart>
        <c:barDir val="col"/>
        <c:grouping val="clustered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'10.1.1.3'!$B$8:$D$8</c:f>
              <c:numCache>
                <c:formatCode>#,##0\ _€;\-#,##0\ _€</c:formatCode>
                <c:ptCount val="3"/>
                <c:pt idx="0">
                  <c:v>3672</c:v>
                </c:pt>
                <c:pt idx="1">
                  <c:v>2785</c:v>
                </c:pt>
                <c:pt idx="2">
                  <c:v>2336</c:v>
                </c:pt>
              </c:numCache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'10.1.1.3'!$B$9:$D$9</c:f>
              <c:numCache>
                <c:formatCode>#,##0\ _€;\-#,##0\ _€</c:formatCode>
                <c:ptCount val="3"/>
                <c:pt idx="0">
                  <c:v>173</c:v>
                </c:pt>
                <c:pt idx="1">
                  <c:v>153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Resueltos*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'10.1.1.3'!$B$10:$D$10</c:f>
              <c:numCache>
                <c:formatCode>#,##0\ _€;\-#,##0\ _€</c:formatCode>
                <c:ptCount val="3"/>
                <c:pt idx="0">
                  <c:v>1781</c:v>
                </c:pt>
                <c:pt idx="1">
                  <c:v>2035</c:v>
                </c:pt>
                <c:pt idx="2">
                  <c:v>1538</c:v>
                </c:pt>
              </c:numCache>
            </c:numRef>
          </c:val>
        </c:ser>
        <c:axId val="154577536"/>
        <c:axId val="154587520"/>
      </c:barChart>
      <c:catAx>
        <c:axId val="15457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87520"/>
        <c:crosses val="autoZero"/>
        <c:auto val="1"/>
        <c:lblAlgn val="ctr"/>
        <c:lblOffset val="100"/>
        <c:tickLblSkip val="1"/>
        <c:tickMarkSkip val="1"/>
      </c:catAx>
      <c:valAx>
        <c:axId val="154587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7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9681692473006"/>
          <c:y val="0.16706443914081207"/>
          <c:w val="0.45963800665856369"/>
          <c:h val="5.7279236276849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1998-2016</a:t>
            </a:r>
          </a:p>
        </c:rich>
      </c:tx>
      <c:layout>
        <c:manualLayout>
          <c:xMode val="edge"/>
          <c:yMode val="edge"/>
          <c:x val="0.14511868008836126"/>
          <c:y val="2.94117803802443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71413250763041"/>
          <c:y val="0.24547637129115221"/>
          <c:w val="0.83317117618362435"/>
          <c:h val="0.68561786375687805"/>
        </c:manualLayout>
      </c:layout>
      <c:barChart>
        <c:barDir val="col"/>
        <c:grouping val="clustered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'10.1.1.5'!$B$9:$F$9</c:f>
              <c:numCache>
                <c:formatCode>#,##0\ _€;\-#,##0\ _€</c:formatCode>
                <c:ptCount val="5"/>
                <c:pt idx="0">
                  <c:v>1165</c:v>
                </c:pt>
                <c:pt idx="1">
                  <c:v>2791</c:v>
                </c:pt>
                <c:pt idx="2">
                  <c:v>1940</c:v>
                </c:pt>
                <c:pt idx="3">
                  <c:v>2161</c:v>
                </c:pt>
                <c:pt idx="4">
                  <c:v>841</c:v>
                </c:pt>
              </c:numCache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'10.1.1.5'!$B$10:$F$10</c:f>
              <c:numCache>
                <c:formatCode>#,##0\ _€;\-#,##0\ _€</c:formatCode>
                <c:ptCount val="5"/>
                <c:pt idx="0">
                  <c:v>10</c:v>
                </c:pt>
                <c:pt idx="1">
                  <c:v>77</c:v>
                </c:pt>
                <c:pt idx="2">
                  <c:v>128</c:v>
                </c:pt>
                <c:pt idx="3">
                  <c:v>89</c:v>
                </c:pt>
                <c:pt idx="4">
                  <c:v>52</c:v>
                </c:pt>
              </c:numCache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Resueltos(*)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'10.1.1.5'!$B$11:$F$11</c:f>
              <c:numCache>
                <c:formatCode>#,##0\ _€;\-#,##0\ _€</c:formatCode>
                <c:ptCount val="5"/>
                <c:pt idx="0">
                  <c:v>1157</c:v>
                </c:pt>
                <c:pt idx="1">
                  <c:v>2718</c:v>
                </c:pt>
                <c:pt idx="2">
                  <c:v>1813</c:v>
                </c:pt>
                <c:pt idx="3">
                  <c:v>2078</c:v>
                </c:pt>
                <c:pt idx="4">
                  <c:v>0</c:v>
                </c:pt>
              </c:numCache>
            </c:numRef>
          </c:val>
        </c:ser>
        <c:axId val="174016384"/>
        <c:axId val="174017920"/>
      </c:barChart>
      <c:catAx>
        <c:axId val="174016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017920"/>
        <c:crosses val="autoZero"/>
        <c:auto val="1"/>
        <c:lblAlgn val="ctr"/>
        <c:lblOffset val="100"/>
        <c:tickLblSkip val="1"/>
        <c:tickMarkSkip val="1"/>
      </c:catAx>
      <c:valAx>
        <c:axId val="174017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01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25139194765535"/>
          <c:y val="0.14044019878225963"/>
          <c:w val="0.50084934785450663"/>
          <c:h val="6.09137055837563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Año 2016</a:t>
            </a:r>
          </a:p>
        </c:rich>
      </c:tx>
      <c:layout>
        <c:manualLayout>
          <c:xMode val="edge"/>
          <c:yMode val="edge"/>
          <c:x val="0.35089056194000739"/>
          <c:y val="3.09811384441691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7091819142384852E-2"/>
          <c:y val="0.18005964324758175"/>
          <c:w val="0.95549073908137272"/>
          <c:h val="0.75903757986848763"/>
        </c:manualLayout>
      </c:layout>
      <c:lineChart>
        <c:grouping val="standard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'10.1.2.1'!$B$9:$B$20</c:f>
              <c:numCache>
                <c:formatCode>General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13</c:v>
                </c:pt>
                <c:pt idx="3">
                  <c:v>8</c:v>
                </c:pt>
                <c:pt idx="4">
                  <c:v>18</c:v>
                </c:pt>
                <c:pt idx="5">
                  <c:v>24</c:v>
                </c:pt>
                <c:pt idx="6">
                  <c:v>14</c:v>
                </c:pt>
                <c:pt idx="7">
                  <c:v>9</c:v>
                </c:pt>
                <c:pt idx="8">
                  <c:v>11</c:v>
                </c:pt>
                <c:pt idx="9">
                  <c:v>7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'10.1.2.1'!$J$9:$J$20</c:f>
              <c:numCache>
                <c:formatCode>General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13</c:v>
                </c:pt>
                <c:pt idx="6">
                  <c:v>18</c:v>
                </c:pt>
                <c:pt idx="7">
                  <c:v>10</c:v>
                </c:pt>
                <c:pt idx="8">
                  <c:v>3</c:v>
                </c:pt>
                <c:pt idx="9">
                  <c:v>16</c:v>
                </c:pt>
                <c:pt idx="10">
                  <c:v>1</c:v>
                </c:pt>
                <c:pt idx="11">
                  <c:v>11</c:v>
                </c:pt>
              </c:numCache>
            </c:numRef>
          </c:val>
        </c:ser>
        <c:marker val="1"/>
        <c:axId val="174301184"/>
        <c:axId val="174302720"/>
      </c:lineChart>
      <c:catAx>
        <c:axId val="174301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302720"/>
        <c:crossesAt val="-200"/>
        <c:auto val="1"/>
        <c:lblAlgn val="ctr"/>
        <c:lblOffset val="100"/>
        <c:tickLblSkip val="2"/>
        <c:tickMarkSkip val="1"/>
      </c:catAx>
      <c:valAx>
        <c:axId val="174302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30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64315220845249"/>
          <c:y val="9.7715080515157343E-2"/>
          <c:w val="0.17063870352716926"/>
          <c:h val="4.88889664845109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Entrada y salida de proyectos. Año 2016</a:t>
            </a:r>
          </a:p>
        </c:rich>
      </c:tx>
      <c:layout>
        <c:manualLayout>
          <c:xMode val="edge"/>
          <c:yMode val="edge"/>
          <c:x val="0.35769511569674484"/>
          <c:y val="7.15485564304461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57537297870113E-2"/>
          <c:y val="0.15380641008064774"/>
          <c:w val="0.89711357368152267"/>
          <c:h val="0.7317055201559306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2.1144004649790381E-3"/>
                  <c:y val="7.515141265880192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07515757630728E-3"/>
                  <c:y val="-3.282923363472824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3182425930481148E-3"/>
                  <c:y val="-3.16263319723998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5948396395291795E-3"/>
                  <c:y val="-4.1855483869403123E-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6.4250075937234761E-4"/>
                  <c:y val="-5.1467502953610356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144266865955252E-3"/>
                  <c:y val="-1.899203626962882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('10.1.2.1'!$B$22,'10.1.2.1'!$J$22,'10.1.2.1'!$D$22,'10.1.2.1'!$F$22,'10.1.2.1'!$G$22,'10.1.2.1'!$I$22)</c:f>
              <c:numCache>
                <c:formatCode>General</c:formatCode>
                <c:ptCount val="6"/>
                <c:pt idx="0">
                  <c:v>144</c:v>
                </c:pt>
                <c:pt idx="1">
                  <c:v>95</c:v>
                </c:pt>
                <c:pt idx="2">
                  <c:v>5</c:v>
                </c:pt>
                <c:pt idx="3">
                  <c:v>26</c:v>
                </c:pt>
                <c:pt idx="4">
                  <c:v>1</c:v>
                </c:pt>
                <c:pt idx="5">
                  <c:v>63</c:v>
                </c:pt>
              </c:numCache>
            </c:numRef>
          </c:val>
        </c:ser>
        <c:dLbls>
          <c:showVal val="1"/>
        </c:dLbls>
        <c:axId val="174147072"/>
        <c:axId val="174148608"/>
      </c:barChart>
      <c:catAx>
        <c:axId val="174147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148608"/>
        <c:crosses val="autoZero"/>
        <c:auto val="1"/>
        <c:lblAlgn val="ctr"/>
        <c:lblOffset val="100"/>
        <c:tickLblSkip val="1"/>
        <c:tickMarkSkip val="1"/>
      </c:catAx>
      <c:valAx>
        <c:axId val="174148608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147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en tramitación  por sector. Año 2016</a:t>
            </a:r>
          </a:p>
        </c:rich>
      </c:tx>
      <c:layout>
        <c:manualLayout>
          <c:xMode val="edge"/>
          <c:yMode val="edge"/>
          <c:x val="0.14122178262905352"/>
          <c:y val="4.09983429490668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92917918563091"/>
          <c:y val="0.40463581375451568"/>
          <c:w val="0.63358916386002706"/>
          <c:h val="0.352942251644908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5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1517240123572871E-2"/>
                  <c:y val="-0.1364271175856472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5413236123109836E-2"/>
                  <c:y val="-7.213086492036033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5660618297954541E-2"/>
                  <c:y val="0.105529463609465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/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3008203035499117E-2"/>
                  <c:y val="-0.1160235557971321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('10.1.2.2'!$B$9,'10.1.2.2'!$B$23,'10.1.2.2'!$B$39,'10.1.2.2'!$B$49,'10.1.2.2'!$B$53)</c:f>
              <c:numCache>
                <c:formatCode>#,##0\ _€;\-#,##0\ _€</c:formatCode>
                <c:ptCount val="5"/>
                <c:pt idx="0">
                  <c:v>10</c:v>
                </c:pt>
                <c:pt idx="1">
                  <c:v>77</c:v>
                </c:pt>
                <c:pt idx="2">
                  <c:v>125</c:v>
                </c:pt>
                <c:pt idx="3">
                  <c:v>88</c:v>
                </c:pt>
                <c:pt idx="4">
                  <c:v>24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evaluados  
por sector. Año 2016</a:t>
            </a:r>
          </a:p>
        </c:rich>
      </c:tx>
      <c:layout>
        <c:manualLayout>
          <c:xMode val="edge"/>
          <c:yMode val="edge"/>
          <c:x val="0.22969552949437597"/>
          <c:y val="4.15915223711789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030469414788938"/>
          <c:y val="0.37070630791872267"/>
          <c:w val="0.54568553278681564"/>
          <c:h val="0.307414987054552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289291465390066"/>
                  <c:y val="-4.7392830604560524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234340560202575E-2"/>
                  <c:y val="-2.613246992695769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3380174949583181E-2"/>
                  <c:y val="0.15682949467382218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6.6435027595449433E-2"/>
                  <c:y val="0.2291814342879277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25106952169314883"/>
                  <c:y val="-4.141080725565041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('10.1.2.2'!$C$9,'10.1.2.2'!$C$23,'10.1.2.2'!$C$39,'10.1.2.2'!$C$49,'10.1.2.2'!$C$53)</c:f>
              <c:numCache>
                <c:formatCode>#,##0\ _€;\-#,##0\ _€</c:formatCode>
                <c:ptCount val="5"/>
                <c:pt idx="0">
                  <c:v>0</c:v>
                </c:pt>
                <c:pt idx="1">
                  <c:v>13</c:v>
                </c:pt>
                <c:pt idx="2">
                  <c:v>17</c:v>
                </c:pt>
                <c:pt idx="3">
                  <c:v>15</c:v>
                </c:pt>
                <c:pt idx="4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38</xdr:row>
      <xdr:rowOff>0</xdr:rowOff>
    </xdr:from>
    <xdr:to>
      <xdr:col>9</xdr:col>
      <xdr:colOff>704850</xdr:colOff>
      <xdr:row>63</xdr:row>
      <xdr:rowOff>133350</xdr:rowOff>
    </xdr:to>
    <xdr:graphicFrame macro="">
      <xdr:nvGraphicFramePr>
        <xdr:cNvPr id="1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68</xdr:row>
      <xdr:rowOff>152400</xdr:rowOff>
    </xdr:from>
    <xdr:to>
      <xdr:col>9</xdr:col>
      <xdr:colOff>704850</xdr:colOff>
      <xdr:row>92</xdr:row>
      <xdr:rowOff>95250</xdr:rowOff>
    </xdr:to>
    <xdr:graphicFrame macro="">
      <xdr:nvGraphicFramePr>
        <xdr:cNvPr id="10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57</xdr:row>
      <xdr:rowOff>0</xdr:rowOff>
    </xdr:from>
    <xdr:to>
      <xdr:col>2</xdr:col>
      <xdr:colOff>257175</xdr:colOff>
      <xdr:row>81</xdr:row>
      <xdr:rowOff>85725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76200</xdr:rowOff>
    </xdr:from>
    <xdr:to>
      <xdr:col>4</xdr:col>
      <xdr:colOff>9525</xdr:colOff>
      <xdr:row>37</xdr:row>
      <xdr:rowOff>19050</xdr:rowOff>
    </xdr:to>
    <xdr:graphicFrame macro="">
      <xdr:nvGraphicFramePr>
        <xdr:cNvPr id="3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6</xdr:col>
      <xdr:colOff>9525</xdr:colOff>
      <xdr:row>37</xdr:row>
      <xdr:rowOff>19050</xdr:rowOff>
    </xdr:to>
    <xdr:graphicFrame macro="">
      <xdr:nvGraphicFramePr>
        <xdr:cNvPr id="4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47625</xdr:rowOff>
    </xdr:from>
    <xdr:to>
      <xdr:col>10</xdr:col>
      <xdr:colOff>885825</xdr:colOff>
      <xdr:row>50</xdr:row>
      <xdr:rowOff>133350</xdr:rowOff>
    </xdr:to>
    <xdr:graphicFrame macro="">
      <xdr:nvGraphicFramePr>
        <xdr:cNvPr id="10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52</xdr:row>
      <xdr:rowOff>76200</xdr:rowOff>
    </xdr:from>
    <xdr:to>
      <xdr:col>10</xdr:col>
      <xdr:colOff>876300</xdr:colOff>
      <xdr:row>77</xdr:row>
      <xdr:rowOff>142875</xdr:rowOff>
    </xdr:to>
    <xdr:graphicFrame macro="">
      <xdr:nvGraphicFramePr>
        <xdr:cNvPr id="102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0</xdr:rowOff>
    </xdr:from>
    <xdr:to>
      <xdr:col>2</xdr:col>
      <xdr:colOff>1323975</xdr:colOff>
      <xdr:row>83</xdr:row>
      <xdr:rowOff>47625</xdr:rowOff>
    </xdr:to>
    <xdr:graphicFrame macro="">
      <xdr:nvGraphicFramePr>
        <xdr:cNvPr id="6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84</xdr:row>
      <xdr:rowOff>66675</xdr:rowOff>
    </xdr:from>
    <xdr:to>
      <xdr:col>2</xdr:col>
      <xdr:colOff>1323975</xdr:colOff>
      <xdr:row>109</xdr:row>
      <xdr:rowOff>85725</xdr:rowOff>
    </xdr:to>
    <xdr:graphicFrame macro="">
      <xdr:nvGraphicFramePr>
        <xdr:cNvPr id="61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95250</xdr:rowOff>
    </xdr:from>
    <xdr:to>
      <xdr:col>10</xdr:col>
      <xdr:colOff>38100</xdr:colOff>
      <xdr:row>46</xdr:row>
      <xdr:rowOff>133350</xdr:rowOff>
    </xdr:to>
    <xdr:graphicFrame macro="">
      <xdr:nvGraphicFramePr>
        <xdr:cNvPr id="7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pageSetUpPr fitToPage="1"/>
  </sheetPr>
  <dimension ref="A1:K95"/>
  <sheetViews>
    <sheetView view="pageBreakPreview" topLeftCell="A4" zoomScaleNormal="75" zoomScaleSheetLayoutView="100" workbookViewId="0">
      <selection activeCell="H29" sqref="H29"/>
    </sheetView>
  </sheetViews>
  <sheetFormatPr baseColWidth="10" defaultRowHeight="12.75"/>
  <cols>
    <col min="1" max="1" width="9.140625" customWidth="1"/>
    <col min="2" max="2" width="9.85546875" customWidth="1"/>
    <col min="3" max="4" width="15.28515625" customWidth="1"/>
    <col min="5" max="5" width="13.28515625" customWidth="1"/>
    <col min="6" max="6" width="12.7109375" bestFit="1" customWidth="1"/>
    <col min="7" max="7" width="9.42578125" bestFit="1" customWidth="1"/>
    <col min="8" max="8" width="10.42578125" bestFit="1" customWidth="1"/>
    <col min="9" max="9" width="11.7109375" bestFit="1" customWidth="1"/>
    <col min="10" max="10" width="11.5703125" bestFit="1" customWidth="1"/>
    <col min="11" max="11" width="4.42578125" customWidth="1"/>
  </cols>
  <sheetData>
    <row r="1" spans="1:11" ht="18">
      <c r="A1" s="154" t="s">
        <v>10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1:11" ht="15">
      <c r="A3" s="155" t="s">
        <v>169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21" customHeight="1">
      <c r="A5" s="165" t="s">
        <v>0</v>
      </c>
      <c r="B5" s="164" t="s">
        <v>1</v>
      </c>
      <c r="C5" s="156" t="s">
        <v>2</v>
      </c>
      <c r="D5" s="157"/>
      <c r="E5" s="157"/>
      <c r="F5" s="157"/>
      <c r="G5" s="157"/>
      <c r="H5" s="157"/>
      <c r="I5" s="157"/>
      <c r="J5" s="161" t="s">
        <v>6</v>
      </c>
    </row>
    <row r="6" spans="1:11" ht="26.25" customHeight="1">
      <c r="A6" s="166"/>
      <c r="B6" s="159"/>
      <c r="C6" s="151" t="s">
        <v>3</v>
      </c>
      <c r="D6" s="152"/>
      <c r="E6" s="152"/>
      <c r="F6" s="152"/>
      <c r="G6" s="153"/>
      <c r="H6" s="169" t="s">
        <v>5</v>
      </c>
      <c r="I6" s="158" t="s">
        <v>88</v>
      </c>
      <c r="J6" s="162"/>
    </row>
    <row r="7" spans="1:11" ht="19.5" customHeight="1">
      <c r="A7" s="166"/>
      <c r="B7" s="159"/>
      <c r="C7" s="168" t="s">
        <v>171</v>
      </c>
      <c r="D7" s="168" t="s">
        <v>170</v>
      </c>
      <c r="E7" s="168" t="s">
        <v>172</v>
      </c>
      <c r="F7" s="168" t="s">
        <v>173</v>
      </c>
      <c r="G7" s="158" t="s">
        <v>196</v>
      </c>
      <c r="H7" s="170"/>
      <c r="I7" s="159"/>
      <c r="J7" s="162"/>
      <c r="K7" s="1"/>
    </row>
    <row r="8" spans="1:11" ht="18.75" customHeight="1" thickBot="1">
      <c r="A8" s="167"/>
      <c r="B8" s="160"/>
      <c r="C8" s="160"/>
      <c r="D8" s="160"/>
      <c r="E8" s="160"/>
      <c r="F8" s="160"/>
      <c r="G8" s="160"/>
      <c r="H8" s="171"/>
      <c r="I8" s="160"/>
      <c r="J8" s="163"/>
      <c r="K8" s="1"/>
    </row>
    <row r="9" spans="1:11" ht="18" customHeight="1">
      <c r="A9" s="42">
        <v>1988</v>
      </c>
      <c r="B9" s="78">
        <v>33</v>
      </c>
      <c r="C9" s="65" t="s">
        <v>9</v>
      </c>
      <c r="D9" s="65" t="s">
        <v>9</v>
      </c>
      <c r="E9" s="99" t="s">
        <v>9</v>
      </c>
      <c r="F9" s="65" t="s">
        <v>9</v>
      </c>
      <c r="G9" s="65" t="s">
        <v>9</v>
      </c>
      <c r="H9" s="65" t="s">
        <v>9</v>
      </c>
      <c r="I9" s="65" t="s">
        <v>9</v>
      </c>
      <c r="J9" s="79">
        <v>33</v>
      </c>
      <c r="K9" s="1"/>
    </row>
    <row r="10" spans="1:11" ht="14.1" customHeight="1">
      <c r="A10" s="43">
        <v>1989</v>
      </c>
      <c r="B10" s="80">
        <v>122</v>
      </c>
      <c r="C10" s="80">
        <v>7</v>
      </c>
      <c r="D10" s="66" t="s">
        <v>9</v>
      </c>
      <c r="E10" s="97" t="s">
        <v>9</v>
      </c>
      <c r="F10" s="66" t="s">
        <v>9</v>
      </c>
      <c r="G10" s="80">
        <v>7</v>
      </c>
      <c r="H10" s="80">
        <v>8</v>
      </c>
      <c r="I10" s="80">
        <v>15</v>
      </c>
      <c r="J10" s="81">
        <v>107</v>
      </c>
      <c r="K10" s="1"/>
    </row>
    <row r="11" spans="1:11" ht="14.1" customHeight="1">
      <c r="A11" s="43">
        <v>1990</v>
      </c>
      <c r="B11" s="80">
        <v>82</v>
      </c>
      <c r="C11" s="80">
        <v>13</v>
      </c>
      <c r="D11" s="66" t="s">
        <v>9</v>
      </c>
      <c r="E11" s="97" t="s">
        <v>9</v>
      </c>
      <c r="F11" s="66" t="s">
        <v>9</v>
      </c>
      <c r="G11" s="80">
        <v>13</v>
      </c>
      <c r="H11" s="80">
        <v>11</v>
      </c>
      <c r="I11" s="80">
        <v>24</v>
      </c>
      <c r="J11" s="81">
        <v>58</v>
      </c>
      <c r="K11" s="1"/>
    </row>
    <row r="12" spans="1:11" ht="14.1" customHeight="1">
      <c r="A12" s="43">
        <v>1991</v>
      </c>
      <c r="B12" s="80">
        <v>142</v>
      </c>
      <c r="C12" s="80">
        <v>9</v>
      </c>
      <c r="D12" s="66" t="s">
        <v>9</v>
      </c>
      <c r="E12" s="97" t="s">
        <v>9</v>
      </c>
      <c r="F12" s="66" t="s">
        <v>9</v>
      </c>
      <c r="G12" s="80">
        <v>9</v>
      </c>
      <c r="H12" s="80">
        <v>4</v>
      </c>
      <c r="I12" s="80">
        <v>13</v>
      </c>
      <c r="J12" s="81">
        <v>129</v>
      </c>
      <c r="K12" s="1"/>
    </row>
    <row r="13" spans="1:11" ht="14.1" customHeight="1">
      <c r="A13" s="43">
        <v>1992</v>
      </c>
      <c r="B13" s="80">
        <v>44</v>
      </c>
      <c r="C13" s="80">
        <v>67</v>
      </c>
      <c r="D13" s="66" t="s">
        <v>9</v>
      </c>
      <c r="E13" s="97" t="s">
        <v>9</v>
      </c>
      <c r="F13" s="66" t="s">
        <v>9</v>
      </c>
      <c r="G13" s="80">
        <v>67</v>
      </c>
      <c r="H13" s="80">
        <v>74</v>
      </c>
      <c r="I13" s="80">
        <v>141</v>
      </c>
      <c r="J13" s="81">
        <v>-97</v>
      </c>
      <c r="K13" s="1"/>
    </row>
    <row r="14" spans="1:11" ht="14.1" customHeight="1">
      <c r="A14" s="43">
        <v>1993</v>
      </c>
      <c r="B14" s="80">
        <v>82</v>
      </c>
      <c r="C14" s="80">
        <v>44</v>
      </c>
      <c r="D14" s="66" t="s">
        <v>9</v>
      </c>
      <c r="E14" s="97" t="s">
        <v>9</v>
      </c>
      <c r="F14" s="66" t="s">
        <v>9</v>
      </c>
      <c r="G14" s="80">
        <v>44</v>
      </c>
      <c r="H14" s="80">
        <v>7</v>
      </c>
      <c r="I14" s="80">
        <v>51</v>
      </c>
      <c r="J14" s="81">
        <v>31</v>
      </c>
      <c r="K14" s="1"/>
    </row>
    <row r="15" spans="1:11" ht="14.1" customHeight="1">
      <c r="A15" s="43">
        <v>1994</v>
      </c>
      <c r="B15" s="80">
        <v>59</v>
      </c>
      <c r="C15" s="80">
        <v>47</v>
      </c>
      <c r="D15" s="66" t="s">
        <v>9</v>
      </c>
      <c r="E15" s="97" t="s">
        <v>9</v>
      </c>
      <c r="F15" s="66" t="s">
        <v>9</v>
      </c>
      <c r="G15" s="80">
        <v>47</v>
      </c>
      <c r="H15" s="80">
        <v>3</v>
      </c>
      <c r="I15" s="80">
        <v>50</v>
      </c>
      <c r="J15" s="81">
        <v>9</v>
      </c>
      <c r="K15" s="1"/>
    </row>
    <row r="16" spans="1:11" ht="14.1" customHeight="1">
      <c r="A16" s="43">
        <v>1995</v>
      </c>
      <c r="B16" s="80">
        <v>57</v>
      </c>
      <c r="C16" s="80">
        <v>31</v>
      </c>
      <c r="D16" s="66" t="s">
        <v>9</v>
      </c>
      <c r="E16" s="98">
        <v>10</v>
      </c>
      <c r="F16" s="66" t="s">
        <v>9</v>
      </c>
      <c r="G16" s="80">
        <v>41</v>
      </c>
      <c r="H16" s="80">
        <v>14</v>
      </c>
      <c r="I16" s="80">
        <v>55</v>
      </c>
      <c r="J16" s="81">
        <v>2</v>
      </c>
      <c r="K16" s="1"/>
    </row>
    <row r="17" spans="1:11" ht="14.1" customHeight="1">
      <c r="A17" s="43">
        <v>1996</v>
      </c>
      <c r="B17" s="80">
        <v>71</v>
      </c>
      <c r="C17" s="80">
        <v>38</v>
      </c>
      <c r="D17" s="66" t="s">
        <v>9</v>
      </c>
      <c r="E17" s="98">
        <v>18</v>
      </c>
      <c r="F17" s="66" t="s">
        <v>9</v>
      </c>
      <c r="G17" s="80">
        <v>56</v>
      </c>
      <c r="H17" s="80">
        <v>14</v>
      </c>
      <c r="I17" s="80">
        <v>70</v>
      </c>
      <c r="J17" s="81">
        <v>1</v>
      </c>
      <c r="K17" s="1"/>
    </row>
    <row r="18" spans="1:11" ht="14.1" customHeight="1">
      <c r="A18" s="43">
        <v>1997</v>
      </c>
      <c r="B18" s="80">
        <v>66</v>
      </c>
      <c r="C18" s="80">
        <v>28</v>
      </c>
      <c r="D18" s="66" t="s">
        <v>9</v>
      </c>
      <c r="E18" s="98">
        <v>10</v>
      </c>
      <c r="F18" s="66" t="s">
        <v>9</v>
      </c>
      <c r="G18" s="80">
        <v>38</v>
      </c>
      <c r="H18" s="80">
        <v>2</v>
      </c>
      <c r="I18" s="80">
        <v>40</v>
      </c>
      <c r="J18" s="81">
        <v>26</v>
      </c>
      <c r="K18" s="1"/>
    </row>
    <row r="19" spans="1:11" ht="14.1" customHeight="1">
      <c r="A19" s="43">
        <v>1998</v>
      </c>
      <c r="B19" s="80">
        <v>106</v>
      </c>
      <c r="C19" s="80">
        <v>18</v>
      </c>
      <c r="D19" s="66" t="s">
        <v>9</v>
      </c>
      <c r="E19" s="98">
        <v>8</v>
      </c>
      <c r="F19" s="66" t="s">
        <v>9</v>
      </c>
      <c r="G19" s="80">
        <v>26</v>
      </c>
      <c r="H19" s="80">
        <v>4</v>
      </c>
      <c r="I19" s="80">
        <v>30</v>
      </c>
      <c r="J19" s="81">
        <v>76</v>
      </c>
      <c r="K19" s="1"/>
    </row>
    <row r="20" spans="1:11" ht="14.1" customHeight="1">
      <c r="A20" s="43">
        <v>1999</v>
      </c>
      <c r="B20" s="80">
        <v>106</v>
      </c>
      <c r="C20" s="80">
        <v>34</v>
      </c>
      <c r="D20" s="66" t="s">
        <v>9</v>
      </c>
      <c r="E20" s="98">
        <v>13</v>
      </c>
      <c r="F20" s="66" t="s">
        <v>9</v>
      </c>
      <c r="G20" s="80">
        <v>47</v>
      </c>
      <c r="H20" s="80">
        <v>11</v>
      </c>
      <c r="I20" s="80">
        <v>58</v>
      </c>
      <c r="J20" s="81">
        <v>48</v>
      </c>
    </row>
    <row r="21" spans="1:11" ht="14.1" customHeight="1">
      <c r="A21" s="43">
        <v>2000</v>
      </c>
      <c r="B21" s="80">
        <v>145</v>
      </c>
      <c r="C21" s="80">
        <v>52</v>
      </c>
      <c r="D21" s="66" t="s">
        <v>9</v>
      </c>
      <c r="E21" s="98">
        <v>26</v>
      </c>
      <c r="F21" s="66" t="s">
        <v>9</v>
      </c>
      <c r="G21" s="80">
        <v>78</v>
      </c>
      <c r="H21" s="80">
        <v>10</v>
      </c>
      <c r="I21" s="80">
        <v>88</v>
      </c>
      <c r="J21" s="81">
        <v>57</v>
      </c>
    </row>
    <row r="22" spans="1:11" ht="14.1" customHeight="1">
      <c r="A22" s="43">
        <v>2001</v>
      </c>
      <c r="B22" s="80">
        <v>348</v>
      </c>
      <c r="C22" s="80">
        <v>86</v>
      </c>
      <c r="D22" s="66" t="s">
        <v>9</v>
      </c>
      <c r="E22" s="98">
        <v>35</v>
      </c>
      <c r="F22" s="80">
        <v>2</v>
      </c>
      <c r="G22" s="80">
        <v>123</v>
      </c>
      <c r="H22" s="80">
        <v>17</v>
      </c>
      <c r="I22" s="80">
        <v>140</v>
      </c>
      <c r="J22" s="81">
        <v>208</v>
      </c>
    </row>
    <row r="23" spans="1:11" ht="14.1" customHeight="1">
      <c r="A23" s="43">
        <v>2002</v>
      </c>
      <c r="B23" s="80">
        <v>436</v>
      </c>
      <c r="C23" s="80">
        <v>74</v>
      </c>
      <c r="D23" s="66" t="s">
        <v>9</v>
      </c>
      <c r="E23" s="98">
        <v>158</v>
      </c>
      <c r="F23" s="80">
        <v>20</v>
      </c>
      <c r="G23" s="80">
        <v>252</v>
      </c>
      <c r="H23" s="80">
        <v>50</v>
      </c>
      <c r="I23" s="80">
        <v>302</v>
      </c>
      <c r="J23" s="81">
        <v>134</v>
      </c>
    </row>
    <row r="24" spans="1:11" ht="14.1" customHeight="1">
      <c r="A24" s="43">
        <v>2003</v>
      </c>
      <c r="B24" s="80">
        <v>652</v>
      </c>
      <c r="C24" s="80">
        <v>108</v>
      </c>
      <c r="D24" s="66" t="s">
        <v>9</v>
      </c>
      <c r="E24" s="98">
        <v>158</v>
      </c>
      <c r="F24" s="80">
        <v>111</v>
      </c>
      <c r="G24" s="80">
        <v>377</v>
      </c>
      <c r="H24" s="80">
        <v>45</v>
      </c>
      <c r="I24" s="80">
        <v>422</v>
      </c>
      <c r="J24" s="81">
        <v>230</v>
      </c>
    </row>
    <row r="25" spans="1:11" ht="14.1" customHeight="1">
      <c r="A25" s="43">
        <v>2004</v>
      </c>
      <c r="B25" s="80">
        <v>847</v>
      </c>
      <c r="C25" s="80">
        <v>56</v>
      </c>
      <c r="D25" s="66" t="s">
        <v>9</v>
      </c>
      <c r="E25" s="98">
        <v>116</v>
      </c>
      <c r="F25" s="80">
        <v>170</v>
      </c>
      <c r="G25" s="80">
        <v>343</v>
      </c>
      <c r="H25" s="80">
        <v>84</v>
      </c>
      <c r="I25" s="80">
        <v>427</v>
      </c>
      <c r="J25" s="81">
        <v>420</v>
      </c>
    </row>
    <row r="26" spans="1:11" ht="14.1" customHeight="1">
      <c r="A26" s="43">
        <v>2005</v>
      </c>
      <c r="B26" s="80">
        <v>900</v>
      </c>
      <c r="C26" s="80">
        <v>87</v>
      </c>
      <c r="D26" s="66" t="s">
        <v>9</v>
      </c>
      <c r="E26" s="98">
        <v>126</v>
      </c>
      <c r="F26" s="80">
        <v>388</v>
      </c>
      <c r="G26" s="80">
        <v>601</v>
      </c>
      <c r="H26" s="80">
        <v>158</v>
      </c>
      <c r="I26" s="80">
        <v>759</v>
      </c>
      <c r="J26" s="81">
        <v>141</v>
      </c>
    </row>
    <row r="27" spans="1:11" ht="14.1" customHeight="1">
      <c r="A27" s="43">
        <v>2006</v>
      </c>
      <c r="B27" s="80">
        <v>677</v>
      </c>
      <c r="C27" s="80">
        <v>164</v>
      </c>
      <c r="D27" s="66" t="s">
        <v>9</v>
      </c>
      <c r="E27" s="98">
        <v>155</v>
      </c>
      <c r="F27" s="80">
        <v>217</v>
      </c>
      <c r="G27" s="80">
        <v>537</v>
      </c>
      <c r="H27" s="80">
        <v>153</v>
      </c>
      <c r="I27" s="80">
        <v>690</v>
      </c>
      <c r="J27" s="81">
        <v>-13</v>
      </c>
    </row>
    <row r="28" spans="1:11" ht="14.1" customHeight="1">
      <c r="A28" s="43">
        <v>2007</v>
      </c>
      <c r="B28" s="80">
        <v>631</v>
      </c>
      <c r="C28" s="80">
        <v>157</v>
      </c>
      <c r="D28" s="66" t="s">
        <v>9</v>
      </c>
      <c r="E28" s="98">
        <v>167</v>
      </c>
      <c r="F28" s="80">
        <v>212</v>
      </c>
      <c r="G28" s="80">
        <v>536</v>
      </c>
      <c r="H28" s="80">
        <v>200</v>
      </c>
      <c r="I28" s="80">
        <v>736</v>
      </c>
      <c r="J28" s="81">
        <v>-105</v>
      </c>
    </row>
    <row r="29" spans="1:11" ht="14.1" customHeight="1">
      <c r="A29" s="43">
        <v>2008</v>
      </c>
      <c r="B29" s="80">
        <v>601</v>
      </c>
      <c r="C29" s="80">
        <v>134</v>
      </c>
      <c r="D29" s="66" t="s">
        <v>9</v>
      </c>
      <c r="E29" s="98">
        <v>104</v>
      </c>
      <c r="F29" s="80">
        <v>93</v>
      </c>
      <c r="G29" s="80">
        <v>331</v>
      </c>
      <c r="H29" s="80">
        <v>92</v>
      </c>
      <c r="I29" s="80">
        <v>423</v>
      </c>
      <c r="J29" s="81">
        <v>178</v>
      </c>
    </row>
    <row r="30" spans="1:11" ht="14.1" customHeight="1">
      <c r="A30" s="43">
        <v>2009</v>
      </c>
      <c r="B30" s="80">
        <v>531</v>
      </c>
      <c r="C30" s="80">
        <v>120</v>
      </c>
      <c r="D30" s="66" t="s">
        <v>9</v>
      </c>
      <c r="E30" s="98">
        <v>162</v>
      </c>
      <c r="F30" s="80">
        <v>62</v>
      </c>
      <c r="G30" s="80">
        <v>344</v>
      </c>
      <c r="H30" s="80">
        <v>438</v>
      </c>
      <c r="I30" s="80">
        <v>782</v>
      </c>
      <c r="J30" s="81">
        <v>-251</v>
      </c>
    </row>
    <row r="31" spans="1:11" ht="14.1" customHeight="1">
      <c r="A31" s="43">
        <v>2010</v>
      </c>
      <c r="B31" s="80">
        <v>549</v>
      </c>
      <c r="C31" s="80">
        <v>96</v>
      </c>
      <c r="D31" s="66" t="s">
        <v>9</v>
      </c>
      <c r="E31" s="98">
        <v>150</v>
      </c>
      <c r="F31" s="80">
        <v>62</v>
      </c>
      <c r="G31" s="80">
        <v>308</v>
      </c>
      <c r="H31" s="80">
        <v>482</v>
      </c>
      <c r="I31" s="80">
        <v>790</v>
      </c>
      <c r="J31" s="81">
        <v>-241</v>
      </c>
    </row>
    <row r="32" spans="1:11" ht="14.1" customHeight="1">
      <c r="A32" s="43">
        <v>2011</v>
      </c>
      <c r="B32" s="80">
        <v>473</v>
      </c>
      <c r="C32" s="80">
        <v>82</v>
      </c>
      <c r="D32" s="66" t="s">
        <v>9</v>
      </c>
      <c r="E32" s="98">
        <v>171</v>
      </c>
      <c r="F32" s="80">
        <v>52</v>
      </c>
      <c r="G32" s="80">
        <v>305</v>
      </c>
      <c r="H32" s="80">
        <v>228</v>
      </c>
      <c r="I32" s="80">
        <f t="shared" ref="I32:I37" si="0">G32+H32</f>
        <v>533</v>
      </c>
      <c r="J32" s="81">
        <v>-60</v>
      </c>
    </row>
    <row r="33" spans="1:10" ht="14.1" customHeight="1">
      <c r="A33" s="43">
        <v>2012</v>
      </c>
      <c r="B33" s="80">
        <v>323</v>
      </c>
      <c r="C33" s="80">
        <v>49</v>
      </c>
      <c r="D33" s="66" t="s">
        <v>9</v>
      </c>
      <c r="E33" s="98">
        <v>90</v>
      </c>
      <c r="F33" s="80">
        <v>44</v>
      </c>
      <c r="G33" s="80">
        <f>C33+E33+F33</f>
        <v>183</v>
      </c>
      <c r="H33" s="80">
        <v>276</v>
      </c>
      <c r="I33" s="80">
        <f t="shared" si="0"/>
        <v>459</v>
      </c>
      <c r="J33" s="81">
        <f>B33-I33</f>
        <v>-136</v>
      </c>
    </row>
    <row r="34" spans="1:10" ht="14.1" customHeight="1">
      <c r="A34" s="43">
        <v>2013</v>
      </c>
      <c r="B34" s="80">
        <v>292</v>
      </c>
      <c r="C34" s="80">
        <v>75</v>
      </c>
      <c r="D34" s="80"/>
      <c r="E34" s="98">
        <v>120</v>
      </c>
      <c r="F34" s="80">
        <v>50</v>
      </c>
      <c r="G34" s="80">
        <f>C34+E34+F34</f>
        <v>245</v>
      </c>
      <c r="H34" s="80">
        <v>362</v>
      </c>
      <c r="I34" s="80">
        <f t="shared" si="0"/>
        <v>607</v>
      </c>
      <c r="J34" s="81">
        <f>B34-I34</f>
        <v>-315</v>
      </c>
    </row>
    <row r="35" spans="1:10" ht="14.1" customHeight="1">
      <c r="A35" s="43">
        <v>2014</v>
      </c>
      <c r="B35" s="80">
        <v>153</v>
      </c>
      <c r="C35" s="80">
        <v>57</v>
      </c>
      <c r="D35" s="80">
        <v>13</v>
      </c>
      <c r="E35" s="80">
        <v>101</v>
      </c>
      <c r="F35" s="98">
        <v>30</v>
      </c>
      <c r="G35" s="80">
        <f>C35+D35+E35+F35</f>
        <v>201</v>
      </c>
      <c r="H35" s="80">
        <v>207</v>
      </c>
      <c r="I35" s="80">
        <f t="shared" si="0"/>
        <v>408</v>
      </c>
      <c r="J35" s="81">
        <f>B35-I35</f>
        <v>-255</v>
      </c>
    </row>
    <row r="36" spans="1:10">
      <c r="A36" s="119">
        <v>2015</v>
      </c>
      <c r="B36" s="120">
        <v>164</v>
      </c>
      <c r="C36" s="98">
        <v>34</v>
      </c>
      <c r="D36" s="80">
        <v>14</v>
      </c>
      <c r="E36" s="80">
        <v>74</v>
      </c>
      <c r="F36" s="80">
        <v>15</v>
      </c>
      <c r="G36" s="80">
        <f>C36+D36+E36+F36</f>
        <v>137</v>
      </c>
      <c r="H36" s="80">
        <v>138</v>
      </c>
      <c r="I36" s="98">
        <f t="shared" si="0"/>
        <v>275</v>
      </c>
      <c r="J36" s="81">
        <f>B36-I36</f>
        <v>-111</v>
      </c>
    </row>
    <row r="37" spans="1:10">
      <c r="A37" s="119">
        <v>2016</v>
      </c>
      <c r="B37" s="120">
        <v>144</v>
      </c>
      <c r="C37" s="98">
        <v>5</v>
      </c>
      <c r="D37" s="80">
        <v>17</v>
      </c>
      <c r="E37" s="80">
        <v>26</v>
      </c>
      <c r="F37" s="80">
        <v>1</v>
      </c>
      <c r="G37" s="80">
        <f>C37+D37+E37+F37</f>
        <v>49</v>
      </c>
      <c r="H37" s="80">
        <v>63</v>
      </c>
      <c r="I37" s="98">
        <f t="shared" si="0"/>
        <v>112</v>
      </c>
      <c r="J37" s="81">
        <f>B37-I37</f>
        <v>32</v>
      </c>
    </row>
    <row r="38" spans="1:10">
      <c r="A38" s="82"/>
      <c r="B38" s="83"/>
      <c r="C38" s="83"/>
      <c r="D38" s="83"/>
      <c r="E38" s="83"/>
      <c r="F38" s="83"/>
      <c r="G38" s="83"/>
      <c r="H38" s="83"/>
      <c r="I38" s="83"/>
      <c r="J38" s="83"/>
    </row>
    <row r="65" spans="1:4">
      <c r="A65" s="150"/>
      <c r="B65" s="150"/>
      <c r="C65" s="150"/>
      <c r="D65" s="96"/>
    </row>
    <row r="66" spans="1:4" ht="15.95" customHeight="1">
      <c r="A66" s="150" t="s">
        <v>193</v>
      </c>
      <c r="B66" s="150"/>
      <c r="C66" s="150"/>
      <c r="D66" s="96"/>
    </row>
    <row r="67" spans="1:4" ht="15.95" customHeight="1">
      <c r="A67" s="112" t="s">
        <v>194</v>
      </c>
      <c r="B67" s="41"/>
      <c r="C67" s="41"/>
      <c r="D67" s="96"/>
    </row>
    <row r="68" spans="1:4" ht="15.95" customHeight="1">
      <c r="A68" s="118" t="s">
        <v>195</v>
      </c>
      <c r="B68" s="41"/>
      <c r="C68" s="41"/>
      <c r="D68" s="96"/>
    </row>
    <row r="73" spans="1:4" s="17" customFormat="1">
      <c r="A73"/>
      <c r="B73"/>
      <c r="C73"/>
      <c r="D73"/>
    </row>
    <row r="95" spans="1:10" ht="15.95" customHeight="1">
      <c r="A95" s="32" t="s">
        <v>166</v>
      </c>
      <c r="B95" s="32"/>
      <c r="C95" s="32"/>
      <c r="D95" s="32"/>
      <c r="E95" s="32"/>
      <c r="F95" s="32"/>
      <c r="G95" s="32"/>
      <c r="H95" s="32"/>
      <c r="I95" s="32"/>
      <c r="J95" s="32"/>
    </row>
  </sheetData>
  <mergeCells count="16">
    <mergeCell ref="A65:C65"/>
    <mergeCell ref="A66:C66"/>
    <mergeCell ref="C6:G6"/>
    <mergeCell ref="A1:J1"/>
    <mergeCell ref="A3:J3"/>
    <mergeCell ref="C5:I5"/>
    <mergeCell ref="I6:I8"/>
    <mergeCell ref="J5:J8"/>
    <mergeCell ref="B5:B8"/>
    <mergeCell ref="A5:A8"/>
    <mergeCell ref="C7:C8"/>
    <mergeCell ref="E7:E8"/>
    <mergeCell ref="F7:F8"/>
    <mergeCell ref="G7:G8"/>
    <mergeCell ref="H6:H8"/>
    <mergeCell ref="D7:D8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>
    <pageSetUpPr fitToPage="1"/>
  </sheetPr>
  <dimension ref="A1:C56"/>
  <sheetViews>
    <sheetView view="pageBreakPreview" zoomScaleNormal="75" zoomScaleSheetLayoutView="100" workbookViewId="0">
      <selection activeCell="H29" sqref="H29"/>
    </sheetView>
  </sheetViews>
  <sheetFormatPr baseColWidth="10" defaultRowHeight="12.75"/>
  <cols>
    <col min="1" max="1" width="42.28515625" bestFit="1" customWidth="1"/>
    <col min="2" max="2" width="26.7109375" customWidth="1"/>
  </cols>
  <sheetData>
    <row r="1" spans="1:3" ht="18">
      <c r="A1" s="154" t="s">
        <v>10</v>
      </c>
      <c r="B1" s="154"/>
    </row>
    <row r="3" spans="1:3" ht="15" customHeight="1">
      <c r="A3" s="172" t="s">
        <v>197</v>
      </c>
      <c r="B3" s="172"/>
    </row>
    <row r="4" spans="1:3" ht="15" customHeight="1">
      <c r="A4" s="172" t="s">
        <v>174</v>
      </c>
      <c r="B4" s="172"/>
      <c r="C4" s="29"/>
    </row>
    <row r="5" spans="1:3" ht="13.5" thickBot="1">
      <c r="A5" s="7"/>
      <c r="B5" s="7"/>
    </row>
    <row r="6" spans="1:3" ht="29.25" customHeight="1">
      <c r="A6" s="173" t="s">
        <v>11</v>
      </c>
      <c r="B6" s="175" t="s">
        <v>12</v>
      </c>
    </row>
    <row r="7" spans="1:3" ht="29.25" customHeight="1" thickBot="1">
      <c r="A7" s="174"/>
      <c r="B7" s="176"/>
    </row>
    <row r="8" spans="1:3" ht="21" customHeight="1">
      <c r="A8" s="8" t="s">
        <v>90</v>
      </c>
      <c r="B8" s="79">
        <v>1165</v>
      </c>
    </row>
    <row r="9" spans="1:3" s="5" customFormat="1" ht="17.45" customHeight="1">
      <c r="A9" s="9" t="s">
        <v>13</v>
      </c>
      <c r="B9" s="10">
        <v>1165</v>
      </c>
    </row>
    <row r="10" spans="1:3" s="5" customFormat="1" ht="17.45" customHeight="1">
      <c r="A10" s="9"/>
      <c r="B10" s="10"/>
    </row>
    <row r="11" spans="1:3">
      <c r="A11" s="11" t="s">
        <v>14</v>
      </c>
      <c r="B11" s="81">
        <v>110</v>
      </c>
    </row>
    <row r="12" spans="1:3">
      <c r="A12" s="11" t="s">
        <v>15</v>
      </c>
      <c r="B12" s="81">
        <v>103</v>
      </c>
    </row>
    <row r="13" spans="1:3">
      <c r="A13" s="11" t="s">
        <v>16</v>
      </c>
      <c r="B13" s="81">
        <v>251</v>
      </c>
    </row>
    <row r="14" spans="1:3">
      <c r="A14" s="11" t="s">
        <v>17</v>
      </c>
      <c r="B14" s="81">
        <v>414</v>
      </c>
    </row>
    <row r="15" spans="1:3">
      <c r="A15" s="11" t="s">
        <v>18</v>
      </c>
      <c r="B15" s="81">
        <v>303</v>
      </c>
    </row>
    <row r="16" spans="1:3">
      <c r="A16" s="11" t="s">
        <v>19</v>
      </c>
      <c r="B16" s="81">
        <v>65</v>
      </c>
    </row>
    <row r="17" spans="1:2">
      <c r="A17" s="11" t="s">
        <v>20</v>
      </c>
      <c r="B17" s="81">
        <v>6</v>
      </c>
    </row>
    <row r="18" spans="1:2">
      <c r="A18" s="11" t="s">
        <v>21</v>
      </c>
      <c r="B18" s="81">
        <v>652</v>
      </c>
    </row>
    <row r="19" spans="1:2">
      <c r="A19" s="11" t="s">
        <v>22</v>
      </c>
      <c r="B19" s="81">
        <v>358</v>
      </c>
    </row>
    <row r="20" spans="1:2">
      <c r="A20" s="11" t="s">
        <v>23</v>
      </c>
      <c r="B20" s="81">
        <v>130</v>
      </c>
    </row>
    <row r="21" spans="1:2">
      <c r="A21" s="11" t="s">
        <v>24</v>
      </c>
      <c r="B21" s="81">
        <v>387</v>
      </c>
    </row>
    <row r="22" spans="1:2">
      <c r="A22" s="11" t="s">
        <v>25</v>
      </c>
      <c r="B22" s="81">
        <v>12</v>
      </c>
    </row>
    <row r="23" spans="1:2" s="5" customFormat="1" ht="17.45" customHeight="1">
      <c r="A23" s="9" t="s">
        <v>89</v>
      </c>
      <c r="B23" s="10">
        <f>SUM(B11:B22)</f>
        <v>2791</v>
      </c>
    </row>
    <row r="24" spans="1:2" s="5" customFormat="1" ht="17.45" customHeight="1">
      <c r="A24" s="9"/>
      <c r="B24" s="10"/>
    </row>
    <row r="25" spans="1:2">
      <c r="A25" s="11" t="s">
        <v>26</v>
      </c>
      <c r="B25" s="81">
        <v>10</v>
      </c>
    </row>
    <row r="26" spans="1:2">
      <c r="A26" s="11" t="s">
        <v>27</v>
      </c>
      <c r="B26" s="81">
        <v>172</v>
      </c>
    </row>
    <row r="27" spans="1:2">
      <c r="A27" s="11" t="s">
        <v>28</v>
      </c>
      <c r="B27" s="81">
        <v>191</v>
      </c>
    </row>
    <row r="28" spans="1:2">
      <c r="A28" s="11" t="s">
        <v>29</v>
      </c>
      <c r="B28" s="81">
        <v>225</v>
      </c>
    </row>
    <row r="29" spans="1:2">
      <c r="A29" s="11" t="s">
        <v>160</v>
      </c>
      <c r="B29" s="81">
        <v>14</v>
      </c>
    </row>
    <row r="30" spans="1:2">
      <c r="A30" s="11" t="s">
        <v>159</v>
      </c>
      <c r="B30" s="81">
        <v>1</v>
      </c>
    </row>
    <row r="31" spans="1:2">
      <c r="A31" s="11" t="s">
        <v>161</v>
      </c>
      <c r="B31" s="81">
        <v>22</v>
      </c>
    </row>
    <row r="32" spans="1:2">
      <c r="A32" s="11" t="s">
        <v>30</v>
      </c>
      <c r="B32" s="81">
        <v>421</v>
      </c>
    </row>
    <row r="33" spans="1:2">
      <c r="A33" s="11" t="s">
        <v>31</v>
      </c>
      <c r="B33" s="81">
        <v>46</v>
      </c>
    </row>
    <row r="34" spans="1:2">
      <c r="A34" s="11" t="s">
        <v>32</v>
      </c>
      <c r="B34" s="81">
        <v>327</v>
      </c>
    </row>
    <row r="35" spans="1:2">
      <c r="A35" s="11" t="s">
        <v>33</v>
      </c>
      <c r="B35" s="81">
        <v>448</v>
      </c>
    </row>
    <row r="36" spans="1:2">
      <c r="A36" s="11" t="s">
        <v>34</v>
      </c>
      <c r="B36" s="81">
        <v>18</v>
      </c>
    </row>
    <row r="37" spans="1:2">
      <c r="A37" s="11" t="s">
        <v>35</v>
      </c>
      <c r="B37" s="81">
        <v>18</v>
      </c>
    </row>
    <row r="38" spans="1:2" s="5" customFormat="1" ht="17.45" customHeight="1">
      <c r="A38" s="11" t="s">
        <v>36</v>
      </c>
      <c r="B38" s="81">
        <v>25</v>
      </c>
    </row>
    <row r="39" spans="1:2" s="5" customFormat="1" ht="17.45" customHeight="1">
      <c r="A39" s="9" t="s">
        <v>37</v>
      </c>
      <c r="B39" s="10">
        <f>SUM(B25:B38)</f>
        <v>1938</v>
      </c>
    </row>
    <row r="40" spans="1:2">
      <c r="A40" s="9"/>
      <c r="B40" s="10"/>
    </row>
    <row r="41" spans="1:2">
      <c r="A41" s="11" t="s">
        <v>38</v>
      </c>
      <c r="B41" s="81">
        <v>455</v>
      </c>
    </row>
    <row r="42" spans="1:2">
      <c r="A42" s="11" t="s">
        <v>39</v>
      </c>
      <c r="B42" s="81">
        <v>92</v>
      </c>
    </row>
    <row r="43" spans="1:2">
      <c r="A43" s="11" t="s">
        <v>40</v>
      </c>
      <c r="B43" s="81">
        <v>361</v>
      </c>
    </row>
    <row r="44" spans="1:2">
      <c r="A44" s="11" t="s">
        <v>41</v>
      </c>
      <c r="B44" s="81">
        <v>371</v>
      </c>
    </row>
    <row r="45" spans="1:2">
      <c r="A45" s="11" t="s">
        <v>42</v>
      </c>
      <c r="B45" s="81">
        <v>414</v>
      </c>
    </row>
    <row r="46" spans="1:2">
      <c r="A46" s="11" t="s">
        <v>43</v>
      </c>
      <c r="B46" s="81">
        <v>266</v>
      </c>
    </row>
    <row r="47" spans="1:2">
      <c r="A47" s="11" t="s">
        <v>44</v>
      </c>
      <c r="B47" s="81">
        <v>15</v>
      </c>
    </row>
    <row r="48" spans="1:2" s="5" customFormat="1" ht="17.45" customHeight="1">
      <c r="A48" s="11" t="s">
        <v>45</v>
      </c>
      <c r="B48" s="81">
        <v>186</v>
      </c>
    </row>
    <row r="49" spans="1:2" s="5" customFormat="1" ht="17.45" customHeight="1">
      <c r="A49" s="9" t="s">
        <v>47</v>
      </c>
      <c r="B49" s="10">
        <f>SUM(B41:B48)</f>
        <v>2160</v>
      </c>
    </row>
    <row r="50" spans="1:2">
      <c r="A50" s="9"/>
      <c r="B50" s="10"/>
    </row>
    <row r="51" spans="1:2">
      <c r="A51" s="11" t="s">
        <v>48</v>
      </c>
      <c r="B51" s="81">
        <v>783</v>
      </c>
    </row>
    <row r="52" spans="1:2" s="5" customFormat="1" ht="17.45" customHeight="1">
      <c r="A52" s="11" t="s">
        <v>49</v>
      </c>
      <c r="B52" s="81">
        <v>15</v>
      </c>
    </row>
    <row r="53" spans="1:2">
      <c r="A53" s="9" t="s">
        <v>50</v>
      </c>
      <c r="B53" s="10">
        <f>B51+B52</f>
        <v>798</v>
      </c>
    </row>
    <row r="54" spans="1:2" s="2" customFormat="1">
      <c r="A54" s="11"/>
      <c r="B54" s="81"/>
    </row>
    <row r="55" spans="1:2" ht="13.5" thickBot="1">
      <c r="A55" s="18" t="s">
        <v>51</v>
      </c>
      <c r="B55" s="19">
        <f>B53+B49+B39+B23+B9</f>
        <v>8852</v>
      </c>
    </row>
    <row r="56" spans="1:2" ht="24" customHeight="1">
      <c r="A56" s="47" t="s">
        <v>175</v>
      </c>
    </row>
  </sheetData>
  <mergeCells count="5">
    <mergeCell ref="A1:B1"/>
    <mergeCell ref="A3:B3"/>
    <mergeCell ref="A6:A7"/>
    <mergeCell ref="B6:B7"/>
    <mergeCell ref="A4:B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enableFormatConditionsCalculation="0">
    <pageSetUpPr fitToPage="1"/>
  </sheetPr>
  <dimension ref="A1:F37"/>
  <sheetViews>
    <sheetView view="pageBreakPreview" zoomScaleNormal="75" workbookViewId="0">
      <selection activeCell="H29" sqref="H29"/>
    </sheetView>
  </sheetViews>
  <sheetFormatPr baseColWidth="10" defaultRowHeight="12.75"/>
  <cols>
    <col min="1" max="1" width="18" customWidth="1"/>
    <col min="2" max="2" width="15.7109375" customWidth="1"/>
    <col min="3" max="3" width="26.85546875" customWidth="1"/>
    <col min="4" max="4" width="28.7109375" customWidth="1"/>
  </cols>
  <sheetData>
    <row r="1" spans="1:6" ht="18">
      <c r="A1" s="154" t="s">
        <v>10</v>
      </c>
      <c r="B1" s="154"/>
      <c r="C1" s="154"/>
      <c r="D1" s="154"/>
    </row>
    <row r="2" spans="1:6" ht="12.75" customHeight="1"/>
    <row r="3" spans="1:6" ht="15" customHeight="1">
      <c r="A3" s="172" t="s">
        <v>181</v>
      </c>
      <c r="B3" s="172"/>
      <c r="C3" s="172"/>
      <c r="D3" s="172"/>
    </row>
    <row r="4" spans="1:6" ht="15" customHeight="1">
      <c r="A4" s="172" t="s">
        <v>176</v>
      </c>
      <c r="B4" s="172"/>
      <c r="C4" s="172"/>
      <c r="D4" s="172"/>
      <c r="E4" s="29"/>
      <c r="F4" s="29"/>
    </row>
    <row r="5" spans="1:6" ht="13.5" thickBot="1">
      <c r="A5" s="7"/>
      <c r="B5" s="7"/>
      <c r="C5" s="7"/>
      <c r="D5" s="7"/>
    </row>
    <row r="6" spans="1:6" ht="24" customHeight="1">
      <c r="A6" s="173" t="s">
        <v>57</v>
      </c>
      <c r="B6" s="156" t="s">
        <v>52</v>
      </c>
      <c r="C6" s="157"/>
      <c r="D6" s="157"/>
    </row>
    <row r="7" spans="1:6" ht="28.5" customHeight="1" thickBot="1">
      <c r="A7" s="174"/>
      <c r="B7" s="33" t="s">
        <v>53</v>
      </c>
      <c r="C7" s="33" t="s">
        <v>54</v>
      </c>
      <c r="D7" s="34" t="s">
        <v>55</v>
      </c>
    </row>
    <row r="8" spans="1:6" ht="24.75" customHeight="1">
      <c r="A8" s="8" t="s">
        <v>1</v>
      </c>
      <c r="B8" s="78">
        <v>3672</v>
      </c>
      <c r="C8" s="78">
        <v>2785</v>
      </c>
      <c r="D8" s="79">
        <v>2336</v>
      </c>
      <c r="E8" s="13"/>
    </row>
    <row r="9" spans="1:6" ht="14.1" customHeight="1">
      <c r="A9" s="84" t="s">
        <v>56</v>
      </c>
      <c r="B9" s="80">
        <v>173</v>
      </c>
      <c r="C9" s="80">
        <v>153</v>
      </c>
      <c r="D9" s="81">
        <v>7</v>
      </c>
      <c r="E9" s="13"/>
    </row>
    <row r="10" spans="1:6" ht="14.1" customHeight="1" thickBot="1">
      <c r="A10" s="101" t="s">
        <v>177</v>
      </c>
      <c r="B10" s="85">
        <v>1781</v>
      </c>
      <c r="C10" s="85">
        <v>2035</v>
      </c>
      <c r="D10" s="86">
        <v>1538</v>
      </c>
      <c r="E10" s="13"/>
    </row>
    <row r="11" spans="1:6">
      <c r="A11" s="100" t="s">
        <v>178</v>
      </c>
      <c r="B11" s="13"/>
    </row>
    <row r="12" spans="1:6">
      <c r="A12" s="177"/>
      <c r="B12" s="177"/>
      <c r="C12" s="177"/>
    </row>
    <row r="32" spans="1:2">
      <c r="A32" s="177"/>
      <c r="B32" s="177"/>
    </row>
    <row r="33" spans="1:2">
      <c r="A33" s="177"/>
      <c r="B33" s="177"/>
    </row>
    <row r="34" spans="1:2">
      <c r="A34" s="177"/>
      <c r="B34" s="177"/>
    </row>
    <row r="37" spans="1:2">
      <c r="A37">
        <v>2016</v>
      </c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enableFormatConditionsCalculation="0">
    <pageSetUpPr fitToPage="1"/>
  </sheetPr>
  <dimension ref="A1:K30"/>
  <sheetViews>
    <sheetView view="pageBreakPreview" topLeftCell="A4" zoomScaleNormal="75" workbookViewId="0">
      <selection activeCell="H29" sqref="H29"/>
    </sheetView>
  </sheetViews>
  <sheetFormatPr baseColWidth="10" defaultRowHeight="12.75"/>
  <cols>
    <col min="1" max="1" width="25" customWidth="1"/>
    <col min="2" max="4" width="15.7109375" customWidth="1"/>
    <col min="5" max="5" width="7.28515625" customWidth="1"/>
    <col min="11" max="11" width="14.5703125" customWidth="1"/>
    <col min="12" max="12" width="2.5703125" customWidth="1"/>
  </cols>
  <sheetData>
    <row r="1" spans="1:11" ht="18">
      <c r="A1" s="178" t="s">
        <v>10</v>
      </c>
      <c r="B1" s="178"/>
      <c r="C1" s="178"/>
      <c r="D1" s="178"/>
      <c r="E1" s="3"/>
      <c r="F1" s="3"/>
      <c r="G1" s="3"/>
      <c r="H1" s="3"/>
      <c r="I1" s="3"/>
      <c r="J1" s="3"/>
      <c r="K1" s="3"/>
    </row>
    <row r="2" spans="1:1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" customHeight="1">
      <c r="A3" s="179" t="s">
        <v>198</v>
      </c>
      <c r="B3" s="179"/>
      <c r="C3" s="179"/>
      <c r="D3" s="179"/>
      <c r="E3" s="4"/>
      <c r="F3" s="4"/>
      <c r="G3" s="4"/>
      <c r="H3" s="4"/>
      <c r="I3" s="4"/>
      <c r="J3" s="4"/>
      <c r="K3" s="4"/>
    </row>
    <row r="4" spans="1:11" ht="15" customHeight="1">
      <c r="A4" s="179" t="s">
        <v>179</v>
      </c>
      <c r="B4" s="179"/>
      <c r="C4" s="179"/>
      <c r="D4" s="179"/>
      <c r="E4" s="4"/>
      <c r="F4" s="4"/>
      <c r="G4" s="4"/>
      <c r="H4" s="4"/>
      <c r="I4" s="4"/>
      <c r="J4" s="4"/>
      <c r="K4" s="4"/>
    </row>
    <row r="5" spans="1:11" ht="13.5" customHeight="1" thickBot="1">
      <c r="A5" s="7"/>
      <c r="B5" s="7"/>
      <c r="C5" s="7"/>
      <c r="D5" s="7"/>
    </row>
    <row r="6" spans="1:11" ht="39.75" customHeight="1" thickBot="1">
      <c r="A6" s="35" t="s">
        <v>91</v>
      </c>
      <c r="B6" s="36" t="s">
        <v>92</v>
      </c>
      <c r="C6" s="36" t="s">
        <v>56</v>
      </c>
      <c r="D6" s="37" t="s">
        <v>84</v>
      </c>
    </row>
    <row r="7" spans="1:11" ht="20.25" customHeight="1">
      <c r="A7" s="117" t="s">
        <v>96</v>
      </c>
      <c r="B7" s="122">
        <v>1727</v>
      </c>
      <c r="C7" s="122">
        <v>53</v>
      </c>
      <c r="D7" s="124">
        <v>1064</v>
      </c>
    </row>
    <row r="8" spans="1:11" ht="14.1" customHeight="1">
      <c r="A8" s="11" t="s">
        <v>97</v>
      </c>
      <c r="B8" s="123">
        <v>420</v>
      </c>
      <c r="C8" s="123">
        <v>15</v>
      </c>
      <c r="D8" s="125">
        <v>251</v>
      </c>
    </row>
    <row r="9" spans="1:11" ht="14.1" customHeight="1">
      <c r="A9" s="11" t="s">
        <v>98</v>
      </c>
      <c r="B9" s="123">
        <v>268</v>
      </c>
      <c r="C9" s="123">
        <v>10</v>
      </c>
      <c r="D9" s="125">
        <v>189</v>
      </c>
    </row>
    <row r="10" spans="1:11" ht="14.1" customHeight="1">
      <c r="A10" s="11" t="s">
        <v>99</v>
      </c>
      <c r="B10" s="123">
        <v>113</v>
      </c>
      <c r="C10" s="123">
        <v>6</v>
      </c>
      <c r="D10" s="125">
        <v>77</v>
      </c>
    </row>
    <row r="11" spans="1:11" ht="14.1" customHeight="1">
      <c r="A11" s="11" t="s">
        <v>100</v>
      </c>
      <c r="B11" s="123">
        <v>191</v>
      </c>
      <c r="C11" s="123">
        <v>14</v>
      </c>
      <c r="D11" s="125">
        <v>115</v>
      </c>
    </row>
    <row r="12" spans="1:11" ht="14.1" customHeight="1">
      <c r="A12" s="11" t="s">
        <v>101</v>
      </c>
      <c r="B12" s="123">
        <v>238</v>
      </c>
      <c r="C12" s="123">
        <v>7</v>
      </c>
      <c r="D12" s="125">
        <v>128</v>
      </c>
    </row>
    <row r="13" spans="1:11" ht="14.1" customHeight="1">
      <c r="A13" s="11" t="s">
        <v>102</v>
      </c>
      <c r="B13" s="123">
        <v>1052</v>
      </c>
      <c r="C13" s="123">
        <v>59</v>
      </c>
      <c r="D13" s="125">
        <v>668</v>
      </c>
    </row>
    <row r="14" spans="1:11" ht="14.1" customHeight="1">
      <c r="A14" s="11" t="s">
        <v>103</v>
      </c>
      <c r="B14" s="123">
        <v>1112</v>
      </c>
      <c r="C14" s="123">
        <v>44</v>
      </c>
      <c r="D14" s="125">
        <v>614</v>
      </c>
    </row>
    <row r="15" spans="1:11" ht="14.1" customHeight="1">
      <c r="A15" s="11" t="s">
        <v>104</v>
      </c>
      <c r="B15" s="123">
        <v>497</v>
      </c>
      <c r="C15" s="123">
        <v>14</v>
      </c>
      <c r="D15" s="125">
        <v>348</v>
      </c>
    </row>
    <row r="16" spans="1:11" ht="14.1" customHeight="1">
      <c r="A16" s="11" t="s">
        <v>94</v>
      </c>
      <c r="B16" s="123">
        <v>15</v>
      </c>
      <c r="C16" s="123">
        <v>2</v>
      </c>
      <c r="D16" s="125">
        <v>13</v>
      </c>
    </row>
    <row r="17" spans="1:5" ht="14.1" customHeight="1">
      <c r="A17" s="11" t="s">
        <v>105</v>
      </c>
      <c r="B17" s="123">
        <v>629</v>
      </c>
      <c r="C17" s="123">
        <v>20</v>
      </c>
      <c r="D17" s="125">
        <v>403</v>
      </c>
      <c r="E17" s="16"/>
    </row>
    <row r="18" spans="1:5" ht="14.1" customHeight="1">
      <c r="A18" s="11" t="s">
        <v>106</v>
      </c>
      <c r="B18" s="123">
        <v>903</v>
      </c>
      <c r="C18" s="123">
        <v>9</v>
      </c>
      <c r="D18" s="125">
        <v>511</v>
      </c>
    </row>
    <row r="19" spans="1:5" ht="14.1" customHeight="1">
      <c r="A19" s="11" t="s">
        <v>107</v>
      </c>
      <c r="B19" s="123">
        <v>513</v>
      </c>
      <c r="C19" s="123">
        <v>35</v>
      </c>
      <c r="D19" s="125">
        <v>327</v>
      </c>
    </row>
    <row r="20" spans="1:5" ht="14.1" customHeight="1">
      <c r="A20" s="11" t="s">
        <v>108</v>
      </c>
      <c r="B20" s="123">
        <v>386</v>
      </c>
      <c r="C20" s="123">
        <v>10</v>
      </c>
      <c r="D20" s="125">
        <v>217</v>
      </c>
    </row>
    <row r="21" spans="1:5" ht="14.1" customHeight="1">
      <c r="A21" s="11" t="s">
        <v>95</v>
      </c>
      <c r="B21" s="123">
        <v>25</v>
      </c>
      <c r="C21" s="123">
        <v>2</v>
      </c>
      <c r="D21" s="125">
        <v>18</v>
      </c>
    </row>
    <row r="22" spans="1:5" ht="14.1" customHeight="1">
      <c r="A22" s="11" t="s">
        <v>109</v>
      </c>
      <c r="B22" s="123">
        <v>433</v>
      </c>
      <c r="C22" s="123">
        <v>21</v>
      </c>
      <c r="D22" s="125">
        <v>310</v>
      </c>
    </row>
    <row r="23" spans="1:5" ht="14.1" customHeight="1">
      <c r="A23" s="11" t="s">
        <v>110</v>
      </c>
      <c r="B23" s="123">
        <v>70</v>
      </c>
      <c r="C23" s="123">
        <v>4</v>
      </c>
      <c r="D23" s="125">
        <v>42</v>
      </c>
    </row>
    <row r="24" spans="1:5" ht="14.1" customHeight="1">
      <c r="A24" s="11" t="s">
        <v>111</v>
      </c>
      <c r="B24" s="123">
        <v>145</v>
      </c>
      <c r="C24" s="123">
        <v>22</v>
      </c>
      <c r="D24" s="125">
        <v>94</v>
      </c>
    </row>
    <row r="25" spans="1:5" ht="14.1" customHeight="1">
      <c r="A25" s="11" t="s">
        <v>112</v>
      </c>
      <c r="B25" s="123">
        <v>113</v>
      </c>
      <c r="C25" s="123">
        <v>0</v>
      </c>
      <c r="D25" s="125">
        <v>74</v>
      </c>
    </row>
    <row r="26" spans="1:5" ht="14.1" customHeight="1">
      <c r="A26" s="11" t="s">
        <v>77</v>
      </c>
      <c r="B26" s="123">
        <v>48</v>
      </c>
      <c r="C26" s="123">
        <v>2</v>
      </c>
      <c r="D26" s="125">
        <v>36</v>
      </c>
    </row>
    <row r="27" spans="1:5">
      <c r="A27" s="11"/>
      <c r="B27" s="66"/>
      <c r="C27" s="97"/>
      <c r="D27" s="88"/>
    </row>
    <row r="28" spans="1:5" s="2" customFormat="1" ht="12.75" customHeight="1" thickBot="1">
      <c r="A28" s="18" t="s">
        <v>93</v>
      </c>
      <c r="B28" s="48">
        <f>SUM(B7:B26)</f>
        <v>8898</v>
      </c>
      <c r="C28" s="48">
        <f>SUM(C7:C26)</f>
        <v>349</v>
      </c>
      <c r="D28" s="121">
        <f>SUM(D7:D26)</f>
        <v>5499</v>
      </c>
    </row>
    <row r="30" spans="1:5">
      <c r="A30" s="1"/>
      <c r="B30" s="1"/>
    </row>
  </sheetData>
  <mergeCells count="3">
    <mergeCell ref="A1:D1"/>
    <mergeCell ref="A3:D3"/>
    <mergeCell ref="A4:D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enableFormatConditionsCalculation="0">
    <pageSetUpPr fitToPage="1"/>
  </sheetPr>
  <dimension ref="A1:H37"/>
  <sheetViews>
    <sheetView view="pageBreakPreview" zoomScaleNormal="75" zoomScaleSheetLayoutView="100" workbookViewId="0">
      <selection activeCell="H29" sqref="H29"/>
    </sheetView>
  </sheetViews>
  <sheetFormatPr baseColWidth="10" defaultRowHeight="12.75"/>
  <cols>
    <col min="1" max="1" width="19.5703125" customWidth="1"/>
    <col min="2" max="6" width="18.42578125" customWidth="1"/>
  </cols>
  <sheetData>
    <row r="1" spans="1:8" ht="18">
      <c r="A1" s="154" t="s">
        <v>10</v>
      </c>
      <c r="B1" s="154"/>
      <c r="C1" s="154"/>
      <c r="D1" s="154"/>
      <c r="E1" s="154"/>
      <c r="F1" s="154"/>
    </row>
    <row r="3" spans="1:8" ht="15" customHeight="1">
      <c r="A3" s="172" t="s">
        <v>199</v>
      </c>
      <c r="B3" s="172"/>
      <c r="C3" s="172"/>
      <c r="D3" s="172"/>
      <c r="E3" s="172"/>
      <c r="F3" s="172"/>
      <c r="G3" s="29"/>
      <c r="H3" s="29"/>
    </row>
    <row r="4" spans="1:8" ht="15" customHeight="1">
      <c r="A4" s="172" t="s">
        <v>180</v>
      </c>
      <c r="B4" s="172"/>
      <c r="C4" s="172"/>
      <c r="D4" s="172"/>
      <c r="E4" s="172"/>
      <c r="F4" s="172"/>
      <c r="G4" s="1"/>
    </row>
    <row r="5" spans="1:8" ht="13.5" thickBot="1">
      <c r="A5" s="7"/>
      <c r="B5" s="7"/>
      <c r="C5" s="7"/>
      <c r="D5" s="7"/>
      <c r="E5" s="7"/>
      <c r="F5" s="7"/>
      <c r="G5" s="1"/>
    </row>
    <row r="6" spans="1:8" ht="24" customHeight="1">
      <c r="A6" s="49"/>
      <c r="B6" s="156" t="s">
        <v>58</v>
      </c>
      <c r="C6" s="157"/>
      <c r="D6" s="157"/>
      <c r="E6" s="157"/>
      <c r="F6" s="157"/>
      <c r="G6" s="1"/>
    </row>
    <row r="7" spans="1:8" ht="18.75" customHeight="1">
      <c r="A7" s="50" t="s">
        <v>57</v>
      </c>
      <c r="B7" s="158" t="s">
        <v>59</v>
      </c>
      <c r="C7" s="158" t="s">
        <v>60</v>
      </c>
      <c r="D7" s="158" t="s">
        <v>61</v>
      </c>
      <c r="E7" s="158" t="s">
        <v>62</v>
      </c>
      <c r="F7" s="180" t="s">
        <v>46</v>
      </c>
      <c r="G7" s="1"/>
    </row>
    <row r="8" spans="1:8" ht="16.5" customHeight="1" thickBot="1">
      <c r="A8" s="51"/>
      <c r="B8" s="160"/>
      <c r="C8" s="160"/>
      <c r="D8" s="160"/>
      <c r="E8" s="160"/>
      <c r="F8" s="163"/>
      <c r="G8" s="1"/>
    </row>
    <row r="9" spans="1:8" ht="21.75" customHeight="1">
      <c r="A9" s="8" t="s">
        <v>1</v>
      </c>
      <c r="B9" s="78">
        <v>1165</v>
      </c>
      <c r="C9" s="78">
        <v>2791</v>
      </c>
      <c r="D9" s="78">
        <v>1940</v>
      </c>
      <c r="E9" s="78">
        <v>2161</v>
      </c>
      <c r="F9" s="79">
        <v>841</v>
      </c>
      <c r="G9" s="14"/>
    </row>
    <row r="10" spans="1:8" ht="14.1" customHeight="1">
      <c r="A10" s="11" t="s">
        <v>56</v>
      </c>
      <c r="B10" s="80">
        <v>10</v>
      </c>
      <c r="C10" s="80">
        <v>77</v>
      </c>
      <c r="D10" s="80">
        <v>128</v>
      </c>
      <c r="E10" s="80">
        <v>89</v>
      </c>
      <c r="F10" s="81">
        <v>52</v>
      </c>
      <c r="G10" s="14"/>
    </row>
    <row r="11" spans="1:8" ht="14.1" customHeight="1" thickBot="1">
      <c r="A11" s="12" t="s">
        <v>165</v>
      </c>
      <c r="B11" s="85">
        <v>1157</v>
      </c>
      <c r="C11" s="85">
        <v>2718</v>
      </c>
      <c r="D11" s="85">
        <v>1813</v>
      </c>
      <c r="E11" s="85">
        <v>2078</v>
      </c>
      <c r="F11" s="86" t="s">
        <v>182</v>
      </c>
      <c r="G11" s="14"/>
    </row>
    <row r="12" spans="1:8" ht="24.75" customHeight="1">
      <c r="A12" s="84" t="s">
        <v>184</v>
      </c>
      <c r="B12" s="89"/>
      <c r="C12" s="89"/>
      <c r="D12" s="89"/>
      <c r="E12" s="89"/>
      <c r="F12" s="89"/>
      <c r="G12" s="14"/>
    </row>
    <row r="13" spans="1:8">
      <c r="A13" t="s">
        <v>183</v>
      </c>
      <c r="G13" s="1"/>
    </row>
    <row r="14" spans="1:8">
      <c r="G14" s="1"/>
    </row>
    <row r="15" spans="1:8">
      <c r="G15" s="1"/>
    </row>
    <row r="16" spans="1:8">
      <c r="G16" s="1"/>
    </row>
    <row r="17" spans="7:7">
      <c r="G17" s="1"/>
    </row>
    <row r="37" spans="1:1">
      <c r="A37">
        <v>2016</v>
      </c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enableFormatConditionsCalculation="0">
    <pageSetUpPr fitToPage="1"/>
  </sheetPr>
  <dimension ref="A1:M82"/>
  <sheetViews>
    <sheetView view="pageBreakPreview" zoomScale="75" zoomScaleNormal="100" zoomScaleSheetLayoutView="75" workbookViewId="0">
      <selection activeCell="H29" sqref="H29"/>
    </sheetView>
  </sheetViews>
  <sheetFormatPr baseColWidth="10" defaultRowHeight="12.75"/>
  <cols>
    <col min="1" max="1" width="16.140625" customWidth="1"/>
    <col min="2" max="2" width="12.7109375" customWidth="1"/>
    <col min="3" max="3" width="0.42578125" customWidth="1"/>
    <col min="4" max="4" width="15.28515625" customWidth="1"/>
    <col min="5" max="5" width="16.28515625" customWidth="1"/>
    <col min="6" max="6" width="15.85546875" customWidth="1"/>
    <col min="7" max="7" width="15.5703125" customWidth="1"/>
    <col min="8" max="8" width="14.85546875" customWidth="1"/>
    <col min="9" max="9" width="12.7109375" customWidth="1"/>
    <col min="10" max="10" width="11.5703125" customWidth="1"/>
    <col min="11" max="11" width="13.85546875" customWidth="1"/>
  </cols>
  <sheetData>
    <row r="1" spans="1:13" ht="18">
      <c r="A1" s="154" t="s">
        <v>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3" spans="1:13" ht="15">
      <c r="A3" s="155" t="s">
        <v>200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30"/>
      <c r="M3" s="30"/>
    </row>
    <row r="4" spans="1:13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38.25" customHeight="1">
      <c r="A5" s="165" t="s">
        <v>0</v>
      </c>
      <c r="B5" s="115"/>
      <c r="C5" s="161"/>
      <c r="D5" s="116"/>
      <c r="E5" s="175" t="s">
        <v>2</v>
      </c>
      <c r="F5" s="184"/>
      <c r="G5" s="184"/>
      <c r="H5" s="184"/>
      <c r="I5" s="184"/>
      <c r="J5" s="185"/>
      <c r="K5" s="161" t="s">
        <v>6</v>
      </c>
    </row>
    <row r="6" spans="1:13" ht="32.25" customHeight="1">
      <c r="A6" s="166"/>
      <c r="B6" s="110" t="s">
        <v>1</v>
      </c>
      <c r="C6" s="162"/>
      <c r="D6" s="188" t="s">
        <v>3</v>
      </c>
      <c r="E6" s="188"/>
      <c r="F6" s="188"/>
      <c r="G6" s="188"/>
      <c r="H6" s="189"/>
      <c r="I6" s="104"/>
      <c r="J6" s="158" t="s">
        <v>88</v>
      </c>
      <c r="K6" s="162"/>
    </row>
    <row r="7" spans="1:13" ht="31.5" customHeight="1">
      <c r="A7" s="166"/>
      <c r="B7" s="114"/>
      <c r="C7" s="162"/>
      <c r="D7" s="190" t="s">
        <v>187</v>
      </c>
      <c r="E7" s="186" t="s">
        <v>188</v>
      </c>
      <c r="F7" s="102" t="s">
        <v>4</v>
      </c>
      <c r="G7" s="102" t="s">
        <v>7</v>
      </c>
      <c r="H7" s="102" t="s">
        <v>8</v>
      </c>
      <c r="I7" s="110" t="s">
        <v>191</v>
      </c>
      <c r="J7" s="159"/>
      <c r="K7" s="162"/>
    </row>
    <row r="8" spans="1:13" ht="12.75" customHeight="1">
      <c r="A8" s="182"/>
      <c r="B8" s="114"/>
      <c r="C8" s="183"/>
      <c r="D8" s="182"/>
      <c r="E8" s="187"/>
      <c r="F8" s="108" t="s">
        <v>189</v>
      </c>
      <c r="G8" s="109" t="s">
        <v>190</v>
      </c>
      <c r="H8" s="15" t="s">
        <v>3</v>
      </c>
      <c r="I8" s="15"/>
      <c r="J8" s="159"/>
      <c r="K8" s="183"/>
    </row>
    <row r="9" spans="1:13" ht="26.25" customHeight="1">
      <c r="A9" s="52" t="s">
        <v>63</v>
      </c>
      <c r="B9" s="54">
        <v>7</v>
      </c>
      <c r="C9" s="126"/>
      <c r="D9" s="129">
        <v>1</v>
      </c>
      <c r="E9" s="55"/>
      <c r="F9" s="54">
        <v>4</v>
      </c>
      <c r="G9" s="55"/>
      <c r="H9" s="134">
        <f>D9+E9+F9+G9</f>
        <v>5</v>
      </c>
      <c r="I9" s="55">
        <v>2</v>
      </c>
      <c r="J9" s="134">
        <f>H9+I9</f>
        <v>7</v>
      </c>
      <c r="K9" s="137">
        <f>B9-J9</f>
        <v>0</v>
      </c>
    </row>
    <row r="10" spans="1:13" ht="14.1" customHeight="1">
      <c r="A10" s="53" t="s">
        <v>64</v>
      </c>
      <c r="B10" s="56">
        <v>11</v>
      </c>
      <c r="C10" s="127">
        <v>13</v>
      </c>
      <c r="D10" s="130">
        <v>1</v>
      </c>
      <c r="E10" s="57"/>
      <c r="F10" s="56"/>
      <c r="G10" s="57"/>
      <c r="H10" s="133">
        <f t="shared" ref="H10:H21" si="0">D10+E10+F10+G10</f>
        <v>1</v>
      </c>
      <c r="I10" s="136">
        <v>4</v>
      </c>
      <c r="J10" s="135">
        <f t="shared" ref="J10:J20" si="1">H10+I10</f>
        <v>5</v>
      </c>
      <c r="K10" s="90">
        <f t="shared" ref="K10:K22" si="2">B10-J10</f>
        <v>6</v>
      </c>
    </row>
    <row r="11" spans="1:13" ht="14.1" customHeight="1">
      <c r="A11" s="53" t="s">
        <v>65</v>
      </c>
      <c r="B11" s="56">
        <v>13</v>
      </c>
      <c r="C11" s="127"/>
      <c r="D11" s="130"/>
      <c r="E11" s="57"/>
      <c r="F11" s="56"/>
      <c r="G11" s="57"/>
      <c r="H11" s="133">
        <f t="shared" si="0"/>
        <v>0</v>
      </c>
      <c r="I11" s="57">
        <v>5</v>
      </c>
      <c r="J11" s="135">
        <f t="shared" si="1"/>
        <v>5</v>
      </c>
      <c r="K11" s="90">
        <f t="shared" si="2"/>
        <v>8</v>
      </c>
    </row>
    <row r="12" spans="1:13" ht="14.1" customHeight="1">
      <c r="A12" s="53" t="s">
        <v>66</v>
      </c>
      <c r="B12" s="56">
        <v>8</v>
      </c>
      <c r="C12" s="127"/>
      <c r="D12" s="130"/>
      <c r="E12" s="57"/>
      <c r="F12" s="56"/>
      <c r="G12" s="57"/>
      <c r="H12" s="133">
        <f t="shared" si="0"/>
        <v>0</v>
      </c>
      <c r="I12" s="57">
        <v>3</v>
      </c>
      <c r="J12" s="135">
        <f t="shared" si="1"/>
        <v>3</v>
      </c>
      <c r="K12" s="90">
        <f t="shared" si="2"/>
        <v>5</v>
      </c>
    </row>
    <row r="13" spans="1:13" ht="14.1" customHeight="1">
      <c r="A13" s="53" t="s">
        <v>67</v>
      </c>
      <c r="B13" s="56">
        <v>18</v>
      </c>
      <c r="C13" s="127"/>
      <c r="D13" s="130"/>
      <c r="E13" s="57"/>
      <c r="F13" s="56">
        <v>1</v>
      </c>
      <c r="G13" s="57"/>
      <c r="H13" s="133">
        <f t="shared" si="0"/>
        <v>1</v>
      </c>
      <c r="I13" s="57">
        <v>2</v>
      </c>
      <c r="J13" s="135">
        <f t="shared" si="1"/>
        <v>3</v>
      </c>
      <c r="K13" s="90">
        <f t="shared" si="2"/>
        <v>15</v>
      </c>
    </row>
    <row r="14" spans="1:13" ht="14.1" customHeight="1">
      <c r="A14" s="53" t="s">
        <v>68</v>
      </c>
      <c r="B14" s="56">
        <v>24</v>
      </c>
      <c r="C14" s="127"/>
      <c r="D14" s="130"/>
      <c r="E14" s="57"/>
      <c r="F14" s="56">
        <v>5</v>
      </c>
      <c r="G14" s="57"/>
      <c r="H14" s="133">
        <f t="shared" si="0"/>
        <v>5</v>
      </c>
      <c r="I14" s="57">
        <v>8</v>
      </c>
      <c r="J14" s="135">
        <f t="shared" si="1"/>
        <v>13</v>
      </c>
      <c r="K14" s="90">
        <f t="shared" si="2"/>
        <v>11</v>
      </c>
    </row>
    <row r="15" spans="1:13" ht="14.1" customHeight="1">
      <c r="A15" s="53" t="s">
        <v>69</v>
      </c>
      <c r="B15" s="56">
        <v>14</v>
      </c>
      <c r="C15" s="127"/>
      <c r="D15" s="130">
        <v>1</v>
      </c>
      <c r="E15" s="57"/>
      <c r="F15" s="56">
        <v>3</v>
      </c>
      <c r="G15" s="57">
        <v>1</v>
      </c>
      <c r="H15" s="133">
        <f t="shared" si="0"/>
        <v>5</v>
      </c>
      <c r="I15" s="57">
        <v>13</v>
      </c>
      <c r="J15" s="135">
        <f t="shared" si="1"/>
        <v>18</v>
      </c>
      <c r="K15" s="90">
        <f t="shared" si="2"/>
        <v>-4</v>
      </c>
    </row>
    <row r="16" spans="1:13" ht="14.1" customHeight="1">
      <c r="A16" s="53" t="s">
        <v>70</v>
      </c>
      <c r="B16" s="56">
        <v>9</v>
      </c>
      <c r="C16" s="127"/>
      <c r="D16" s="130"/>
      <c r="E16" s="57"/>
      <c r="F16" s="56">
        <v>1</v>
      </c>
      <c r="G16" s="57"/>
      <c r="H16" s="133">
        <f t="shared" si="0"/>
        <v>1</v>
      </c>
      <c r="I16" s="57">
        <v>9</v>
      </c>
      <c r="J16" s="135">
        <f t="shared" si="1"/>
        <v>10</v>
      </c>
      <c r="K16" s="90">
        <f t="shared" si="2"/>
        <v>-1</v>
      </c>
    </row>
    <row r="17" spans="1:11" ht="14.1" customHeight="1">
      <c r="A17" s="53" t="s">
        <v>71</v>
      </c>
      <c r="B17" s="56">
        <v>11</v>
      </c>
      <c r="C17" s="127"/>
      <c r="D17" s="130"/>
      <c r="E17" s="57"/>
      <c r="F17" s="56"/>
      <c r="G17" s="57"/>
      <c r="H17" s="133">
        <f t="shared" si="0"/>
        <v>0</v>
      </c>
      <c r="I17" s="57">
        <v>3</v>
      </c>
      <c r="J17" s="135">
        <f t="shared" si="1"/>
        <v>3</v>
      </c>
      <c r="K17" s="90">
        <f t="shared" si="2"/>
        <v>8</v>
      </c>
    </row>
    <row r="18" spans="1:11" ht="14.1" customHeight="1">
      <c r="A18" s="53" t="s">
        <v>72</v>
      </c>
      <c r="B18" s="56">
        <v>7</v>
      </c>
      <c r="C18" s="127"/>
      <c r="D18" s="130">
        <v>1</v>
      </c>
      <c r="E18" s="57"/>
      <c r="F18" s="56">
        <v>12</v>
      </c>
      <c r="G18" s="57"/>
      <c r="H18" s="133">
        <f t="shared" si="0"/>
        <v>13</v>
      </c>
      <c r="I18" s="57">
        <v>3</v>
      </c>
      <c r="J18" s="135">
        <f t="shared" si="1"/>
        <v>16</v>
      </c>
      <c r="K18" s="90">
        <f t="shared" si="2"/>
        <v>-9</v>
      </c>
    </row>
    <row r="19" spans="1:11" ht="14.1" customHeight="1">
      <c r="A19" s="53" t="s">
        <v>73</v>
      </c>
      <c r="B19" s="56">
        <v>12</v>
      </c>
      <c r="C19" s="127"/>
      <c r="D19" s="130">
        <v>1</v>
      </c>
      <c r="E19" s="57"/>
      <c r="F19" s="56"/>
      <c r="G19" s="57"/>
      <c r="H19" s="133">
        <f t="shared" si="0"/>
        <v>1</v>
      </c>
      <c r="I19" s="57">
        <v>0</v>
      </c>
      <c r="J19" s="135">
        <f t="shared" si="1"/>
        <v>1</v>
      </c>
      <c r="K19" s="90">
        <f t="shared" si="2"/>
        <v>11</v>
      </c>
    </row>
    <row r="20" spans="1:11" ht="14.1" customHeight="1">
      <c r="A20" s="53" t="s">
        <v>74</v>
      </c>
      <c r="B20" s="56">
        <v>10</v>
      </c>
      <c r="C20" s="127"/>
      <c r="D20" s="130"/>
      <c r="E20" s="57"/>
      <c r="F20" s="56"/>
      <c r="G20" s="57"/>
      <c r="H20" s="133">
        <f t="shared" si="0"/>
        <v>0</v>
      </c>
      <c r="I20" s="57">
        <v>11</v>
      </c>
      <c r="J20" s="135">
        <f t="shared" si="1"/>
        <v>11</v>
      </c>
      <c r="K20" s="90">
        <f t="shared" si="2"/>
        <v>-1</v>
      </c>
    </row>
    <row r="21" spans="1:11" ht="14.1" customHeight="1">
      <c r="A21" s="53"/>
      <c r="B21" s="58"/>
      <c r="C21" s="128"/>
      <c r="D21" s="131"/>
      <c r="E21" s="59"/>
      <c r="F21" s="58"/>
      <c r="G21" s="59"/>
      <c r="H21" s="133">
        <f t="shared" si="0"/>
        <v>0</v>
      </c>
      <c r="I21" s="105"/>
      <c r="J21" s="133"/>
      <c r="K21" s="90">
        <f t="shared" si="2"/>
        <v>0</v>
      </c>
    </row>
    <row r="22" spans="1:11" ht="14.1" customHeight="1" thickBot="1">
      <c r="A22" s="18" t="s">
        <v>87</v>
      </c>
      <c r="B22" s="60">
        <f>SUM(B9:B20)</f>
        <v>144</v>
      </c>
      <c r="C22" s="61"/>
      <c r="D22" s="132">
        <f>SUM(D9:D20)</f>
        <v>5</v>
      </c>
      <c r="E22" s="60">
        <f t="shared" ref="E22:G22" si="3">SUM(E9:E20)</f>
        <v>0</v>
      </c>
      <c r="F22" s="60">
        <f t="shared" si="3"/>
        <v>26</v>
      </c>
      <c r="G22" s="60">
        <f t="shared" si="3"/>
        <v>1</v>
      </c>
      <c r="H22" s="60">
        <f>D22+E22+F22+G22</f>
        <v>32</v>
      </c>
      <c r="I22" s="60">
        <f>SUM(I9:I20)</f>
        <v>63</v>
      </c>
      <c r="J22" s="60">
        <f>D22+E22+F22+G22+I22</f>
        <v>95</v>
      </c>
      <c r="K22" s="138">
        <f t="shared" si="2"/>
        <v>49</v>
      </c>
    </row>
    <row r="37" spans="1:1">
      <c r="A37">
        <v>2016</v>
      </c>
    </row>
    <row r="60" s="17" customFormat="1"/>
    <row r="81" spans="1:9" ht="14.1" customHeight="1">
      <c r="A81" t="s">
        <v>167</v>
      </c>
    </row>
    <row r="82" spans="1:9">
      <c r="A82" s="181"/>
      <c r="B82" s="181"/>
      <c r="C82" s="181"/>
      <c r="D82" s="181"/>
      <c r="E82" s="181"/>
      <c r="F82" s="181"/>
      <c r="G82" s="181"/>
      <c r="H82" s="181"/>
      <c r="I82" s="181"/>
    </row>
  </sheetData>
  <mergeCells count="11">
    <mergeCell ref="A82:I82"/>
    <mergeCell ref="A1:K1"/>
    <mergeCell ref="A5:A8"/>
    <mergeCell ref="C5:C8"/>
    <mergeCell ref="E5:J5"/>
    <mergeCell ref="K5:K8"/>
    <mergeCell ref="J6:J8"/>
    <mergeCell ref="A3:K3"/>
    <mergeCell ref="E7:E8"/>
    <mergeCell ref="D6:H6"/>
    <mergeCell ref="D7:D8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enableFormatConditionsCalculation="0">
    <pageSetUpPr fitToPage="1"/>
  </sheetPr>
  <dimension ref="A1:K58"/>
  <sheetViews>
    <sheetView view="pageBreakPreview" topLeftCell="A22" zoomScaleNormal="100" zoomScaleSheetLayoutView="100" workbookViewId="0">
      <selection activeCell="H29" sqref="H29"/>
    </sheetView>
  </sheetViews>
  <sheetFormatPr baseColWidth="10" defaultColWidth="11.42578125" defaultRowHeight="12.75"/>
  <cols>
    <col min="1" max="1" width="43.28515625" style="20" customWidth="1"/>
    <col min="2" max="2" width="22.7109375" style="20" customWidth="1"/>
    <col min="3" max="3" width="20.42578125" style="20" customWidth="1"/>
    <col min="4" max="4" width="11.42578125" style="20"/>
    <col min="5" max="5" width="25.140625" style="21" customWidth="1"/>
    <col min="6" max="6" width="10.85546875" style="21" customWidth="1"/>
    <col min="7" max="8" width="11.42578125" style="21"/>
    <col min="9" max="9" width="15.5703125" style="21" customWidth="1"/>
    <col min="10" max="11" width="11.42578125" style="21"/>
    <col min="12" max="16384" width="11.42578125" style="20"/>
  </cols>
  <sheetData>
    <row r="1" spans="1:11" ht="18">
      <c r="A1" s="178" t="s">
        <v>10</v>
      </c>
      <c r="B1" s="178"/>
      <c r="C1" s="178"/>
    </row>
    <row r="3" spans="1:11" ht="15" customHeight="1">
      <c r="A3" s="191" t="s">
        <v>192</v>
      </c>
      <c r="B3" s="191"/>
      <c r="C3" s="191"/>
    </row>
    <row r="4" spans="1:11" ht="15">
      <c r="A4" s="191" t="s">
        <v>201</v>
      </c>
      <c r="B4" s="191"/>
      <c r="C4" s="191"/>
    </row>
    <row r="5" spans="1:11" ht="13.5" thickBot="1">
      <c r="A5" s="22"/>
      <c r="B5" s="22"/>
      <c r="C5" s="22"/>
    </row>
    <row r="6" spans="1:11" ht="25.5" customHeight="1">
      <c r="A6" s="165" t="s">
        <v>75</v>
      </c>
      <c r="B6" s="44" t="s">
        <v>57</v>
      </c>
      <c r="C6" s="75" t="s">
        <v>57</v>
      </c>
    </row>
    <row r="7" spans="1:11" ht="25.5" customHeight="1" thickBot="1">
      <c r="A7" s="167"/>
      <c r="B7" s="77" t="s">
        <v>76</v>
      </c>
      <c r="C7" s="103" t="s">
        <v>185</v>
      </c>
    </row>
    <row r="8" spans="1:11" ht="21.75" customHeight="1">
      <c r="A8" s="62" t="s">
        <v>90</v>
      </c>
      <c r="B8" s="65">
        <v>10</v>
      </c>
      <c r="C8" s="91">
        <v>0</v>
      </c>
      <c r="G8" s="23"/>
      <c r="K8" s="23"/>
    </row>
    <row r="9" spans="1:11" s="24" customFormat="1" ht="14.1" customHeight="1">
      <c r="A9" s="64" t="s">
        <v>13</v>
      </c>
      <c r="B9" s="72">
        <v>10</v>
      </c>
      <c r="C9" s="73">
        <v>0</v>
      </c>
      <c r="E9" s="21"/>
      <c r="F9" s="21"/>
      <c r="G9" s="23"/>
      <c r="H9" s="25"/>
      <c r="I9" s="21"/>
      <c r="J9" s="21"/>
      <c r="K9" s="23"/>
    </row>
    <row r="10" spans="1:11" s="24" customFormat="1" ht="14.1" customHeight="1">
      <c r="A10" s="64"/>
      <c r="B10" s="68"/>
      <c r="C10" s="67"/>
      <c r="E10" s="21"/>
      <c r="F10" s="21"/>
      <c r="G10" s="23"/>
      <c r="H10" s="25"/>
      <c r="I10" s="21"/>
      <c r="J10" s="21"/>
      <c r="K10" s="23"/>
    </row>
    <row r="11" spans="1:11" ht="14.1" customHeight="1">
      <c r="A11" s="69" t="s">
        <v>113</v>
      </c>
      <c r="B11" s="70">
        <v>24</v>
      </c>
      <c r="C11" s="88">
        <v>1</v>
      </c>
      <c r="G11" s="23"/>
      <c r="K11" s="23"/>
    </row>
    <row r="12" spans="1:11" ht="14.1" customHeight="1">
      <c r="A12" s="69" t="s">
        <v>114</v>
      </c>
      <c r="B12" s="70">
        <v>0</v>
      </c>
      <c r="C12" s="88">
        <v>0</v>
      </c>
      <c r="G12" s="23"/>
      <c r="K12" s="23"/>
    </row>
    <row r="13" spans="1:11" ht="14.1" customHeight="1">
      <c r="A13" s="69" t="s">
        <v>115</v>
      </c>
      <c r="B13" s="70">
        <v>9</v>
      </c>
      <c r="C13" s="88">
        <v>2</v>
      </c>
      <c r="G13" s="23"/>
      <c r="K13" s="23"/>
    </row>
    <row r="14" spans="1:11" ht="14.1" customHeight="1">
      <c r="A14" s="69" t="s">
        <v>116</v>
      </c>
      <c r="B14" s="70">
        <v>10</v>
      </c>
      <c r="C14" s="88">
        <v>3</v>
      </c>
      <c r="G14" s="23"/>
      <c r="K14" s="23"/>
    </row>
    <row r="15" spans="1:11" ht="14.1" customHeight="1">
      <c r="A15" s="69" t="s">
        <v>117</v>
      </c>
      <c r="B15" s="70">
        <v>2</v>
      </c>
      <c r="C15" s="88">
        <v>1</v>
      </c>
      <c r="G15" s="23"/>
      <c r="K15" s="23"/>
    </row>
    <row r="16" spans="1:11" ht="14.1" customHeight="1">
      <c r="A16" s="69" t="s">
        <v>118</v>
      </c>
      <c r="B16" s="70">
        <v>6</v>
      </c>
      <c r="C16" s="88">
        <v>1</v>
      </c>
      <c r="G16" s="23"/>
      <c r="K16" s="23"/>
    </row>
    <row r="17" spans="1:11" ht="14.1" customHeight="1">
      <c r="A17" s="69" t="s">
        <v>119</v>
      </c>
      <c r="B17" s="70">
        <v>0</v>
      </c>
      <c r="C17" s="88">
        <v>0</v>
      </c>
      <c r="G17" s="23"/>
      <c r="K17" s="23"/>
    </row>
    <row r="18" spans="1:11" ht="14.1" customHeight="1">
      <c r="A18" s="69" t="s">
        <v>120</v>
      </c>
      <c r="B18" s="70">
        <v>8</v>
      </c>
      <c r="C18" s="88">
        <v>0</v>
      </c>
      <c r="G18" s="23"/>
      <c r="K18" s="23"/>
    </row>
    <row r="19" spans="1:11" ht="14.1" customHeight="1">
      <c r="A19" s="69" t="s">
        <v>121</v>
      </c>
      <c r="B19" s="70">
        <v>6</v>
      </c>
      <c r="C19" s="88">
        <v>0</v>
      </c>
      <c r="G19" s="23"/>
      <c r="K19" s="23"/>
    </row>
    <row r="20" spans="1:11" ht="14.1" customHeight="1">
      <c r="A20" s="69" t="s">
        <v>156</v>
      </c>
      <c r="B20" s="70">
        <v>7</v>
      </c>
      <c r="C20" s="88">
        <v>2</v>
      </c>
      <c r="G20" s="23"/>
      <c r="K20" s="23"/>
    </row>
    <row r="21" spans="1:11" ht="14.1" customHeight="1">
      <c r="A21" s="69" t="s">
        <v>157</v>
      </c>
      <c r="B21" s="70">
        <v>3</v>
      </c>
      <c r="C21" s="88">
        <v>3</v>
      </c>
      <c r="G21" s="23"/>
      <c r="K21" s="23"/>
    </row>
    <row r="22" spans="1:11" ht="14.1" customHeight="1">
      <c r="A22" s="69" t="s">
        <v>122</v>
      </c>
      <c r="B22" s="70">
        <v>2</v>
      </c>
      <c r="C22" s="88">
        <v>0</v>
      </c>
      <c r="G22" s="23"/>
      <c r="K22" s="23"/>
    </row>
    <row r="23" spans="1:11" s="24" customFormat="1" ht="14.1" customHeight="1">
      <c r="A23" s="64" t="s">
        <v>89</v>
      </c>
      <c r="B23" s="73">
        <f>SUM(B11:B22)</f>
        <v>77</v>
      </c>
      <c r="C23" s="73">
        <f>SUM(C11:C22)</f>
        <v>13</v>
      </c>
      <c r="E23" s="21"/>
      <c r="F23" s="21"/>
      <c r="G23" s="23"/>
      <c r="H23" s="25"/>
      <c r="I23" s="21"/>
      <c r="J23" s="21"/>
      <c r="K23" s="23"/>
    </row>
    <row r="24" spans="1:11" s="24" customFormat="1" ht="14.1" customHeight="1">
      <c r="A24" s="64"/>
      <c r="B24" s="68"/>
      <c r="C24" s="67"/>
      <c r="E24" s="21"/>
      <c r="F24" s="21"/>
      <c r="G24" s="23"/>
      <c r="H24" s="25"/>
      <c r="I24" s="21"/>
      <c r="J24" s="21"/>
      <c r="K24" s="23"/>
    </row>
    <row r="25" spans="1:11" ht="14.1" customHeight="1">
      <c r="A25" s="69" t="s">
        <v>123</v>
      </c>
      <c r="B25" s="70">
        <v>2</v>
      </c>
      <c r="C25" s="71">
        <v>1</v>
      </c>
      <c r="G25" s="23"/>
      <c r="K25" s="23"/>
    </row>
    <row r="26" spans="1:11" ht="14.1" customHeight="1">
      <c r="A26" s="69" t="s">
        <v>124</v>
      </c>
      <c r="B26" s="70">
        <v>20</v>
      </c>
      <c r="C26" s="71">
        <v>0</v>
      </c>
      <c r="G26" s="23"/>
      <c r="K26" s="23"/>
    </row>
    <row r="27" spans="1:11" ht="14.1" customHeight="1">
      <c r="A27" s="69" t="s">
        <v>162</v>
      </c>
      <c r="B27" s="70">
        <v>0</v>
      </c>
      <c r="C27" s="71">
        <v>0</v>
      </c>
      <c r="G27" s="23"/>
      <c r="K27" s="23"/>
    </row>
    <row r="28" spans="1:11" ht="14.1" customHeight="1">
      <c r="A28" s="69" t="s">
        <v>163</v>
      </c>
      <c r="B28" s="70">
        <v>4</v>
      </c>
      <c r="C28" s="71">
        <v>2</v>
      </c>
      <c r="G28" s="23"/>
      <c r="K28" s="23"/>
    </row>
    <row r="29" spans="1:11" ht="14.1" customHeight="1">
      <c r="A29" s="69" t="s">
        <v>164</v>
      </c>
      <c r="B29" s="70">
        <v>10</v>
      </c>
      <c r="C29" s="71">
        <v>0</v>
      </c>
      <c r="G29" s="23"/>
      <c r="K29" s="23"/>
    </row>
    <row r="30" spans="1:11" ht="14.1" customHeight="1">
      <c r="A30" s="69" t="s">
        <v>125</v>
      </c>
      <c r="B30" s="70">
        <v>11</v>
      </c>
      <c r="C30" s="71">
        <v>0</v>
      </c>
      <c r="G30" s="23"/>
      <c r="K30" s="23"/>
    </row>
    <row r="31" spans="1:11" ht="14.1" customHeight="1">
      <c r="A31" s="69" t="s">
        <v>126</v>
      </c>
      <c r="B31" s="70">
        <v>2</v>
      </c>
      <c r="C31" s="71">
        <v>1</v>
      </c>
      <c r="G31" s="23"/>
      <c r="K31" s="23"/>
    </row>
    <row r="32" spans="1:11" ht="14.1" customHeight="1">
      <c r="A32" s="69" t="s">
        <v>127</v>
      </c>
      <c r="B32" s="70">
        <v>7</v>
      </c>
      <c r="C32" s="71">
        <v>1</v>
      </c>
      <c r="G32" s="23"/>
      <c r="K32" s="23"/>
    </row>
    <row r="33" spans="1:11" ht="14.1" customHeight="1">
      <c r="A33" s="69" t="s">
        <v>128</v>
      </c>
      <c r="B33" s="70">
        <v>8</v>
      </c>
      <c r="C33" s="71">
        <v>3</v>
      </c>
      <c r="G33" s="23"/>
      <c r="K33" s="23"/>
    </row>
    <row r="34" spans="1:11" ht="14.1" customHeight="1">
      <c r="A34" s="69" t="s">
        <v>129</v>
      </c>
      <c r="B34" s="70">
        <v>30</v>
      </c>
      <c r="C34" s="71">
        <v>3</v>
      </c>
      <c r="G34" s="23"/>
      <c r="K34" s="23"/>
    </row>
    <row r="35" spans="1:11" ht="14.1" customHeight="1">
      <c r="A35" s="69" t="s">
        <v>130</v>
      </c>
      <c r="B35" s="70">
        <v>14</v>
      </c>
      <c r="C35" s="71">
        <v>2</v>
      </c>
      <c r="G35" s="23"/>
      <c r="K35" s="23"/>
    </row>
    <row r="36" spans="1:11" s="24" customFormat="1" ht="14.1" customHeight="1">
      <c r="A36" s="69" t="s">
        <v>131</v>
      </c>
      <c r="B36" s="70">
        <v>12</v>
      </c>
      <c r="C36" s="92">
        <v>4</v>
      </c>
      <c r="E36" s="21"/>
      <c r="F36" s="21"/>
      <c r="G36" s="23"/>
      <c r="H36" s="25"/>
      <c r="I36" s="21"/>
      <c r="J36" s="21"/>
      <c r="K36" s="23"/>
    </row>
    <row r="37" spans="1:11" s="24" customFormat="1" ht="14.1" customHeight="1">
      <c r="A37" s="69" t="s">
        <v>132</v>
      </c>
      <c r="B37" s="70">
        <v>4</v>
      </c>
      <c r="C37" s="71">
        <v>0</v>
      </c>
      <c r="E37" s="21"/>
      <c r="F37" s="21"/>
      <c r="G37" s="23"/>
      <c r="H37" s="25"/>
      <c r="I37" s="21"/>
      <c r="J37" s="21"/>
      <c r="K37" s="23"/>
    </row>
    <row r="38" spans="1:11" ht="14.1" customHeight="1">
      <c r="A38" s="69" t="s">
        <v>133</v>
      </c>
      <c r="B38" s="70">
        <v>1</v>
      </c>
      <c r="C38" s="92">
        <v>0</v>
      </c>
      <c r="G38" s="23"/>
      <c r="K38" s="23"/>
    </row>
    <row r="39" spans="1:11" ht="14.1" customHeight="1">
      <c r="A39" s="64" t="s">
        <v>37</v>
      </c>
      <c r="B39" s="73">
        <f>SUM(B25:B38)</f>
        <v>125</v>
      </c>
      <c r="C39" s="73">
        <f>SUM(C25:C38)</f>
        <v>17</v>
      </c>
      <c r="G39" s="23"/>
      <c r="K39" s="23"/>
    </row>
    <row r="40" spans="1:11" ht="14.1" customHeight="1">
      <c r="A40" s="64"/>
      <c r="B40" s="68"/>
      <c r="C40" s="67"/>
      <c r="G40" s="23"/>
      <c r="K40" s="23"/>
    </row>
    <row r="41" spans="1:11" ht="14.1" customHeight="1">
      <c r="A41" s="69" t="s">
        <v>134</v>
      </c>
      <c r="B41" s="70">
        <v>33</v>
      </c>
      <c r="C41" s="71">
        <v>5</v>
      </c>
      <c r="G41" s="23"/>
      <c r="K41" s="23"/>
    </row>
    <row r="42" spans="1:11" ht="14.1" customHeight="1">
      <c r="A42" s="69" t="s">
        <v>135</v>
      </c>
      <c r="B42" s="70">
        <v>3</v>
      </c>
      <c r="C42" s="71">
        <v>0</v>
      </c>
      <c r="G42" s="23"/>
      <c r="K42" s="23"/>
    </row>
    <row r="43" spans="1:11" ht="14.1" customHeight="1">
      <c r="A43" s="69" t="s">
        <v>136</v>
      </c>
      <c r="B43" s="70">
        <v>7</v>
      </c>
      <c r="C43" s="71">
        <v>1</v>
      </c>
      <c r="G43" s="23"/>
      <c r="K43" s="23"/>
    </row>
    <row r="44" spans="1:11" ht="14.1" customHeight="1">
      <c r="A44" s="69" t="s">
        <v>137</v>
      </c>
      <c r="B44" s="70">
        <v>16</v>
      </c>
      <c r="C44" s="71">
        <v>4</v>
      </c>
      <c r="G44" s="23"/>
    </row>
    <row r="45" spans="1:11" ht="14.1" customHeight="1">
      <c r="A45" s="69" t="s">
        <v>138</v>
      </c>
      <c r="B45" s="70">
        <v>21</v>
      </c>
      <c r="C45" s="71">
        <v>4</v>
      </c>
      <c r="G45" s="23"/>
    </row>
    <row r="46" spans="1:11" s="24" customFormat="1" ht="14.1" customHeight="1">
      <c r="A46" s="69" t="s">
        <v>139</v>
      </c>
      <c r="B46" s="70">
        <v>1</v>
      </c>
      <c r="C46" s="71">
        <v>0</v>
      </c>
      <c r="E46" s="21"/>
      <c r="F46" s="21"/>
      <c r="G46" s="23"/>
      <c r="H46" s="25"/>
      <c r="I46" s="25"/>
      <c r="J46" s="25"/>
      <c r="K46" s="25"/>
    </row>
    <row r="47" spans="1:11" s="24" customFormat="1" ht="14.1" customHeight="1">
      <c r="A47" s="69" t="s">
        <v>140</v>
      </c>
      <c r="B47" s="70">
        <v>6</v>
      </c>
      <c r="C47" s="71">
        <v>1</v>
      </c>
      <c r="E47" s="21"/>
      <c r="F47" s="21"/>
      <c r="G47" s="23"/>
      <c r="H47" s="25"/>
      <c r="I47" s="25"/>
      <c r="J47" s="25"/>
      <c r="K47" s="25"/>
    </row>
    <row r="48" spans="1:11" ht="14.1" customHeight="1">
      <c r="A48" s="69" t="s">
        <v>141</v>
      </c>
      <c r="B48" s="70">
        <v>1</v>
      </c>
      <c r="C48" s="71">
        <v>0</v>
      </c>
      <c r="G48" s="23"/>
    </row>
    <row r="49" spans="1:11" ht="14.1" customHeight="1">
      <c r="A49" s="64" t="s">
        <v>47</v>
      </c>
      <c r="B49" s="73">
        <f>SUM(B41:B48)</f>
        <v>88</v>
      </c>
      <c r="C49" s="73">
        <f>SUM(C41:C48)</f>
        <v>15</v>
      </c>
      <c r="G49" s="23"/>
    </row>
    <row r="50" spans="1:11" s="24" customFormat="1" ht="14.1" customHeight="1">
      <c r="A50" s="64"/>
      <c r="B50" s="68"/>
      <c r="C50" s="67"/>
      <c r="E50" s="21"/>
      <c r="F50" s="21"/>
      <c r="G50" s="23"/>
      <c r="H50" s="25"/>
      <c r="I50" s="25"/>
      <c r="J50" s="25"/>
      <c r="K50" s="25"/>
    </row>
    <row r="51" spans="1:11" s="24" customFormat="1" ht="14.1" customHeight="1">
      <c r="A51" s="63" t="s">
        <v>48</v>
      </c>
      <c r="B51" s="66">
        <v>23</v>
      </c>
      <c r="C51" s="88">
        <v>2</v>
      </c>
      <c r="E51" s="21"/>
      <c r="F51" s="21"/>
      <c r="G51" s="23"/>
      <c r="H51" s="25"/>
      <c r="I51" s="25"/>
      <c r="J51" s="25"/>
      <c r="K51" s="25"/>
    </row>
    <row r="52" spans="1:11" ht="14.1" customHeight="1">
      <c r="A52" s="63" t="s">
        <v>49</v>
      </c>
      <c r="B52" s="66">
        <v>1</v>
      </c>
      <c r="C52" s="88">
        <v>0</v>
      </c>
      <c r="G52" s="23"/>
    </row>
    <row r="53" spans="1:11" ht="14.1" customHeight="1">
      <c r="A53" s="64" t="s">
        <v>50</v>
      </c>
      <c r="B53" s="72">
        <v>24</v>
      </c>
      <c r="C53" s="73">
        <v>2</v>
      </c>
      <c r="G53" s="23"/>
    </row>
    <row r="54" spans="1:11" s="26" customFormat="1" ht="14.1" customHeight="1">
      <c r="A54" s="64"/>
      <c r="B54" s="68"/>
      <c r="C54" s="67"/>
      <c r="E54" s="21"/>
      <c r="F54" s="21"/>
      <c r="G54" s="23"/>
      <c r="H54" s="27"/>
      <c r="I54" s="27"/>
      <c r="J54" s="27"/>
      <c r="K54" s="27"/>
    </row>
    <row r="55" spans="1:11" ht="14.1" customHeight="1">
      <c r="A55" s="63" t="s">
        <v>77</v>
      </c>
      <c r="B55" s="66">
        <v>25</v>
      </c>
      <c r="C55" s="88">
        <v>0</v>
      </c>
    </row>
    <row r="56" spans="1:11">
      <c r="A56" s="45"/>
      <c r="B56" s="93"/>
      <c r="C56" s="94"/>
    </row>
    <row r="57" spans="1:11" ht="13.5" thickBot="1">
      <c r="A57" s="38" t="s">
        <v>51</v>
      </c>
      <c r="B57" s="39">
        <f>SUM(B9,B23,B39,B49,B53,B55)</f>
        <v>349</v>
      </c>
      <c r="C57" s="40">
        <f>C55+C53+C49+C39+C23+C9</f>
        <v>47</v>
      </c>
      <c r="D57" s="28"/>
    </row>
    <row r="58" spans="1:11">
      <c r="A58" s="106" t="s">
        <v>186</v>
      </c>
      <c r="B58" s="107"/>
      <c r="C58" s="107"/>
      <c r="D58" s="28"/>
    </row>
  </sheetData>
  <mergeCells count="4">
    <mergeCell ref="A6:A7"/>
    <mergeCell ref="A1:C1"/>
    <mergeCell ref="A3:C3"/>
    <mergeCell ref="A4:C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52"/>
  <sheetViews>
    <sheetView tabSelected="1" view="pageBreakPreview" zoomScale="75" zoomScaleNormal="60" zoomScaleSheetLayoutView="75" workbookViewId="0">
      <selection activeCell="F12" sqref="F12"/>
    </sheetView>
  </sheetViews>
  <sheetFormatPr baseColWidth="10" defaultColWidth="11.42578125" defaultRowHeight="12.75"/>
  <cols>
    <col min="1" max="1" width="32.85546875" style="20" customWidth="1"/>
    <col min="2" max="2" width="22.7109375" style="20" customWidth="1"/>
    <col min="3" max="8" width="20.7109375" style="20" customWidth="1"/>
    <col min="9" max="9" width="11.7109375" style="20" customWidth="1"/>
    <col min="10" max="10" width="15.140625" style="20" customWidth="1"/>
    <col min="11" max="11" width="10.5703125" style="20" customWidth="1"/>
    <col min="12" max="16384" width="11.42578125" style="20"/>
  </cols>
  <sheetData>
    <row r="1" spans="1:11" ht="18">
      <c r="A1" s="178" t="s">
        <v>10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11" ht="15">
      <c r="A3" s="192" t="s">
        <v>203</v>
      </c>
      <c r="B3" s="192"/>
      <c r="C3" s="192"/>
      <c r="D3" s="192"/>
      <c r="E3" s="192"/>
      <c r="F3" s="192"/>
      <c r="G3" s="192"/>
      <c r="H3" s="192"/>
      <c r="I3" s="192"/>
      <c r="J3" s="192"/>
      <c r="K3" s="31"/>
    </row>
    <row r="4" spans="1:11" ht="13.5" thickBot="1">
      <c r="A4" s="22"/>
      <c r="B4" s="22"/>
      <c r="C4" s="22"/>
      <c r="D4" s="22"/>
      <c r="E4" s="22"/>
      <c r="F4" s="22"/>
      <c r="G4" s="22"/>
      <c r="H4" s="22"/>
      <c r="I4" s="22"/>
      <c r="J4" s="21"/>
    </row>
    <row r="5" spans="1:11" ht="23.25" customHeight="1">
      <c r="A5" s="74"/>
      <c r="B5" s="156" t="s">
        <v>79</v>
      </c>
      <c r="C5" s="157"/>
      <c r="D5" s="157"/>
      <c r="E5" s="157"/>
      <c r="F5" s="157"/>
      <c r="G5" s="157"/>
      <c r="H5" s="157"/>
      <c r="I5" s="157"/>
      <c r="J5" s="157"/>
    </row>
    <row r="6" spans="1:11" ht="21.75" customHeight="1">
      <c r="A6" s="46" t="s">
        <v>78</v>
      </c>
      <c r="B6" s="76" t="s">
        <v>152</v>
      </c>
      <c r="C6" s="76" t="s">
        <v>80</v>
      </c>
      <c r="D6" s="76" t="s">
        <v>82</v>
      </c>
      <c r="E6" s="76" t="s">
        <v>150</v>
      </c>
      <c r="F6" s="76" t="s">
        <v>84</v>
      </c>
      <c r="G6" s="76" t="s">
        <v>84</v>
      </c>
      <c r="H6" s="76" t="s">
        <v>84</v>
      </c>
      <c r="I6" s="169" t="s">
        <v>158</v>
      </c>
      <c r="J6" s="95" t="s">
        <v>8</v>
      </c>
    </row>
    <row r="7" spans="1:11" ht="22.5" customHeight="1">
      <c r="A7" s="46"/>
      <c r="B7" s="111" t="s">
        <v>153</v>
      </c>
      <c r="C7" s="111" t="s">
        <v>81</v>
      </c>
      <c r="D7" s="111" t="s">
        <v>83</v>
      </c>
      <c r="E7" s="111" t="s">
        <v>151</v>
      </c>
      <c r="F7" s="111" t="s">
        <v>54</v>
      </c>
      <c r="G7" s="111" t="s">
        <v>85</v>
      </c>
      <c r="H7" s="111" t="s">
        <v>86</v>
      </c>
      <c r="I7" s="170"/>
      <c r="J7" s="113" t="s">
        <v>155</v>
      </c>
    </row>
    <row r="8" spans="1:11" ht="30" customHeight="1">
      <c r="A8" s="146" t="s">
        <v>142</v>
      </c>
      <c r="B8" s="142"/>
      <c r="C8" s="142"/>
      <c r="D8" s="142">
        <v>21</v>
      </c>
      <c r="E8" s="142">
        <v>1</v>
      </c>
      <c r="F8" s="142">
        <v>9</v>
      </c>
      <c r="G8" s="142"/>
      <c r="H8" s="142"/>
      <c r="I8" s="142"/>
      <c r="J8" s="143">
        <f>SUM(B8:I8)</f>
        <v>31</v>
      </c>
    </row>
    <row r="9" spans="1:11" ht="15" customHeight="1">
      <c r="A9" s="147" t="s">
        <v>144</v>
      </c>
      <c r="B9" s="139">
        <v>1</v>
      </c>
      <c r="C9" s="139"/>
      <c r="D9" s="139">
        <v>1</v>
      </c>
      <c r="E9" s="139">
        <v>1</v>
      </c>
      <c r="F9" s="139">
        <v>31</v>
      </c>
      <c r="G9" s="139">
        <v>2</v>
      </c>
      <c r="H9" s="139">
        <v>5</v>
      </c>
      <c r="I9" s="139">
        <v>6</v>
      </c>
      <c r="J9" s="141">
        <f t="shared" ref="J9:J19" si="0">SUM(B9:I9)</f>
        <v>47</v>
      </c>
    </row>
    <row r="10" spans="1:11" ht="15" customHeight="1">
      <c r="A10" s="147" t="s">
        <v>143</v>
      </c>
      <c r="B10" s="139">
        <v>1</v>
      </c>
      <c r="C10" s="139"/>
      <c r="D10" s="139"/>
      <c r="E10" s="139"/>
      <c r="F10" s="139">
        <v>3</v>
      </c>
      <c r="G10" s="139">
        <v>1</v>
      </c>
      <c r="H10" s="139">
        <v>1</v>
      </c>
      <c r="I10" s="139">
        <v>4</v>
      </c>
      <c r="J10" s="141">
        <f t="shared" si="0"/>
        <v>10</v>
      </c>
    </row>
    <row r="11" spans="1:11" ht="15" customHeight="1">
      <c r="A11" s="147" t="s">
        <v>137</v>
      </c>
      <c r="B11" s="139"/>
      <c r="C11" s="139"/>
      <c r="D11" s="139">
        <v>1</v>
      </c>
      <c r="E11" s="139"/>
      <c r="F11" s="139"/>
      <c r="G11" s="139"/>
      <c r="H11" s="139"/>
      <c r="I11" s="139">
        <v>3</v>
      </c>
      <c r="J11" s="141">
        <f t="shared" si="0"/>
        <v>4</v>
      </c>
    </row>
    <row r="12" spans="1:11" ht="15" customHeight="1">
      <c r="A12" s="147" t="s">
        <v>145</v>
      </c>
      <c r="B12" s="139">
        <v>1</v>
      </c>
      <c r="C12" s="139"/>
      <c r="D12" s="139"/>
      <c r="E12" s="139"/>
      <c r="F12" s="139">
        <v>1</v>
      </c>
      <c r="G12" s="139"/>
      <c r="H12" s="139"/>
      <c r="I12" s="139">
        <v>3</v>
      </c>
      <c r="J12" s="141">
        <f t="shared" si="0"/>
        <v>5</v>
      </c>
    </row>
    <row r="13" spans="1:11" ht="15" customHeight="1">
      <c r="A13" s="147" t="s">
        <v>146</v>
      </c>
      <c r="B13" s="139"/>
      <c r="C13" s="139"/>
      <c r="D13" s="139"/>
      <c r="E13" s="139"/>
      <c r="F13" s="139">
        <v>3</v>
      </c>
      <c r="G13" s="139">
        <v>24</v>
      </c>
      <c r="H13" s="139">
        <v>40</v>
      </c>
      <c r="I13" s="139">
        <v>9</v>
      </c>
      <c r="J13" s="141">
        <f t="shared" si="0"/>
        <v>76</v>
      </c>
    </row>
    <row r="14" spans="1:11" ht="15" customHeight="1">
      <c r="A14" s="147" t="s">
        <v>147</v>
      </c>
      <c r="B14" s="139"/>
      <c r="C14" s="139"/>
      <c r="D14" s="139"/>
      <c r="E14" s="139"/>
      <c r="F14" s="139">
        <v>3</v>
      </c>
      <c r="G14" s="139">
        <v>1</v>
      </c>
      <c r="H14" s="139">
        <v>1</v>
      </c>
      <c r="I14" s="139">
        <v>2</v>
      </c>
      <c r="J14" s="141">
        <f t="shared" si="0"/>
        <v>7</v>
      </c>
    </row>
    <row r="15" spans="1:11" ht="15" customHeight="1">
      <c r="A15" s="147" t="s">
        <v>148</v>
      </c>
      <c r="B15" s="139"/>
      <c r="C15" s="139"/>
      <c r="D15" s="139">
        <v>1</v>
      </c>
      <c r="E15" s="139"/>
      <c r="F15" s="139"/>
      <c r="G15" s="139"/>
      <c r="H15" s="139"/>
      <c r="I15" s="139"/>
      <c r="J15" s="141">
        <f t="shared" si="0"/>
        <v>1</v>
      </c>
    </row>
    <row r="16" spans="1:11" ht="15" customHeight="1">
      <c r="A16" s="147" t="s">
        <v>168</v>
      </c>
      <c r="B16" s="139"/>
      <c r="C16" s="139"/>
      <c r="D16" s="139">
        <v>1</v>
      </c>
      <c r="E16" s="139"/>
      <c r="F16" s="139">
        <v>1</v>
      </c>
      <c r="G16" s="139"/>
      <c r="H16" s="139">
        <v>1</v>
      </c>
      <c r="I16" s="139">
        <v>1</v>
      </c>
      <c r="J16" s="141">
        <f t="shared" si="0"/>
        <v>4</v>
      </c>
    </row>
    <row r="17" spans="1:11" ht="15" customHeight="1">
      <c r="A17" s="147" t="s">
        <v>149</v>
      </c>
      <c r="B17" s="139"/>
      <c r="C17" s="139">
        <v>2</v>
      </c>
      <c r="D17" s="139">
        <v>3</v>
      </c>
      <c r="E17" s="139"/>
      <c r="F17" s="139">
        <v>2</v>
      </c>
      <c r="G17" s="139">
        <v>1</v>
      </c>
      <c r="H17" s="139"/>
      <c r="I17" s="139"/>
      <c r="J17" s="141">
        <f t="shared" si="0"/>
        <v>8</v>
      </c>
    </row>
    <row r="18" spans="1:11" ht="15" customHeight="1">
      <c r="A18" s="148" t="s">
        <v>154</v>
      </c>
      <c r="B18" s="139">
        <v>1</v>
      </c>
      <c r="C18" s="139"/>
      <c r="D18" s="139">
        <v>4</v>
      </c>
      <c r="E18" s="139">
        <v>2</v>
      </c>
      <c r="F18" s="139"/>
      <c r="G18" s="139"/>
      <c r="H18" s="139">
        <v>4</v>
      </c>
      <c r="I18" s="139">
        <v>29</v>
      </c>
      <c r="J18" s="141">
        <f t="shared" si="0"/>
        <v>40</v>
      </c>
    </row>
    <row r="19" spans="1:11" s="26" customFormat="1" ht="15" customHeight="1">
      <c r="A19" s="148" t="s">
        <v>202</v>
      </c>
      <c r="B19" s="140">
        <v>1</v>
      </c>
      <c r="C19" s="140"/>
      <c r="D19" s="140"/>
      <c r="E19" s="140"/>
      <c r="F19" s="140"/>
      <c r="G19" s="140"/>
      <c r="H19" s="140"/>
      <c r="I19" s="140"/>
      <c r="J19" s="141">
        <f t="shared" si="0"/>
        <v>1</v>
      </c>
    </row>
    <row r="20" spans="1:11" s="26" customFormat="1" ht="15" customHeight="1" thickBot="1">
      <c r="A20" s="149" t="s">
        <v>51</v>
      </c>
      <c r="B20" s="144">
        <f t="shared" ref="B20:I20" si="1">SUM(B8:B19)</f>
        <v>5</v>
      </c>
      <c r="C20" s="144">
        <f t="shared" si="1"/>
        <v>2</v>
      </c>
      <c r="D20" s="144">
        <f t="shared" si="1"/>
        <v>32</v>
      </c>
      <c r="E20" s="144">
        <f t="shared" si="1"/>
        <v>4</v>
      </c>
      <c r="F20" s="144">
        <f t="shared" si="1"/>
        <v>53</v>
      </c>
      <c r="G20" s="144">
        <f t="shared" si="1"/>
        <v>29</v>
      </c>
      <c r="H20" s="144">
        <f t="shared" si="1"/>
        <v>52</v>
      </c>
      <c r="I20" s="144">
        <f t="shared" si="1"/>
        <v>57</v>
      </c>
      <c r="J20" s="145">
        <f>SUM(B20:I20)</f>
        <v>234</v>
      </c>
      <c r="K20" s="28"/>
    </row>
    <row r="23" spans="1:11">
      <c r="C23" s="21"/>
    </row>
    <row r="24" spans="1:11">
      <c r="C24" s="21"/>
    </row>
    <row r="25" spans="1:11">
      <c r="C25" s="21"/>
    </row>
    <row r="26" spans="1:11">
      <c r="C26" s="21"/>
    </row>
    <row r="27" spans="1:11">
      <c r="C27" s="21"/>
    </row>
    <row r="28" spans="1:11">
      <c r="C28" s="21"/>
    </row>
    <row r="29" spans="1:11">
      <c r="C29" s="21"/>
    </row>
    <row r="30" spans="1:11">
      <c r="C30" s="21"/>
    </row>
    <row r="31" spans="1:11">
      <c r="C31" s="21"/>
    </row>
    <row r="32" spans="1:11">
      <c r="C32" s="21"/>
    </row>
    <row r="33" spans="1:3">
      <c r="C33" s="21"/>
    </row>
    <row r="34" spans="1:3">
      <c r="C34" s="21"/>
    </row>
    <row r="35" spans="1:3">
      <c r="C35" s="21"/>
    </row>
    <row r="36" spans="1:3">
      <c r="C36" s="21"/>
    </row>
    <row r="37" spans="1:3">
      <c r="A37" s="20">
        <v>2016</v>
      </c>
      <c r="C37" s="21"/>
    </row>
    <row r="38" spans="1:3">
      <c r="C38" s="21"/>
    </row>
    <row r="39" spans="1:3">
      <c r="C39" s="21"/>
    </row>
    <row r="40" spans="1:3">
      <c r="C40" s="21"/>
    </row>
    <row r="41" spans="1:3">
      <c r="C41" s="21"/>
    </row>
    <row r="42" spans="1:3">
      <c r="C42" s="21"/>
    </row>
    <row r="43" spans="1:3">
      <c r="C43" s="21"/>
    </row>
    <row r="44" spans="1:3">
      <c r="C44" s="21"/>
    </row>
    <row r="45" spans="1:3">
      <c r="C45" s="21"/>
    </row>
    <row r="46" spans="1:3">
      <c r="C46" s="21"/>
    </row>
    <row r="47" spans="1:3">
      <c r="C47" s="21"/>
    </row>
    <row r="48" spans="1:3">
      <c r="C48" s="21"/>
    </row>
    <row r="49" spans="3:3">
      <c r="C49" s="21"/>
    </row>
    <row r="50" spans="3:3">
      <c r="C50" s="21"/>
    </row>
    <row r="51" spans="3:3">
      <c r="C51" s="21"/>
    </row>
    <row r="52" spans="3:3">
      <c r="C52" s="21"/>
    </row>
  </sheetData>
  <mergeCells count="4">
    <mergeCell ref="A1:J1"/>
    <mergeCell ref="B5:J5"/>
    <mergeCell ref="A3:J3"/>
    <mergeCell ref="I6:I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10.1.1.1</vt:lpstr>
      <vt:lpstr>10.1.1.2</vt:lpstr>
      <vt:lpstr>10.1.1.3</vt:lpstr>
      <vt:lpstr>10.1.1.4</vt:lpstr>
      <vt:lpstr>10.1.1.5</vt:lpstr>
      <vt:lpstr>10.1.2.1</vt:lpstr>
      <vt:lpstr>10.1.2.2</vt:lpstr>
      <vt:lpstr>10.2</vt:lpstr>
      <vt:lpstr>'10.1.1.1'!Área_de_impresión</vt:lpstr>
      <vt:lpstr>'10.1.1.2'!Área_de_impresión</vt:lpstr>
      <vt:lpstr>'10.1.1.3'!Área_de_impresión</vt:lpstr>
      <vt:lpstr>'10.1.1.4'!Área_de_impresión</vt:lpstr>
      <vt:lpstr>'10.1.1.5'!Área_de_impresión</vt:lpstr>
      <vt:lpstr>'10.1.2.1'!Área_de_impresión</vt:lpstr>
      <vt:lpstr>'10.1.2.2'!Área_de_impresión</vt:lpstr>
      <vt:lpstr>'10.2'!Área_de_impresión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www.intercambiosvirtuales.org</cp:lastModifiedBy>
  <cp:lastPrinted>2017-05-31T09:44:24Z</cp:lastPrinted>
  <dcterms:created xsi:type="dcterms:W3CDTF">2009-06-02T08:09:14Z</dcterms:created>
  <dcterms:modified xsi:type="dcterms:W3CDTF">2017-11-14T10:21:44Z</dcterms:modified>
</cp:coreProperties>
</file>